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بهار 1403\03 - خرداد\"/>
    </mc:Choice>
  </mc:AlternateContent>
  <xr:revisionPtr revIDLastSave="0" documentId="13_ncr:1_{4F50E9C3-D0F7-418F-97C3-B98D9D2AE3CC}" xr6:coauthVersionLast="47" xr6:coauthVersionMax="47" xr10:uidLastSave="{00000000-0000-0000-0000-000000000000}"/>
  <bookViews>
    <workbookView xWindow="11424" yWindow="0" windowWidth="11712" windowHeight="12336" tabRatio="866" firstSheet="22" activeTab="23" xr2:uid="{F59F9B65-EDFD-4CEC-80EC-BC9E75FC2306}"/>
  </bookViews>
  <sheets>
    <sheet name="1" sheetId="1" r:id="rId1"/>
    <sheet name="2" sheetId="2" r:id="rId2"/>
    <sheet name="3" sheetId="5" r:id="rId3"/>
    <sheet name="5" sheetId="4" r:id="rId4"/>
    <sheet name="6" sheetId="6" r:id="rId5"/>
    <sheet name="7" sheetId="7" r:id="rId6"/>
    <sheet name="8" sheetId="8" r:id="rId7"/>
    <sheet name="9" sheetId="9" r:id="rId8"/>
    <sheet name="10" sheetId="10" r:id="rId9"/>
    <sheet name="12" sheetId="11" r:id="rId10"/>
    <sheet name="13" sheetId="12" r:id="rId11"/>
    <sheet name="16" sheetId="13" r:id="rId12"/>
    <sheet name="17" sheetId="14" r:id="rId13"/>
    <sheet name="19" sheetId="15" r:id="rId14"/>
    <sheet name="20" sheetId="16" r:id="rId15"/>
    <sheet name="21" sheetId="17" r:id="rId16"/>
    <sheet name="22" sheetId="18" r:id="rId17"/>
    <sheet name="23" sheetId="19" r:id="rId18"/>
    <sheet name="24" sheetId="20" r:id="rId19"/>
    <sheet name="26" sheetId="21" r:id="rId20"/>
    <sheet name="27" sheetId="22" r:id="rId21"/>
    <sheet name="29" sheetId="23" r:id="rId22"/>
    <sheet name="30" sheetId="24" r:id="rId23"/>
    <sheet name="31" sheetId="25" r:id="rId24"/>
  </sheets>
  <externalReferences>
    <externalReference r:id="rId25"/>
    <externalReference r:id="rId26"/>
    <externalReference r:id="rId2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3" i="25" l="1"/>
  <c r="AH4" i="25"/>
  <c r="AH5" i="25"/>
  <c r="AH6" i="25"/>
  <c r="AH7" i="25"/>
  <c r="AH8" i="25"/>
  <c r="AH9" i="25"/>
  <c r="AH10" i="25"/>
  <c r="AH11" i="25"/>
  <c r="AH12" i="25"/>
  <c r="AH13" i="25"/>
  <c r="AH14" i="25"/>
  <c r="AH15" i="25"/>
  <c r="AH16" i="25"/>
  <c r="AH17" i="25"/>
  <c r="AH18" i="25"/>
  <c r="AH19" i="25"/>
  <c r="AH20" i="25"/>
  <c r="AH21" i="25"/>
  <c r="AH22" i="25"/>
  <c r="AH23" i="25"/>
  <c r="AH24" i="25"/>
  <c r="AH25" i="25"/>
  <c r="AH26" i="25"/>
  <c r="AH27" i="25"/>
  <c r="AH28" i="25"/>
  <c r="AH29" i="25"/>
  <c r="AH30" i="25"/>
  <c r="AH31" i="25"/>
  <c r="AH32" i="25"/>
  <c r="AH33" i="25"/>
  <c r="AH34" i="25"/>
  <c r="AH35" i="25"/>
  <c r="AH36" i="25"/>
  <c r="AH37" i="25"/>
  <c r="AH38" i="25"/>
  <c r="AH39" i="25"/>
  <c r="AH40" i="25"/>
  <c r="AH41" i="25"/>
  <c r="AH42" i="25"/>
  <c r="AH43" i="25"/>
  <c r="AH44" i="25"/>
  <c r="AH45" i="25"/>
  <c r="AH46" i="25"/>
  <c r="AH47" i="25"/>
  <c r="AH48" i="25"/>
  <c r="AH49" i="25"/>
  <c r="AH50" i="25"/>
  <c r="AH51" i="25"/>
  <c r="AH52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65" i="25"/>
  <c r="AH66" i="25"/>
  <c r="AH67" i="25"/>
  <c r="AH68" i="25"/>
  <c r="AH69" i="25"/>
  <c r="AH70" i="25"/>
  <c r="AH71" i="25"/>
  <c r="AH72" i="25"/>
  <c r="AH73" i="25"/>
  <c r="AH74" i="25"/>
  <c r="AH75" i="25"/>
  <c r="AH76" i="25"/>
  <c r="AH77" i="25"/>
  <c r="AH78" i="25"/>
  <c r="AH79" i="25"/>
  <c r="AH80" i="25"/>
  <c r="AH81" i="25"/>
  <c r="AH82" i="25"/>
  <c r="AH83" i="25"/>
  <c r="AH84" i="25"/>
  <c r="AH85" i="25"/>
  <c r="AH86" i="25"/>
  <c r="AH87" i="25"/>
  <c r="AH88" i="25"/>
  <c r="AH89" i="25"/>
  <c r="AH90" i="25"/>
  <c r="AH91" i="25"/>
  <c r="AH92" i="25"/>
  <c r="AH93" i="25"/>
  <c r="AH94" i="25"/>
  <c r="AH95" i="25"/>
  <c r="AH96" i="25"/>
  <c r="AH97" i="25"/>
  <c r="AH98" i="25"/>
  <c r="AH99" i="25"/>
  <c r="AH100" i="25"/>
  <c r="AH101" i="25"/>
  <c r="AH102" i="25"/>
  <c r="AH103" i="25"/>
  <c r="AH104" i="25"/>
  <c r="AH105" i="25"/>
  <c r="AH106" i="25"/>
  <c r="AH107" i="25"/>
  <c r="AH108" i="25"/>
  <c r="AH109" i="25"/>
  <c r="AH110" i="25"/>
  <c r="AH111" i="25"/>
  <c r="AH112" i="25"/>
  <c r="AH113" i="25"/>
  <c r="AH114" i="25"/>
  <c r="AH115" i="25"/>
  <c r="AH116" i="25"/>
  <c r="AH117" i="25"/>
  <c r="AH118" i="25"/>
  <c r="AH119" i="25"/>
  <c r="AH120" i="25"/>
  <c r="AH121" i="25"/>
  <c r="AH122" i="25"/>
  <c r="AH123" i="25"/>
  <c r="AH124" i="25"/>
  <c r="AH125" i="25"/>
  <c r="AH126" i="25"/>
  <c r="AH127" i="25"/>
  <c r="AH128" i="25"/>
  <c r="AH129" i="25"/>
  <c r="AH130" i="25"/>
  <c r="AH131" i="25"/>
  <c r="AH132" i="25"/>
  <c r="AH133" i="25"/>
  <c r="AH134" i="25"/>
  <c r="AH135" i="25"/>
  <c r="AH136" i="25"/>
  <c r="AH137" i="25"/>
  <c r="AH138" i="25"/>
  <c r="AH139" i="25"/>
  <c r="AH140" i="25"/>
  <c r="AH141" i="25"/>
  <c r="AH142" i="25"/>
  <c r="AH143" i="25"/>
  <c r="AH144" i="25"/>
  <c r="AH145" i="25"/>
  <c r="AH146" i="25"/>
  <c r="AH147" i="25"/>
  <c r="AH148" i="25"/>
  <c r="AH149" i="25"/>
  <c r="AH150" i="25"/>
  <c r="AH151" i="25"/>
  <c r="AH152" i="25"/>
  <c r="AH153" i="25"/>
  <c r="AH154" i="25"/>
  <c r="AH155" i="25"/>
  <c r="AH156" i="25"/>
  <c r="AH157" i="25"/>
  <c r="AH158" i="25"/>
  <c r="AH159" i="25"/>
  <c r="AH160" i="25"/>
  <c r="AH161" i="25"/>
  <c r="AH162" i="25"/>
  <c r="AH163" i="25"/>
  <c r="AH164" i="25"/>
  <c r="AH165" i="25"/>
  <c r="AH166" i="25"/>
  <c r="AH167" i="25"/>
  <c r="AH168" i="25"/>
  <c r="AH169" i="25"/>
  <c r="AH170" i="25"/>
  <c r="AH171" i="25"/>
  <c r="AH172" i="25"/>
  <c r="AH173" i="25"/>
  <c r="AH174" i="25"/>
  <c r="AH175" i="25"/>
  <c r="AH176" i="25"/>
  <c r="AH177" i="25"/>
  <c r="AH178" i="25"/>
  <c r="AH179" i="25"/>
  <c r="AH180" i="25"/>
  <c r="AH181" i="25"/>
  <c r="AH182" i="25"/>
  <c r="AH183" i="25"/>
  <c r="AH184" i="25"/>
  <c r="AH185" i="25"/>
  <c r="AH186" i="25"/>
  <c r="AH187" i="25"/>
  <c r="AH188" i="25"/>
  <c r="AH189" i="25"/>
  <c r="AH190" i="25"/>
  <c r="AH191" i="25"/>
  <c r="AH192" i="25"/>
  <c r="AH193" i="25"/>
  <c r="AH194" i="25"/>
  <c r="AH195" i="25"/>
  <c r="AH196" i="25"/>
  <c r="AH197" i="25"/>
  <c r="AH198" i="25"/>
  <c r="AH199" i="25"/>
  <c r="AH200" i="25"/>
  <c r="K25" i="23" l="1"/>
  <c r="AH3" i="23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133" i="23"/>
  <c r="AH134" i="23"/>
  <c r="AH135" i="23"/>
  <c r="AH136" i="23"/>
  <c r="AH137" i="23"/>
  <c r="AH138" i="23"/>
  <c r="AH139" i="23"/>
  <c r="AH140" i="23"/>
  <c r="AH141" i="23"/>
  <c r="AH142" i="23"/>
  <c r="AH143" i="23"/>
  <c r="AH144" i="23"/>
  <c r="AH145" i="23"/>
  <c r="AH146" i="23"/>
  <c r="AH147" i="23"/>
  <c r="AH148" i="23"/>
  <c r="AH149" i="23"/>
  <c r="AH150" i="23"/>
  <c r="AH151" i="23"/>
  <c r="AH152" i="23"/>
  <c r="AH153" i="23"/>
  <c r="AH154" i="23"/>
  <c r="AH155" i="23"/>
  <c r="AH156" i="23"/>
  <c r="AH157" i="23"/>
  <c r="AH158" i="23"/>
  <c r="AH159" i="23"/>
  <c r="AH160" i="23"/>
  <c r="AH161" i="23"/>
  <c r="AH162" i="23"/>
  <c r="AH163" i="23"/>
  <c r="AH164" i="23"/>
  <c r="AH165" i="23"/>
  <c r="AH166" i="23"/>
  <c r="AH167" i="23"/>
  <c r="AH168" i="23"/>
  <c r="AH169" i="23"/>
  <c r="AH170" i="23"/>
  <c r="AH171" i="23"/>
  <c r="AH172" i="23"/>
  <c r="AH173" i="23"/>
  <c r="AH174" i="23"/>
  <c r="AH175" i="23"/>
  <c r="AH176" i="23"/>
  <c r="AH177" i="23"/>
  <c r="AH178" i="23"/>
  <c r="AH179" i="23"/>
  <c r="AH180" i="23"/>
  <c r="AH181" i="23"/>
  <c r="AH182" i="23"/>
  <c r="AH183" i="23"/>
  <c r="AH184" i="23"/>
  <c r="AH185" i="23"/>
  <c r="AH186" i="23"/>
  <c r="AH187" i="23"/>
  <c r="AH188" i="23"/>
  <c r="AH189" i="23"/>
  <c r="AH190" i="23"/>
  <c r="AH191" i="23"/>
  <c r="AH192" i="23"/>
  <c r="AH193" i="23"/>
  <c r="AH194" i="23"/>
  <c r="AH195" i="23"/>
  <c r="AH196" i="23"/>
  <c r="AH197" i="23"/>
  <c r="AH198" i="23"/>
  <c r="AH199" i="23"/>
  <c r="AH200" i="23"/>
  <c r="V60" i="22"/>
  <c r="W60" i="22" s="1"/>
  <c r="T60" i="22"/>
  <c r="X60" i="22" s="1"/>
  <c r="Z60" i="22" s="1"/>
  <c r="S60" i="22"/>
  <c r="Q60" i="22"/>
  <c r="K60" i="22"/>
  <c r="AH3" i="22" l="1"/>
  <c r="AH4" i="22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H172" i="22"/>
  <c r="AH173" i="22"/>
  <c r="AH174" i="22"/>
  <c r="AH175" i="22"/>
  <c r="AH176" i="22"/>
  <c r="AH177" i="22"/>
  <c r="AH178" i="22"/>
  <c r="AH179" i="22"/>
  <c r="AH180" i="22"/>
  <c r="AH181" i="22"/>
  <c r="AH182" i="22"/>
  <c r="AH183" i="22"/>
  <c r="AH184" i="22"/>
  <c r="AH185" i="22"/>
  <c r="AH186" i="22"/>
  <c r="AH187" i="22"/>
  <c r="AH188" i="22"/>
  <c r="AH189" i="22"/>
  <c r="AH190" i="22"/>
  <c r="AH191" i="22"/>
  <c r="AH192" i="22"/>
  <c r="AH193" i="22"/>
  <c r="AH194" i="22"/>
  <c r="AH195" i="22"/>
  <c r="AH196" i="22"/>
  <c r="AH197" i="22"/>
  <c r="AH198" i="22"/>
  <c r="AH199" i="22"/>
  <c r="AH200" i="22"/>
  <c r="K20" i="21"/>
  <c r="V34" i="20"/>
  <c r="W34" i="20" s="1"/>
  <c r="T34" i="20"/>
  <c r="X34" i="20" s="1"/>
  <c r="Z34" i="20" s="1"/>
  <c r="S34" i="20"/>
  <c r="Q34" i="20"/>
  <c r="K34" i="20"/>
  <c r="V3" i="22" l="1"/>
  <c r="W3" i="22" s="1"/>
  <c r="T3" i="22"/>
  <c r="X3" i="22" s="1"/>
  <c r="Z3" i="22" s="1"/>
  <c r="S3" i="22"/>
  <c r="Q3" i="22"/>
  <c r="K3" i="22"/>
  <c r="V2" i="22"/>
  <c r="W2" i="22" s="1"/>
  <c r="T2" i="22"/>
  <c r="X2" i="22" s="1"/>
  <c r="Z2" i="22" s="1"/>
  <c r="S2" i="22"/>
  <c r="Q2" i="22"/>
  <c r="K2" i="22"/>
  <c r="AH3" i="19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8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Q19" i="18"/>
  <c r="S19" i="18"/>
  <c r="T19" i="18"/>
  <c r="X19" i="18" s="1"/>
  <c r="Z19" i="18" s="1"/>
  <c r="V19" i="18"/>
  <c r="W19" i="18" s="1"/>
  <c r="V65" i="17"/>
  <c r="W65" i="17" s="1"/>
  <c r="T65" i="17"/>
  <c r="X65" i="17" s="1"/>
  <c r="Z65" i="17" s="1"/>
  <c r="S65" i="17"/>
  <c r="Q65" i="17"/>
  <c r="K56" i="17"/>
  <c r="V85" i="16"/>
  <c r="W85" i="16" s="1"/>
  <c r="T85" i="16"/>
  <c r="X85" i="16" s="1"/>
  <c r="Z85" i="16" s="1"/>
  <c r="S85" i="16"/>
  <c r="Q85" i="16"/>
  <c r="K85" i="16"/>
  <c r="V2" i="20"/>
  <c r="W2" i="20" s="1"/>
  <c r="T2" i="20"/>
  <c r="X2" i="20" s="1"/>
  <c r="Z2" i="20" s="1"/>
  <c r="S2" i="20"/>
  <c r="Q2" i="20"/>
  <c r="K2" i="20"/>
  <c r="AH3" i="16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3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3" i="15" l="1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38" i="15"/>
  <c r="AH39" i="15"/>
  <c r="AH40" i="15"/>
  <c r="AH41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125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44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V47" i="13"/>
  <c r="W47" i="13" s="1"/>
  <c r="T47" i="13"/>
  <c r="X47" i="13" s="1"/>
  <c r="Z47" i="13" s="1"/>
  <c r="S47" i="13"/>
  <c r="Q47" i="13"/>
  <c r="K47" i="13"/>
  <c r="K45" i="13"/>
  <c r="AH3" i="13" l="1"/>
  <c r="AH4" i="13"/>
  <c r="AH5" i="13"/>
  <c r="AH6" i="13"/>
  <c r="AH7" i="13"/>
  <c r="AH8" i="13"/>
  <c r="AH9" i="13"/>
  <c r="AH10" i="13"/>
  <c r="AH11" i="13"/>
  <c r="AH12" i="13"/>
  <c r="AH13" i="13"/>
  <c r="AH14" i="13"/>
  <c r="AH15" i="13"/>
  <c r="AH16" i="13"/>
  <c r="AH17" i="13"/>
  <c r="AH18" i="13"/>
  <c r="AH19" i="13"/>
  <c r="AH20" i="13"/>
  <c r="AH21" i="13"/>
  <c r="AH22" i="13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K59" i="12"/>
  <c r="V34" i="11"/>
  <c r="W34" i="11" s="1"/>
  <c r="T34" i="11"/>
  <c r="X34" i="11" s="1"/>
  <c r="Z34" i="11" s="1"/>
  <c r="S34" i="11"/>
  <c r="Q34" i="11"/>
  <c r="K34" i="11"/>
  <c r="W33" i="11"/>
  <c r="V33" i="11"/>
  <c r="T33" i="11"/>
  <c r="X33" i="11" s="1"/>
  <c r="Z33" i="11" s="1"/>
  <c r="S33" i="11"/>
  <c r="Q33" i="11"/>
  <c r="K33" i="11"/>
  <c r="W32" i="11"/>
  <c r="V32" i="11"/>
  <c r="T32" i="11"/>
  <c r="X32" i="11" s="1"/>
  <c r="Z32" i="11" s="1"/>
  <c r="S32" i="11"/>
  <c r="Q32" i="11"/>
  <c r="K32" i="11"/>
  <c r="V5" i="14"/>
  <c r="W5" i="14" s="1"/>
  <c r="T5" i="14"/>
  <c r="X5" i="14" s="1"/>
  <c r="Z5" i="14" s="1"/>
  <c r="S5" i="14"/>
  <c r="Q5" i="14"/>
  <c r="K5" i="14"/>
  <c r="V4" i="14"/>
  <c r="W4" i="14" s="1"/>
  <c r="T4" i="14"/>
  <c r="X4" i="14" s="1"/>
  <c r="Z4" i="14" s="1"/>
  <c r="S4" i="14"/>
  <c r="Q4" i="14"/>
  <c r="K4" i="14"/>
  <c r="V3" i="14"/>
  <c r="W3" i="14" s="1"/>
  <c r="T3" i="14"/>
  <c r="X3" i="14" s="1"/>
  <c r="Z3" i="14" s="1"/>
  <c r="S3" i="14"/>
  <c r="Q3" i="14"/>
  <c r="K3" i="14"/>
  <c r="V2" i="14"/>
  <c r="W2" i="14" s="1"/>
  <c r="T2" i="14"/>
  <c r="X2" i="14" s="1"/>
  <c r="Z2" i="14" s="1"/>
  <c r="S2" i="14"/>
  <c r="Q2" i="14"/>
  <c r="K2" i="14"/>
  <c r="T200" i="25" l="1"/>
  <c r="S200" i="25"/>
  <c r="Q200" i="25"/>
  <c r="T199" i="25"/>
  <c r="S199" i="25"/>
  <c r="Q199" i="25"/>
  <c r="T198" i="25"/>
  <c r="S198" i="25"/>
  <c r="Q198" i="25"/>
  <c r="T197" i="25"/>
  <c r="S197" i="25"/>
  <c r="Q197" i="25"/>
  <c r="T196" i="25"/>
  <c r="S196" i="25"/>
  <c r="Q196" i="25"/>
  <c r="T195" i="25"/>
  <c r="S195" i="25"/>
  <c r="Q195" i="25"/>
  <c r="T194" i="25"/>
  <c r="S194" i="25"/>
  <c r="Q194" i="25"/>
  <c r="T193" i="25"/>
  <c r="S193" i="25"/>
  <c r="Q193" i="25"/>
  <c r="T192" i="25"/>
  <c r="S192" i="25"/>
  <c r="Q192" i="25"/>
  <c r="T191" i="25"/>
  <c r="S191" i="25"/>
  <c r="Q191" i="25"/>
  <c r="T190" i="25"/>
  <c r="S190" i="25"/>
  <c r="Q190" i="25"/>
  <c r="T189" i="25"/>
  <c r="S189" i="25"/>
  <c r="Q189" i="25"/>
  <c r="T188" i="25"/>
  <c r="S188" i="25"/>
  <c r="Q188" i="25"/>
  <c r="T187" i="25"/>
  <c r="S187" i="25"/>
  <c r="Q187" i="25"/>
  <c r="T186" i="25"/>
  <c r="S186" i="25"/>
  <c r="Q186" i="25"/>
  <c r="T185" i="25"/>
  <c r="S185" i="25"/>
  <c r="Q185" i="25"/>
  <c r="T184" i="25"/>
  <c r="S184" i="25"/>
  <c r="Q184" i="25"/>
  <c r="T183" i="25"/>
  <c r="S183" i="25"/>
  <c r="Q183" i="25"/>
  <c r="T182" i="25"/>
  <c r="S182" i="25"/>
  <c r="Q182" i="25"/>
  <c r="T181" i="25"/>
  <c r="S181" i="25"/>
  <c r="Q181" i="25"/>
  <c r="T180" i="25"/>
  <c r="S180" i="25"/>
  <c r="Q180" i="25"/>
  <c r="T179" i="25"/>
  <c r="S179" i="25"/>
  <c r="Q179" i="25"/>
  <c r="T178" i="25"/>
  <c r="S178" i="25"/>
  <c r="Q178" i="25"/>
  <c r="T177" i="25"/>
  <c r="S177" i="25"/>
  <c r="Q177" i="25"/>
  <c r="T176" i="25"/>
  <c r="S176" i="25"/>
  <c r="Q176" i="25"/>
  <c r="T175" i="25"/>
  <c r="S175" i="25"/>
  <c r="Q175" i="25"/>
  <c r="T174" i="25"/>
  <c r="S174" i="25"/>
  <c r="Q174" i="25"/>
  <c r="T173" i="25"/>
  <c r="S173" i="25"/>
  <c r="Q173" i="25"/>
  <c r="T172" i="25"/>
  <c r="S172" i="25"/>
  <c r="Q172" i="25"/>
  <c r="T171" i="25"/>
  <c r="S171" i="25"/>
  <c r="Q171" i="25"/>
  <c r="T170" i="25"/>
  <c r="S170" i="25"/>
  <c r="Q170" i="25"/>
  <c r="T169" i="25"/>
  <c r="S169" i="25"/>
  <c r="Q169" i="25"/>
  <c r="T168" i="25"/>
  <c r="S168" i="25"/>
  <c r="Q168" i="25"/>
  <c r="T167" i="25"/>
  <c r="S167" i="25"/>
  <c r="Q167" i="25"/>
  <c r="T166" i="25"/>
  <c r="S166" i="25"/>
  <c r="Q166" i="25"/>
  <c r="T165" i="25"/>
  <c r="S165" i="25"/>
  <c r="Q165" i="25"/>
  <c r="T164" i="25"/>
  <c r="S164" i="25"/>
  <c r="Q164" i="25"/>
  <c r="T163" i="25"/>
  <c r="S163" i="25"/>
  <c r="Q163" i="25"/>
  <c r="T162" i="25"/>
  <c r="S162" i="25"/>
  <c r="Q162" i="25"/>
  <c r="T161" i="25"/>
  <c r="S161" i="25"/>
  <c r="Q161" i="25"/>
  <c r="T160" i="25"/>
  <c r="S160" i="25"/>
  <c r="Q160" i="25"/>
  <c r="T159" i="25"/>
  <c r="S159" i="25"/>
  <c r="Q159" i="25"/>
  <c r="T158" i="25"/>
  <c r="S158" i="25"/>
  <c r="Q158" i="25"/>
  <c r="T157" i="25"/>
  <c r="S157" i="25"/>
  <c r="Q157" i="25"/>
  <c r="T156" i="25"/>
  <c r="S156" i="25"/>
  <c r="Q156" i="25"/>
  <c r="T155" i="25"/>
  <c r="S155" i="25"/>
  <c r="Q155" i="25"/>
  <c r="T154" i="25"/>
  <c r="S154" i="25"/>
  <c r="Q154" i="25"/>
  <c r="T153" i="25"/>
  <c r="S153" i="25"/>
  <c r="Q153" i="25"/>
  <c r="T152" i="25"/>
  <c r="S152" i="25"/>
  <c r="Q152" i="25"/>
  <c r="T151" i="25"/>
  <c r="S151" i="25"/>
  <c r="Q151" i="25"/>
  <c r="T150" i="25"/>
  <c r="S150" i="25"/>
  <c r="Q150" i="25"/>
  <c r="T149" i="25"/>
  <c r="S149" i="25"/>
  <c r="Q149" i="25"/>
  <c r="T148" i="25"/>
  <c r="S148" i="25"/>
  <c r="Q148" i="25"/>
  <c r="T147" i="25"/>
  <c r="S147" i="25"/>
  <c r="Q147" i="25"/>
  <c r="T146" i="25"/>
  <c r="S146" i="25"/>
  <c r="Q146" i="25"/>
  <c r="T145" i="25"/>
  <c r="S145" i="25"/>
  <c r="Q145" i="25"/>
  <c r="T144" i="25"/>
  <c r="S144" i="25"/>
  <c r="Q144" i="25"/>
  <c r="T143" i="25"/>
  <c r="S143" i="25"/>
  <c r="Q143" i="25"/>
  <c r="T142" i="25"/>
  <c r="S142" i="25"/>
  <c r="Q142" i="25"/>
  <c r="T141" i="25"/>
  <c r="S141" i="25"/>
  <c r="Q141" i="25"/>
  <c r="T140" i="25"/>
  <c r="S140" i="25"/>
  <c r="Q140" i="25"/>
  <c r="T139" i="25"/>
  <c r="S139" i="25"/>
  <c r="Q139" i="25"/>
  <c r="T138" i="25"/>
  <c r="S138" i="25"/>
  <c r="Q138" i="25"/>
  <c r="T137" i="25"/>
  <c r="S137" i="25"/>
  <c r="Q137" i="25"/>
  <c r="T136" i="25"/>
  <c r="S136" i="25"/>
  <c r="Q136" i="25"/>
  <c r="T135" i="25"/>
  <c r="S135" i="25"/>
  <c r="Q135" i="25"/>
  <c r="T134" i="25"/>
  <c r="S134" i="25"/>
  <c r="Q134" i="25"/>
  <c r="T133" i="25"/>
  <c r="S133" i="25"/>
  <c r="Q133" i="25"/>
  <c r="T132" i="25"/>
  <c r="S132" i="25"/>
  <c r="Q132" i="25"/>
  <c r="T131" i="25"/>
  <c r="S131" i="25"/>
  <c r="Q131" i="25"/>
  <c r="T130" i="25"/>
  <c r="S130" i="25"/>
  <c r="Q130" i="25"/>
  <c r="T129" i="25"/>
  <c r="S129" i="25"/>
  <c r="Q129" i="25"/>
  <c r="T128" i="25"/>
  <c r="S128" i="25"/>
  <c r="Q128" i="25"/>
  <c r="T127" i="25"/>
  <c r="S127" i="25"/>
  <c r="Q127" i="25"/>
  <c r="T126" i="25"/>
  <c r="S126" i="25"/>
  <c r="Q126" i="25"/>
  <c r="T125" i="25"/>
  <c r="S125" i="25"/>
  <c r="Q125" i="25"/>
  <c r="T124" i="25"/>
  <c r="S124" i="25"/>
  <c r="Q124" i="25"/>
  <c r="T123" i="25"/>
  <c r="S123" i="25"/>
  <c r="Q123" i="25"/>
  <c r="T122" i="25"/>
  <c r="S122" i="25"/>
  <c r="Q122" i="25"/>
  <c r="T121" i="25"/>
  <c r="S121" i="25"/>
  <c r="Q121" i="25"/>
  <c r="T120" i="25"/>
  <c r="S120" i="25"/>
  <c r="Q120" i="25"/>
  <c r="T119" i="25"/>
  <c r="S119" i="25"/>
  <c r="Q119" i="25"/>
  <c r="T118" i="25"/>
  <c r="S118" i="25"/>
  <c r="Q118" i="25"/>
  <c r="T117" i="25"/>
  <c r="S117" i="25"/>
  <c r="Q117" i="25"/>
  <c r="T116" i="25"/>
  <c r="S116" i="25"/>
  <c r="Q116" i="25"/>
  <c r="T115" i="25"/>
  <c r="S115" i="25"/>
  <c r="Q115" i="25"/>
  <c r="T114" i="25"/>
  <c r="S114" i="25"/>
  <c r="Q114" i="25"/>
  <c r="T113" i="25"/>
  <c r="S113" i="25"/>
  <c r="Q113" i="25"/>
  <c r="T112" i="25"/>
  <c r="S112" i="25"/>
  <c r="Q112" i="25"/>
  <c r="T111" i="25"/>
  <c r="S111" i="25"/>
  <c r="Q111" i="25"/>
  <c r="T110" i="25"/>
  <c r="S110" i="25"/>
  <c r="Q110" i="25"/>
  <c r="T109" i="25"/>
  <c r="S109" i="25"/>
  <c r="Q109" i="25"/>
  <c r="T108" i="25"/>
  <c r="S108" i="25"/>
  <c r="Q108" i="25"/>
  <c r="T107" i="25"/>
  <c r="S107" i="25"/>
  <c r="Q107" i="25"/>
  <c r="T106" i="25"/>
  <c r="S106" i="25"/>
  <c r="Q106" i="25"/>
  <c r="T105" i="25"/>
  <c r="S105" i="25"/>
  <c r="Q105" i="25"/>
  <c r="T104" i="25"/>
  <c r="S104" i="25"/>
  <c r="Q104" i="25"/>
  <c r="T103" i="25"/>
  <c r="S103" i="25"/>
  <c r="Q103" i="25"/>
  <c r="T102" i="25"/>
  <c r="S102" i="25"/>
  <c r="Q102" i="25"/>
  <c r="T101" i="25"/>
  <c r="S101" i="25"/>
  <c r="Q101" i="25"/>
  <c r="T100" i="25"/>
  <c r="S100" i="25"/>
  <c r="Q100" i="25"/>
  <c r="T99" i="25"/>
  <c r="S99" i="25"/>
  <c r="Q99" i="25"/>
  <c r="T98" i="25"/>
  <c r="S98" i="25"/>
  <c r="Q98" i="25"/>
  <c r="T97" i="25"/>
  <c r="S97" i="25"/>
  <c r="Q97" i="25"/>
  <c r="T96" i="25"/>
  <c r="S96" i="25"/>
  <c r="Q96" i="25"/>
  <c r="T95" i="25"/>
  <c r="S95" i="25"/>
  <c r="Q95" i="25"/>
  <c r="T94" i="25"/>
  <c r="S94" i="25"/>
  <c r="Q94" i="25"/>
  <c r="T93" i="25"/>
  <c r="S93" i="25"/>
  <c r="Q93" i="25"/>
  <c r="T92" i="25"/>
  <c r="S92" i="25"/>
  <c r="Q92" i="25"/>
  <c r="T91" i="25"/>
  <c r="S91" i="25"/>
  <c r="Q91" i="25"/>
  <c r="T90" i="25"/>
  <c r="S90" i="25"/>
  <c r="Q90" i="25"/>
  <c r="T89" i="25"/>
  <c r="S89" i="25"/>
  <c r="Q89" i="25"/>
  <c r="T88" i="25"/>
  <c r="S88" i="25"/>
  <c r="Q88" i="25"/>
  <c r="T87" i="25"/>
  <c r="S87" i="25"/>
  <c r="Q87" i="25"/>
  <c r="T86" i="25"/>
  <c r="S86" i="25"/>
  <c r="Q86" i="25"/>
  <c r="T85" i="25"/>
  <c r="S85" i="25"/>
  <c r="Q85" i="25"/>
  <c r="T84" i="25"/>
  <c r="S84" i="25"/>
  <c r="Q84" i="25"/>
  <c r="T83" i="25"/>
  <c r="S83" i="25"/>
  <c r="Q83" i="25"/>
  <c r="T82" i="25"/>
  <c r="S82" i="25"/>
  <c r="Q82" i="25"/>
  <c r="T81" i="25"/>
  <c r="S81" i="25"/>
  <c r="Q81" i="25"/>
  <c r="T80" i="25"/>
  <c r="S80" i="25"/>
  <c r="Q80" i="25"/>
  <c r="T79" i="25"/>
  <c r="S79" i="25"/>
  <c r="Q79" i="25"/>
  <c r="T78" i="25"/>
  <c r="S78" i="25"/>
  <c r="Q78" i="25"/>
  <c r="T77" i="25"/>
  <c r="S77" i="25"/>
  <c r="Q77" i="25"/>
  <c r="T76" i="25"/>
  <c r="S76" i="25"/>
  <c r="Q76" i="25"/>
  <c r="T75" i="25"/>
  <c r="S75" i="25"/>
  <c r="Q75" i="25"/>
  <c r="T74" i="25"/>
  <c r="S74" i="25"/>
  <c r="Q74" i="25"/>
  <c r="T73" i="25"/>
  <c r="S73" i="25"/>
  <c r="Q73" i="25"/>
  <c r="T72" i="25"/>
  <c r="S72" i="25"/>
  <c r="Q72" i="25"/>
  <c r="T71" i="25"/>
  <c r="S71" i="25"/>
  <c r="Q71" i="25"/>
  <c r="T70" i="25"/>
  <c r="S70" i="25"/>
  <c r="Q70" i="25"/>
  <c r="T69" i="25"/>
  <c r="S69" i="25"/>
  <c r="Q69" i="25"/>
  <c r="T68" i="25"/>
  <c r="S68" i="25"/>
  <c r="Q68" i="25"/>
  <c r="T67" i="25"/>
  <c r="S67" i="25"/>
  <c r="Q67" i="25"/>
  <c r="T66" i="25"/>
  <c r="S66" i="25"/>
  <c r="Q66" i="25"/>
  <c r="T65" i="25"/>
  <c r="S65" i="25"/>
  <c r="Q65" i="25"/>
  <c r="T64" i="25"/>
  <c r="S64" i="25"/>
  <c r="Q64" i="25"/>
  <c r="T63" i="25"/>
  <c r="S63" i="25"/>
  <c r="Q63" i="25"/>
  <c r="T62" i="25"/>
  <c r="S62" i="25"/>
  <c r="Q62" i="25"/>
  <c r="T61" i="25"/>
  <c r="S61" i="25"/>
  <c r="Q61" i="25"/>
  <c r="T60" i="25"/>
  <c r="S60" i="25"/>
  <c r="Q60" i="25"/>
  <c r="T59" i="25"/>
  <c r="S59" i="25"/>
  <c r="Q59" i="25"/>
  <c r="T58" i="25"/>
  <c r="S58" i="25"/>
  <c r="Q58" i="25"/>
  <c r="T57" i="25"/>
  <c r="S57" i="25"/>
  <c r="Q57" i="25"/>
  <c r="T56" i="25"/>
  <c r="S56" i="25"/>
  <c r="Q56" i="25"/>
  <c r="T55" i="25"/>
  <c r="S55" i="25"/>
  <c r="Q55" i="25"/>
  <c r="T54" i="25"/>
  <c r="S54" i="25"/>
  <c r="Q54" i="25"/>
  <c r="T53" i="25"/>
  <c r="S53" i="25"/>
  <c r="Q53" i="25"/>
  <c r="T52" i="25"/>
  <c r="S52" i="25"/>
  <c r="Q52" i="25"/>
  <c r="T51" i="25"/>
  <c r="S51" i="25"/>
  <c r="Q51" i="25"/>
  <c r="T50" i="25"/>
  <c r="S50" i="25"/>
  <c r="Q50" i="25"/>
  <c r="T49" i="25"/>
  <c r="S49" i="25"/>
  <c r="Q49" i="25"/>
  <c r="T48" i="25"/>
  <c r="S48" i="25"/>
  <c r="Q48" i="25"/>
  <c r="T47" i="25"/>
  <c r="S47" i="25"/>
  <c r="Q47" i="25"/>
  <c r="T46" i="25"/>
  <c r="S46" i="25"/>
  <c r="Q46" i="25"/>
  <c r="T45" i="25"/>
  <c r="S45" i="25"/>
  <c r="Q45" i="25"/>
  <c r="T44" i="25"/>
  <c r="S44" i="25"/>
  <c r="Q44" i="25"/>
  <c r="T43" i="25"/>
  <c r="S43" i="25"/>
  <c r="Q43" i="25"/>
  <c r="T42" i="25"/>
  <c r="S42" i="25"/>
  <c r="Q42" i="25"/>
  <c r="T41" i="25"/>
  <c r="S41" i="25"/>
  <c r="Q41" i="25"/>
  <c r="T40" i="25"/>
  <c r="S40" i="25"/>
  <c r="Q40" i="25"/>
  <c r="T39" i="25"/>
  <c r="S39" i="25"/>
  <c r="Q39" i="25"/>
  <c r="T38" i="25"/>
  <c r="S38" i="25"/>
  <c r="Q38" i="25"/>
  <c r="T37" i="25"/>
  <c r="S37" i="25"/>
  <c r="Q37" i="25"/>
  <c r="T36" i="25"/>
  <c r="S36" i="25"/>
  <c r="Q36" i="25"/>
  <c r="T35" i="25"/>
  <c r="S35" i="25"/>
  <c r="Q35" i="25"/>
  <c r="T34" i="25"/>
  <c r="S34" i="25"/>
  <c r="Q34" i="25"/>
  <c r="T33" i="25"/>
  <c r="S33" i="25"/>
  <c r="Q33" i="25"/>
  <c r="T32" i="25"/>
  <c r="S32" i="25"/>
  <c r="Q32" i="25"/>
  <c r="T31" i="25"/>
  <c r="S31" i="25"/>
  <c r="Q31" i="25"/>
  <c r="T30" i="25"/>
  <c r="S30" i="25"/>
  <c r="Q30" i="25"/>
  <c r="T29" i="25"/>
  <c r="S29" i="25"/>
  <c r="Q29" i="25"/>
  <c r="T28" i="25"/>
  <c r="S28" i="25"/>
  <c r="Q28" i="25"/>
  <c r="T27" i="25"/>
  <c r="S27" i="25"/>
  <c r="Q27" i="25"/>
  <c r="T26" i="25"/>
  <c r="S26" i="25"/>
  <c r="Q26" i="25"/>
  <c r="T25" i="25"/>
  <c r="S25" i="25"/>
  <c r="Q25" i="25"/>
  <c r="T24" i="25"/>
  <c r="S24" i="25"/>
  <c r="Q24" i="25"/>
  <c r="T23" i="25"/>
  <c r="S23" i="25"/>
  <c r="Q23" i="25"/>
  <c r="T22" i="25"/>
  <c r="S22" i="25"/>
  <c r="Q22" i="25"/>
  <c r="T21" i="25"/>
  <c r="S21" i="25"/>
  <c r="Q21" i="25"/>
  <c r="T20" i="25"/>
  <c r="S20" i="25"/>
  <c r="Q20" i="25"/>
  <c r="T19" i="25"/>
  <c r="S19" i="25"/>
  <c r="Q19" i="25"/>
  <c r="T18" i="25"/>
  <c r="S18" i="25"/>
  <c r="Q18" i="25"/>
  <c r="T17" i="25"/>
  <c r="S17" i="25"/>
  <c r="Q17" i="25"/>
  <c r="T16" i="25"/>
  <c r="S16" i="25"/>
  <c r="Q16" i="25"/>
  <c r="T15" i="25"/>
  <c r="S15" i="25"/>
  <c r="Q15" i="25"/>
  <c r="T14" i="25"/>
  <c r="S14" i="25"/>
  <c r="Q14" i="25"/>
  <c r="T13" i="25"/>
  <c r="S13" i="25"/>
  <c r="Q13" i="25"/>
  <c r="T12" i="25"/>
  <c r="S12" i="25"/>
  <c r="Q12" i="25"/>
  <c r="T11" i="25"/>
  <c r="S11" i="25"/>
  <c r="Q11" i="25"/>
  <c r="T10" i="25"/>
  <c r="S10" i="25"/>
  <c r="Q10" i="25"/>
  <c r="T9" i="25"/>
  <c r="S9" i="25"/>
  <c r="Q9" i="25"/>
  <c r="T8" i="25"/>
  <c r="S8" i="25"/>
  <c r="Q8" i="25"/>
  <c r="T7" i="25"/>
  <c r="S7" i="25"/>
  <c r="Q7" i="25"/>
  <c r="T6" i="25"/>
  <c r="S6" i="25"/>
  <c r="Q6" i="25"/>
  <c r="T5" i="25"/>
  <c r="S5" i="25"/>
  <c r="Q5" i="25"/>
  <c r="T4" i="25"/>
  <c r="S4" i="25"/>
  <c r="Q4" i="25"/>
  <c r="T3" i="25"/>
  <c r="S3" i="25"/>
  <c r="Q3" i="25"/>
  <c r="T2" i="25"/>
  <c r="S2" i="25"/>
  <c r="Q2" i="25"/>
  <c r="T200" i="24"/>
  <c r="S200" i="24"/>
  <c r="Q200" i="24"/>
  <c r="T199" i="24"/>
  <c r="S199" i="24"/>
  <c r="Q199" i="24"/>
  <c r="T198" i="24"/>
  <c r="S198" i="24"/>
  <c r="Q198" i="24"/>
  <c r="T197" i="24"/>
  <c r="S197" i="24"/>
  <c r="Q197" i="24"/>
  <c r="T196" i="24"/>
  <c r="S196" i="24"/>
  <c r="Q196" i="24"/>
  <c r="T195" i="24"/>
  <c r="S195" i="24"/>
  <c r="Q195" i="24"/>
  <c r="T194" i="24"/>
  <c r="S194" i="24"/>
  <c r="Q194" i="24"/>
  <c r="T193" i="24"/>
  <c r="S193" i="24"/>
  <c r="Q193" i="24"/>
  <c r="T192" i="24"/>
  <c r="S192" i="24"/>
  <c r="Q192" i="24"/>
  <c r="T191" i="24"/>
  <c r="S191" i="24"/>
  <c r="Q191" i="24"/>
  <c r="T190" i="24"/>
  <c r="S190" i="24"/>
  <c r="Q190" i="24"/>
  <c r="T189" i="24"/>
  <c r="S189" i="24"/>
  <c r="Q189" i="24"/>
  <c r="T188" i="24"/>
  <c r="S188" i="24"/>
  <c r="Q188" i="24"/>
  <c r="T187" i="24"/>
  <c r="S187" i="24"/>
  <c r="Q187" i="24"/>
  <c r="T186" i="24"/>
  <c r="S186" i="24"/>
  <c r="Q186" i="24"/>
  <c r="T185" i="24"/>
  <c r="S185" i="24"/>
  <c r="Q185" i="24"/>
  <c r="T184" i="24"/>
  <c r="S184" i="24"/>
  <c r="Q184" i="24"/>
  <c r="T183" i="24"/>
  <c r="S183" i="24"/>
  <c r="Q183" i="24"/>
  <c r="T182" i="24"/>
  <c r="S182" i="24"/>
  <c r="Q182" i="24"/>
  <c r="T181" i="24"/>
  <c r="S181" i="24"/>
  <c r="Q181" i="24"/>
  <c r="T180" i="24"/>
  <c r="S180" i="24"/>
  <c r="Q180" i="24"/>
  <c r="T179" i="24"/>
  <c r="S179" i="24"/>
  <c r="Q179" i="24"/>
  <c r="T178" i="24"/>
  <c r="S178" i="24"/>
  <c r="Q178" i="24"/>
  <c r="T177" i="24"/>
  <c r="S177" i="24"/>
  <c r="Q177" i="24"/>
  <c r="T176" i="24"/>
  <c r="S176" i="24"/>
  <c r="Q176" i="24"/>
  <c r="T175" i="24"/>
  <c r="S175" i="24"/>
  <c r="Q175" i="24"/>
  <c r="T174" i="24"/>
  <c r="S174" i="24"/>
  <c r="Q174" i="24"/>
  <c r="T173" i="24"/>
  <c r="S173" i="24"/>
  <c r="Q173" i="24"/>
  <c r="T172" i="24"/>
  <c r="S172" i="24"/>
  <c r="Q172" i="24"/>
  <c r="T171" i="24"/>
  <c r="S171" i="24"/>
  <c r="Q171" i="24"/>
  <c r="T170" i="24"/>
  <c r="S170" i="24"/>
  <c r="Q170" i="24"/>
  <c r="T169" i="24"/>
  <c r="S169" i="24"/>
  <c r="Q169" i="24"/>
  <c r="T168" i="24"/>
  <c r="S168" i="24"/>
  <c r="Q168" i="24"/>
  <c r="T167" i="24"/>
  <c r="S167" i="24"/>
  <c r="Q167" i="24"/>
  <c r="T166" i="24"/>
  <c r="S166" i="24"/>
  <c r="Q166" i="24"/>
  <c r="T165" i="24"/>
  <c r="S165" i="24"/>
  <c r="Q165" i="24"/>
  <c r="T164" i="24"/>
  <c r="S164" i="24"/>
  <c r="Q164" i="24"/>
  <c r="T163" i="24"/>
  <c r="S163" i="24"/>
  <c r="Q163" i="24"/>
  <c r="T162" i="24"/>
  <c r="S162" i="24"/>
  <c r="Q162" i="24"/>
  <c r="T161" i="24"/>
  <c r="S161" i="24"/>
  <c r="Q161" i="24"/>
  <c r="T160" i="24"/>
  <c r="S160" i="24"/>
  <c r="Q160" i="24"/>
  <c r="T159" i="24"/>
  <c r="S159" i="24"/>
  <c r="Q159" i="24"/>
  <c r="T158" i="24"/>
  <c r="S158" i="24"/>
  <c r="Q158" i="24"/>
  <c r="T157" i="24"/>
  <c r="S157" i="24"/>
  <c r="Q157" i="24"/>
  <c r="T156" i="24"/>
  <c r="S156" i="24"/>
  <c r="Q156" i="24"/>
  <c r="T155" i="24"/>
  <c r="S155" i="24"/>
  <c r="Q155" i="24"/>
  <c r="T154" i="24"/>
  <c r="S154" i="24"/>
  <c r="Q154" i="24"/>
  <c r="T153" i="24"/>
  <c r="S153" i="24"/>
  <c r="Q153" i="24"/>
  <c r="T152" i="24"/>
  <c r="S152" i="24"/>
  <c r="Q152" i="24"/>
  <c r="T151" i="24"/>
  <c r="S151" i="24"/>
  <c r="Q151" i="24"/>
  <c r="T150" i="24"/>
  <c r="S150" i="24"/>
  <c r="Q150" i="24"/>
  <c r="T149" i="24"/>
  <c r="S149" i="24"/>
  <c r="Q149" i="24"/>
  <c r="T148" i="24"/>
  <c r="S148" i="24"/>
  <c r="Q148" i="24"/>
  <c r="T147" i="24"/>
  <c r="S147" i="24"/>
  <c r="Q147" i="24"/>
  <c r="T146" i="24"/>
  <c r="S146" i="24"/>
  <c r="Q146" i="24"/>
  <c r="T145" i="24"/>
  <c r="S145" i="24"/>
  <c r="Q145" i="24"/>
  <c r="T144" i="24"/>
  <c r="S144" i="24"/>
  <c r="Q144" i="24"/>
  <c r="T143" i="24"/>
  <c r="S143" i="24"/>
  <c r="Q143" i="24"/>
  <c r="T142" i="24"/>
  <c r="S142" i="24"/>
  <c r="Q142" i="24"/>
  <c r="T141" i="24"/>
  <c r="S141" i="24"/>
  <c r="Q141" i="24"/>
  <c r="T140" i="24"/>
  <c r="S140" i="24"/>
  <c r="Q140" i="24"/>
  <c r="T139" i="24"/>
  <c r="S139" i="24"/>
  <c r="Q139" i="24"/>
  <c r="T138" i="24"/>
  <c r="S138" i="24"/>
  <c r="Q138" i="24"/>
  <c r="T137" i="24"/>
  <c r="S137" i="24"/>
  <c r="Q137" i="24"/>
  <c r="T136" i="24"/>
  <c r="S136" i="24"/>
  <c r="Q136" i="24"/>
  <c r="T135" i="24"/>
  <c r="S135" i="24"/>
  <c r="Q135" i="24"/>
  <c r="T134" i="24"/>
  <c r="S134" i="24"/>
  <c r="Q134" i="24"/>
  <c r="T133" i="24"/>
  <c r="S133" i="24"/>
  <c r="Q133" i="24"/>
  <c r="T132" i="24"/>
  <c r="S132" i="24"/>
  <c r="Q132" i="24"/>
  <c r="T131" i="24"/>
  <c r="S131" i="24"/>
  <c r="Q131" i="24"/>
  <c r="T130" i="24"/>
  <c r="S130" i="24"/>
  <c r="Q130" i="24"/>
  <c r="T129" i="24"/>
  <c r="S129" i="24"/>
  <c r="Q129" i="24"/>
  <c r="T128" i="24"/>
  <c r="S128" i="24"/>
  <c r="Q128" i="24"/>
  <c r="T127" i="24"/>
  <c r="S127" i="24"/>
  <c r="Q127" i="24"/>
  <c r="T126" i="24"/>
  <c r="S126" i="24"/>
  <c r="Q126" i="24"/>
  <c r="T125" i="24"/>
  <c r="S125" i="24"/>
  <c r="Q125" i="24"/>
  <c r="T124" i="24"/>
  <c r="S124" i="24"/>
  <c r="Q124" i="24"/>
  <c r="T123" i="24"/>
  <c r="S123" i="24"/>
  <c r="Q123" i="24"/>
  <c r="T122" i="24"/>
  <c r="S122" i="24"/>
  <c r="Q122" i="24"/>
  <c r="T121" i="24"/>
  <c r="S121" i="24"/>
  <c r="Q121" i="24"/>
  <c r="T120" i="24"/>
  <c r="S120" i="24"/>
  <c r="Q120" i="24"/>
  <c r="T119" i="24"/>
  <c r="S119" i="24"/>
  <c r="Q119" i="24"/>
  <c r="T118" i="24"/>
  <c r="S118" i="24"/>
  <c r="Q118" i="24"/>
  <c r="T117" i="24"/>
  <c r="S117" i="24"/>
  <c r="Q117" i="24"/>
  <c r="T116" i="24"/>
  <c r="S116" i="24"/>
  <c r="Q116" i="24"/>
  <c r="T115" i="24"/>
  <c r="S115" i="24"/>
  <c r="Q115" i="24"/>
  <c r="T114" i="24"/>
  <c r="S114" i="24"/>
  <c r="Q114" i="24"/>
  <c r="T113" i="24"/>
  <c r="S113" i="24"/>
  <c r="Q113" i="24"/>
  <c r="T112" i="24"/>
  <c r="S112" i="24"/>
  <c r="Q112" i="24"/>
  <c r="T111" i="24"/>
  <c r="S111" i="24"/>
  <c r="Q111" i="24"/>
  <c r="T110" i="24"/>
  <c r="S110" i="24"/>
  <c r="Q110" i="24"/>
  <c r="T109" i="24"/>
  <c r="S109" i="24"/>
  <c r="Q109" i="24"/>
  <c r="T108" i="24"/>
  <c r="S108" i="24"/>
  <c r="Q108" i="24"/>
  <c r="T107" i="24"/>
  <c r="S107" i="24"/>
  <c r="Q107" i="24"/>
  <c r="T106" i="24"/>
  <c r="S106" i="24"/>
  <c r="Q106" i="24"/>
  <c r="T105" i="24"/>
  <c r="S105" i="24"/>
  <c r="Q105" i="24"/>
  <c r="T104" i="24"/>
  <c r="S104" i="24"/>
  <c r="Q104" i="24"/>
  <c r="T103" i="24"/>
  <c r="S103" i="24"/>
  <c r="Q103" i="24"/>
  <c r="T102" i="24"/>
  <c r="S102" i="24"/>
  <c r="Q102" i="24"/>
  <c r="T101" i="24"/>
  <c r="S101" i="24"/>
  <c r="Q101" i="24"/>
  <c r="T100" i="24"/>
  <c r="S100" i="24"/>
  <c r="Q100" i="24"/>
  <c r="T99" i="24"/>
  <c r="S99" i="24"/>
  <c r="Q99" i="24"/>
  <c r="T98" i="24"/>
  <c r="S98" i="24"/>
  <c r="Q98" i="24"/>
  <c r="T97" i="24"/>
  <c r="S97" i="24"/>
  <c r="Q97" i="24"/>
  <c r="T96" i="24"/>
  <c r="S96" i="24"/>
  <c r="Q96" i="24"/>
  <c r="T95" i="24"/>
  <c r="S95" i="24"/>
  <c r="Q95" i="24"/>
  <c r="T94" i="24"/>
  <c r="S94" i="24"/>
  <c r="Q94" i="24"/>
  <c r="T93" i="24"/>
  <c r="S93" i="24"/>
  <c r="Q93" i="24"/>
  <c r="T92" i="24"/>
  <c r="S92" i="24"/>
  <c r="Q92" i="24"/>
  <c r="T91" i="24"/>
  <c r="S91" i="24"/>
  <c r="Q91" i="24"/>
  <c r="T90" i="24"/>
  <c r="S90" i="24"/>
  <c r="Q90" i="24"/>
  <c r="T89" i="24"/>
  <c r="S89" i="24"/>
  <c r="Q89" i="24"/>
  <c r="T88" i="24"/>
  <c r="S88" i="24"/>
  <c r="Q88" i="24"/>
  <c r="T87" i="24"/>
  <c r="S87" i="24"/>
  <c r="Q87" i="24"/>
  <c r="T86" i="24"/>
  <c r="S86" i="24"/>
  <c r="Q86" i="24"/>
  <c r="T85" i="24"/>
  <c r="S85" i="24"/>
  <c r="Q85" i="24"/>
  <c r="T84" i="24"/>
  <c r="S84" i="24"/>
  <c r="Q84" i="24"/>
  <c r="T83" i="24"/>
  <c r="S83" i="24"/>
  <c r="Q83" i="24"/>
  <c r="T82" i="24"/>
  <c r="S82" i="24"/>
  <c r="Q82" i="24"/>
  <c r="T81" i="24"/>
  <c r="S81" i="24"/>
  <c r="Q81" i="24"/>
  <c r="T80" i="24"/>
  <c r="S80" i="24"/>
  <c r="Q80" i="24"/>
  <c r="T79" i="24"/>
  <c r="S79" i="24"/>
  <c r="Q79" i="24"/>
  <c r="T78" i="24"/>
  <c r="S78" i="24"/>
  <c r="Q78" i="24"/>
  <c r="T77" i="24"/>
  <c r="S77" i="24"/>
  <c r="Q77" i="24"/>
  <c r="T76" i="24"/>
  <c r="S76" i="24"/>
  <c r="Q76" i="24"/>
  <c r="T75" i="24"/>
  <c r="S75" i="24"/>
  <c r="Q75" i="24"/>
  <c r="T74" i="24"/>
  <c r="S74" i="24"/>
  <c r="Q74" i="24"/>
  <c r="T73" i="24"/>
  <c r="S73" i="24"/>
  <c r="Q73" i="24"/>
  <c r="T72" i="24"/>
  <c r="S72" i="24"/>
  <c r="Q72" i="24"/>
  <c r="T71" i="24"/>
  <c r="S71" i="24"/>
  <c r="Q71" i="24"/>
  <c r="T70" i="24"/>
  <c r="S70" i="24"/>
  <c r="Q70" i="24"/>
  <c r="T69" i="24"/>
  <c r="S69" i="24"/>
  <c r="Q69" i="24"/>
  <c r="T68" i="24"/>
  <c r="S68" i="24"/>
  <c r="Q68" i="24"/>
  <c r="T67" i="24"/>
  <c r="S67" i="24"/>
  <c r="Q67" i="24"/>
  <c r="T66" i="24"/>
  <c r="S66" i="24"/>
  <c r="Q66" i="24"/>
  <c r="T65" i="24"/>
  <c r="S65" i="24"/>
  <c r="Q65" i="24"/>
  <c r="T64" i="24"/>
  <c r="S64" i="24"/>
  <c r="Q64" i="24"/>
  <c r="T63" i="24"/>
  <c r="S63" i="24"/>
  <c r="Q63" i="24"/>
  <c r="T62" i="24"/>
  <c r="S62" i="24"/>
  <c r="Q62" i="24"/>
  <c r="T61" i="24"/>
  <c r="S61" i="24"/>
  <c r="Q61" i="24"/>
  <c r="T60" i="24"/>
  <c r="S60" i="24"/>
  <c r="Q60" i="24"/>
  <c r="T59" i="24"/>
  <c r="S59" i="24"/>
  <c r="Q59" i="24"/>
  <c r="T58" i="24"/>
  <c r="S58" i="24"/>
  <c r="Q58" i="24"/>
  <c r="T57" i="24"/>
  <c r="S57" i="24"/>
  <c r="Q57" i="24"/>
  <c r="T56" i="24"/>
  <c r="S56" i="24"/>
  <c r="Q56" i="24"/>
  <c r="T55" i="24"/>
  <c r="S55" i="24"/>
  <c r="Q55" i="24"/>
  <c r="T54" i="24"/>
  <c r="S54" i="24"/>
  <c r="Q54" i="24"/>
  <c r="T53" i="24"/>
  <c r="S53" i="24"/>
  <c r="Q53" i="24"/>
  <c r="T52" i="24"/>
  <c r="S52" i="24"/>
  <c r="Q52" i="24"/>
  <c r="T51" i="24"/>
  <c r="S51" i="24"/>
  <c r="Q51" i="24"/>
  <c r="T50" i="24"/>
  <c r="S50" i="24"/>
  <c r="Q50" i="24"/>
  <c r="T49" i="24"/>
  <c r="S49" i="24"/>
  <c r="Q49" i="24"/>
  <c r="T48" i="24"/>
  <c r="S48" i="24"/>
  <c r="Q48" i="24"/>
  <c r="T47" i="24"/>
  <c r="S47" i="24"/>
  <c r="Q47" i="24"/>
  <c r="T46" i="24"/>
  <c r="S46" i="24"/>
  <c r="Q46" i="24"/>
  <c r="T45" i="24"/>
  <c r="S45" i="24"/>
  <c r="Q45" i="24"/>
  <c r="T44" i="24"/>
  <c r="S44" i="24"/>
  <c r="Q44" i="24"/>
  <c r="T43" i="24"/>
  <c r="S43" i="24"/>
  <c r="Q43" i="24"/>
  <c r="T42" i="24"/>
  <c r="S42" i="24"/>
  <c r="Q42" i="24"/>
  <c r="T41" i="24"/>
  <c r="S41" i="24"/>
  <c r="Q41" i="24"/>
  <c r="T40" i="24"/>
  <c r="S40" i="24"/>
  <c r="Q40" i="24"/>
  <c r="T39" i="24"/>
  <c r="S39" i="24"/>
  <c r="Q39" i="24"/>
  <c r="T38" i="24"/>
  <c r="S38" i="24"/>
  <c r="Q38" i="24"/>
  <c r="T37" i="24"/>
  <c r="S37" i="24"/>
  <c r="Q37" i="24"/>
  <c r="T36" i="24"/>
  <c r="S36" i="24"/>
  <c r="Q36" i="24"/>
  <c r="T35" i="24"/>
  <c r="S35" i="24"/>
  <c r="Q35" i="24"/>
  <c r="T34" i="24"/>
  <c r="S34" i="24"/>
  <c r="Q34" i="24"/>
  <c r="T33" i="24"/>
  <c r="S33" i="24"/>
  <c r="Q33" i="24"/>
  <c r="T32" i="24"/>
  <c r="S32" i="24"/>
  <c r="Q32" i="24"/>
  <c r="T31" i="24"/>
  <c r="S31" i="24"/>
  <c r="Q31" i="24"/>
  <c r="T30" i="24"/>
  <c r="S30" i="24"/>
  <c r="Q30" i="24"/>
  <c r="T29" i="24"/>
  <c r="S29" i="24"/>
  <c r="Q29" i="24"/>
  <c r="T28" i="24"/>
  <c r="S28" i="24"/>
  <c r="Q28" i="24"/>
  <c r="T27" i="24"/>
  <c r="S27" i="24"/>
  <c r="Q27" i="24"/>
  <c r="T26" i="24"/>
  <c r="S26" i="24"/>
  <c r="Q26" i="24"/>
  <c r="T25" i="24"/>
  <c r="S25" i="24"/>
  <c r="Q25" i="24"/>
  <c r="T24" i="24"/>
  <c r="S24" i="24"/>
  <c r="Q24" i="24"/>
  <c r="T23" i="24"/>
  <c r="S23" i="24"/>
  <c r="Q23" i="24"/>
  <c r="T22" i="24"/>
  <c r="S22" i="24"/>
  <c r="Q22" i="24"/>
  <c r="T21" i="24"/>
  <c r="S21" i="24"/>
  <c r="Q21" i="24"/>
  <c r="T20" i="24"/>
  <c r="S20" i="24"/>
  <c r="Q20" i="24"/>
  <c r="T19" i="24"/>
  <c r="S19" i="24"/>
  <c r="Q19" i="24"/>
  <c r="T18" i="24"/>
  <c r="S18" i="24"/>
  <c r="Q18" i="24"/>
  <c r="T17" i="24"/>
  <c r="S17" i="24"/>
  <c r="Q17" i="24"/>
  <c r="T16" i="24"/>
  <c r="S16" i="24"/>
  <c r="Q16" i="24"/>
  <c r="T15" i="24"/>
  <c r="S15" i="24"/>
  <c r="Q15" i="24"/>
  <c r="T14" i="24"/>
  <c r="S14" i="24"/>
  <c r="Q14" i="24"/>
  <c r="T13" i="24"/>
  <c r="S13" i="24"/>
  <c r="Q13" i="24"/>
  <c r="T12" i="24"/>
  <c r="S12" i="24"/>
  <c r="Q12" i="24"/>
  <c r="T11" i="24"/>
  <c r="S11" i="24"/>
  <c r="Q11" i="24"/>
  <c r="T10" i="24"/>
  <c r="S10" i="24"/>
  <c r="Q10" i="24"/>
  <c r="T9" i="24"/>
  <c r="S9" i="24"/>
  <c r="Q9" i="24"/>
  <c r="T8" i="24"/>
  <c r="S8" i="24"/>
  <c r="Q8" i="24"/>
  <c r="T7" i="24"/>
  <c r="S7" i="24"/>
  <c r="Q7" i="24"/>
  <c r="T6" i="24"/>
  <c r="S6" i="24"/>
  <c r="Q6" i="24"/>
  <c r="T5" i="24"/>
  <c r="S5" i="24"/>
  <c r="Q5" i="24"/>
  <c r="T4" i="24"/>
  <c r="S4" i="24"/>
  <c r="Q4" i="24"/>
  <c r="T3" i="24"/>
  <c r="S3" i="24"/>
  <c r="Q3" i="24"/>
  <c r="T2" i="24"/>
  <c r="S2" i="24"/>
  <c r="Q2" i="24"/>
  <c r="T200" i="23"/>
  <c r="S200" i="23"/>
  <c r="Q200" i="23"/>
  <c r="T199" i="23"/>
  <c r="S199" i="23"/>
  <c r="Q199" i="23"/>
  <c r="T198" i="23"/>
  <c r="S198" i="23"/>
  <c r="Q198" i="23"/>
  <c r="T197" i="23"/>
  <c r="S197" i="23"/>
  <c r="Q197" i="23"/>
  <c r="T196" i="23"/>
  <c r="S196" i="23"/>
  <c r="Q196" i="23"/>
  <c r="T195" i="23"/>
  <c r="S195" i="23"/>
  <c r="Q195" i="23"/>
  <c r="T194" i="23"/>
  <c r="S194" i="23"/>
  <c r="Q194" i="23"/>
  <c r="T193" i="23"/>
  <c r="S193" i="23"/>
  <c r="Q193" i="23"/>
  <c r="T192" i="23"/>
  <c r="S192" i="23"/>
  <c r="Q192" i="23"/>
  <c r="T191" i="23"/>
  <c r="S191" i="23"/>
  <c r="Q191" i="23"/>
  <c r="T190" i="23"/>
  <c r="S190" i="23"/>
  <c r="Q190" i="23"/>
  <c r="T189" i="23"/>
  <c r="S189" i="23"/>
  <c r="Q189" i="23"/>
  <c r="T188" i="23"/>
  <c r="S188" i="23"/>
  <c r="Q188" i="23"/>
  <c r="T187" i="23"/>
  <c r="S187" i="23"/>
  <c r="Q187" i="23"/>
  <c r="T186" i="23"/>
  <c r="S186" i="23"/>
  <c r="Q186" i="23"/>
  <c r="T185" i="23"/>
  <c r="S185" i="23"/>
  <c r="Q185" i="23"/>
  <c r="T184" i="23"/>
  <c r="S184" i="23"/>
  <c r="Q184" i="23"/>
  <c r="T183" i="23"/>
  <c r="S183" i="23"/>
  <c r="Q183" i="23"/>
  <c r="T182" i="23"/>
  <c r="S182" i="23"/>
  <c r="Q182" i="23"/>
  <c r="T181" i="23"/>
  <c r="S181" i="23"/>
  <c r="Q181" i="23"/>
  <c r="T180" i="23"/>
  <c r="S180" i="23"/>
  <c r="Q180" i="23"/>
  <c r="T179" i="23"/>
  <c r="S179" i="23"/>
  <c r="Q179" i="23"/>
  <c r="T178" i="23"/>
  <c r="S178" i="23"/>
  <c r="Q178" i="23"/>
  <c r="T177" i="23"/>
  <c r="S177" i="23"/>
  <c r="Q177" i="23"/>
  <c r="T176" i="23"/>
  <c r="S176" i="23"/>
  <c r="Q176" i="23"/>
  <c r="T175" i="23"/>
  <c r="S175" i="23"/>
  <c r="Q175" i="23"/>
  <c r="T174" i="23"/>
  <c r="S174" i="23"/>
  <c r="Q174" i="23"/>
  <c r="T173" i="23"/>
  <c r="S173" i="23"/>
  <c r="Q173" i="23"/>
  <c r="T172" i="23"/>
  <c r="S172" i="23"/>
  <c r="Q172" i="23"/>
  <c r="T171" i="23"/>
  <c r="S171" i="23"/>
  <c r="Q171" i="23"/>
  <c r="T170" i="23"/>
  <c r="S170" i="23"/>
  <c r="Q170" i="23"/>
  <c r="T169" i="23"/>
  <c r="S169" i="23"/>
  <c r="Q169" i="23"/>
  <c r="T168" i="23"/>
  <c r="S168" i="23"/>
  <c r="Q168" i="23"/>
  <c r="T167" i="23"/>
  <c r="S167" i="23"/>
  <c r="Q167" i="23"/>
  <c r="T166" i="23"/>
  <c r="S166" i="23"/>
  <c r="Q166" i="23"/>
  <c r="T165" i="23"/>
  <c r="S165" i="23"/>
  <c r="Q165" i="23"/>
  <c r="T164" i="23"/>
  <c r="S164" i="23"/>
  <c r="Q164" i="23"/>
  <c r="T163" i="23"/>
  <c r="S163" i="23"/>
  <c r="Q163" i="23"/>
  <c r="T162" i="23"/>
  <c r="S162" i="23"/>
  <c r="Q162" i="23"/>
  <c r="T161" i="23"/>
  <c r="S161" i="23"/>
  <c r="Q161" i="23"/>
  <c r="T160" i="23"/>
  <c r="S160" i="23"/>
  <c r="Q160" i="23"/>
  <c r="T159" i="23"/>
  <c r="S159" i="23"/>
  <c r="Q159" i="23"/>
  <c r="T158" i="23"/>
  <c r="S158" i="23"/>
  <c r="Q158" i="23"/>
  <c r="T157" i="23"/>
  <c r="S157" i="23"/>
  <c r="Q157" i="23"/>
  <c r="T156" i="23"/>
  <c r="S156" i="23"/>
  <c r="Q156" i="23"/>
  <c r="T155" i="23"/>
  <c r="S155" i="23"/>
  <c r="Q155" i="23"/>
  <c r="T154" i="23"/>
  <c r="S154" i="23"/>
  <c r="Q154" i="23"/>
  <c r="T153" i="23"/>
  <c r="S153" i="23"/>
  <c r="Q153" i="23"/>
  <c r="T152" i="23"/>
  <c r="S152" i="23"/>
  <c r="Q152" i="23"/>
  <c r="T151" i="23"/>
  <c r="S151" i="23"/>
  <c r="Q151" i="23"/>
  <c r="T150" i="23"/>
  <c r="S150" i="23"/>
  <c r="Q150" i="23"/>
  <c r="T149" i="23"/>
  <c r="S149" i="23"/>
  <c r="Q149" i="23"/>
  <c r="T148" i="23"/>
  <c r="S148" i="23"/>
  <c r="Q148" i="23"/>
  <c r="T147" i="23"/>
  <c r="S147" i="23"/>
  <c r="Q147" i="23"/>
  <c r="T146" i="23"/>
  <c r="S146" i="23"/>
  <c r="Q146" i="23"/>
  <c r="T145" i="23"/>
  <c r="S145" i="23"/>
  <c r="Q145" i="23"/>
  <c r="T144" i="23"/>
  <c r="S144" i="23"/>
  <c r="Q144" i="23"/>
  <c r="T143" i="23"/>
  <c r="S143" i="23"/>
  <c r="Q143" i="23"/>
  <c r="T142" i="23"/>
  <c r="S142" i="23"/>
  <c r="Q142" i="23"/>
  <c r="T141" i="23"/>
  <c r="S141" i="23"/>
  <c r="Q141" i="23"/>
  <c r="T140" i="23"/>
  <c r="S140" i="23"/>
  <c r="Q140" i="23"/>
  <c r="T139" i="23"/>
  <c r="S139" i="23"/>
  <c r="Q139" i="23"/>
  <c r="T138" i="23"/>
  <c r="S138" i="23"/>
  <c r="Q138" i="23"/>
  <c r="T137" i="23"/>
  <c r="S137" i="23"/>
  <c r="Q137" i="23"/>
  <c r="T136" i="23"/>
  <c r="S136" i="23"/>
  <c r="Q136" i="23"/>
  <c r="T135" i="23"/>
  <c r="S135" i="23"/>
  <c r="Q135" i="23"/>
  <c r="T134" i="23"/>
  <c r="S134" i="23"/>
  <c r="Q134" i="23"/>
  <c r="T133" i="23"/>
  <c r="S133" i="23"/>
  <c r="Q133" i="23"/>
  <c r="T132" i="23"/>
  <c r="S132" i="23"/>
  <c r="Q132" i="23"/>
  <c r="T131" i="23"/>
  <c r="S131" i="23"/>
  <c r="Q131" i="23"/>
  <c r="T130" i="23"/>
  <c r="S130" i="23"/>
  <c r="Q130" i="23"/>
  <c r="T129" i="23"/>
  <c r="S129" i="23"/>
  <c r="Q129" i="23"/>
  <c r="T128" i="23"/>
  <c r="S128" i="23"/>
  <c r="Q128" i="23"/>
  <c r="T127" i="23"/>
  <c r="S127" i="23"/>
  <c r="Q127" i="23"/>
  <c r="T126" i="23"/>
  <c r="S126" i="23"/>
  <c r="Q126" i="23"/>
  <c r="T125" i="23"/>
  <c r="S125" i="23"/>
  <c r="Q125" i="23"/>
  <c r="T124" i="23"/>
  <c r="S124" i="23"/>
  <c r="Q124" i="23"/>
  <c r="T123" i="23"/>
  <c r="S123" i="23"/>
  <c r="Q123" i="23"/>
  <c r="T122" i="23"/>
  <c r="S122" i="23"/>
  <c r="Q122" i="23"/>
  <c r="T121" i="23"/>
  <c r="S121" i="23"/>
  <c r="Q121" i="23"/>
  <c r="T120" i="23"/>
  <c r="S120" i="23"/>
  <c r="Q120" i="23"/>
  <c r="T119" i="23"/>
  <c r="S119" i="23"/>
  <c r="Q119" i="23"/>
  <c r="T118" i="23"/>
  <c r="S118" i="23"/>
  <c r="Q118" i="23"/>
  <c r="T117" i="23"/>
  <c r="S117" i="23"/>
  <c r="Q117" i="23"/>
  <c r="T116" i="23"/>
  <c r="S116" i="23"/>
  <c r="Q116" i="23"/>
  <c r="T115" i="23"/>
  <c r="S115" i="23"/>
  <c r="Q115" i="23"/>
  <c r="T114" i="23"/>
  <c r="S114" i="23"/>
  <c r="Q114" i="23"/>
  <c r="T113" i="23"/>
  <c r="S113" i="23"/>
  <c r="Q113" i="23"/>
  <c r="T112" i="23"/>
  <c r="S112" i="23"/>
  <c r="Q112" i="23"/>
  <c r="T111" i="23"/>
  <c r="S111" i="23"/>
  <c r="Q111" i="23"/>
  <c r="T110" i="23"/>
  <c r="S110" i="23"/>
  <c r="Q110" i="23"/>
  <c r="T109" i="23"/>
  <c r="S109" i="23"/>
  <c r="Q109" i="23"/>
  <c r="T108" i="23"/>
  <c r="S108" i="23"/>
  <c r="Q108" i="23"/>
  <c r="T107" i="23"/>
  <c r="S107" i="23"/>
  <c r="Q107" i="23"/>
  <c r="T106" i="23"/>
  <c r="S106" i="23"/>
  <c r="Q106" i="23"/>
  <c r="T105" i="23"/>
  <c r="S105" i="23"/>
  <c r="Q105" i="23"/>
  <c r="T104" i="23"/>
  <c r="S104" i="23"/>
  <c r="Q104" i="23"/>
  <c r="T103" i="23"/>
  <c r="S103" i="23"/>
  <c r="Q103" i="23"/>
  <c r="T102" i="23"/>
  <c r="S102" i="23"/>
  <c r="Q102" i="23"/>
  <c r="T101" i="23"/>
  <c r="S101" i="23"/>
  <c r="Q101" i="23"/>
  <c r="T100" i="23"/>
  <c r="S100" i="23"/>
  <c r="Q100" i="23"/>
  <c r="T99" i="23"/>
  <c r="S99" i="23"/>
  <c r="Q99" i="23"/>
  <c r="T98" i="23"/>
  <c r="S98" i="23"/>
  <c r="Q98" i="23"/>
  <c r="T97" i="23"/>
  <c r="S97" i="23"/>
  <c r="Q97" i="23"/>
  <c r="T96" i="23"/>
  <c r="S96" i="23"/>
  <c r="Q96" i="23"/>
  <c r="T95" i="23"/>
  <c r="S95" i="23"/>
  <c r="Q95" i="23"/>
  <c r="T94" i="23"/>
  <c r="S94" i="23"/>
  <c r="Q94" i="23"/>
  <c r="T93" i="23"/>
  <c r="S93" i="23"/>
  <c r="Q93" i="23"/>
  <c r="T92" i="23"/>
  <c r="S92" i="23"/>
  <c r="Q92" i="23"/>
  <c r="T91" i="23"/>
  <c r="S91" i="23"/>
  <c r="Q91" i="23"/>
  <c r="T90" i="23"/>
  <c r="S90" i="23"/>
  <c r="Q90" i="23"/>
  <c r="T89" i="23"/>
  <c r="S89" i="23"/>
  <c r="Q89" i="23"/>
  <c r="T88" i="23"/>
  <c r="S88" i="23"/>
  <c r="Q88" i="23"/>
  <c r="T87" i="23"/>
  <c r="S87" i="23"/>
  <c r="Q87" i="23"/>
  <c r="T86" i="23"/>
  <c r="S86" i="23"/>
  <c r="Q86" i="23"/>
  <c r="T85" i="23"/>
  <c r="S85" i="23"/>
  <c r="Q85" i="23"/>
  <c r="T84" i="23"/>
  <c r="S84" i="23"/>
  <c r="Q84" i="23"/>
  <c r="T83" i="23"/>
  <c r="S83" i="23"/>
  <c r="Q83" i="23"/>
  <c r="T82" i="23"/>
  <c r="S82" i="23"/>
  <c r="Q82" i="23"/>
  <c r="T81" i="23"/>
  <c r="S81" i="23"/>
  <c r="Q81" i="23"/>
  <c r="T80" i="23"/>
  <c r="S80" i="23"/>
  <c r="Q80" i="23"/>
  <c r="T79" i="23"/>
  <c r="S79" i="23"/>
  <c r="Q79" i="23"/>
  <c r="T78" i="23"/>
  <c r="S78" i="23"/>
  <c r="Q78" i="23"/>
  <c r="T77" i="23"/>
  <c r="S77" i="23"/>
  <c r="Q77" i="23"/>
  <c r="T76" i="23"/>
  <c r="S76" i="23"/>
  <c r="Q76" i="23"/>
  <c r="T75" i="23"/>
  <c r="S75" i="23"/>
  <c r="Q75" i="23"/>
  <c r="T74" i="23"/>
  <c r="S74" i="23"/>
  <c r="Q74" i="23"/>
  <c r="T73" i="23"/>
  <c r="S73" i="23"/>
  <c r="Q73" i="23"/>
  <c r="T72" i="23"/>
  <c r="S72" i="23"/>
  <c r="Q72" i="23"/>
  <c r="T71" i="23"/>
  <c r="S71" i="23"/>
  <c r="Q71" i="23"/>
  <c r="T70" i="23"/>
  <c r="S70" i="23"/>
  <c r="Q70" i="23"/>
  <c r="T69" i="23"/>
  <c r="S69" i="23"/>
  <c r="Q69" i="23"/>
  <c r="T68" i="23"/>
  <c r="S68" i="23"/>
  <c r="Q68" i="23"/>
  <c r="T67" i="23"/>
  <c r="S67" i="23"/>
  <c r="Q67" i="23"/>
  <c r="T66" i="23"/>
  <c r="S66" i="23"/>
  <c r="Q66" i="23"/>
  <c r="T65" i="23"/>
  <c r="S65" i="23"/>
  <c r="Q65" i="23"/>
  <c r="T64" i="23"/>
  <c r="S64" i="23"/>
  <c r="Q64" i="23"/>
  <c r="T63" i="23"/>
  <c r="S63" i="23"/>
  <c r="Q63" i="23"/>
  <c r="T62" i="23"/>
  <c r="S62" i="23"/>
  <c r="Q62" i="23"/>
  <c r="T61" i="23"/>
  <c r="S61" i="23"/>
  <c r="Q61" i="23"/>
  <c r="T60" i="23"/>
  <c r="S60" i="23"/>
  <c r="Q60" i="23"/>
  <c r="T59" i="23"/>
  <c r="S59" i="23"/>
  <c r="Q59" i="23"/>
  <c r="T58" i="23"/>
  <c r="S58" i="23"/>
  <c r="Q58" i="23"/>
  <c r="T57" i="23"/>
  <c r="S57" i="23"/>
  <c r="Q57" i="23"/>
  <c r="T56" i="23"/>
  <c r="S56" i="23"/>
  <c r="Q56" i="23"/>
  <c r="T55" i="23"/>
  <c r="S55" i="23"/>
  <c r="Q55" i="23"/>
  <c r="T54" i="23"/>
  <c r="S54" i="23"/>
  <c r="Q54" i="23"/>
  <c r="T53" i="23"/>
  <c r="S53" i="23"/>
  <c r="Q53" i="23"/>
  <c r="T52" i="23"/>
  <c r="S52" i="23"/>
  <c r="Q52" i="23"/>
  <c r="T51" i="23"/>
  <c r="S51" i="23"/>
  <c r="Q51" i="23"/>
  <c r="T50" i="23"/>
  <c r="S50" i="23"/>
  <c r="Q50" i="23"/>
  <c r="T49" i="23"/>
  <c r="S49" i="23"/>
  <c r="Q49" i="23"/>
  <c r="T48" i="23"/>
  <c r="S48" i="23"/>
  <c r="Q48" i="23"/>
  <c r="T47" i="23"/>
  <c r="S47" i="23"/>
  <c r="Q47" i="23"/>
  <c r="T46" i="23"/>
  <c r="S46" i="23"/>
  <c r="Q46" i="23"/>
  <c r="T45" i="23"/>
  <c r="S45" i="23"/>
  <c r="Q45" i="23"/>
  <c r="T44" i="23"/>
  <c r="S44" i="23"/>
  <c r="Q44" i="23"/>
  <c r="T43" i="23"/>
  <c r="S43" i="23"/>
  <c r="Q43" i="23"/>
  <c r="T42" i="23"/>
  <c r="S42" i="23"/>
  <c r="Q42" i="23"/>
  <c r="T41" i="23"/>
  <c r="S41" i="23"/>
  <c r="Q41" i="23"/>
  <c r="T40" i="23"/>
  <c r="S40" i="23"/>
  <c r="Q40" i="23"/>
  <c r="T39" i="23"/>
  <c r="S39" i="23"/>
  <c r="Q39" i="23"/>
  <c r="T38" i="23"/>
  <c r="S38" i="23"/>
  <c r="Q38" i="23"/>
  <c r="T37" i="23"/>
  <c r="S37" i="23"/>
  <c r="Q37" i="23"/>
  <c r="T36" i="23"/>
  <c r="S36" i="23"/>
  <c r="Q36" i="23"/>
  <c r="T35" i="23"/>
  <c r="S35" i="23"/>
  <c r="Q35" i="23"/>
  <c r="T34" i="23"/>
  <c r="S34" i="23"/>
  <c r="Q34" i="23"/>
  <c r="T33" i="23"/>
  <c r="S33" i="23"/>
  <c r="Q33" i="23"/>
  <c r="T32" i="23"/>
  <c r="S32" i="23"/>
  <c r="Q32" i="23"/>
  <c r="T31" i="23"/>
  <c r="S31" i="23"/>
  <c r="Q31" i="23"/>
  <c r="T30" i="23"/>
  <c r="S30" i="23"/>
  <c r="Q30" i="23"/>
  <c r="T29" i="23"/>
  <c r="S29" i="23"/>
  <c r="Q29" i="23"/>
  <c r="T28" i="23"/>
  <c r="S28" i="23"/>
  <c r="Q28" i="23"/>
  <c r="T27" i="23"/>
  <c r="S27" i="23"/>
  <c r="Q27" i="23"/>
  <c r="T26" i="23"/>
  <c r="S26" i="23"/>
  <c r="Q26" i="23"/>
  <c r="T25" i="23"/>
  <c r="S25" i="23"/>
  <c r="Q25" i="23"/>
  <c r="T24" i="23"/>
  <c r="S24" i="23"/>
  <c r="Q24" i="23"/>
  <c r="T23" i="23"/>
  <c r="S23" i="23"/>
  <c r="Q23" i="23"/>
  <c r="T22" i="23"/>
  <c r="S22" i="23"/>
  <c r="Q22" i="23"/>
  <c r="T21" i="23"/>
  <c r="S21" i="23"/>
  <c r="Q21" i="23"/>
  <c r="T20" i="23"/>
  <c r="S20" i="23"/>
  <c r="Q20" i="23"/>
  <c r="T18" i="23"/>
  <c r="S18" i="23"/>
  <c r="Q18" i="23"/>
  <c r="T17" i="23"/>
  <c r="S17" i="23"/>
  <c r="Q17" i="23"/>
  <c r="T16" i="23"/>
  <c r="S16" i="23"/>
  <c r="Q16" i="23"/>
  <c r="T15" i="23"/>
  <c r="S15" i="23"/>
  <c r="Q15" i="23"/>
  <c r="T14" i="23"/>
  <c r="S14" i="23"/>
  <c r="Q14" i="23"/>
  <c r="T13" i="23"/>
  <c r="S13" i="23"/>
  <c r="Q13" i="23"/>
  <c r="T12" i="23"/>
  <c r="S12" i="23"/>
  <c r="Q12" i="23"/>
  <c r="T11" i="23"/>
  <c r="S11" i="23"/>
  <c r="Q11" i="23"/>
  <c r="T10" i="23"/>
  <c r="S10" i="23"/>
  <c r="Q10" i="23"/>
  <c r="T9" i="23"/>
  <c r="S9" i="23"/>
  <c r="Q9" i="23"/>
  <c r="T8" i="23"/>
  <c r="S8" i="23"/>
  <c r="Q8" i="23"/>
  <c r="T7" i="23"/>
  <c r="S7" i="23"/>
  <c r="Q7" i="23"/>
  <c r="T6" i="23"/>
  <c r="S6" i="23"/>
  <c r="Q6" i="23"/>
  <c r="T5" i="23"/>
  <c r="S5" i="23"/>
  <c r="Q5" i="23"/>
  <c r="T4" i="23"/>
  <c r="S4" i="23"/>
  <c r="Q4" i="23"/>
  <c r="T3" i="23"/>
  <c r="S3" i="23"/>
  <c r="Q3" i="23"/>
  <c r="T2" i="23"/>
  <c r="S2" i="23"/>
  <c r="Q2" i="23"/>
  <c r="T200" i="22"/>
  <c r="S200" i="22"/>
  <c r="Q200" i="22"/>
  <c r="T199" i="22"/>
  <c r="S199" i="22"/>
  <c r="Q199" i="22"/>
  <c r="T198" i="22"/>
  <c r="S198" i="22"/>
  <c r="Q198" i="22"/>
  <c r="T197" i="22"/>
  <c r="S197" i="22"/>
  <c r="Q197" i="22"/>
  <c r="T196" i="22"/>
  <c r="S196" i="22"/>
  <c r="Q196" i="22"/>
  <c r="T195" i="22"/>
  <c r="S195" i="22"/>
  <c r="Q195" i="22"/>
  <c r="T194" i="22"/>
  <c r="S194" i="22"/>
  <c r="Q194" i="22"/>
  <c r="T193" i="22"/>
  <c r="S193" i="22"/>
  <c r="Q193" i="22"/>
  <c r="T192" i="22"/>
  <c r="S192" i="22"/>
  <c r="Q192" i="22"/>
  <c r="T191" i="22"/>
  <c r="S191" i="22"/>
  <c r="Q191" i="22"/>
  <c r="T190" i="22"/>
  <c r="S190" i="22"/>
  <c r="Q190" i="22"/>
  <c r="T189" i="22"/>
  <c r="S189" i="22"/>
  <c r="Q189" i="22"/>
  <c r="T188" i="22"/>
  <c r="S188" i="22"/>
  <c r="Q188" i="22"/>
  <c r="T187" i="22"/>
  <c r="S187" i="22"/>
  <c r="Q187" i="22"/>
  <c r="T186" i="22"/>
  <c r="S186" i="22"/>
  <c r="Q186" i="22"/>
  <c r="T185" i="22"/>
  <c r="S185" i="22"/>
  <c r="Q185" i="22"/>
  <c r="T184" i="22"/>
  <c r="S184" i="22"/>
  <c r="Q184" i="22"/>
  <c r="T183" i="22"/>
  <c r="S183" i="22"/>
  <c r="Q183" i="22"/>
  <c r="T182" i="22"/>
  <c r="S182" i="22"/>
  <c r="Q182" i="22"/>
  <c r="T181" i="22"/>
  <c r="S181" i="22"/>
  <c r="Q181" i="22"/>
  <c r="T180" i="22"/>
  <c r="S180" i="22"/>
  <c r="Q180" i="22"/>
  <c r="T179" i="22"/>
  <c r="S179" i="22"/>
  <c r="Q179" i="22"/>
  <c r="T178" i="22"/>
  <c r="S178" i="22"/>
  <c r="Q178" i="22"/>
  <c r="T177" i="22"/>
  <c r="S177" i="22"/>
  <c r="Q177" i="22"/>
  <c r="T176" i="22"/>
  <c r="S176" i="22"/>
  <c r="Q176" i="22"/>
  <c r="T175" i="22"/>
  <c r="S175" i="22"/>
  <c r="Q175" i="22"/>
  <c r="T174" i="22"/>
  <c r="S174" i="22"/>
  <c r="Q174" i="22"/>
  <c r="T173" i="22"/>
  <c r="S173" i="22"/>
  <c r="Q173" i="22"/>
  <c r="T172" i="22"/>
  <c r="S172" i="22"/>
  <c r="Q172" i="22"/>
  <c r="T171" i="22"/>
  <c r="S171" i="22"/>
  <c r="Q171" i="22"/>
  <c r="T170" i="22"/>
  <c r="S170" i="22"/>
  <c r="Q170" i="22"/>
  <c r="T169" i="22"/>
  <c r="S169" i="22"/>
  <c r="Q169" i="22"/>
  <c r="T168" i="22"/>
  <c r="S168" i="22"/>
  <c r="Q168" i="22"/>
  <c r="T167" i="22"/>
  <c r="S167" i="22"/>
  <c r="Q167" i="22"/>
  <c r="T166" i="22"/>
  <c r="S166" i="22"/>
  <c r="Q166" i="22"/>
  <c r="T165" i="22"/>
  <c r="S165" i="22"/>
  <c r="Q165" i="22"/>
  <c r="T164" i="22"/>
  <c r="S164" i="22"/>
  <c r="Q164" i="22"/>
  <c r="T163" i="22"/>
  <c r="S163" i="22"/>
  <c r="Q163" i="22"/>
  <c r="T162" i="22"/>
  <c r="S162" i="22"/>
  <c r="Q162" i="22"/>
  <c r="T161" i="22"/>
  <c r="S161" i="22"/>
  <c r="Q161" i="22"/>
  <c r="T160" i="22"/>
  <c r="S160" i="22"/>
  <c r="Q160" i="22"/>
  <c r="T159" i="22"/>
  <c r="S159" i="22"/>
  <c r="Q159" i="22"/>
  <c r="T158" i="22"/>
  <c r="S158" i="22"/>
  <c r="Q158" i="22"/>
  <c r="T157" i="22"/>
  <c r="S157" i="22"/>
  <c r="Q157" i="22"/>
  <c r="T156" i="22"/>
  <c r="S156" i="22"/>
  <c r="Q156" i="22"/>
  <c r="T155" i="22"/>
  <c r="S155" i="22"/>
  <c r="Q155" i="22"/>
  <c r="T154" i="22"/>
  <c r="S154" i="22"/>
  <c r="Q154" i="22"/>
  <c r="T153" i="22"/>
  <c r="S153" i="22"/>
  <c r="Q153" i="22"/>
  <c r="T152" i="22"/>
  <c r="S152" i="22"/>
  <c r="Q152" i="22"/>
  <c r="T151" i="22"/>
  <c r="S151" i="22"/>
  <c r="Q151" i="22"/>
  <c r="T150" i="22"/>
  <c r="S150" i="22"/>
  <c r="Q150" i="22"/>
  <c r="T149" i="22"/>
  <c r="S149" i="22"/>
  <c r="Q149" i="22"/>
  <c r="T148" i="22"/>
  <c r="S148" i="22"/>
  <c r="Q148" i="22"/>
  <c r="T147" i="22"/>
  <c r="S147" i="22"/>
  <c r="Q147" i="22"/>
  <c r="T146" i="22"/>
  <c r="S146" i="22"/>
  <c r="Q146" i="22"/>
  <c r="T145" i="22"/>
  <c r="S145" i="22"/>
  <c r="Q145" i="22"/>
  <c r="T144" i="22"/>
  <c r="S144" i="22"/>
  <c r="Q144" i="22"/>
  <c r="T143" i="22"/>
  <c r="S143" i="22"/>
  <c r="Q143" i="22"/>
  <c r="T142" i="22"/>
  <c r="S142" i="22"/>
  <c r="Q142" i="22"/>
  <c r="T141" i="22"/>
  <c r="S141" i="22"/>
  <c r="Q141" i="22"/>
  <c r="T140" i="22"/>
  <c r="S140" i="22"/>
  <c r="Q140" i="22"/>
  <c r="T139" i="22"/>
  <c r="S139" i="22"/>
  <c r="Q139" i="22"/>
  <c r="T138" i="22"/>
  <c r="S138" i="22"/>
  <c r="Q138" i="22"/>
  <c r="T137" i="22"/>
  <c r="S137" i="22"/>
  <c r="Q137" i="22"/>
  <c r="T136" i="22"/>
  <c r="S136" i="22"/>
  <c r="Q136" i="22"/>
  <c r="T135" i="22"/>
  <c r="S135" i="22"/>
  <c r="Q135" i="22"/>
  <c r="T134" i="22"/>
  <c r="S134" i="22"/>
  <c r="Q134" i="22"/>
  <c r="T133" i="22"/>
  <c r="S133" i="22"/>
  <c r="Q133" i="22"/>
  <c r="T132" i="22"/>
  <c r="S132" i="22"/>
  <c r="Q132" i="22"/>
  <c r="T131" i="22"/>
  <c r="S131" i="22"/>
  <c r="Q131" i="22"/>
  <c r="T130" i="22"/>
  <c r="S130" i="22"/>
  <c r="Q130" i="22"/>
  <c r="T129" i="22"/>
  <c r="S129" i="22"/>
  <c r="Q129" i="22"/>
  <c r="T128" i="22"/>
  <c r="S128" i="22"/>
  <c r="Q128" i="22"/>
  <c r="T127" i="22"/>
  <c r="S127" i="22"/>
  <c r="Q127" i="22"/>
  <c r="T126" i="22"/>
  <c r="S126" i="22"/>
  <c r="Q126" i="22"/>
  <c r="T125" i="22"/>
  <c r="S125" i="22"/>
  <c r="Q125" i="22"/>
  <c r="T124" i="22"/>
  <c r="S124" i="22"/>
  <c r="Q124" i="22"/>
  <c r="T123" i="22"/>
  <c r="S123" i="22"/>
  <c r="Q123" i="22"/>
  <c r="T122" i="22"/>
  <c r="S122" i="22"/>
  <c r="Q122" i="22"/>
  <c r="T121" i="22"/>
  <c r="S121" i="22"/>
  <c r="Q121" i="22"/>
  <c r="T120" i="22"/>
  <c r="S120" i="22"/>
  <c r="Q120" i="22"/>
  <c r="T119" i="22"/>
  <c r="S119" i="22"/>
  <c r="Q119" i="22"/>
  <c r="T118" i="22"/>
  <c r="S118" i="22"/>
  <c r="Q118" i="22"/>
  <c r="T117" i="22"/>
  <c r="S117" i="22"/>
  <c r="Q117" i="22"/>
  <c r="T116" i="22"/>
  <c r="S116" i="22"/>
  <c r="Q116" i="22"/>
  <c r="T115" i="22"/>
  <c r="S115" i="22"/>
  <c r="Q115" i="22"/>
  <c r="T114" i="22"/>
  <c r="S114" i="22"/>
  <c r="Q114" i="22"/>
  <c r="T113" i="22"/>
  <c r="S113" i="22"/>
  <c r="Q113" i="22"/>
  <c r="T112" i="22"/>
  <c r="S112" i="22"/>
  <c r="Q112" i="22"/>
  <c r="T111" i="22"/>
  <c r="S111" i="22"/>
  <c r="Q111" i="22"/>
  <c r="T110" i="22"/>
  <c r="S110" i="22"/>
  <c r="Q110" i="22"/>
  <c r="T109" i="22"/>
  <c r="S109" i="22"/>
  <c r="Q109" i="22"/>
  <c r="T108" i="22"/>
  <c r="S108" i="22"/>
  <c r="Q108" i="22"/>
  <c r="T107" i="22"/>
  <c r="S107" i="22"/>
  <c r="Q107" i="22"/>
  <c r="T106" i="22"/>
  <c r="S106" i="22"/>
  <c r="Q106" i="22"/>
  <c r="T105" i="22"/>
  <c r="S105" i="22"/>
  <c r="Q105" i="22"/>
  <c r="T104" i="22"/>
  <c r="S104" i="22"/>
  <c r="Q104" i="22"/>
  <c r="T103" i="22"/>
  <c r="S103" i="22"/>
  <c r="Q103" i="22"/>
  <c r="T102" i="22"/>
  <c r="S102" i="22"/>
  <c r="Q102" i="22"/>
  <c r="T101" i="22"/>
  <c r="S101" i="22"/>
  <c r="Q101" i="22"/>
  <c r="T100" i="22"/>
  <c r="S100" i="22"/>
  <c r="Q100" i="22"/>
  <c r="T99" i="22"/>
  <c r="S99" i="22"/>
  <c r="Q99" i="22"/>
  <c r="T98" i="22"/>
  <c r="S98" i="22"/>
  <c r="Q98" i="22"/>
  <c r="T97" i="22"/>
  <c r="S97" i="22"/>
  <c r="Q97" i="22"/>
  <c r="T96" i="22"/>
  <c r="S96" i="22"/>
  <c r="Q96" i="22"/>
  <c r="T95" i="22"/>
  <c r="S95" i="22"/>
  <c r="Q95" i="22"/>
  <c r="T94" i="22"/>
  <c r="S94" i="22"/>
  <c r="Q94" i="22"/>
  <c r="T93" i="22"/>
  <c r="S93" i="22"/>
  <c r="Q93" i="22"/>
  <c r="T92" i="22"/>
  <c r="S92" i="22"/>
  <c r="Q92" i="22"/>
  <c r="T91" i="22"/>
  <c r="S91" i="22"/>
  <c r="Q91" i="22"/>
  <c r="T90" i="22"/>
  <c r="S90" i="22"/>
  <c r="Q90" i="22"/>
  <c r="T89" i="22"/>
  <c r="S89" i="22"/>
  <c r="Q89" i="22"/>
  <c r="T88" i="22"/>
  <c r="S88" i="22"/>
  <c r="Q88" i="22"/>
  <c r="T87" i="22"/>
  <c r="S87" i="22"/>
  <c r="Q87" i="22"/>
  <c r="T86" i="22"/>
  <c r="S86" i="22"/>
  <c r="Q86" i="22"/>
  <c r="T85" i="22"/>
  <c r="S85" i="22"/>
  <c r="Q85" i="22"/>
  <c r="T84" i="22"/>
  <c r="S84" i="22"/>
  <c r="Q84" i="22"/>
  <c r="T83" i="22"/>
  <c r="S83" i="22"/>
  <c r="Q83" i="22"/>
  <c r="T82" i="22"/>
  <c r="S82" i="22"/>
  <c r="Q82" i="22"/>
  <c r="T81" i="22"/>
  <c r="S81" i="22"/>
  <c r="Q81" i="22"/>
  <c r="T80" i="22"/>
  <c r="S80" i="22"/>
  <c r="Q80" i="22"/>
  <c r="T79" i="22"/>
  <c r="S79" i="22"/>
  <c r="Q79" i="22"/>
  <c r="T78" i="22"/>
  <c r="S78" i="22"/>
  <c r="Q78" i="22"/>
  <c r="T77" i="22"/>
  <c r="S77" i="22"/>
  <c r="Q77" i="22"/>
  <c r="T76" i="22"/>
  <c r="S76" i="22"/>
  <c r="Q76" i="22"/>
  <c r="T75" i="22"/>
  <c r="S75" i="22"/>
  <c r="Q75" i="22"/>
  <c r="T74" i="22"/>
  <c r="S74" i="22"/>
  <c r="Q74" i="22"/>
  <c r="T73" i="22"/>
  <c r="S73" i="22"/>
  <c r="Q73" i="22"/>
  <c r="T72" i="22"/>
  <c r="S72" i="22"/>
  <c r="Q72" i="22"/>
  <c r="T71" i="22"/>
  <c r="S71" i="22"/>
  <c r="Q71" i="22"/>
  <c r="T70" i="22"/>
  <c r="S70" i="22"/>
  <c r="Q70" i="22"/>
  <c r="T69" i="22"/>
  <c r="S69" i="22"/>
  <c r="Q69" i="22"/>
  <c r="T68" i="22"/>
  <c r="S68" i="22"/>
  <c r="Q68" i="22"/>
  <c r="T67" i="22"/>
  <c r="S67" i="22"/>
  <c r="Q67" i="22"/>
  <c r="T66" i="22"/>
  <c r="S66" i="22"/>
  <c r="Q66" i="22"/>
  <c r="T65" i="22"/>
  <c r="S65" i="22"/>
  <c r="Q65" i="22"/>
  <c r="T64" i="22"/>
  <c r="S64" i="22"/>
  <c r="Q64" i="22"/>
  <c r="T63" i="22"/>
  <c r="S63" i="22"/>
  <c r="Q63" i="22"/>
  <c r="T62" i="22"/>
  <c r="S62" i="22"/>
  <c r="Q62" i="22"/>
  <c r="T61" i="22"/>
  <c r="S61" i="22"/>
  <c r="Q61" i="22"/>
  <c r="T59" i="22"/>
  <c r="S59" i="22"/>
  <c r="Q59" i="22"/>
  <c r="T58" i="22"/>
  <c r="S58" i="22"/>
  <c r="Q58" i="22"/>
  <c r="T57" i="22"/>
  <c r="S57" i="22"/>
  <c r="Q57" i="22"/>
  <c r="T56" i="22"/>
  <c r="S56" i="22"/>
  <c r="Q56" i="22"/>
  <c r="T55" i="22"/>
  <c r="S55" i="22"/>
  <c r="Q55" i="22"/>
  <c r="T54" i="22"/>
  <c r="S54" i="22"/>
  <c r="Q54" i="22"/>
  <c r="T53" i="22"/>
  <c r="S53" i="22"/>
  <c r="Q53" i="22"/>
  <c r="T52" i="22"/>
  <c r="S52" i="22"/>
  <c r="Q52" i="22"/>
  <c r="T51" i="22"/>
  <c r="S51" i="22"/>
  <c r="Q51" i="22"/>
  <c r="T50" i="22"/>
  <c r="S50" i="22"/>
  <c r="Q50" i="22"/>
  <c r="T49" i="22"/>
  <c r="S49" i="22"/>
  <c r="Q49" i="22"/>
  <c r="T48" i="22"/>
  <c r="S48" i="22"/>
  <c r="Q48" i="22"/>
  <c r="T47" i="22"/>
  <c r="S47" i="22"/>
  <c r="Q47" i="22"/>
  <c r="T46" i="22"/>
  <c r="S46" i="22"/>
  <c r="Q46" i="22"/>
  <c r="T45" i="22"/>
  <c r="S45" i="22"/>
  <c r="Q45" i="22"/>
  <c r="T44" i="22"/>
  <c r="S44" i="22"/>
  <c r="Q44" i="22"/>
  <c r="T43" i="22"/>
  <c r="S43" i="22"/>
  <c r="Q43" i="22"/>
  <c r="T42" i="22"/>
  <c r="S42" i="22"/>
  <c r="Q42" i="22"/>
  <c r="T41" i="22"/>
  <c r="S41" i="22"/>
  <c r="Q41" i="22"/>
  <c r="T40" i="22"/>
  <c r="S40" i="22"/>
  <c r="Q40" i="22"/>
  <c r="T39" i="22"/>
  <c r="S39" i="22"/>
  <c r="Q39" i="22"/>
  <c r="T38" i="22"/>
  <c r="S38" i="22"/>
  <c r="Q38" i="22"/>
  <c r="T37" i="22"/>
  <c r="S37" i="22"/>
  <c r="Q37" i="22"/>
  <c r="T36" i="22"/>
  <c r="S36" i="22"/>
  <c r="Q36" i="22"/>
  <c r="T35" i="22"/>
  <c r="S35" i="22"/>
  <c r="Q35" i="22"/>
  <c r="T34" i="22"/>
  <c r="S34" i="22"/>
  <c r="Q34" i="22"/>
  <c r="T33" i="22"/>
  <c r="S33" i="22"/>
  <c r="Q33" i="22"/>
  <c r="T32" i="22"/>
  <c r="S32" i="22"/>
  <c r="Q32" i="22"/>
  <c r="T31" i="22"/>
  <c r="S31" i="22"/>
  <c r="Q31" i="22"/>
  <c r="T30" i="22"/>
  <c r="S30" i="22"/>
  <c r="Q30" i="22"/>
  <c r="T29" i="22"/>
  <c r="S29" i="22"/>
  <c r="Q29" i="22"/>
  <c r="T28" i="22"/>
  <c r="S28" i="22"/>
  <c r="Q28" i="22"/>
  <c r="T27" i="22"/>
  <c r="S27" i="22"/>
  <c r="Q27" i="22"/>
  <c r="T26" i="22"/>
  <c r="S26" i="22"/>
  <c r="Q26" i="22"/>
  <c r="T25" i="22"/>
  <c r="S25" i="22"/>
  <c r="Q25" i="22"/>
  <c r="T24" i="22"/>
  <c r="S24" i="22"/>
  <c r="Q24" i="22"/>
  <c r="T23" i="22"/>
  <c r="S23" i="22"/>
  <c r="Q23" i="22"/>
  <c r="T22" i="22"/>
  <c r="S22" i="22"/>
  <c r="Q22" i="22"/>
  <c r="T21" i="22"/>
  <c r="S21" i="22"/>
  <c r="Q21" i="22"/>
  <c r="T20" i="22"/>
  <c r="S20" i="22"/>
  <c r="Q20" i="22"/>
  <c r="T19" i="22"/>
  <c r="S19" i="22"/>
  <c r="Q19" i="22"/>
  <c r="T18" i="22"/>
  <c r="S18" i="22"/>
  <c r="Q18" i="22"/>
  <c r="T17" i="22"/>
  <c r="S17" i="22"/>
  <c r="Q17" i="22"/>
  <c r="T16" i="22"/>
  <c r="S16" i="22"/>
  <c r="Q16" i="22"/>
  <c r="T15" i="22"/>
  <c r="S15" i="22"/>
  <c r="Q15" i="22"/>
  <c r="T14" i="22"/>
  <c r="S14" i="22"/>
  <c r="Q14" i="22"/>
  <c r="T13" i="22"/>
  <c r="S13" i="22"/>
  <c r="Q13" i="22"/>
  <c r="T12" i="22"/>
  <c r="S12" i="22"/>
  <c r="Q12" i="22"/>
  <c r="T11" i="22"/>
  <c r="S11" i="22"/>
  <c r="Q11" i="22"/>
  <c r="T10" i="22"/>
  <c r="S10" i="22"/>
  <c r="Q10" i="22"/>
  <c r="T9" i="22"/>
  <c r="S9" i="22"/>
  <c r="Q9" i="22"/>
  <c r="T8" i="22"/>
  <c r="S8" i="22"/>
  <c r="Q8" i="22"/>
  <c r="T7" i="22"/>
  <c r="S7" i="22"/>
  <c r="Q7" i="22"/>
  <c r="T6" i="22"/>
  <c r="S6" i="22"/>
  <c r="Q6" i="22"/>
  <c r="T5" i="22"/>
  <c r="S5" i="22"/>
  <c r="Q5" i="22"/>
  <c r="T4" i="22"/>
  <c r="S4" i="22"/>
  <c r="Q4" i="22"/>
  <c r="T200" i="21"/>
  <c r="S200" i="21"/>
  <c r="Q200" i="21"/>
  <c r="T199" i="21"/>
  <c r="S199" i="21"/>
  <c r="Q199" i="21"/>
  <c r="T198" i="21"/>
  <c r="S198" i="21"/>
  <c r="Q198" i="21"/>
  <c r="T197" i="21"/>
  <c r="S197" i="21"/>
  <c r="Q197" i="21"/>
  <c r="T196" i="21"/>
  <c r="S196" i="21"/>
  <c r="Q196" i="21"/>
  <c r="T195" i="21"/>
  <c r="S195" i="21"/>
  <c r="Q195" i="21"/>
  <c r="T194" i="21"/>
  <c r="S194" i="21"/>
  <c r="Q194" i="21"/>
  <c r="T193" i="21"/>
  <c r="S193" i="21"/>
  <c r="Q193" i="21"/>
  <c r="T192" i="21"/>
  <c r="S192" i="21"/>
  <c r="Q192" i="21"/>
  <c r="T191" i="21"/>
  <c r="S191" i="21"/>
  <c r="Q191" i="21"/>
  <c r="T190" i="21"/>
  <c r="S190" i="21"/>
  <c r="Q190" i="21"/>
  <c r="T189" i="21"/>
  <c r="S189" i="21"/>
  <c r="Q189" i="21"/>
  <c r="T188" i="21"/>
  <c r="S188" i="21"/>
  <c r="Q188" i="21"/>
  <c r="T187" i="21"/>
  <c r="S187" i="21"/>
  <c r="Q187" i="21"/>
  <c r="T186" i="21"/>
  <c r="S186" i="21"/>
  <c r="Q186" i="21"/>
  <c r="T185" i="21"/>
  <c r="S185" i="21"/>
  <c r="Q185" i="21"/>
  <c r="T184" i="21"/>
  <c r="S184" i="21"/>
  <c r="Q184" i="21"/>
  <c r="T183" i="21"/>
  <c r="S183" i="21"/>
  <c r="Q183" i="21"/>
  <c r="T182" i="21"/>
  <c r="S182" i="21"/>
  <c r="Q182" i="21"/>
  <c r="T181" i="21"/>
  <c r="S181" i="21"/>
  <c r="Q181" i="21"/>
  <c r="T180" i="21"/>
  <c r="S180" i="21"/>
  <c r="Q180" i="21"/>
  <c r="T179" i="21"/>
  <c r="S179" i="21"/>
  <c r="Q179" i="21"/>
  <c r="T178" i="21"/>
  <c r="S178" i="21"/>
  <c r="Q178" i="21"/>
  <c r="T177" i="21"/>
  <c r="S177" i="21"/>
  <c r="Q177" i="21"/>
  <c r="T176" i="21"/>
  <c r="S176" i="21"/>
  <c r="Q176" i="21"/>
  <c r="T175" i="21"/>
  <c r="S175" i="21"/>
  <c r="Q175" i="21"/>
  <c r="T174" i="21"/>
  <c r="S174" i="21"/>
  <c r="Q174" i="21"/>
  <c r="T173" i="21"/>
  <c r="S173" i="21"/>
  <c r="Q173" i="21"/>
  <c r="T172" i="21"/>
  <c r="S172" i="21"/>
  <c r="Q172" i="21"/>
  <c r="T171" i="21"/>
  <c r="S171" i="21"/>
  <c r="Q171" i="21"/>
  <c r="T170" i="21"/>
  <c r="S170" i="21"/>
  <c r="Q170" i="21"/>
  <c r="T169" i="21"/>
  <c r="S169" i="21"/>
  <c r="Q169" i="21"/>
  <c r="T168" i="21"/>
  <c r="S168" i="21"/>
  <c r="Q168" i="21"/>
  <c r="T167" i="21"/>
  <c r="S167" i="21"/>
  <c r="Q167" i="21"/>
  <c r="T166" i="21"/>
  <c r="S166" i="21"/>
  <c r="Q166" i="21"/>
  <c r="T165" i="21"/>
  <c r="S165" i="21"/>
  <c r="Q165" i="21"/>
  <c r="T164" i="21"/>
  <c r="S164" i="21"/>
  <c r="Q164" i="21"/>
  <c r="T163" i="21"/>
  <c r="S163" i="21"/>
  <c r="Q163" i="21"/>
  <c r="T162" i="21"/>
  <c r="S162" i="21"/>
  <c r="Q162" i="21"/>
  <c r="T161" i="21"/>
  <c r="S161" i="21"/>
  <c r="Q161" i="21"/>
  <c r="T160" i="21"/>
  <c r="S160" i="21"/>
  <c r="Q160" i="21"/>
  <c r="T159" i="21"/>
  <c r="S159" i="21"/>
  <c r="Q159" i="21"/>
  <c r="T158" i="21"/>
  <c r="S158" i="21"/>
  <c r="Q158" i="21"/>
  <c r="T157" i="21"/>
  <c r="S157" i="21"/>
  <c r="Q157" i="21"/>
  <c r="T156" i="21"/>
  <c r="S156" i="21"/>
  <c r="Q156" i="21"/>
  <c r="T155" i="21"/>
  <c r="S155" i="21"/>
  <c r="Q155" i="21"/>
  <c r="T154" i="21"/>
  <c r="S154" i="21"/>
  <c r="Q154" i="21"/>
  <c r="T153" i="21"/>
  <c r="S153" i="21"/>
  <c r="Q153" i="21"/>
  <c r="T152" i="21"/>
  <c r="S152" i="21"/>
  <c r="Q152" i="21"/>
  <c r="T151" i="21"/>
  <c r="S151" i="21"/>
  <c r="Q151" i="21"/>
  <c r="T150" i="21"/>
  <c r="S150" i="21"/>
  <c r="Q150" i="21"/>
  <c r="T149" i="21"/>
  <c r="S149" i="21"/>
  <c r="Q149" i="21"/>
  <c r="T148" i="21"/>
  <c r="S148" i="21"/>
  <c r="Q148" i="21"/>
  <c r="T147" i="21"/>
  <c r="S147" i="21"/>
  <c r="Q147" i="21"/>
  <c r="T146" i="21"/>
  <c r="S146" i="21"/>
  <c r="Q146" i="21"/>
  <c r="T145" i="21"/>
  <c r="S145" i="21"/>
  <c r="Q145" i="21"/>
  <c r="T144" i="21"/>
  <c r="S144" i="21"/>
  <c r="Q144" i="21"/>
  <c r="T143" i="21"/>
  <c r="S143" i="21"/>
  <c r="Q143" i="21"/>
  <c r="T142" i="21"/>
  <c r="S142" i="21"/>
  <c r="Q142" i="21"/>
  <c r="T141" i="21"/>
  <c r="S141" i="21"/>
  <c r="Q141" i="21"/>
  <c r="T140" i="21"/>
  <c r="S140" i="21"/>
  <c r="Q140" i="21"/>
  <c r="T139" i="21"/>
  <c r="S139" i="21"/>
  <c r="Q139" i="21"/>
  <c r="T138" i="21"/>
  <c r="S138" i="21"/>
  <c r="Q138" i="21"/>
  <c r="T137" i="21"/>
  <c r="S137" i="21"/>
  <c r="Q137" i="21"/>
  <c r="T136" i="21"/>
  <c r="S136" i="21"/>
  <c r="Q136" i="21"/>
  <c r="T135" i="21"/>
  <c r="S135" i="21"/>
  <c r="Q135" i="21"/>
  <c r="T134" i="21"/>
  <c r="S134" i="21"/>
  <c r="Q134" i="21"/>
  <c r="T133" i="21"/>
  <c r="S133" i="21"/>
  <c r="Q133" i="21"/>
  <c r="T132" i="21"/>
  <c r="S132" i="21"/>
  <c r="Q132" i="21"/>
  <c r="T131" i="21"/>
  <c r="S131" i="21"/>
  <c r="Q131" i="21"/>
  <c r="T130" i="21"/>
  <c r="S130" i="21"/>
  <c r="Q130" i="21"/>
  <c r="T129" i="21"/>
  <c r="S129" i="21"/>
  <c r="Q129" i="21"/>
  <c r="T128" i="21"/>
  <c r="S128" i="21"/>
  <c r="Q128" i="21"/>
  <c r="T127" i="21"/>
  <c r="S127" i="21"/>
  <c r="Q127" i="21"/>
  <c r="T126" i="21"/>
  <c r="S126" i="21"/>
  <c r="Q126" i="21"/>
  <c r="T125" i="21"/>
  <c r="S125" i="21"/>
  <c r="Q125" i="21"/>
  <c r="T124" i="21"/>
  <c r="S124" i="21"/>
  <c r="Q124" i="21"/>
  <c r="T123" i="21"/>
  <c r="S123" i="21"/>
  <c r="Q123" i="21"/>
  <c r="T122" i="21"/>
  <c r="S122" i="21"/>
  <c r="Q122" i="21"/>
  <c r="T121" i="21"/>
  <c r="S121" i="21"/>
  <c r="Q121" i="21"/>
  <c r="T120" i="21"/>
  <c r="S120" i="21"/>
  <c r="Q120" i="21"/>
  <c r="T119" i="21"/>
  <c r="S119" i="21"/>
  <c r="Q119" i="21"/>
  <c r="T118" i="21"/>
  <c r="S118" i="21"/>
  <c r="Q118" i="21"/>
  <c r="T117" i="21"/>
  <c r="S117" i="21"/>
  <c r="Q117" i="21"/>
  <c r="T116" i="21"/>
  <c r="S116" i="21"/>
  <c r="Q116" i="21"/>
  <c r="T115" i="21"/>
  <c r="S115" i="21"/>
  <c r="Q115" i="21"/>
  <c r="T114" i="21"/>
  <c r="S114" i="21"/>
  <c r="Q114" i="21"/>
  <c r="T113" i="21"/>
  <c r="S113" i="21"/>
  <c r="Q113" i="21"/>
  <c r="T112" i="21"/>
  <c r="S112" i="21"/>
  <c r="Q112" i="21"/>
  <c r="T111" i="21"/>
  <c r="S111" i="21"/>
  <c r="Q111" i="21"/>
  <c r="T110" i="21"/>
  <c r="S110" i="21"/>
  <c r="Q110" i="21"/>
  <c r="T109" i="21"/>
  <c r="S109" i="21"/>
  <c r="Q109" i="21"/>
  <c r="T108" i="21"/>
  <c r="S108" i="21"/>
  <c r="Q108" i="21"/>
  <c r="T107" i="21"/>
  <c r="S107" i="21"/>
  <c r="Q107" i="21"/>
  <c r="T106" i="21"/>
  <c r="S106" i="21"/>
  <c r="Q106" i="21"/>
  <c r="T105" i="21"/>
  <c r="S105" i="21"/>
  <c r="Q105" i="21"/>
  <c r="T104" i="21"/>
  <c r="S104" i="21"/>
  <c r="Q104" i="21"/>
  <c r="T103" i="21"/>
  <c r="S103" i="21"/>
  <c r="Q103" i="21"/>
  <c r="T102" i="21"/>
  <c r="S102" i="21"/>
  <c r="Q102" i="21"/>
  <c r="T101" i="21"/>
  <c r="S101" i="21"/>
  <c r="Q101" i="21"/>
  <c r="T100" i="21"/>
  <c r="S100" i="21"/>
  <c r="Q100" i="21"/>
  <c r="T99" i="21"/>
  <c r="S99" i="21"/>
  <c r="Q99" i="21"/>
  <c r="T98" i="21"/>
  <c r="S98" i="21"/>
  <c r="Q98" i="21"/>
  <c r="T97" i="21"/>
  <c r="S97" i="21"/>
  <c r="Q97" i="21"/>
  <c r="T96" i="21"/>
  <c r="S96" i="21"/>
  <c r="Q96" i="21"/>
  <c r="T95" i="21"/>
  <c r="S95" i="21"/>
  <c r="Q95" i="21"/>
  <c r="T94" i="21"/>
  <c r="S94" i="21"/>
  <c r="Q94" i="21"/>
  <c r="T93" i="21"/>
  <c r="S93" i="21"/>
  <c r="Q93" i="21"/>
  <c r="T92" i="21"/>
  <c r="S92" i="21"/>
  <c r="Q92" i="21"/>
  <c r="T91" i="21"/>
  <c r="S91" i="21"/>
  <c r="Q91" i="21"/>
  <c r="T90" i="21"/>
  <c r="S90" i="21"/>
  <c r="Q90" i="21"/>
  <c r="T89" i="21"/>
  <c r="S89" i="21"/>
  <c r="Q89" i="21"/>
  <c r="T88" i="21"/>
  <c r="S88" i="21"/>
  <c r="Q88" i="21"/>
  <c r="T87" i="21"/>
  <c r="S87" i="21"/>
  <c r="Q87" i="21"/>
  <c r="T86" i="21"/>
  <c r="S86" i="21"/>
  <c r="Q86" i="21"/>
  <c r="T85" i="21"/>
  <c r="S85" i="21"/>
  <c r="Q85" i="21"/>
  <c r="T84" i="21"/>
  <c r="S84" i="21"/>
  <c r="Q84" i="21"/>
  <c r="T83" i="21"/>
  <c r="S83" i="21"/>
  <c r="Q83" i="21"/>
  <c r="T82" i="21"/>
  <c r="S82" i="21"/>
  <c r="Q82" i="21"/>
  <c r="T81" i="21"/>
  <c r="S81" i="21"/>
  <c r="Q81" i="21"/>
  <c r="T80" i="21"/>
  <c r="S80" i="21"/>
  <c r="Q80" i="21"/>
  <c r="T79" i="21"/>
  <c r="S79" i="21"/>
  <c r="Q79" i="21"/>
  <c r="T78" i="21"/>
  <c r="S78" i="21"/>
  <c r="Q78" i="21"/>
  <c r="T77" i="21"/>
  <c r="S77" i="21"/>
  <c r="Q77" i="21"/>
  <c r="T76" i="21"/>
  <c r="S76" i="21"/>
  <c r="Q76" i="21"/>
  <c r="T75" i="21"/>
  <c r="S75" i="21"/>
  <c r="Q75" i="21"/>
  <c r="T74" i="21"/>
  <c r="S74" i="21"/>
  <c r="Q74" i="21"/>
  <c r="T73" i="21"/>
  <c r="S73" i="21"/>
  <c r="Q73" i="21"/>
  <c r="T72" i="21"/>
  <c r="S72" i="21"/>
  <c r="Q72" i="21"/>
  <c r="T71" i="21"/>
  <c r="S71" i="21"/>
  <c r="Q71" i="21"/>
  <c r="T70" i="21"/>
  <c r="S70" i="21"/>
  <c r="Q70" i="21"/>
  <c r="T69" i="21"/>
  <c r="S69" i="21"/>
  <c r="Q69" i="21"/>
  <c r="T68" i="21"/>
  <c r="S68" i="21"/>
  <c r="Q68" i="21"/>
  <c r="T67" i="21"/>
  <c r="S67" i="21"/>
  <c r="Q67" i="21"/>
  <c r="T66" i="21"/>
  <c r="S66" i="21"/>
  <c r="Q66" i="21"/>
  <c r="T65" i="21"/>
  <c r="S65" i="21"/>
  <c r="Q65" i="21"/>
  <c r="T64" i="21"/>
  <c r="S64" i="21"/>
  <c r="Q64" i="21"/>
  <c r="T63" i="21"/>
  <c r="S63" i="21"/>
  <c r="Q63" i="21"/>
  <c r="T62" i="21"/>
  <c r="S62" i="21"/>
  <c r="Q62" i="21"/>
  <c r="T61" i="21"/>
  <c r="S61" i="21"/>
  <c r="Q61" i="21"/>
  <c r="T60" i="21"/>
  <c r="S60" i="21"/>
  <c r="Q60" i="21"/>
  <c r="T59" i="21"/>
  <c r="S59" i="21"/>
  <c r="Q59" i="21"/>
  <c r="T58" i="21"/>
  <c r="S58" i="21"/>
  <c r="Q58" i="21"/>
  <c r="T57" i="21"/>
  <c r="S57" i="21"/>
  <c r="Q57" i="21"/>
  <c r="T56" i="21"/>
  <c r="S56" i="21"/>
  <c r="Q56" i="21"/>
  <c r="T55" i="21"/>
  <c r="S55" i="21"/>
  <c r="Q55" i="21"/>
  <c r="T54" i="21"/>
  <c r="S54" i="21"/>
  <c r="Q54" i="21"/>
  <c r="T53" i="21"/>
  <c r="S53" i="21"/>
  <c r="Q53" i="21"/>
  <c r="T52" i="21"/>
  <c r="S52" i="21"/>
  <c r="Q52" i="21"/>
  <c r="T51" i="21"/>
  <c r="S51" i="21"/>
  <c r="Q51" i="21"/>
  <c r="T50" i="21"/>
  <c r="S50" i="21"/>
  <c r="Q50" i="21"/>
  <c r="T49" i="21"/>
  <c r="S49" i="21"/>
  <c r="Q49" i="21"/>
  <c r="T48" i="21"/>
  <c r="S48" i="21"/>
  <c r="Q48" i="21"/>
  <c r="T47" i="21"/>
  <c r="S47" i="21"/>
  <c r="Q47" i="21"/>
  <c r="T46" i="21"/>
  <c r="S46" i="21"/>
  <c r="Q46" i="21"/>
  <c r="T45" i="21"/>
  <c r="S45" i="21"/>
  <c r="Q45" i="21"/>
  <c r="T44" i="21"/>
  <c r="S44" i="21"/>
  <c r="Q44" i="21"/>
  <c r="T43" i="21"/>
  <c r="S43" i="21"/>
  <c r="Q43" i="21"/>
  <c r="T42" i="21"/>
  <c r="S42" i="21"/>
  <c r="Q42" i="21"/>
  <c r="T41" i="21"/>
  <c r="S41" i="21"/>
  <c r="Q41" i="21"/>
  <c r="T40" i="21"/>
  <c r="S40" i="21"/>
  <c r="Q40" i="21"/>
  <c r="T39" i="21"/>
  <c r="S39" i="21"/>
  <c r="Q39" i="21"/>
  <c r="T38" i="21"/>
  <c r="S38" i="21"/>
  <c r="Q38" i="21"/>
  <c r="T37" i="21"/>
  <c r="S37" i="21"/>
  <c r="Q37" i="21"/>
  <c r="T36" i="21"/>
  <c r="S36" i="21"/>
  <c r="Q36" i="21"/>
  <c r="T35" i="21"/>
  <c r="S35" i="21"/>
  <c r="Q35" i="21"/>
  <c r="T34" i="21"/>
  <c r="S34" i="21"/>
  <c r="Q34" i="21"/>
  <c r="T33" i="21"/>
  <c r="S33" i="21"/>
  <c r="Q33" i="21"/>
  <c r="T32" i="21"/>
  <c r="S32" i="21"/>
  <c r="Q32" i="21"/>
  <c r="T31" i="21"/>
  <c r="S31" i="21"/>
  <c r="Q31" i="21"/>
  <c r="T30" i="21"/>
  <c r="S30" i="21"/>
  <c r="Q30" i="21"/>
  <c r="T29" i="21"/>
  <c r="S29" i="21"/>
  <c r="Q29" i="21"/>
  <c r="T28" i="21"/>
  <c r="S28" i="21"/>
  <c r="Q28" i="21"/>
  <c r="T27" i="21"/>
  <c r="S27" i="21"/>
  <c r="Q27" i="21"/>
  <c r="T26" i="21"/>
  <c r="S26" i="21"/>
  <c r="Q26" i="21"/>
  <c r="T25" i="21"/>
  <c r="S25" i="21"/>
  <c r="Q25" i="21"/>
  <c r="T24" i="21"/>
  <c r="S24" i="21"/>
  <c r="Q24" i="21"/>
  <c r="T23" i="21"/>
  <c r="S23" i="21"/>
  <c r="Q23" i="21"/>
  <c r="T22" i="21"/>
  <c r="S22" i="21"/>
  <c r="Q22" i="21"/>
  <c r="T21" i="21"/>
  <c r="S21" i="21"/>
  <c r="Q21" i="21"/>
  <c r="T20" i="21"/>
  <c r="S20" i="21"/>
  <c r="Q20" i="21"/>
  <c r="T19" i="21"/>
  <c r="S19" i="21"/>
  <c r="Q19" i="21"/>
  <c r="T18" i="21"/>
  <c r="S18" i="21"/>
  <c r="Q18" i="21"/>
  <c r="T17" i="21"/>
  <c r="S17" i="21"/>
  <c r="Q17" i="21"/>
  <c r="T16" i="21"/>
  <c r="S16" i="21"/>
  <c r="Q16" i="21"/>
  <c r="T15" i="21"/>
  <c r="S15" i="21"/>
  <c r="Q15" i="21"/>
  <c r="T14" i="21"/>
  <c r="S14" i="21"/>
  <c r="Q14" i="21"/>
  <c r="T13" i="21"/>
  <c r="S13" i="21"/>
  <c r="Q13" i="21"/>
  <c r="T12" i="21"/>
  <c r="S12" i="21"/>
  <c r="Q12" i="21"/>
  <c r="T11" i="21"/>
  <c r="S11" i="21"/>
  <c r="Q11" i="21"/>
  <c r="T10" i="21"/>
  <c r="S10" i="21"/>
  <c r="Q10" i="21"/>
  <c r="T9" i="21"/>
  <c r="S9" i="21"/>
  <c r="Q9" i="21"/>
  <c r="T8" i="21"/>
  <c r="S8" i="21"/>
  <c r="Q8" i="21"/>
  <c r="T7" i="21"/>
  <c r="S7" i="21"/>
  <c r="Q7" i="21"/>
  <c r="T6" i="21"/>
  <c r="S6" i="21"/>
  <c r="Q6" i="21"/>
  <c r="T5" i="21"/>
  <c r="S5" i="21"/>
  <c r="Q5" i="21"/>
  <c r="T4" i="21"/>
  <c r="S4" i="21"/>
  <c r="Q4" i="21"/>
  <c r="T3" i="21"/>
  <c r="S3" i="21"/>
  <c r="Q3" i="21"/>
  <c r="T2" i="21"/>
  <c r="S2" i="21"/>
  <c r="Q2" i="21"/>
  <c r="T200" i="20"/>
  <c r="S200" i="20"/>
  <c r="Q200" i="20"/>
  <c r="T199" i="20"/>
  <c r="S199" i="20"/>
  <c r="Q199" i="20"/>
  <c r="T198" i="20"/>
  <c r="S198" i="20"/>
  <c r="Q198" i="20"/>
  <c r="T197" i="20"/>
  <c r="S197" i="20"/>
  <c r="Q197" i="20"/>
  <c r="T196" i="20"/>
  <c r="S196" i="20"/>
  <c r="Q196" i="20"/>
  <c r="T195" i="20"/>
  <c r="S195" i="20"/>
  <c r="Q195" i="20"/>
  <c r="T194" i="20"/>
  <c r="S194" i="20"/>
  <c r="Q194" i="20"/>
  <c r="T193" i="20"/>
  <c r="S193" i="20"/>
  <c r="Q193" i="20"/>
  <c r="T192" i="20"/>
  <c r="S192" i="20"/>
  <c r="Q192" i="20"/>
  <c r="T191" i="20"/>
  <c r="S191" i="20"/>
  <c r="Q191" i="20"/>
  <c r="T190" i="20"/>
  <c r="S190" i="20"/>
  <c r="Q190" i="20"/>
  <c r="T189" i="20"/>
  <c r="S189" i="20"/>
  <c r="Q189" i="20"/>
  <c r="T188" i="20"/>
  <c r="S188" i="20"/>
  <c r="Q188" i="20"/>
  <c r="T187" i="20"/>
  <c r="S187" i="20"/>
  <c r="Q187" i="20"/>
  <c r="T186" i="20"/>
  <c r="S186" i="20"/>
  <c r="Q186" i="20"/>
  <c r="T185" i="20"/>
  <c r="S185" i="20"/>
  <c r="Q185" i="20"/>
  <c r="T184" i="20"/>
  <c r="S184" i="20"/>
  <c r="Q184" i="20"/>
  <c r="T183" i="20"/>
  <c r="S183" i="20"/>
  <c r="Q183" i="20"/>
  <c r="T182" i="20"/>
  <c r="S182" i="20"/>
  <c r="Q182" i="20"/>
  <c r="T181" i="20"/>
  <c r="S181" i="20"/>
  <c r="Q181" i="20"/>
  <c r="T180" i="20"/>
  <c r="S180" i="20"/>
  <c r="Q180" i="20"/>
  <c r="T179" i="20"/>
  <c r="S179" i="20"/>
  <c r="Q179" i="20"/>
  <c r="T178" i="20"/>
  <c r="S178" i="20"/>
  <c r="Q178" i="20"/>
  <c r="T177" i="20"/>
  <c r="S177" i="20"/>
  <c r="Q177" i="20"/>
  <c r="T176" i="20"/>
  <c r="S176" i="20"/>
  <c r="Q176" i="20"/>
  <c r="T175" i="20"/>
  <c r="S175" i="20"/>
  <c r="Q175" i="20"/>
  <c r="T174" i="20"/>
  <c r="S174" i="20"/>
  <c r="Q174" i="20"/>
  <c r="T173" i="20"/>
  <c r="S173" i="20"/>
  <c r="Q173" i="20"/>
  <c r="T172" i="20"/>
  <c r="S172" i="20"/>
  <c r="Q172" i="20"/>
  <c r="T171" i="20"/>
  <c r="S171" i="20"/>
  <c r="Q171" i="20"/>
  <c r="T170" i="20"/>
  <c r="S170" i="20"/>
  <c r="Q170" i="20"/>
  <c r="T169" i="20"/>
  <c r="S169" i="20"/>
  <c r="Q169" i="20"/>
  <c r="T168" i="20"/>
  <c r="S168" i="20"/>
  <c r="Q168" i="20"/>
  <c r="T167" i="20"/>
  <c r="S167" i="20"/>
  <c r="Q167" i="20"/>
  <c r="T166" i="20"/>
  <c r="S166" i="20"/>
  <c r="Q166" i="20"/>
  <c r="T165" i="20"/>
  <c r="S165" i="20"/>
  <c r="Q165" i="20"/>
  <c r="T164" i="20"/>
  <c r="S164" i="20"/>
  <c r="Q164" i="20"/>
  <c r="T163" i="20"/>
  <c r="S163" i="20"/>
  <c r="Q163" i="20"/>
  <c r="T162" i="20"/>
  <c r="S162" i="20"/>
  <c r="Q162" i="20"/>
  <c r="T161" i="20"/>
  <c r="S161" i="20"/>
  <c r="Q161" i="20"/>
  <c r="T160" i="20"/>
  <c r="S160" i="20"/>
  <c r="Q160" i="20"/>
  <c r="T159" i="20"/>
  <c r="S159" i="20"/>
  <c r="Q159" i="20"/>
  <c r="T158" i="20"/>
  <c r="S158" i="20"/>
  <c r="Q158" i="20"/>
  <c r="T157" i="20"/>
  <c r="S157" i="20"/>
  <c r="Q157" i="20"/>
  <c r="T156" i="20"/>
  <c r="S156" i="20"/>
  <c r="Q156" i="20"/>
  <c r="T155" i="20"/>
  <c r="S155" i="20"/>
  <c r="Q155" i="20"/>
  <c r="T154" i="20"/>
  <c r="S154" i="20"/>
  <c r="Q154" i="20"/>
  <c r="T153" i="20"/>
  <c r="S153" i="20"/>
  <c r="Q153" i="20"/>
  <c r="T152" i="20"/>
  <c r="S152" i="20"/>
  <c r="Q152" i="20"/>
  <c r="T151" i="20"/>
  <c r="S151" i="20"/>
  <c r="Q151" i="20"/>
  <c r="T150" i="20"/>
  <c r="S150" i="20"/>
  <c r="Q150" i="20"/>
  <c r="T149" i="20"/>
  <c r="S149" i="20"/>
  <c r="Q149" i="20"/>
  <c r="T148" i="20"/>
  <c r="S148" i="20"/>
  <c r="Q148" i="20"/>
  <c r="T147" i="20"/>
  <c r="S147" i="20"/>
  <c r="Q147" i="20"/>
  <c r="T146" i="20"/>
  <c r="S146" i="20"/>
  <c r="Q146" i="20"/>
  <c r="T145" i="20"/>
  <c r="S145" i="20"/>
  <c r="Q145" i="20"/>
  <c r="T144" i="20"/>
  <c r="S144" i="20"/>
  <c r="Q144" i="20"/>
  <c r="T143" i="20"/>
  <c r="S143" i="20"/>
  <c r="Q143" i="20"/>
  <c r="T142" i="20"/>
  <c r="S142" i="20"/>
  <c r="Q142" i="20"/>
  <c r="T141" i="20"/>
  <c r="S141" i="20"/>
  <c r="Q141" i="20"/>
  <c r="T140" i="20"/>
  <c r="S140" i="20"/>
  <c r="Q140" i="20"/>
  <c r="T139" i="20"/>
  <c r="S139" i="20"/>
  <c r="Q139" i="20"/>
  <c r="T138" i="20"/>
  <c r="S138" i="20"/>
  <c r="Q138" i="20"/>
  <c r="T137" i="20"/>
  <c r="S137" i="20"/>
  <c r="Q137" i="20"/>
  <c r="T136" i="20"/>
  <c r="S136" i="20"/>
  <c r="Q136" i="20"/>
  <c r="T135" i="20"/>
  <c r="S135" i="20"/>
  <c r="Q135" i="20"/>
  <c r="T134" i="20"/>
  <c r="S134" i="20"/>
  <c r="Q134" i="20"/>
  <c r="T133" i="20"/>
  <c r="S133" i="20"/>
  <c r="Q133" i="20"/>
  <c r="T132" i="20"/>
  <c r="S132" i="20"/>
  <c r="Q132" i="20"/>
  <c r="T131" i="20"/>
  <c r="S131" i="20"/>
  <c r="Q131" i="20"/>
  <c r="T130" i="20"/>
  <c r="S130" i="20"/>
  <c r="Q130" i="20"/>
  <c r="T129" i="20"/>
  <c r="S129" i="20"/>
  <c r="Q129" i="20"/>
  <c r="T128" i="20"/>
  <c r="S128" i="20"/>
  <c r="Q128" i="20"/>
  <c r="T127" i="20"/>
  <c r="S127" i="20"/>
  <c r="Q127" i="20"/>
  <c r="T126" i="20"/>
  <c r="S126" i="20"/>
  <c r="Q126" i="20"/>
  <c r="T125" i="20"/>
  <c r="S125" i="20"/>
  <c r="Q125" i="20"/>
  <c r="T124" i="20"/>
  <c r="S124" i="20"/>
  <c r="Q124" i="20"/>
  <c r="T123" i="20"/>
  <c r="S123" i="20"/>
  <c r="Q123" i="20"/>
  <c r="T122" i="20"/>
  <c r="S122" i="20"/>
  <c r="Q122" i="20"/>
  <c r="T121" i="20"/>
  <c r="S121" i="20"/>
  <c r="Q121" i="20"/>
  <c r="T120" i="20"/>
  <c r="S120" i="20"/>
  <c r="Q120" i="20"/>
  <c r="T119" i="20"/>
  <c r="S119" i="20"/>
  <c r="Q119" i="20"/>
  <c r="T118" i="20"/>
  <c r="S118" i="20"/>
  <c r="Q118" i="20"/>
  <c r="T117" i="20"/>
  <c r="S117" i="20"/>
  <c r="Q117" i="20"/>
  <c r="T116" i="20"/>
  <c r="S116" i="20"/>
  <c r="Q116" i="20"/>
  <c r="T115" i="20"/>
  <c r="S115" i="20"/>
  <c r="Q115" i="20"/>
  <c r="T114" i="20"/>
  <c r="S114" i="20"/>
  <c r="Q114" i="20"/>
  <c r="T113" i="20"/>
  <c r="S113" i="20"/>
  <c r="Q113" i="20"/>
  <c r="T112" i="20"/>
  <c r="S112" i="20"/>
  <c r="Q112" i="20"/>
  <c r="T111" i="20"/>
  <c r="S111" i="20"/>
  <c r="Q111" i="20"/>
  <c r="T110" i="20"/>
  <c r="S110" i="20"/>
  <c r="Q110" i="20"/>
  <c r="T109" i="20"/>
  <c r="S109" i="20"/>
  <c r="Q109" i="20"/>
  <c r="T108" i="20"/>
  <c r="S108" i="20"/>
  <c r="Q108" i="20"/>
  <c r="T107" i="20"/>
  <c r="S107" i="20"/>
  <c r="Q107" i="20"/>
  <c r="T106" i="20"/>
  <c r="S106" i="20"/>
  <c r="Q106" i="20"/>
  <c r="T105" i="20"/>
  <c r="S105" i="20"/>
  <c r="Q105" i="20"/>
  <c r="T104" i="20"/>
  <c r="S104" i="20"/>
  <c r="Q104" i="20"/>
  <c r="T103" i="20"/>
  <c r="S103" i="20"/>
  <c r="Q103" i="20"/>
  <c r="T102" i="20"/>
  <c r="S102" i="20"/>
  <c r="Q102" i="20"/>
  <c r="T101" i="20"/>
  <c r="S101" i="20"/>
  <c r="Q101" i="20"/>
  <c r="T100" i="20"/>
  <c r="S100" i="20"/>
  <c r="Q100" i="20"/>
  <c r="T99" i="20"/>
  <c r="S99" i="20"/>
  <c r="Q99" i="20"/>
  <c r="T98" i="20"/>
  <c r="S98" i="20"/>
  <c r="Q98" i="20"/>
  <c r="T97" i="20"/>
  <c r="S97" i="20"/>
  <c r="Q97" i="20"/>
  <c r="T96" i="20"/>
  <c r="S96" i="20"/>
  <c r="Q96" i="20"/>
  <c r="T95" i="20"/>
  <c r="S95" i="20"/>
  <c r="Q95" i="20"/>
  <c r="T94" i="20"/>
  <c r="S94" i="20"/>
  <c r="Q94" i="20"/>
  <c r="T93" i="20"/>
  <c r="S93" i="20"/>
  <c r="Q93" i="20"/>
  <c r="T92" i="20"/>
  <c r="S92" i="20"/>
  <c r="Q92" i="20"/>
  <c r="T91" i="20"/>
  <c r="S91" i="20"/>
  <c r="Q91" i="20"/>
  <c r="T90" i="20"/>
  <c r="S90" i="20"/>
  <c r="Q90" i="20"/>
  <c r="T89" i="20"/>
  <c r="S89" i="20"/>
  <c r="Q89" i="20"/>
  <c r="T88" i="20"/>
  <c r="S88" i="20"/>
  <c r="Q88" i="20"/>
  <c r="T87" i="20"/>
  <c r="S87" i="20"/>
  <c r="Q87" i="20"/>
  <c r="T86" i="20"/>
  <c r="S86" i="20"/>
  <c r="Q86" i="20"/>
  <c r="T85" i="20"/>
  <c r="S85" i="20"/>
  <c r="Q85" i="20"/>
  <c r="T84" i="20"/>
  <c r="S84" i="20"/>
  <c r="Q84" i="20"/>
  <c r="T83" i="20"/>
  <c r="S83" i="20"/>
  <c r="Q83" i="20"/>
  <c r="T82" i="20"/>
  <c r="S82" i="20"/>
  <c r="Q82" i="20"/>
  <c r="T81" i="20"/>
  <c r="S81" i="20"/>
  <c r="Q81" i="20"/>
  <c r="T80" i="20"/>
  <c r="S80" i="20"/>
  <c r="Q80" i="20"/>
  <c r="T79" i="20"/>
  <c r="S79" i="20"/>
  <c r="Q79" i="20"/>
  <c r="T78" i="20"/>
  <c r="S78" i="20"/>
  <c r="Q78" i="20"/>
  <c r="T77" i="20"/>
  <c r="S77" i="20"/>
  <c r="Q77" i="20"/>
  <c r="T76" i="20"/>
  <c r="S76" i="20"/>
  <c r="Q76" i="20"/>
  <c r="T75" i="20"/>
  <c r="S75" i="20"/>
  <c r="Q75" i="20"/>
  <c r="T74" i="20"/>
  <c r="S74" i="20"/>
  <c r="Q74" i="20"/>
  <c r="T73" i="20"/>
  <c r="S73" i="20"/>
  <c r="Q73" i="20"/>
  <c r="T72" i="20"/>
  <c r="S72" i="20"/>
  <c r="Q72" i="20"/>
  <c r="T71" i="20"/>
  <c r="S71" i="20"/>
  <c r="Q71" i="20"/>
  <c r="T70" i="20"/>
  <c r="S70" i="20"/>
  <c r="Q70" i="20"/>
  <c r="T69" i="20"/>
  <c r="S69" i="20"/>
  <c r="Q69" i="20"/>
  <c r="T68" i="20"/>
  <c r="S68" i="20"/>
  <c r="Q68" i="20"/>
  <c r="T67" i="20"/>
  <c r="S67" i="20"/>
  <c r="Q67" i="20"/>
  <c r="T66" i="20"/>
  <c r="S66" i="20"/>
  <c r="Q66" i="20"/>
  <c r="T65" i="20"/>
  <c r="S65" i="20"/>
  <c r="Q65" i="20"/>
  <c r="T64" i="20"/>
  <c r="S64" i="20"/>
  <c r="Q64" i="20"/>
  <c r="T63" i="20"/>
  <c r="S63" i="20"/>
  <c r="Q63" i="20"/>
  <c r="T62" i="20"/>
  <c r="S62" i="20"/>
  <c r="Q62" i="20"/>
  <c r="T61" i="20"/>
  <c r="S61" i="20"/>
  <c r="Q61" i="20"/>
  <c r="T60" i="20"/>
  <c r="S60" i="20"/>
  <c r="Q60" i="20"/>
  <c r="T59" i="20"/>
  <c r="S59" i="20"/>
  <c r="Q59" i="20"/>
  <c r="T58" i="20"/>
  <c r="S58" i="20"/>
  <c r="Q58" i="20"/>
  <c r="T57" i="20"/>
  <c r="S57" i="20"/>
  <c r="Q57" i="20"/>
  <c r="T56" i="20"/>
  <c r="S56" i="20"/>
  <c r="Q56" i="20"/>
  <c r="T55" i="20"/>
  <c r="S55" i="20"/>
  <c r="Q55" i="20"/>
  <c r="T54" i="20"/>
  <c r="S54" i="20"/>
  <c r="Q54" i="20"/>
  <c r="T53" i="20"/>
  <c r="S53" i="20"/>
  <c r="Q53" i="20"/>
  <c r="T52" i="20"/>
  <c r="S52" i="20"/>
  <c r="Q52" i="20"/>
  <c r="T51" i="20"/>
  <c r="S51" i="20"/>
  <c r="Q51" i="20"/>
  <c r="T50" i="20"/>
  <c r="S50" i="20"/>
  <c r="Q50" i="20"/>
  <c r="T49" i="20"/>
  <c r="S49" i="20"/>
  <c r="Q49" i="20"/>
  <c r="T48" i="20"/>
  <c r="S48" i="20"/>
  <c r="Q48" i="20"/>
  <c r="T47" i="20"/>
  <c r="S47" i="20"/>
  <c r="Q47" i="20"/>
  <c r="T46" i="20"/>
  <c r="S46" i="20"/>
  <c r="Q46" i="20"/>
  <c r="T45" i="20"/>
  <c r="S45" i="20"/>
  <c r="Q45" i="20"/>
  <c r="T44" i="20"/>
  <c r="S44" i="20"/>
  <c r="Q44" i="20"/>
  <c r="T43" i="20"/>
  <c r="S43" i="20"/>
  <c r="Q43" i="20"/>
  <c r="T42" i="20"/>
  <c r="S42" i="20"/>
  <c r="Q42" i="20"/>
  <c r="T41" i="20"/>
  <c r="S41" i="20"/>
  <c r="Q41" i="20"/>
  <c r="T40" i="20"/>
  <c r="S40" i="20"/>
  <c r="Q40" i="20"/>
  <c r="T39" i="20"/>
  <c r="S39" i="20"/>
  <c r="Q39" i="20"/>
  <c r="T38" i="20"/>
  <c r="S38" i="20"/>
  <c r="Q38" i="20"/>
  <c r="T37" i="20"/>
  <c r="S37" i="20"/>
  <c r="Q37" i="20"/>
  <c r="T36" i="20"/>
  <c r="S36" i="20"/>
  <c r="Q36" i="20"/>
  <c r="T35" i="20"/>
  <c r="S35" i="20"/>
  <c r="Q35" i="20"/>
  <c r="T33" i="20"/>
  <c r="S33" i="20"/>
  <c r="Q33" i="20"/>
  <c r="T32" i="20"/>
  <c r="S32" i="20"/>
  <c r="Q32" i="20"/>
  <c r="T31" i="20"/>
  <c r="S31" i="20"/>
  <c r="Q31" i="20"/>
  <c r="T30" i="20"/>
  <c r="S30" i="20"/>
  <c r="Q30" i="20"/>
  <c r="T29" i="20"/>
  <c r="S29" i="20"/>
  <c r="Q29" i="20"/>
  <c r="T28" i="20"/>
  <c r="S28" i="20"/>
  <c r="Q28" i="20"/>
  <c r="T27" i="20"/>
  <c r="S27" i="20"/>
  <c r="Q27" i="20"/>
  <c r="T26" i="20"/>
  <c r="S26" i="20"/>
  <c r="Q26" i="20"/>
  <c r="T25" i="20"/>
  <c r="S25" i="20"/>
  <c r="Q25" i="20"/>
  <c r="T24" i="20"/>
  <c r="S24" i="20"/>
  <c r="Q24" i="20"/>
  <c r="T23" i="20"/>
  <c r="S23" i="20"/>
  <c r="Q23" i="20"/>
  <c r="T22" i="20"/>
  <c r="S22" i="20"/>
  <c r="Q22" i="20"/>
  <c r="T21" i="20"/>
  <c r="S21" i="20"/>
  <c r="Q21" i="20"/>
  <c r="T20" i="20"/>
  <c r="S20" i="20"/>
  <c r="Q20" i="20"/>
  <c r="T19" i="20"/>
  <c r="S19" i="20"/>
  <c r="Q19" i="20"/>
  <c r="T18" i="20"/>
  <c r="S18" i="20"/>
  <c r="Q18" i="20"/>
  <c r="T17" i="20"/>
  <c r="S17" i="20"/>
  <c r="Q17" i="20"/>
  <c r="T16" i="20"/>
  <c r="S16" i="20"/>
  <c r="Q16" i="20"/>
  <c r="T15" i="20"/>
  <c r="S15" i="20"/>
  <c r="Q15" i="20"/>
  <c r="T14" i="20"/>
  <c r="S14" i="20"/>
  <c r="Q14" i="20"/>
  <c r="T13" i="20"/>
  <c r="S13" i="20"/>
  <c r="Q13" i="20"/>
  <c r="T12" i="20"/>
  <c r="S12" i="20"/>
  <c r="Q12" i="20"/>
  <c r="T11" i="20"/>
  <c r="S11" i="20"/>
  <c r="Q11" i="20"/>
  <c r="T10" i="20"/>
  <c r="S10" i="20"/>
  <c r="Q10" i="20"/>
  <c r="T9" i="20"/>
  <c r="S9" i="20"/>
  <c r="Q9" i="20"/>
  <c r="T8" i="20"/>
  <c r="S8" i="20"/>
  <c r="Q8" i="20"/>
  <c r="T7" i="20"/>
  <c r="S7" i="20"/>
  <c r="Q7" i="20"/>
  <c r="T6" i="20"/>
  <c r="S6" i="20"/>
  <c r="Q6" i="20"/>
  <c r="T5" i="20"/>
  <c r="S5" i="20"/>
  <c r="Q5" i="20"/>
  <c r="T4" i="20"/>
  <c r="S4" i="20"/>
  <c r="Q4" i="20"/>
  <c r="T3" i="20"/>
  <c r="S3" i="20"/>
  <c r="Q3" i="20"/>
  <c r="T200" i="19"/>
  <c r="S200" i="19"/>
  <c r="Q200" i="19"/>
  <c r="T199" i="19"/>
  <c r="S199" i="19"/>
  <c r="Q199" i="19"/>
  <c r="T198" i="19"/>
  <c r="S198" i="19"/>
  <c r="Q198" i="19"/>
  <c r="T197" i="19"/>
  <c r="S197" i="19"/>
  <c r="Q197" i="19"/>
  <c r="T196" i="19"/>
  <c r="S196" i="19"/>
  <c r="Q196" i="19"/>
  <c r="T195" i="19"/>
  <c r="S195" i="19"/>
  <c r="Q195" i="19"/>
  <c r="T194" i="19"/>
  <c r="S194" i="19"/>
  <c r="Q194" i="19"/>
  <c r="T193" i="19"/>
  <c r="S193" i="19"/>
  <c r="Q193" i="19"/>
  <c r="T192" i="19"/>
  <c r="S192" i="19"/>
  <c r="Q192" i="19"/>
  <c r="T191" i="19"/>
  <c r="S191" i="19"/>
  <c r="Q191" i="19"/>
  <c r="T190" i="19"/>
  <c r="S190" i="19"/>
  <c r="Q190" i="19"/>
  <c r="T189" i="19"/>
  <c r="S189" i="19"/>
  <c r="Q189" i="19"/>
  <c r="T188" i="19"/>
  <c r="S188" i="19"/>
  <c r="Q188" i="19"/>
  <c r="T187" i="19"/>
  <c r="S187" i="19"/>
  <c r="Q187" i="19"/>
  <c r="T186" i="19"/>
  <c r="S186" i="19"/>
  <c r="Q186" i="19"/>
  <c r="T185" i="19"/>
  <c r="S185" i="19"/>
  <c r="Q185" i="19"/>
  <c r="T184" i="19"/>
  <c r="S184" i="19"/>
  <c r="Q184" i="19"/>
  <c r="T183" i="19"/>
  <c r="S183" i="19"/>
  <c r="Q183" i="19"/>
  <c r="T182" i="19"/>
  <c r="S182" i="19"/>
  <c r="Q182" i="19"/>
  <c r="T181" i="19"/>
  <c r="S181" i="19"/>
  <c r="Q181" i="19"/>
  <c r="T180" i="19"/>
  <c r="S180" i="19"/>
  <c r="Q180" i="19"/>
  <c r="T179" i="19"/>
  <c r="S179" i="19"/>
  <c r="Q179" i="19"/>
  <c r="T178" i="19"/>
  <c r="S178" i="19"/>
  <c r="Q178" i="19"/>
  <c r="T177" i="19"/>
  <c r="S177" i="19"/>
  <c r="Q177" i="19"/>
  <c r="T176" i="19"/>
  <c r="S176" i="19"/>
  <c r="Q176" i="19"/>
  <c r="T175" i="19"/>
  <c r="S175" i="19"/>
  <c r="Q175" i="19"/>
  <c r="T174" i="19"/>
  <c r="S174" i="19"/>
  <c r="Q174" i="19"/>
  <c r="T173" i="19"/>
  <c r="S173" i="19"/>
  <c r="Q173" i="19"/>
  <c r="T172" i="19"/>
  <c r="S172" i="19"/>
  <c r="Q172" i="19"/>
  <c r="T171" i="19"/>
  <c r="S171" i="19"/>
  <c r="Q171" i="19"/>
  <c r="T170" i="19"/>
  <c r="S170" i="19"/>
  <c r="Q170" i="19"/>
  <c r="T169" i="19"/>
  <c r="S169" i="19"/>
  <c r="Q169" i="19"/>
  <c r="T168" i="19"/>
  <c r="S168" i="19"/>
  <c r="Q168" i="19"/>
  <c r="T167" i="19"/>
  <c r="S167" i="19"/>
  <c r="Q167" i="19"/>
  <c r="T166" i="19"/>
  <c r="S166" i="19"/>
  <c r="Q166" i="19"/>
  <c r="T165" i="19"/>
  <c r="S165" i="19"/>
  <c r="Q165" i="19"/>
  <c r="T164" i="19"/>
  <c r="S164" i="19"/>
  <c r="Q164" i="19"/>
  <c r="T163" i="19"/>
  <c r="S163" i="19"/>
  <c r="Q163" i="19"/>
  <c r="T162" i="19"/>
  <c r="S162" i="19"/>
  <c r="Q162" i="19"/>
  <c r="T161" i="19"/>
  <c r="S161" i="19"/>
  <c r="Q161" i="19"/>
  <c r="T160" i="19"/>
  <c r="S160" i="19"/>
  <c r="Q160" i="19"/>
  <c r="T159" i="19"/>
  <c r="S159" i="19"/>
  <c r="Q159" i="19"/>
  <c r="T158" i="19"/>
  <c r="S158" i="19"/>
  <c r="Q158" i="19"/>
  <c r="T157" i="19"/>
  <c r="S157" i="19"/>
  <c r="Q157" i="19"/>
  <c r="T156" i="19"/>
  <c r="S156" i="19"/>
  <c r="Q156" i="19"/>
  <c r="T155" i="19"/>
  <c r="S155" i="19"/>
  <c r="Q155" i="19"/>
  <c r="T154" i="19"/>
  <c r="S154" i="19"/>
  <c r="Q154" i="19"/>
  <c r="T153" i="19"/>
  <c r="S153" i="19"/>
  <c r="Q153" i="19"/>
  <c r="T152" i="19"/>
  <c r="S152" i="19"/>
  <c r="Q152" i="19"/>
  <c r="T151" i="19"/>
  <c r="S151" i="19"/>
  <c r="Q151" i="19"/>
  <c r="T150" i="19"/>
  <c r="S150" i="19"/>
  <c r="Q150" i="19"/>
  <c r="T149" i="19"/>
  <c r="S149" i="19"/>
  <c r="Q149" i="19"/>
  <c r="T148" i="19"/>
  <c r="S148" i="19"/>
  <c r="Q148" i="19"/>
  <c r="T147" i="19"/>
  <c r="S147" i="19"/>
  <c r="Q147" i="19"/>
  <c r="T146" i="19"/>
  <c r="S146" i="19"/>
  <c r="Q146" i="19"/>
  <c r="T145" i="19"/>
  <c r="S145" i="19"/>
  <c r="Q145" i="19"/>
  <c r="T144" i="19"/>
  <c r="S144" i="19"/>
  <c r="Q144" i="19"/>
  <c r="T143" i="19"/>
  <c r="S143" i="19"/>
  <c r="Q143" i="19"/>
  <c r="T142" i="19"/>
  <c r="S142" i="19"/>
  <c r="Q142" i="19"/>
  <c r="T141" i="19"/>
  <c r="S141" i="19"/>
  <c r="Q141" i="19"/>
  <c r="T140" i="19"/>
  <c r="S140" i="19"/>
  <c r="Q140" i="19"/>
  <c r="T139" i="19"/>
  <c r="S139" i="19"/>
  <c r="Q139" i="19"/>
  <c r="T138" i="19"/>
  <c r="S138" i="19"/>
  <c r="Q138" i="19"/>
  <c r="T137" i="19"/>
  <c r="S137" i="19"/>
  <c r="Q137" i="19"/>
  <c r="T136" i="19"/>
  <c r="S136" i="19"/>
  <c r="Q136" i="19"/>
  <c r="T135" i="19"/>
  <c r="S135" i="19"/>
  <c r="Q135" i="19"/>
  <c r="T134" i="19"/>
  <c r="S134" i="19"/>
  <c r="Q134" i="19"/>
  <c r="T133" i="19"/>
  <c r="S133" i="19"/>
  <c r="Q133" i="19"/>
  <c r="T132" i="19"/>
  <c r="S132" i="19"/>
  <c r="Q132" i="19"/>
  <c r="T131" i="19"/>
  <c r="S131" i="19"/>
  <c r="Q131" i="19"/>
  <c r="T130" i="19"/>
  <c r="S130" i="19"/>
  <c r="Q130" i="19"/>
  <c r="T129" i="19"/>
  <c r="S129" i="19"/>
  <c r="Q129" i="19"/>
  <c r="T128" i="19"/>
  <c r="S128" i="19"/>
  <c r="Q128" i="19"/>
  <c r="T127" i="19"/>
  <c r="S127" i="19"/>
  <c r="Q127" i="19"/>
  <c r="T126" i="19"/>
  <c r="S126" i="19"/>
  <c r="Q126" i="19"/>
  <c r="T125" i="19"/>
  <c r="S125" i="19"/>
  <c r="Q125" i="19"/>
  <c r="T124" i="19"/>
  <c r="S124" i="19"/>
  <c r="Q124" i="19"/>
  <c r="T123" i="19"/>
  <c r="S123" i="19"/>
  <c r="Q123" i="19"/>
  <c r="T122" i="19"/>
  <c r="S122" i="19"/>
  <c r="Q122" i="19"/>
  <c r="T121" i="19"/>
  <c r="S121" i="19"/>
  <c r="Q121" i="19"/>
  <c r="T120" i="19"/>
  <c r="S120" i="19"/>
  <c r="Q120" i="19"/>
  <c r="T119" i="19"/>
  <c r="S119" i="19"/>
  <c r="Q119" i="19"/>
  <c r="T118" i="19"/>
  <c r="S118" i="19"/>
  <c r="Q118" i="19"/>
  <c r="T117" i="19"/>
  <c r="S117" i="19"/>
  <c r="Q117" i="19"/>
  <c r="T116" i="19"/>
  <c r="S116" i="19"/>
  <c r="Q116" i="19"/>
  <c r="T115" i="19"/>
  <c r="S115" i="19"/>
  <c r="Q115" i="19"/>
  <c r="T114" i="19"/>
  <c r="S114" i="19"/>
  <c r="Q114" i="19"/>
  <c r="T113" i="19"/>
  <c r="S113" i="19"/>
  <c r="Q113" i="19"/>
  <c r="T112" i="19"/>
  <c r="S112" i="19"/>
  <c r="Q112" i="19"/>
  <c r="T111" i="19"/>
  <c r="S111" i="19"/>
  <c r="Q111" i="19"/>
  <c r="T110" i="19"/>
  <c r="S110" i="19"/>
  <c r="Q110" i="19"/>
  <c r="T109" i="19"/>
  <c r="S109" i="19"/>
  <c r="Q109" i="19"/>
  <c r="T108" i="19"/>
  <c r="S108" i="19"/>
  <c r="Q108" i="19"/>
  <c r="T107" i="19"/>
  <c r="S107" i="19"/>
  <c r="Q107" i="19"/>
  <c r="T106" i="19"/>
  <c r="S106" i="19"/>
  <c r="Q106" i="19"/>
  <c r="T105" i="19"/>
  <c r="S105" i="19"/>
  <c r="Q105" i="19"/>
  <c r="T104" i="19"/>
  <c r="S104" i="19"/>
  <c r="Q104" i="19"/>
  <c r="T103" i="19"/>
  <c r="S103" i="19"/>
  <c r="Q103" i="19"/>
  <c r="T102" i="19"/>
  <c r="S102" i="19"/>
  <c r="Q102" i="19"/>
  <c r="T101" i="19"/>
  <c r="S101" i="19"/>
  <c r="Q101" i="19"/>
  <c r="T100" i="19"/>
  <c r="S100" i="19"/>
  <c r="Q100" i="19"/>
  <c r="T99" i="19"/>
  <c r="S99" i="19"/>
  <c r="Q99" i="19"/>
  <c r="T98" i="19"/>
  <c r="S98" i="19"/>
  <c r="Q98" i="19"/>
  <c r="T97" i="19"/>
  <c r="S97" i="19"/>
  <c r="Q97" i="19"/>
  <c r="T96" i="19"/>
  <c r="S96" i="19"/>
  <c r="Q96" i="19"/>
  <c r="T95" i="19"/>
  <c r="S95" i="19"/>
  <c r="Q95" i="19"/>
  <c r="T94" i="19"/>
  <c r="S94" i="19"/>
  <c r="Q94" i="19"/>
  <c r="T93" i="19"/>
  <c r="S93" i="19"/>
  <c r="Q93" i="19"/>
  <c r="T92" i="19"/>
  <c r="S92" i="19"/>
  <c r="Q92" i="19"/>
  <c r="T91" i="19"/>
  <c r="S91" i="19"/>
  <c r="Q91" i="19"/>
  <c r="T90" i="19"/>
  <c r="S90" i="19"/>
  <c r="Q90" i="19"/>
  <c r="T89" i="19"/>
  <c r="S89" i="19"/>
  <c r="Q89" i="19"/>
  <c r="T88" i="19"/>
  <c r="S88" i="19"/>
  <c r="Q88" i="19"/>
  <c r="T87" i="19"/>
  <c r="S87" i="19"/>
  <c r="Q87" i="19"/>
  <c r="T86" i="19"/>
  <c r="S86" i="19"/>
  <c r="Q86" i="19"/>
  <c r="T85" i="19"/>
  <c r="S85" i="19"/>
  <c r="Q85" i="19"/>
  <c r="T84" i="19"/>
  <c r="S84" i="19"/>
  <c r="Q84" i="19"/>
  <c r="T83" i="19"/>
  <c r="S83" i="19"/>
  <c r="Q83" i="19"/>
  <c r="T82" i="19"/>
  <c r="S82" i="19"/>
  <c r="Q82" i="19"/>
  <c r="T81" i="19"/>
  <c r="S81" i="19"/>
  <c r="Q81" i="19"/>
  <c r="T80" i="19"/>
  <c r="S80" i="19"/>
  <c r="Q80" i="19"/>
  <c r="T79" i="19"/>
  <c r="S79" i="19"/>
  <c r="Q79" i="19"/>
  <c r="T78" i="19"/>
  <c r="S78" i="19"/>
  <c r="Q78" i="19"/>
  <c r="T77" i="19"/>
  <c r="S77" i="19"/>
  <c r="Q77" i="19"/>
  <c r="T76" i="19"/>
  <c r="S76" i="19"/>
  <c r="Q76" i="19"/>
  <c r="T75" i="19"/>
  <c r="S75" i="19"/>
  <c r="Q75" i="19"/>
  <c r="T74" i="19"/>
  <c r="S74" i="19"/>
  <c r="Q74" i="19"/>
  <c r="T73" i="19"/>
  <c r="S73" i="19"/>
  <c r="Q73" i="19"/>
  <c r="T72" i="19"/>
  <c r="S72" i="19"/>
  <c r="Q72" i="19"/>
  <c r="T71" i="19"/>
  <c r="S71" i="19"/>
  <c r="Q71" i="19"/>
  <c r="T70" i="19"/>
  <c r="S70" i="19"/>
  <c r="Q70" i="19"/>
  <c r="T69" i="19"/>
  <c r="S69" i="19"/>
  <c r="Q69" i="19"/>
  <c r="T68" i="19"/>
  <c r="S68" i="19"/>
  <c r="Q68" i="19"/>
  <c r="T67" i="19"/>
  <c r="S67" i="19"/>
  <c r="Q67" i="19"/>
  <c r="T66" i="19"/>
  <c r="S66" i="19"/>
  <c r="Q66" i="19"/>
  <c r="T65" i="19"/>
  <c r="S65" i="19"/>
  <c r="Q65" i="19"/>
  <c r="T64" i="19"/>
  <c r="S64" i="19"/>
  <c r="Q64" i="19"/>
  <c r="T63" i="19"/>
  <c r="S63" i="19"/>
  <c r="Q63" i="19"/>
  <c r="T62" i="19"/>
  <c r="S62" i="19"/>
  <c r="Q62" i="19"/>
  <c r="T61" i="19"/>
  <c r="S61" i="19"/>
  <c r="Q61" i="19"/>
  <c r="T60" i="19"/>
  <c r="S60" i="19"/>
  <c r="Q60" i="19"/>
  <c r="T59" i="19"/>
  <c r="S59" i="19"/>
  <c r="Q59" i="19"/>
  <c r="T58" i="19"/>
  <c r="S58" i="19"/>
  <c r="Q58" i="19"/>
  <c r="T57" i="19"/>
  <c r="S57" i="19"/>
  <c r="Q57" i="19"/>
  <c r="T56" i="19"/>
  <c r="S56" i="19"/>
  <c r="Q56" i="19"/>
  <c r="T55" i="19"/>
  <c r="S55" i="19"/>
  <c r="Q55" i="19"/>
  <c r="T54" i="19"/>
  <c r="S54" i="19"/>
  <c r="Q54" i="19"/>
  <c r="T53" i="19"/>
  <c r="S53" i="19"/>
  <c r="Q53" i="19"/>
  <c r="T52" i="19"/>
  <c r="S52" i="19"/>
  <c r="Q52" i="19"/>
  <c r="T51" i="19"/>
  <c r="S51" i="19"/>
  <c r="Q51" i="19"/>
  <c r="T50" i="19"/>
  <c r="S50" i="19"/>
  <c r="Q50" i="19"/>
  <c r="T49" i="19"/>
  <c r="S49" i="19"/>
  <c r="Q49" i="19"/>
  <c r="T48" i="19"/>
  <c r="S48" i="19"/>
  <c r="Q48" i="19"/>
  <c r="T47" i="19"/>
  <c r="S47" i="19"/>
  <c r="Q47" i="19"/>
  <c r="T46" i="19"/>
  <c r="S46" i="19"/>
  <c r="Q46" i="19"/>
  <c r="T45" i="19"/>
  <c r="S45" i="19"/>
  <c r="Q45" i="19"/>
  <c r="T44" i="19"/>
  <c r="S44" i="19"/>
  <c r="Q44" i="19"/>
  <c r="T43" i="19"/>
  <c r="S43" i="19"/>
  <c r="Q43" i="19"/>
  <c r="T42" i="19"/>
  <c r="S42" i="19"/>
  <c r="Q42" i="19"/>
  <c r="T41" i="19"/>
  <c r="S41" i="19"/>
  <c r="Q41" i="19"/>
  <c r="T40" i="19"/>
  <c r="S40" i="19"/>
  <c r="Q40" i="19"/>
  <c r="T39" i="19"/>
  <c r="S39" i="19"/>
  <c r="Q39" i="19"/>
  <c r="T38" i="19"/>
  <c r="S38" i="19"/>
  <c r="Q38" i="19"/>
  <c r="T37" i="19"/>
  <c r="S37" i="19"/>
  <c r="Q37" i="19"/>
  <c r="T36" i="19"/>
  <c r="S36" i="19"/>
  <c r="Q36" i="19"/>
  <c r="T35" i="19"/>
  <c r="S35" i="19"/>
  <c r="Q35" i="19"/>
  <c r="T34" i="19"/>
  <c r="S34" i="19"/>
  <c r="Q34" i="19"/>
  <c r="T33" i="19"/>
  <c r="S33" i="19"/>
  <c r="Q33" i="19"/>
  <c r="T32" i="19"/>
  <c r="S32" i="19"/>
  <c r="Q32" i="19"/>
  <c r="T31" i="19"/>
  <c r="S31" i="19"/>
  <c r="Q31" i="19"/>
  <c r="T30" i="19"/>
  <c r="S30" i="19"/>
  <c r="Q30" i="19"/>
  <c r="T29" i="19"/>
  <c r="S29" i="19"/>
  <c r="Q29" i="19"/>
  <c r="T28" i="19"/>
  <c r="S28" i="19"/>
  <c r="Q28" i="19"/>
  <c r="T27" i="19"/>
  <c r="S27" i="19"/>
  <c r="Q27" i="19"/>
  <c r="T26" i="19"/>
  <c r="S26" i="19"/>
  <c r="Q26" i="19"/>
  <c r="T25" i="19"/>
  <c r="S25" i="19"/>
  <c r="Q25" i="19"/>
  <c r="T24" i="19"/>
  <c r="S24" i="19"/>
  <c r="Q24" i="19"/>
  <c r="T23" i="19"/>
  <c r="S23" i="19"/>
  <c r="Q23" i="19"/>
  <c r="T22" i="19"/>
  <c r="S22" i="19"/>
  <c r="Q22" i="19"/>
  <c r="T21" i="19"/>
  <c r="S21" i="19"/>
  <c r="Q21" i="19"/>
  <c r="T20" i="19"/>
  <c r="S20" i="19"/>
  <c r="Q20" i="19"/>
  <c r="T19" i="19"/>
  <c r="S19" i="19"/>
  <c r="Q19" i="19"/>
  <c r="T18" i="19"/>
  <c r="S18" i="19"/>
  <c r="Q18" i="19"/>
  <c r="T17" i="19"/>
  <c r="S17" i="19"/>
  <c r="Q17" i="19"/>
  <c r="T16" i="19"/>
  <c r="S16" i="19"/>
  <c r="Q16" i="19"/>
  <c r="T15" i="19"/>
  <c r="S15" i="19"/>
  <c r="Q15" i="19"/>
  <c r="T14" i="19"/>
  <c r="S14" i="19"/>
  <c r="Q14" i="19"/>
  <c r="T13" i="19"/>
  <c r="S13" i="19"/>
  <c r="Q13" i="19"/>
  <c r="T12" i="19"/>
  <c r="S12" i="19"/>
  <c r="Q12" i="19"/>
  <c r="T11" i="19"/>
  <c r="S11" i="19"/>
  <c r="Q11" i="19"/>
  <c r="T10" i="19"/>
  <c r="S10" i="19"/>
  <c r="Q10" i="19"/>
  <c r="T9" i="19"/>
  <c r="S9" i="19"/>
  <c r="Q9" i="19"/>
  <c r="T8" i="19"/>
  <c r="S8" i="19"/>
  <c r="Q8" i="19"/>
  <c r="T7" i="19"/>
  <c r="S7" i="19"/>
  <c r="Q7" i="19"/>
  <c r="T6" i="19"/>
  <c r="S6" i="19"/>
  <c r="Q6" i="19"/>
  <c r="T5" i="19"/>
  <c r="S5" i="19"/>
  <c r="Q5" i="19"/>
  <c r="T4" i="19"/>
  <c r="S4" i="19"/>
  <c r="Q4" i="19"/>
  <c r="T3" i="19"/>
  <c r="S3" i="19"/>
  <c r="Q3" i="19"/>
  <c r="T2" i="19"/>
  <c r="S2" i="19"/>
  <c r="Q2" i="19"/>
  <c r="T200" i="18"/>
  <c r="S200" i="18"/>
  <c r="Q200" i="18"/>
  <c r="T199" i="18"/>
  <c r="S199" i="18"/>
  <c r="Q199" i="18"/>
  <c r="T198" i="18"/>
  <c r="S198" i="18"/>
  <c r="Q198" i="18"/>
  <c r="T197" i="18"/>
  <c r="S197" i="18"/>
  <c r="Q197" i="18"/>
  <c r="T196" i="18"/>
  <c r="S196" i="18"/>
  <c r="Q196" i="18"/>
  <c r="T195" i="18"/>
  <c r="S195" i="18"/>
  <c r="Q195" i="18"/>
  <c r="T194" i="18"/>
  <c r="S194" i="18"/>
  <c r="Q194" i="18"/>
  <c r="T193" i="18"/>
  <c r="S193" i="18"/>
  <c r="Q193" i="18"/>
  <c r="T192" i="18"/>
  <c r="S192" i="18"/>
  <c r="Q192" i="18"/>
  <c r="T191" i="18"/>
  <c r="S191" i="18"/>
  <c r="Q191" i="18"/>
  <c r="T190" i="18"/>
  <c r="S190" i="18"/>
  <c r="Q190" i="18"/>
  <c r="T189" i="18"/>
  <c r="S189" i="18"/>
  <c r="Q189" i="18"/>
  <c r="T188" i="18"/>
  <c r="S188" i="18"/>
  <c r="Q188" i="18"/>
  <c r="T187" i="18"/>
  <c r="S187" i="18"/>
  <c r="Q187" i="18"/>
  <c r="T186" i="18"/>
  <c r="S186" i="18"/>
  <c r="Q186" i="18"/>
  <c r="T185" i="18"/>
  <c r="S185" i="18"/>
  <c r="Q185" i="18"/>
  <c r="T184" i="18"/>
  <c r="S184" i="18"/>
  <c r="Q184" i="18"/>
  <c r="T183" i="18"/>
  <c r="S183" i="18"/>
  <c r="Q183" i="18"/>
  <c r="T182" i="18"/>
  <c r="S182" i="18"/>
  <c r="Q182" i="18"/>
  <c r="T181" i="18"/>
  <c r="S181" i="18"/>
  <c r="Q181" i="18"/>
  <c r="T180" i="18"/>
  <c r="S180" i="18"/>
  <c r="Q180" i="18"/>
  <c r="T179" i="18"/>
  <c r="S179" i="18"/>
  <c r="Q179" i="18"/>
  <c r="T178" i="18"/>
  <c r="S178" i="18"/>
  <c r="Q178" i="18"/>
  <c r="T177" i="18"/>
  <c r="S177" i="18"/>
  <c r="Q177" i="18"/>
  <c r="T176" i="18"/>
  <c r="S176" i="18"/>
  <c r="Q176" i="18"/>
  <c r="T175" i="18"/>
  <c r="S175" i="18"/>
  <c r="Q175" i="18"/>
  <c r="T174" i="18"/>
  <c r="S174" i="18"/>
  <c r="Q174" i="18"/>
  <c r="T173" i="18"/>
  <c r="S173" i="18"/>
  <c r="Q173" i="18"/>
  <c r="T172" i="18"/>
  <c r="S172" i="18"/>
  <c r="Q172" i="18"/>
  <c r="T171" i="18"/>
  <c r="S171" i="18"/>
  <c r="Q171" i="18"/>
  <c r="T170" i="18"/>
  <c r="S170" i="18"/>
  <c r="Q170" i="18"/>
  <c r="T169" i="18"/>
  <c r="S169" i="18"/>
  <c r="Q169" i="18"/>
  <c r="T168" i="18"/>
  <c r="S168" i="18"/>
  <c r="Q168" i="18"/>
  <c r="T167" i="18"/>
  <c r="S167" i="18"/>
  <c r="Q167" i="18"/>
  <c r="T166" i="18"/>
  <c r="S166" i="18"/>
  <c r="Q166" i="18"/>
  <c r="T165" i="18"/>
  <c r="S165" i="18"/>
  <c r="Q165" i="18"/>
  <c r="T164" i="18"/>
  <c r="S164" i="18"/>
  <c r="Q164" i="18"/>
  <c r="T163" i="18"/>
  <c r="S163" i="18"/>
  <c r="Q163" i="18"/>
  <c r="T162" i="18"/>
  <c r="S162" i="18"/>
  <c r="Q162" i="18"/>
  <c r="T161" i="18"/>
  <c r="S161" i="18"/>
  <c r="Q161" i="18"/>
  <c r="T160" i="18"/>
  <c r="S160" i="18"/>
  <c r="Q160" i="18"/>
  <c r="T159" i="18"/>
  <c r="S159" i="18"/>
  <c r="Q159" i="18"/>
  <c r="T158" i="18"/>
  <c r="S158" i="18"/>
  <c r="Q158" i="18"/>
  <c r="T157" i="18"/>
  <c r="S157" i="18"/>
  <c r="Q157" i="18"/>
  <c r="T156" i="18"/>
  <c r="S156" i="18"/>
  <c r="Q156" i="18"/>
  <c r="T155" i="18"/>
  <c r="S155" i="18"/>
  <c r="Q155" i="18"/>
  <c r="T154" i="18"/>
  <c r="S154" i="18"/>
  <c r="Q154" i="18"/>
  <c r="T153" i="18"/>
  <c r="S153" i="18"/>
  <c r="Q153" i="18"/>
  <c r="T152" i="18"/>
  <c r="S152" i="18"/>
  <c r="Q152" i="18"/>
  <c r="T151" i="18"/>
  <c r="S151" i="18"/>
  <c r="Q151" i="18"/>
  <c r="T150" i="18"/>
  <c r="S150" i="18"/>
  <c r="Q150" i="18"/>
  <c r="T149" i="18"/>
  <c r="S149" i="18"/>
  <c r="Q149" i="18"/>
  <c r="T148" i="18"/>
  <c r="S148" i="18"/>
  <c r="Q148" i="18"/>
  <c r="T147" i="18"/>
  <c r="S147" i="18"/>
  <c r="Q147" i="18"/>
  <c r="T146" i="18"/>
  <c r="S146" i="18"/>
  <c r="Q146" i="18"/>
  <c r="T145" i="18"/>
  <c r="S145" i="18"/>
  <c r="Q145" i="18"/>
  <c r="T144" i="18"/>
  <c r="S144" i="18"/>
  <c r="Q144" i="18"/>
  <c r="T143" i="18"/>
  <c r="S143" i="18"/>
  <c r="Q143" i="18"/>
  <c r="T142" i="18"/>
  <c r="S142" i="18"/>
  <c r="Q142" i="18"/>
  <c r="T141" i="18"/>
  <c r="S141" i="18"/>
  <c r="Q141" i="18"/>
  <c r="T140" i="18"/>
  <c r="S140" i="18"/>
  <c r="Q140" i="18"/>
  <c r="T139" i="18"/>
  <c r="S139" i="18"/>
  <c r="Q139" i="18"/>
  <c r="T138" i="18"/>
  <c r="S138" i="18"/>
  <c r="Q138" i="18"/>
  <c r="T137" i="18"/>
  <c r="S137" i="18"/>
  <c r="Q137" i="18"/>
  <c r="T136" i="18"/>
  <c r="S136" i="18"/>
  <c r="Q136" i="18"/>
  <c r="T135" i="18"/>
  <c r="S135" i="18"/>
  <c r="Q135" i="18"/>
  <c r="T134" i="18"/>
  <c r="S134" i="18"/>
  <c r="Q134" i="18"/>
  <c r="T133" i="18"/>
  <c r="S133" i="18"/>
  <c r="Q133" i="18"/>
  <c r="T132" i="18"/>
  <c r="S132" i="18"/>
  <c r="Q132" i="18"/>
  <c r="T131" i="18"/>
  <c r="S131" i="18"/>
  <c r="Q131" i="18"/>
  <c r="T130" i="18"/>
  <c r="S130" i="18"/>
  <c r="Q130" i="18"/>
  <c r="T129" i="18"/>
  <c r="S129" i="18"/>
  <c r="Q129" i="18"/>
  <c r="T128" i="18"/>
  <c r="S128" i="18"/>
  <c r="Q128" i="18"/>
  <c r="T127" i="18"/>
  <c r="S127" i="18"/>
  <c r="Q127" i="18"/>
  <c r="T126" i="18"/>
  <c r="S126" i="18"/>
  <c r="Q126" i="18"/>
  <c r="T125" i="18"/>
  <c r="S125" i="18"/>
  <c r="Q125" i="18"/>
  <c r="T124" i="18"/>
  <c r="S124" i="18"/>
  <c r="Q124" i="18"/>
  <c r="T123" i="18"/>
  <c r="S123" i="18"/>
  <c r="Q123" i="18"/>
  <c r="T122" i="18"/>
  <c r="S122" i="18"/>
  <c r="Q122" i="18"/>
  <c r="T121" i="18"/>
  <c r="S121" i="18"/>
  <c r="Q121" i="18"/>
  <c r="T120" i="18"/>
  <c r="S120" i="18"/>
  <c r="Q120" i="18"/>
  <c r="T119" i="18"/>
  <c r="S119" i="18"/>
  <c r="Q119" i="18"/>
  <c r="T118" i="18"/>
  <c r="S118" i="18"/>
  <c r="Q118" i="18"/>
  <c r="T117" i="18"/>
  <c r="S117" i="18"/>
  <c r="Q117" i="18"/>
  <c r="T116" i="18"/>
  <c r="S116" i="18"/>
  <c r="Q116" i="18"/>
  <c r="T115" i="18"/>
  <c r="S115" i="18"/>
  <c r="Q115" i="18"/>
  <c r="T114" i="18"/>
  <c r="S114" i="18"/>
  <c r="Q114" i="18"/>
  <c r="T113" i="18"/>
  <c r="S113" i="18"/>
  <c r="Q113" i="18"/>
  <c r="T112" i="18"/>
  <c r="S112" i="18"/>
  <c r="Q112" i="18"/>
  <c r="T111" i="18"/>
  <c r="S111" i="18"/>
  <c r="Q111" i="18"/>
  <c r="T110" i="18"/>
  <c r="S110" i="18"/>
  <c r="Q110" i="18"/>
  <c r="T109" i="18"/>
  <c r="S109" i="18"/>
  <c r="Q109" i="18"/>
  <c r="T108" i="18"/>
  <c r="S108" i="18"/>
  <c r="Q108" i="18"/>
  <c r="T107" i="18"/>
  <c r="S107" i="18"/>
  <c r="Q107" i="18"/>
  <c r="T106" i="18"/>
  <c r="S106" i="18"/>
  <c r="Q106" i="18"/>
  <c r="T105" i="18"/>
  <c r="S105" i="18"/>
  <c r="Q105" i="18"/>
  <c r="T104" i="18"/>
  <c r="S104" i="18"/>
  <c r="Q104" i="18"/>
  <c r="T103" i="18"/>
  <c r="S103" i="18"/>
  <c r="Q103" i="18"/>
  <c r="T102" i="18"/>
  <c r="S102" i="18"/>
  <c r="Q102" i="18"/>
  <c r="T101" i="18"/>
  <c r="S101" i="18"/>
  <c r="Q101" i="18"/>
  <c r="T100" i="18"/>
  <c r="S100" i="18"/>
  <c r="Q100" i="18"/>
  <c r="T99" i="18"/>
  <c r="S99" i="18"/>
  <c r="Q99" i="18"/>
  <c r="T98" i="18"/>
  <c r="S98" i="18"/>
  <c r="Q98" i="18"/>
  <c r="T97" i="18"/>
  <c r="S97" i="18"/>
  <c r="Q97" i="18"/>
  <c r="T96" i="18"/>
  <c r="S96" i="18"/>
  <c r="Q96" i="18"/>
  <c r="T95" i="18"/>
  <c r="S95" i="18"/>
  <c r="Q95" i="18"/>
  <c r="T94" i="18"/>
  <c r="S94" i="18"/>
  <c r="Q94" i="18"/>
  <c r="T93" i="18"/>
  <c r="S93" i="18"/>
  <c r="Q93" i="18"/>
  <c r="T92" i="18"/>
  <c r="S92" i="18"/>
  <c r="Q92" i="18"/>
  <c r="T91" i="18"/>
  <c r="S91" i="18"/>
  <c r="Q91" i="18"/>
  <c r="T90" i="18"/>
  <c r="S90" i="18"/>
  <c r="Q90" i="18"/>
  <c r="T89" i="18"/>
  <c r="S89" i="18"/>
  <c r="Q89" i="18"/>
  <c r="T88" i="18"/>
  <c r="S88" i="18"/>
  <c r="Q88" i="18"/>
  <c r="T87" i="18"/>
  <c r="S87" i="18"/>
  <c r="Q87" i="18"/>
  <c r="T86" i="18"/>
  <c r="S86" i="18"/>
  <c r="Q86" i="18"/>
  <c r="T85" i="18"/>
  <c r="S85" i="18"/>
  <c r="Q85" i="18"/>
  <c r="T84" i="18"/>
  <c r="S84" i="18"/>
  <c r="Q84" i="18"/>
  <c r="T83" i="18"/>
  <c r="S83" i="18"/>
  <c r="Q83" i="18"/>
  <c r="T82" i="18"/>
  <c r="S82" i="18"/>
  <c r="Q82" i="18"/>
  <c r="T81" i="18"/>
  <c r="S81" i="18"/>
  <c r="Q81" i="18"/>
  <c r="T80" i="18"/>
  <c r="S80" i="18"/>
  <c r="Q80" i="18"/>
  <c r="T79" i="18"/>
  <c r="S79" i="18"/>
  <c r="Q79" i="18"/>
  <c r="T78" i="18"/>
  <c r="S78" i="18"/>
  <c r="Q78" i="18"/>
  <c r="T77" i="18"/>
  <c r="S77" i="18"/>
  <c r="Q77" i="18"/>
  <c r="T76" i="18"/>
  <c r="S76" i="18"/>
  <c r="Q76" i="18"/>
  <c r="T75" i="18"/>
  <c r="S75" i="18"/>
  <c r="Q75" i="18"/>
  <c r="T74" i="18"/>
  <c r="S74" i="18"/>
  <c r="Q74" i="18"/>
  <c r="T73" i="18"/>
  <c r="S73" i="18"/>
  <c r="Q73" i="18"/>
  <c r="T72" i="18"/>
  <c r="S72" i="18"/>
  <c r="Q72" i="18"/>
  <c r="T71" i="18"/>
  <c r="S71" i="18"/>
  <c r="Q71" i="18"/>
  <c r="T70" i="18"/>
  <c r="S70" i="18"/>
  <c r="Q70" i="18"/>
  <c r="T69" i="18"/>
  <c r="S69" i="18"/>
  <c r="Q69" i="18"/>
  <c r="T68" i="18"/>
  <c r="S68" i="18"/>
  <c r="Q68" i="18"/>
  <c r="T67" i="18"/>
  <c r="S67" i="18"/>
  <c r="Q67" i="18"/>
  <c r="T66" i="18"/>
  <c r="S66" i="18"/>
  <c r="Q66" i="18"/>
  <c r="T65" i="18"/>
  <c r="S65" i="18"/>
  <c r="Q65" i="18"/>
  <c r="T64" i="18"/>
  <c r="S64" i="18"/>
  <c r="Q64" i="18"/>
  <c r="T63" i="18"/>
  <c r="S63" i="18"/>
  <c r="Q63" i="18"/>
  <c r="T62" i="18"/>
  <c r="S62" i="18"/>
  <c r="Q62" i="18"/>
  <c r="T61" i="18"/>
  <c r="S61" i="18"/>
  <c r="Q61" i="18"/>
  <c r="T60" i="18"/>
  <c r="S60" i="18"/>
  <c r="Q60" i="18"/>
  <c r="T59" i="18"/>
  <c r="S59" i="18"/>
  <c r="Q59" i="18"/>
  <c r="T58" i="18"/>
  <c r="S58" i="18"/>
  <c r="Q58" i="18"/>
  <c r="T57" i="18"/>
  <c r="S57" i="18"/>
  <c r="Q57" i="18"/>
  <c r="T56" i="18"/>
  <c r="S56" i="18"/>
  <c r="Q56" i="18"/>
  <c r="T55" i="18"/>
  <c r="S55" i="18"/>
  <c r="Q55" i="18"/>
  <c r="T54" i="18"/>
  <c r="S54" i="18"/>
  <c r="Q54" i="18"/>
  <c r="T53" i="18"/>
  <c r="S53" i="18"/>
  <c r="Q53" i="18"/>
  <c r="T52" i="18"/>
  <c r="S52" i="18"/>
  <c r="Q52" i="18"/>
  <c r="T51" i="18"/>
  <c r="S51" i="18"/>
  <c r="Q51" i="18"/>
  <c r="T50" i="18"/>
  <c r="S50" i="18"/>
  <c r="Q50" i="18"/>
  <c r="T49" i="18"/>
  <c r="S49" i="18"/>
  <c r="Q49" i="18"/>
  <c r="T48" i="18"/>
  <c r="S48" i="18"/>
  <c r="Q48" i="18"/>
  <c r="T47" i="18"/>
  <c r="S47" i="18"/>
  <c r="Q47" i="18"/>
  <c r="T46" i="18"/>
  <c r="S46" i="18"/>
  <c r="Q46" i="18"/>
  <c r="T45" i="18"/>
  <c r="S45" i="18"/>
  <c r="Q45" i="18"/>
  <c r="T44" i="18"/>
  <c r="S44" i="18"/>
  <c r="Q44" i="18"/>
  <c r="T43" i="18"/>
  <c r="S43" i="18"/>
  <c r="Q43" i="18"/>
  <c r="T42" i="18"/>
  <c r="S42" i="18"/>
  <c r="Q42" i="18"/>
  <c r="T41" i="18"/>
  <c r="S41" i="18"/>
  <c r="Q41" i="18"/>
  <c r="T40" i="18"/>
  <c r="S40" i="18"/>
  <c r="Q40" i="18"/>
  <c r="T39" i="18"/>
  <c r="S39" i="18"/>
  <c r="Q39" i="18"/>
  <c r="T38" i="18"/>
  <c r="S38" i="18"/>
  <c r="Q38" i="18"/>
  <c r="T37" i="18"/>
  <c r="S37" i="18"/>
  <c r="Q37" i="18"/>
  <c r="T36" i="18"/>
  <c r="S36" i="18"/>
  <c r="Q36" i="18"/>
  <c r="T35" i="18"/>
  <c r="S35" i="18"/>
  <c r="Q35" i="18"/>
  <c r="T34" i="18"/>
  <c r="S34" i="18"/>
  <c r="Q34" i="18"/>
  <c r="T33" i="18"/>
  <c r="S33" i="18"/>
  <c r="Q33" i="18"/>
  <c r="T32" i="18"/>
  <c r="S32" i="18"/>
  <c r="Q32" i="18"/>
  <c r="T31" i="18"/>
  <c r="S31" i="18"/>
  <c r="Q31" i="18"/>
  <c r="T30" i="18"/>
  <c r="S30" i="18"/>
  <c r="Q30" i="18"/>
  <c r="T29" i="18"/>
  <c r="S29" i="18"/>
  <c r="Q29" i="18"/>
  <c r="T28" i="18"/>
  <c r="S28" i="18"/>
  <c r="Q28" i="18"/>
  <c r="T27" i="18"/>
  <c r="S27" i="18"/>
  <c r="Q27" i="18"/>
  <c r="T26" i="18"/>
  <c r="S26" i="18"/>
  <c r="Q26" i="18"/>
  <c r="T25" i="18"/>
  <c r="S25" i="18"/>
  <c r="Q25" i="18"/>
  <c r="T24" i="18"/>
  <c r="S24" i="18"/>
  <c r="Q24" i="18"/>
  <c r="T23" i="18"/>
  <c r="S23" i="18"/>
  <c r="Q23" i="18"/>
  <c r="T22" i="18"/>
  <c r="S22" i="18"/>
  <c r="Q22" i="18"/>
  <c r="T21" i="18"/>
  <c r="S21" i="18"/>
  <c r="Q21" i="18"/>
  <c r="T20" i="18"/>
  <c r="S20" i="18"/>
  <c r="Q20" i="18"/>
  <c r="T18" i="18"/>
  <c r="S18" i="18"/>
  <c r="Q18" i="18"/>
  <c r="T17" i="18"/>
  <c r="S17" i="18"/>
  <c r="Q17" i="18"/>
  <c r="T16" i="18"/>
  <c r="S16" i="18"/>
  <c r="Q16" i="18"/>
  <c r="T15" i="18"/>
  <c r="S15" i="18"/>
  <c r="Q15" i="18"/>
  <c r="T14" i="18"/>
  <c r="S14" i="18"/>
  <c r="Q14" i="18"/>
  <c r="T13" i="18"/>
  <c r="S13" i="18"/>
  <c r="Q13" i="18"/>
  <c r="T12" i="18"/>
  <c r="S12" i="18"/>
  <c r="Q12" i="18"/>
  <c r="T11" i="18"/>
  <c r="S11" i="18"/>
  <c r="Q11" i="18"/>
  <c r="T10" i="18"/>
  <c r="S10" i="18"/>
  <c r="Q10" i="18"/>
  <c r="T9" i="18"/>
  <c r="S9" i="18"/>
  <c r="Q9" i="18"/>
  <c r="T8" i="18"/>
  <c r="S8" i="18"/>
  <c r="Q8" i="18"/>
  <c r="T7" i="18"/>
  <c r="S7" i="18"/>
  <c r="Q7" i="18"/>
  <c r="T6" i="18"/>
  <c r="S6" i="18"/>
  <c r="Q6" i="18"/>
  <c r="T5" i="18"/>
  <c r="S5" i="18"/>
  <c r="Q5" i="18"/>
  <c r="T4" i="18"/>
  <c r="S4" i="18"/>
  <c r="Q4" i="18"/>
  <c r="T3" i="18"/>
  <c r="S3" i="18"/>
  <c r="Q3" i="18"/>
  <c r="T2" i="18"/>
  <c r="S2" i="18"/>
  <c r="Q2" i="18"/>
  <c r="T200" i="17"/>
  <c r="S200" i="17"/>
  <c r="Q200" i="17"/>
  <c r="T199" i="17"/>
  <c r="S199" i="17"/>
  <c r="Q199" i="17"/>
  <c r="T198" i="17"/>
  <c r="S198" i="17"/>
  <c r="Q198" i="17"/>
  <c r="T197" i="17"/>
  <c r="S197" i="17"/>
  <c r="Q197" i="17"/>
  <c r="T196" i="17"/>
  <c r="S196" i="17"/>
  <c r="Q196" i="17"/>
  <c r="T195" i="17"/>
  <c r="S195" i="17"/>
  <c r="Q195" i="17"/>
  <c r="T194" i="17"/>
  <c r="S194" i="17"/>
  <c r="Q194" i="17"/>
  <c r="T193" i="17"/>
  <c r="S193" i="17"/>
  <c r="Q193" i="17"/>
  <c r="T192" i="17"/>
  <c r="S192" i="17"/>
  <c r="Q192" i="17"/>
  <c r="T191" i="17"/>
  <c r="S191" i="17"/>
  <c r="Q191" i="17"/>
  <c r="T190" i="17"/>
  <c r="S190" i="17"/>
  <c r="Q190" i="17"/>
  <c r="T189" i="17"/>
  <c r="S189" i="17"/>
  <c r="Q189" i="17"/>
  <c r="T188" i="17"/>
  <c r="S188" i="17"/>
  <c r="Q188" i="17"/>
  <c r="T187" i="17"/>
  <c r="S187" i="17"/>
  <c r="Q187" i="17"/>
  <c r="T186" i="17"/>
  <c r="S186" i="17"/>
  <c r="Q186" i="17"/>
  <c r="T185" i="17"/>
  <c r="S185" i="17"/>
  <c r="Q185" i="17"/>
  <c r="T184" i="17"/>
  <c r="S184" i="17"/>
  <c r="Q184" i="17"/>
  <c r="T183" i="17"/>
  <c r="S183" i="17"/>
  <c r="Q183" i="17"/>
  <c r="T182" i="17"/>
  <c r="S182" i="17"/>
  <c r="Q182" i="17"/>
  <c r="T181" i="17"/>
  <c r="S181" i="17"/>
  <c r="Q181" i="17"/>
  <c r="T180" i="17"/>
  <c r="S180" i="17"/>
  <c r="Q180" i="17"/>
  <c r="T179" i="17"/>
  <c r="S179" i="17"/>
  <c r="Q179" i="17"/>
  <c r="T178" i="17"/>
  <c r="S178" i="17"/>
  <c r="Q178" i="17"/>
  <c r="T177" i="17"/>
  <c r="S177" i="17"/>
  <c r="Q177" i="17"/>
  <c r="T176" i="17"/>
  <c r="S176" i="17"/>
  <c r="Q176" i="17"/>
  <c r="T175" i="17"/>
  <c r="S175" i="17"/>
  <c r="Q175" i="17"/>
  <c r="T174" i="17"/>
  <c r="S174" i="17"/>
  <c r="Q174" i="17"/>
  <c r="T173" i="17"/>
  <c r="S173" i="17"/>
  <c r="Q173" i="17"/>
  <c r="T172" i="17"/>
  <c r="S172" i="17"/>
  <c r="Q172" i="17"/>
  <c r="T171" i="17"/>
  <c r="S171" i="17"/>
  <c r="Q171" i="17"/>
  <c r="T170" i="17"/>
  <c r="S170" i="17"/>
  <c r="Q170" i="17"/>
  <c r="T169" i="17"/>
  <c r="S169" i="17"/>
  <c r="Q169" i="17"/>
  <c r="T168" i="17"/>
  <c r="S168" i="17"/>
  <c r="Q168" i="17"/>
  <c r="T167" i="17"/>
  <c r="S167" i="17"/>
  <c r="Q167" i="17"/>
  <c r="T166" i="17"/>
  <c r="S166" i="17"/>
  <c r="Q166" i="17"/>
  <c r="T165" i="17"/>
  <c r="S165" i="17"/>
  <c r="Q165" i="17"/>
  <c r="T164" i="17"/>
  <c r="S164" i="17"/>
  <c r="Q164" i="17"/>
  <c r="T163" i="17"/>
  <c r="S163" i="17"/>
  <c r="Q163" i="17"/>
  <c r="T162" i="17"/>
  <c r="S162" i="17"/>
  <c r="Q162" i="17"/>
  <c r="T161" i="17"/>
  <c r="S161" i="17"/>
  <c r="Q161" i="17"/>
  <c r="T160" i="17"/>
  <c r="S160" i="17"/>
  <c r="Q160" i="17"/>
  <c r="T159" i="17"/>
  <c r="S159" i="17"/>
  <c r="Q159" i="17"/>
  <c r="T158" i="17"/>
  <c r="S158" i="17"/>
  <c r="Q158" i="17"/>
  <c r="T157" i="17"/>
  <c r="S157" i="17"/>
  <c r="Q157" i="17"/>
  <c r="T156" i="17"/>
  <c r="S156" i="17"/>
  <c r="Q156" i="17"/>
  <c r="T155" i="17"/>
  <c r="S155" i="17"/>
  <c r="Q155" i="17"/>
  <c r="T154" i="17"/>
  <c r="S154" i="17"/>
  <c r="Q154" i="17"/>
  <c r="T153" i="17"/>
  <c r="S153" i="17"/>
  <c r="Q153" i="17"/>
  <c r="T152" i="17"/>
  <c r="S152" i="17"/>
  <c r="Q152" i="17"/>
  <c r="T151" i="17"/>
  <c r="S151" i="17"/>
  <c r="Q151" i="17"/>
  <c r="T150" i="17"/>
  <c r="S150" i="17"/>
  <c r="Q150" i="17"/>
  <c r="T149" i="17"/>
  <c r="S149" i="17"/>
  <c r="Q149" i="17"/>
  <c r="T148" i="17"/>
  <c r="S148" i="17"/>
  <c r="Q148" i="17"/>
  <c r="T147" i="17"/>
  <c r="S147" i="17"/>
  <c r="Q147" i="17"/>
  <c r="T146" i="17"/>
  <c r="S146" i="17"/>
  <c r="Q146" i="17"/>
  <c r="T145" i="17"/>
  <c r="S145" i="17"/>
  <c r="Q145" i="17"/>
  <c r="T144" i="17"/>
  <c r="S144" i="17"/>
  <c r="Q144" i="17"/>
  <c r="T143" i="17"/>
  <c r="S143" i="17"/>
  <c r="Q143" i="17"/>
  <c r="T142" i="17"/>
  <c r="S142" i="17"/>
  <c r="Q142" i="17"/>
  <c r="T141" i="17"/>
  <c r="S141" i="17"/>
  <c r="Q141" i="17"/>
  <c r="T140" i="17"/>
  <c r="S140" i="17"/>
  <c r="Q140" i="17"/>
  <c r="T139" i="17"/>
  <c r="S139" i="17"/>
  <c r="Q139" i="17"/>
  <c r="T138" i="17"/>
  <c r="S138" i="17"/>
  <c r="Q138" i="17"/>
  <c r="T137" i="17"/>
  <c r="S137" i="17"/>
  <c r="Q137" i="17"/>
  <c r="T136" i="17"/>
  <c r="S136" i="17"/>
  <c r="Q136" i="17"/>
  <c r="T135" i="17"/>
  <c r="S135" i="17"/>
  <c r="Q135" i="17"/>
  <c r="T134" i="17"/>
  <c r="S134" i="17"/>
  <c r="Q134" i="17"/>
  <c r="T133" i="17"/>
  <c r="S133" i="17"/>
  <c r="Q133" i="17"/>
  <c r="T132" i="17"/>
  <c r="S132" i="17"/>
  <c r="Q132" i="17"/>
  <c r="T131" i="17"/>
  <c r="S131" i="17"/>
  <c r="Q131" i="17"/>
  <c r="T130" i="17"/>
  <c r="S130" i="17"/>
  <c r="Q130" i="17"/>
  <c r="T129" i="17"/>
  <c r="S129" i="17"/>
  <c r="Q129" i="17"/>
  <c r="T128" i="17"/>
  <c r="S128" i="17"/>
  <c r="Q128" i="17"/>
  <c r="T127" i="17"/>
  <c r="S127" i="17"/>
  <c r="Q127" i="17"/>
  <c r="T126" i="17"/>
  <c r="S126" i="17"/>
  <c r="Q126" i="17"/>
  <c r="T125" i="17"/>
  <c r="S125" i="17"/>
  <c r="Q125" i="17"/>
  <c r="T124" i="17"/>
  <c r="S124" i="17"/>
  <c r="Q124" i="17"/>
  <c r="T123" i="17"/>
  <c r="S123" i="17"/>
  <c r="Q123" i="17"/>
  <c r="T122" i="17"/>
  <c r="S122" i="17"/>
  <c r="Q122" i="17"/>
  <c r="T121" i="17"/>
  <c r="S121" i="17"/>
  <c r="Q121" i="17"/>
  <c r="T120" i="17"/>
  <c r="S120" i="17"/>
  <c r="Q120" i="17"/>
  <c r="T119" i="17"/>
  <c r="S119" i="17"/>
  <c r="Q119" i="17"/>
  <c r="T118" i="17"/>
  <c r="S118" i="17"/>
  <c r="Q118" i="17"/>
  <c r="T117" i="17"/>
  <c r="S117" i="17"/>
  <c r="Q117" i="17"/>
  <c r="T116" i="17"/>
  <c r="S116" i="17"/>
  <c r="Q116" i="17"/>
  <c r="T115" i="17"/>
  <c r="S115" i="17"/>
  <c r="Q115" i="17"/>
  <c r="T114" i="17"/>
  <c r="S114" i="17"/>
  <c r="Q114" i="17"/>
  <c r="T113" i="17"/>
  <c r="S113" i="17"/>
  <c r="Q113" i="17"/>
  <c r="T112" i="17"/>
  <c r="S112" i="17"/>
  <c r="Q112" i="17"/>
  <c r="T111" i="17"/>
  <c r="S111" i="17"/>
  <c r="Q111" i="17"/>
  <c r="T110" i="17"/>
  <c r="S110" i="17"/>
  <c r="Q110" i="17"/>
  <c r="T109" i="17"/>
  <c r="S109" i="17"/>
  <c r="Q109" i="17"/>
  <c r="T108" i="17"/>
  <c r="S108" i="17"/>
  <c r="Q108" i="17"/>
  <c r="T107" i="17"/>
  <c r="S107" i="17"/>
  <c r="Q107" i="17"/>
  <c r="T106" i="17"/>
  <c r="S106" i="17"/>
  <c r="Q106" i="17"/>
  <c r="T105" i="17"/>
  <c r="S105" i="17"/>
  <c r="Q105" i="17"/>
  <c r="T104" i="17"/>
  <c r="S104" i="17"/>
  <c r="Q104" i="17"/>
  <c r="T103" i="17"/>
  <c r="S103" i="17"/>
  <c r="Q103" i="17"/>
  <c r="T102" i="17"/>
  <c r="S102" i="17"/>
  <c r="Q102" i="17"/>
  <c r="T101" i="17"/>
  <c r="S101" i="17"/>
  <c r="Q101" i="17"/>
  <c r="T100" i="17"/>
  <c r="S100" i="17"/>
  <c r="Q100" i="17"/>
  <c r="T99" i="17"/>
  <c r="S99" i="17"/>
  <c r="Q99" i="17"/>
  <c r="T98" i="17"/>
  <c r="S98" i="17"/>
  <c r="Q98" i="17"/>
  <c r="T97" i="17"/>
  <c r="S97" i="17"/>
  <c r="Q97" i="17"/>
  <c r="T96" i="17"/>
  <c r="S96" i="17"/>
  <c r="Q96" i="17"/>
  <c r="T95" i="17"/>
  <c r="S95" i="17"/>
  <c r="Q95" i="17"/>
  <c r="T94" i="17"/>
  <c r="S94" i="17"/>
  <c r="Q94" i="17"/>
  <c r="T93" i="17"/>
  <c r="S93" i="17"/>
  <c r="Q93" i="17"/>
  <c r="T92" i="17"/>
  <c r="S92" i="17"/>
  <c r="Q92" i="17"/>
  <c r="T91" i="17"/>
  <c r="S91" i="17"/>
  <c r="Q91" i="17"/>
  <c r="T90" i="17"/>
  <c r="S90" i="17"/>
  <c r="Q90" i="17"/>
  <c r="T89" i="17"/>
  <c r="S89" i="17"/>
  <c r="Q89" i="17"/>
  <c r="T88" i="17"/>
  <c r="S88" i="17"/>
  <c r="Q88" i="17"/>
  <c r="T87" i="17"/>
  <c r="S87" i="17"/>
  <c r="Q87" i="17"/>
  <c r="T86" i="17"/>
  <c r="S86" i="17"/>
  <c r="Q86" i="17"/>
  <c r="T85" i="17"/>
  <c r="S85" i="17"/>
  <c r="Q85" i="17"/>
  <c r="T84" i="17"/>
  <c r="S84" i="17"/>
  <c r="Q84" i="17"/>
  <c r="T83" i="17"/>
  <c r="S83" i="17"/>
  <c r="Q83" i="17"/>
  <c r="T82" i="17"/>
  <c r="S82" i="17"/>
  <c r="Q82" i="17"/>
  <c r="T81" i="17"/>
  <c r="S81" i="17"/>
  <c r="Q81" i="17"/>
  <c r="T80" i="17"/>
  <c r="S80" i="17"/>
  <c r="Q80" i="17"/>
  <c r="T79" i="17"/>
  <c r="S79" i="17"/>
  <c r="Q79" i="17"/>
  <c r="T78" i="17"/>
  <c r="S78" i="17"/>
  <c r="Q78" i="17"/>
  <c r="T77" i="17"/>
  <c r="S77" i="17"/>
  <c r="Q77" i="17"/>
  <c r="T76" i="17"/>
  <c r="S76" i="17"/>
  <c r="Q76" i="17"/>
  <c r="T75" i="17"/>
  <c r="S75" i="17"/>
  <c r="Q75" i="17"/>
  <c r="T74" i="17"/>
  <c r="S74" i="17"/>
  <c r="Q74" i="17"/>
  <c r="T73" i="17"/>
  <c r="S73" i="17"/>
  <c r="Q73" i="17"/>
  <c r="T72" i="17"/>
  <c r="S72" i="17"/>
  <c r="Q72" i="17"/>
  <c r="T71" i="17"/>
  <c r="S71" i="17"/>
  <c r="Q71" i="17"/>
  <c r="T70" i="17"/>
  <c r="S70" i="17"/>
  <c r="Q70" i="17"/>
  <c r="T69" i="17"/>
  <c r="S69" i="17"/>
  <c r="Q69" i="17"/>
  <c r="T68" i="17"/>
  <c r="S68" i="17"/>
  <c r="Q68" i="17"/>
  <c r="T67" i="17"/>
  <c r="S67" i="17"/>
  <c r="Q67" i="17"/>
  <c r="T66" i="17"/>
  <c r="S66" i="17"/>
  <c r="Q66" i="17"/>
  <c r="T64" i="17"/>
  <c r="S64" i="17"/>
  <c r="Q64" i="17"/>
  <c r="T63" i="17"/>
  <c r="S63" i="17"/>
  <c r="Q63" i="17"/>
  <c r="T62" i="17"/>
  <c r="S62" i="17"/>
  <c r="Q62" i="17"/>
  <c r="T61" i="17"/>
  <c r="S61" i="17"/>
  <c r="Q61" i="17"/>
  <c r="T60" i="17"/>
  <c r="S60" i="17"/>
  <c r="Q60" i="17"/>
  <c r="T59" i="17"/>
  <c r="S59" i="17"/>
  <c r="Q59" i="17"/>
  <c r="T58" i="17"/>
  <c r="S58" i="17"/>
  <c r="Q58" i="17"/>
  <c r="T57" i="17"/>
  <c r="S57" i="17"/>
  <c r="Q57" i="17"/>
  <c r="T56" i="17"/>
  <c r="S56" i="17"/>
  <c r="Q56" i="17"/>
  <c r="T55" i="17"/>
  <c r="S55" i="17"/>
  <c r="Q55" i="17"/>
  <c r="T54" i="17"/>
  <c r="S54" i="17"/>
  <c r="Q54" i="17"/>
  <c r="T53" i="17"/>
  <c r="S53" i="17"/>
  <c r="Q53" i="17"/>
  <c r="T52" i="17"/>
  <c r="S52" i="17"/>
  <c r="Q52" i="17"/>
  <c r="T51" i="17"/>
  <c r="S51" i="17"/>
  <c r="Q51" i="17"/>
  <c r="T50" i="17"/>
  <c r="S50" i="17"/>
  <c r="Q50" i="17"/>
  <c r="T49" i="17"/>
  <c r="S49" i="17"/>
  <c r="Q49" i="17"/>
  <c r="T48" i="17"/>
  <c r="S48" i="17"/>
  <c r="Q48" i="17"/>
  <c r="T47" i="17"/>
  <c r="S47" i="17"/>
  <c r="Q47" i="17"/>
  <c r="T46" i="17"/>
  <c r="S46" i="17"/>
  <c r="Q46" i="17"/>
  <c r="T45" i="17"/>
  <c r="S45" i="17"/>
  <c r="Q45" i="17"/>
  <c r="T44" i="17"/>
  <c r="S44" i="17"/>
  <c r="Q44" i="17"/>
  <c r="T43" i="17"/>
  <c r="S43" i="17"/>
  <c r="Q43" i="17"/>
  <c r="T42" i="17"/>
  <c r="S42" i="17"/>
  <c r="Q42" i="17"/>
  <c r="T41" i="17"/>
  <c r="S41" i="17"/>
  <c r="Q41" i="17"/>
  <c r="T40" i="17"/>
  <c r="S40" i="17"/>
  <c r="Q40" i="17"/>
  <c r="T39" i="17"/>
  <c r="S39" i="17"/>
  <c r="Q39" i="17"/>
  <c r="T38" i="17"/>
  <c r="S38" i="17"/>
  <c r="Q38" i="17"/>
  <c r="T37" i="17"/>
  <c r="S37" i="17"/>
  <c r="Q37" i="17"/>
  <c r="T36" i="17"/>
  <c r="S36" i="17"/>
  <c r="Q36" i="17"/>
  <c r="T35" i="17"/>
  <c r="S35" i="17"/>
  <c r="Q35" i="17"/>
  <c r="T34" i="17"/>
  <c r="S34" i="17"/>
  <c r="Q34" i="17"/>
  <c r="T33" i="17"/>
  <c r="S33" i="17"/>
  <c r="Q33" i="17"/>
  <c r="T32" i="17"/>
  <c r="S32" i="17"/>
  <c r="Q32" i="17"/>
  <c r="T31" i="17"/>
  <c r="S31" i="17"/>
  <c r="Q31" i="17"/>
  <c r="T30" i="17"/>
  <c r="S30" i="17"/>
  <c r="Q30" i="17"/>
  <c r="T29" i="17"/>
  <c r="S29" i="17"/>
  <c r="Q29" i="17"/>
  <c r="T28" i="17"/>
  <c r="S28" i="17"/>
  <c r="Q28" i="17"/>
  <c r="T27" i="17"/>
  <c r="S27" i="17"/>
  <c r="Q27" i="17"/>
  <c r="T26" i="17"/>
  <c r="S26" i="17"/>
  <c r="Q26" i="17"/>
  <c r="T25" i="17"/>
  <c r="S25" i="17"/>
  <c r="Q25" i="17"/>
  <c r="T24" i="17"/>
  <c r="S24" i="17"/>
  <c r="Q24" i="17"/>
  <c r="T23" i="17"/>
  <c r="S23" i="17"/>
  <c r="Q23" i="17"/>
  <c r="T22" i="17"/>
  <c r="S22" i="17"/>
  <c r="Q22" i="17"/>
  <c r="T21" i="17"/>
  <c r="S21" i="17"/>
  <c r="Q21" i="17"/>
  <c r="T20" i="17"/>
  <c r="S20" i="17"/>
  <c r="Q20" i="17"/>
  <c r="T19" i="17"/>
  <c r="S19" i="17"/>
  <c r="Q19" i="17"/>
  <c r="T18" i="17"/>
  <c r="S18" i="17"/>
  <c r="Q18" i="17"/>
  <c r="T17" i="17"/>
  <c r="S17" i="17"/>
  <c r="Q17" i="17"/>
  <c r="T16" i="17"/>
  <c r="S16" i="17"/>
  <c r="Q16" i="17"/>
  <c r="T15" i="17"/>
  <c r="S15" i="17"/>
  <c r="Q15" i="17"/>
  <c r="T14" i="17"/>
  <c r="S14" i="17"/>
  <c r="Q14" i="17"/>
  <c r="T13" i="17"/>
  <c r="S13" i="17"/>
  <c r="Q13" i="17"/>
  <c r="T12" i="17"/>
  <c r="S12" i="17"/>
  <c r="Q12" i="17"/>
  <c r="T11" i="17"/>
  <c r="S11" i="17"/>
  <c r="Q11" i="17"/>
  <c r="T10" i="17"/>
  <c r="S10" i="17"/>
  <c r="Q10" i="17"/>
  <c r="T9" i="17"/>
  <c r="S9" i="17"/>
  <c r="Q9" i="17"/>
  <c r="T8" i="17"/>
  <c r="S8" i="17"/>
  <c r="Q8" i="17"/>
  <c r="T7" i="17"/>
  <c r="S7" i="17"/>
  <c r="Q7" i="17"/>
  <c r="T6" i="17"/>
  <c r="S6" i="17"/>
  <c r="Q6" i="17"/>
  <c r="T5" i="17"/>
  <c r="S5" i="17"/>
  <c r="Q5" i="17"/>
  <c r="T4" i="17"/>
  <c r="S4" i="17"/>
  <c r="Q4" i="17"/>
  <c r="T3" i="17"/>
  <c r="S3" i="17"/>
  <c r="Q3" i="17"/>
  <c r="T2" i="17"/>
  <c r="S2" i="17"/>
  <c r="Q2" i="17"/>
  <c r="T200" i="16"/>
  <c r="S200" i="16"/>
  <c r="Q200" i="16"/>
  <c r="T199" i="16"/>
  <c r="S199" i="16"/>
  <c r="Q199" i="16"/>
  <c r="T198" i="16"/>
  <c r="S198" i="16"/>
  <c r="Q198" i="16"/>
  <c r="T197" i="16"/>
  <c r="S197" i="16"/>
  <c r="Q197" i="16"/>
  <c r="T196" i="16"/>
  <c r="S196" i="16"/>
  <c r="Q196" i="16"/>
  <c r="T195" i="16"/>
  <c r="S195" i="16"/>
  <c r="Q195" i="16"/>
  <c r="T194" i="16"/>
  <c r="S194" i="16"/>
  <c r="Q194" i="16"/>
  <c r="T193" i="16"/>
  <c r="S193" i="16"/>
  <c r="Q193" i="16"/>
  <c r="T192" i="16"/>
  <c r="S192" i="16"/>
  <c r="Q192" i="16"/>
  <c r="T191" i="16"/>
  <c r="S191" i="16"/>
  <c r="Q191" i="16"/>
  <c r="T190" i="16"/>
  <c r="S190" i="16"/>
  <c r="Q190" i="16"/>
  <c r="T189" i="16"/>
  <c r="S189" i="16"/>
  <c r="Q189" i="16"/>
  <c r="T188" i="16"/>
  <c r="S188" i="16"/>
  <c r="Q188" i="16"/>
  <c r="T187" i="16"/>
  <c r="S187" i="16"/>
  <c r="Q187" i="16"/>
  <c r="T186" i="16"/>
  <c r="S186" i="16"/>
  <c r="Q186" i="16"/>
  <c r="T185" i="16"/>
  <c r="S185" i="16"/>
  <c r="Q185" i="16"/>
  <c r="T184" i="16"/>
  <c r="S184" i="16"/>
  <c r="Q184" i="16"/>
  <c r="T183" i="16"/>
  <c r="S183" i="16"/>
  <c r="Q183" i="16"/>
  <c r="T182" i="16"/>
  <c r="S182" i="16"/>
  <c r="Q182" i="16"/>
  <c r="T181" i="16"/>
  <c r="S181" i="16"/>
  <c r="Q181" i="16"/>
  <c r="T180" i="16"/>
  <c r="S180" i="16"/>
  <c r="Q180" i="16"/>
  <c r="T179" i="16"/>
  <c r="S179" i="16"/>
  <c r="Q179" i="16"/>
  <c r="T178" i="16"/>
  <c r="S178" i="16"/>
  <c r="Q178" i="16"/>
  <c r="T177" i="16"/>
  <c r="S177" i="16"/>
  <c r="Q177" i="16"/>
  <c r="T176" i="16"/>
  <c r="S176" i="16"/>
  <c r="Q176" i="16"/>
  <c r="T175" i="16"/>
  <c r="S175" i="16"/>
  <c r="Q175" i="16"/>
  <c r="T174" i="16"/>
  <c r="S174" i="16"/>
  <c r="Q174" i="16"/>
  <c r="T173" i="16"/>
  <c r="S173" i="16"/>
  <c r="Q173" i="16"/>
  <c r="T172" i="16"/>
  <c r="S172" i="16"/>
  <c r="Q172" i="16"/>
  <c r="T171" i="16"/>
  <c r="S171" i="16"/>
  <c r="Q171" i="16"/>
  <c r="T170" i="16"/>
  <c r="S170" i="16"/>
  <c r="Q170" i="16"/>
  <c r="T169" i="16"/>
  <c r="S169" i="16"/>
  <c r="Q169" i="16"/>
  <c r="T168" i="16"/>
  <c r="S168" i="16"/>
  <c r="Q168" i="16"/>
  <c r="T167" i="16"/>
  <c r="S167" i="16"/>
  <c r="Q167" i="16"/>
  <c r="T166" i="16"/>
  <c r="S166" i="16"/>
  <c r="Q166" i="16"/>
  <c r="T165" i="16"/>
  <c r="S165" i="16"/>
  <c r="Q165" i="16"/>
  <c r="T164" i="16"/>
  <c r="S164" i="16"/>
  <c r="Q164" i="16"/>
  <c r="T163" i="16"/>
  <c r="S163" i="16"/>
  <c r="Q163" i="16"/>
  <c r="T162" i="16"/>
  <c r="S162" i="16"/>
  <c r="Q162" i="16"/>
  <c r="T161" i="16"/>
  <c r="S161" i="16"/>
  <c r="Q161" i="16"/>
  <c r="T160" i="16"/>
  <c r="S160" i="16"/>
  <c r="Q160" i="16"/>
  <c r="T159" i="16"/>
  <c r="S159" i="16"/>
  <c r="Q159" i="16"/>
  <c r="T158" i="16"/>
  <c r="S158" i="16"/>
  <c r="Q158" i="16"/>
  <c r="T157" i="16"/>
  <c r="S157" i="16"/>
  <c r="Q157" i="16"/>
  <c r="T156" i="16"/>
  <c r="S156" i="16"/>
  <c r="Q156" i="16"/>
  <c r="T155" i="16"/>
  <c r="S155" i="16"/>
  <c r="Q155" i="16"/>
  <c r="T154" i="16"/>
  <c r="S154" i="16"/>
  <c r="Q154" i="16"/>
  <c r="T153" i="16"/>
  <c r="S153" i="16"/>
  <c r="Q153" i="16"/>
  <c r="T152" i="16"/>
  <c r="S152" i="16"/>
  <c r="Q152" i="16"/>
  <c r="T151" i="16"/>
  <c r="S151" i="16"/>
  <c r="Q151" i="16"/>
  <c r="T150" i="16"/>
  <c r="S150" i="16"/>
  <c r="Q150" i="16"/>
  <c r="T149" i="16"/>
  <c r="S149" i="16"/>
  <c r="Q149" i="16"/>
  <c r="T148" i="16"/>
  <c r="S148" i="16"/>
  <c r="Q148" i="16"/>
  <c r="T147" i="16"/>
  <c r="S147" i="16"/>
  <c r="Q147" i="16"/>
  <c r="T146" i="16"/>
  <c r="S146" i="16"/>
  <c r="Q146" i="16"/>
  <c r="T145" i="16"/>
  <c r="S145" i="16"/>
  <c r="Q145" i="16"/>
  <c r="T144" i="16"/>
  <c r="S144" i="16"/>
  <c r="Q144" i="16"/>
  <c r="T143" i="16"/>
  <c r="S143" i="16"/>
  <c r="Q143" i="16"/>
  <c r="T142" i="16"/>
  <c r="S142" i="16"/>
  <c r="Q142" i="16"/>
  <c r="T141" i="16"/>
  <c r="S141" i="16"/>
  <c r="Q141" i="16"/>
  <c r="T140" i="16"/>
  <c r="S140" i="16"/>
  <c r="Q140" i="16"/>
  <c r="T139" i="16"/>
  <c r="S139" i="16"/>
  <c r="Q139" i="16"/>
  <c r="T138" i="16"/>
  <c r="S138" i="16"/>
  <c r="Q138" i="16"/>
  <c r="T137" i="16"/>
  <c r="S137" i="16"/>
  <c r="Q137" i="16"/>
  <c r="T136" i="16"/>
  <c r="S136" i="16"/>
  <c r="Q136" i="16"/>
  <c r="T135" i="16"/>
  <c r="S135" i="16"/>
  <c r="Q135" i="16"/>
  <c r="T134" i="16"/>
  <c r="S134" i="16"/>
  <c r="Q134" i="16"/>
  <c r="T133" i="16"/>
  <c r="S133" i="16"/>
  <c r="Q133" i="16"/>
  <c r="T132" i="16"/>
  <c r="S132" i="16"/>
  <c r="Q132" i="16"/>
  <c r="T131" i="16"/>
  <c r="S131" i="16"/>
  <c r="Q131" i="16"/>
  <c r="T130" i="16"/>
  <c r="S130" i="16"/>
  <c r="Q130" i="16"/>
  <c r="T129" i="16"/>
  <c r="S129" i="16"/>
  <c r="Q129" i="16"/>
  <c r="T128" i="16"/>
  <c r="S128" i="16"/>
  <c r="Q128" i="16"/>
  <c r="T127" i="16"/>
  <c r="S127" i="16"/>
  <c r="Q127" i="16"/>
  <c r="T126" i="16"/>
  <c r="S126" i="16"/>
  <c r="Q126" i="16"/>
  <c r="T125" i="16"/>
  <c r="S125" i="16"/>
  <c r="Q125" i="16"/>
  <c r="T124" i="16"/>
  <c r="S124" i="16"/>
  <c r="Q124" i="16"/>
  <c r="T123" i="16"/>
  <c r="S123" i="16"/>
  <c r="Q123" i="16"/>
  <c r="T122" i="16"/>
  <c r="S122" i="16"/>
  <c r="Q122" i="16"/>
  <c r="T121" i="16"/>
  <c r="S121" i="16"/>
  <c r="Q121" i="16"/>
  <c r="T120" i="16"/>
  <c r="S120" i="16"/>
  <c r="Q120" i="16"/>
  <c r="T119" i="16"/>
  <c r="S119" i="16"/>
  <c r="Q119" i="16"/>
  <c r="T118" i="16"/>
  <c r="S118" i="16"/>
  <c r="Q118" i="16"/>
  <c r="T117" i="16"/>
  <c r="S117" i="16"/>
  <c r="Q117" i="16"/>
  <c r="T116" i="16"/>
  <c r="S116" i="16"/>
  <c r="Q116" i="16"/>
  <c r="T115" i="16"/>
  <c r="S115" i="16"/>
  <c r="Q115" i="16"/>
  <c r="T114" i="16"/>
  <c r="S114" i="16"/>
  <c r="Q114" i="16"/>
  <c r="T113" i="16"/>
  <c r="S113" i="16"/>
  <c r="Q113" i="16"/>
  <c r="T112" i="16"/>
  <c r="S112" i="16"/>
  <c r="Q112" i="16"/>
  <c r="T111" i="16"/>
  <c r="S111" i="16"/>
  <c r="Q111" i="16"/>
  <c r="T110" i="16"/>
  <c r="S110" i="16"/>
  <c r="Q110" i="16"/>
  <c r="T109" i="16"/>
  <c r="S109" i="16"/>
  <c r="Q109" i="16"/>
  <c r="T108" i="16"/>
  <c r="S108" i="16"/>
  <c r="Q108" i="16"/>
  <c r="T107" i="16"/>
  <c r="S107" i="16"/>
  <c r="Q107" i="16"/>
  <c r="T106" i="16"/>
  <c r="S106" i="16"/>
  <c r="Q106" i="16"/>
  <c r="T105" i="16"/>
  <c r="S105" i="16"/>
  <c r="Q105" i="16"/>
  <c r="T104" i="16"/>
  <c r="S104" i="16"/>
  <c r="Q104" i="16"/>
  <c r="T103" i="16"/>
  <c r="S103" i="16"/>
  <c r="Q103" i="16"/>
  <c r="T102" i="16"/>
  <c r="S102" i="16"/>
  <c r="Q102" i="16"/>
  <c r="T101" i="16"/>
  <c r="S101" i="16"/>
  <c r="Q101" i="16"/>
  <c r="T100" i="16"/>
  <c r="S100" i="16"/>
  <c r="Q100" i="16"/>
  <c r="T99" i="16"/>
  <c r="S99" i="16"/>
  <c r="Q99" i="16"/>
  <c r="T98" i="16"/>
  <c r="S98" i="16"/>
  <c r="Q98" i="16"/>
  <c r="T97" i="16"/>
  <c r="S97" i="16"/>
  <c r="Q97" i="16"/>
  <c r="T96" i="16"/>
  <c r="S96" i="16"/>
  <c r="Q96" i="16"/>
  <c r="T95" i="16"/>
  <c r="S95" i="16"/>
  <c r="Q95" i="16"/>
  <c r="T94" i="16"/>
  <c r="S94" i="16"/>
  <c r="Q94" i="16"/>
  <c r="T93" i="16"/>
  <c r="S93" i="16"/>
  <c r="Q93" i="16"/>
  <c r="T92" i="16"/>
  <c r="S92" i="16"/>
  <c r="Q92" i="16"/>
  <c r="T91" i="16"/>
  <c r="S91" i="16"/>
  <c r="Q91" i="16"/>
  <c r="T90" i="16"/>
  <c r="S90" i="16"/>
  <c r="Q90" i="16"/>
  <c r="T89" i="16"/>
  <c r="S89" i="16"/>
  <c r="Q89" i="16"/>
  <c r="T88" i="16"/>
  <c r="S88" i="16"/>
  <c r="Q88" i="16"/>
  <c r="T87" i="16"/>
  <c r="S87" i="16"/>
  <c r="Q87" i="16"/>
  <c r="T86" i="16"/>
  <c r="S86" i="16"/>
  <c r="Q86" i="16"/>
  <c r="T84" i="16"/>
  <c r="S84" i="16"/>
  <c r="Q84" i="16"/>
  <c r="T83" i="16"/>
  <c r="S83" i="16"/>
  <c r="Q83" i="16"/>
  <c r="T82" i="16"/>
  <c r="S82" i="16"/>
  <c r="Q82" i="16"/>
  <c r="T81" i="16"/>
  <c r="S81" i="16"/>
  <c r="Q81" i="16"/>
  <c r="T80" i="16"/>
  <c r="S80" i="16"/>
  <c r="Q80" i="16"/>
  <c r="T79" i="16"/>
  <c r="S79" i="16"/>
  <c r="Q79" i="16"/>
  <c r="T78" i="16"/>
  <c r="S78" i="16"/>
  <c r="Q78" i="16"/>
  <c r="T77" i="16"/>
  <c r="S77" i="16"/>
  <c r="Q77" i="16"/>
  <c r="T76" i="16"/>
  <c r="S76" i="16"/>
  <c r="Q76" i="16"/>
  <c r="T75" i="16"/>
  <c r="S75" i="16"/>
  <c r="Q75" i="16"/>
  <c r="T74" i="16"/>
  <c r="S74" i="16"/>
  <c r="Q74" i="16"/>
  <c r="T73" i="16"/>
  <c r="S73" i="16"/>
  <c r="Q73" i="16"/>
  <c r="T72" i="16"/>
  <c r="S72" i="16"/>
  <c r="Q72" i="16"/>
  <c r="T71" i="16"/>
  <c r="S71" i="16"/>
  <c r="Q71" i="16"/>
  <c r="T70" i="16"/>
  <c r="S70" i="16"/>
  <c r="Q70" i="16"/>
  <c r="T69" i="16"/>
  <c r="S69" i="16"/>
  <c r="Q69" i="16"/>
  <c r="T68" i="16"/>
  <c r="S68" i="16"/>
  <c r="Q68" i="16"/>
  <c r="T67" i="16"/>
  <c r="S67" i="16"/>
  <c r="Q67" i="16"/>
  <c r="T66" i="16"/>
  <c r="S66" i="16"/>
  <c r="Q66" i="16"/>
  <c r="T65" i="16"/>
  <c r="S65" i="16"/>
  <c r="Q65" i="16"/>
  <c r="T64" i="16"/>
  <c r="S64" i="16"/>
  <c r="Q64" i="16"/>
  <c r="T63" i="16"/>
  <c r="S63" i="16"/>
  <c r="Q63" i="16"/>
  <c r="T62" i="16"/>
  <c r="S62" i="16"/>
  <c r="Q62" i="16"/>
  <c r="T61" i="16"/>
  <c r="S61" i="16"/>
  <c r="Q61" i="16"/>
  <c r="T60" i="16"/>
  <c r="S60" i="16"/>
  <c r="Q60" i="16"/>
  <c r="T59" i="16"/>
  <c r="S59" i="16"/>
  <c r="Q59" i="16"/>
  <c r="T58" i="16"/>
  <c r="S58" i="16"/>
  <c r="Q58" i="16"/>
  <c r="T57" i="16"/>
  <c r="S57" i="16"/>
  <c r="Q57" i="16"/>
  <c r="T56" i="16"/>
  <c r="S56" i="16"/>
  <c r="Q56" i="16"/>
  <c r="T55" i="16"/>
  <c r="S55" i="16"/>
  <c r="Q55" i="16"/>
  <c r="T54" i="16"/>
  <c r="S54" i="16"/>
  <c r="Q54" i="16"/>
  <c r="T53" i="16"/>
  <c r="S53" i="16"/>
  <c r="Q53" i="16"/>
  <c r="T52" i="16"/>
  <c r="S52" i="16"/>
  <c r="Q52" i="16"/>
  <c r="T51" i="16"/>
  <c r="S51" i="16"/>
  <c r="Q51" i="16"/>
  <c r="T50" i="16"/>
  <c r="S50" i="16"/>
  <c r="Q50" i="16"/>
  <c r="T49" i="16"/>
  <c r="S49" i="16"/>
  <c r="Q49" i="16"/>
  <c r="T48" i="16"/>
  <c r="S48" i="16"/>
  <c r="Q48" i="16"/>
  <c r="T47" i="16"/>
  <c r="S47" i="16"/>
  <c r="Q47" i="16"/>
  <c r="T46" i="16"/>
  <c r="S46" i="16"/>
  <c r="Q46" i="16"/>
  <c r="T45" i="16"/>
  <c r="S45" i="16"/>
  <c r="Q45" i="16"/>
  <c r="T44" i="16"/>
  <c r="S44" i="16"/>
  <c r="Q44" i="16"/>
  <c r="T43" i="16"/>
  <c r="S43" i="16"/>
  <c r="Q43" i="16"/>
  <c r="T42" i="16"/>
  <c r="S42" i="16"/>
  <c r="Q42" i="16"/>
  <c r="T41" i="16"/>
  <c r="S41" i="16"/>
  <c r="Q41" i="16"/>
  <c r="T40" i="16"/>
  <c r="S40" i="16"/>
  <c r="Q40" i="16"/>
  <c r="T39" i="16"/>
  <c r="S39" i="16"/>
  <c r="Q39" i="16"/>
  <c r="T38" i="16"/>
  <c r="S38" i="16"/>
  <c r="Q38" i="16"/>
  <c r="T37" i="16"/>
  <c r="S37" i="16"/>
  <c r="Q37" i="16"/>
  <c r="T36" i="16"/>
  <c r="S36" i="16"/>
  <c r="Q36" i="16"/>
  <c r="T35" i="16"/>
  <c r="S35" i="16"/>
  <c r="Q35" i="16"/>
  <c r="T34" i="16"/>
  <c r="S34" i="16"/>
  <c r="Q34" i="16"/>
  <c r="T33" i="16"/>
  <c r="S33" i="16"/>
  <c r="Q33" i="16"/>
  <c r="T32" i="16"/>
  <c r="S32" i="16"/>
  <c r="Q32" i="16"/>
  <c r="T31" i="16"/>
  <c r="S31" i="16"/>
  <c r="Q31" i="16"/>
  <c r="T30" i="16"/>
  <c r="S30" i="16"/>
  <c r="Q30" i="16"/>
  <c r="T29" i="16"/>
  <c r="S29" i="16"/>
  <c r="Q29" i="16"/>
  <c r="T28" i="16"/>
  <c r="S28" i="16"/>
  <c r="Q28" i="16"/>
  <c r="T27" i="16"/>
  <c r="S27" i="16"/>
  <c r="Q27" i="16"/>
  <c r="T26" i="16"/>
  <c r="S26" i="16"/>
  <c r="Q26" i="16"/>
  <c r="T25" i="16"/>
  <c r="S25" i="16"/>
  <c r="Q25" i="16"/>
  <c r="T24" i="16"/>
  <c r="S24" i="16"/>
  <c r="Q24" i="16"/>
  <c r="T23" i="16"/>
  <c r="S23" i="16"/>
  <c r="Q23" i="16"/>
  <c r="T22" i="16"/>
  <c r="S22" i="16"/>
  <c r="Q22" i="16"/>
  <c r="T21" i="16"/>
  <c r="S21" i="16"/>
  <c r="Q21" i="16"/>
  <c r="T20" i="16"/>
  <c r="S20" i="16"/>
  <c r="Q20" i="16"/>
  <c r="T19" i="16"/>
  <c r="S19" i="16"/>
  <c r="Q19" i="16"/>
  <c r="T18" i="16"/>
  <c r="S18" i="16"/>
  <c r="Q18" i="16"/>
  <c r="T17" i="16"/>
  <c r="S17" i="16"/>
  <c r="Q17" i="16"/>
  <c r="T16" i="16"/>
  <c r="S16" i="16"/>
  <c r="Q16" i="16"/>
  <c r="T15" i="16"/>
  <c r="S15" i="16"/>
  <c r="Q15" i="16"/>
  <c r="T14" i="16"/>
  <c r="S14" i="16"/>
  <c r="Q14" i="16"/>
  <c r="T13" i="16"/>
  <c r="S13" i="16"/>
  <c r="Q13" i="16"/>
  <c r="T12" i="16"/>
  <c r="S12" i="16"/>
  <c r="Q12" i="16"/>
  <c r="T11" i="16"/>
  <c r="S11" i="16"/>
  <c r="Q11" i="16"/>
  <c r="T10" i="16"/>
  <c r="S10" i="16"/>
  <c r="Q10" i="16"/>
  <c r="T9" i="16"/>
  <c r="S9" i="16"/>
  <c r="Q9" i="16"/>
  <c r="T8" i="16"/>
  <c r="S8" i="16"/>
  <c r="Q8" i="16"/>
  <c r="T7" i="16"/>
  <c r="S7" i="16"/>
  <c r="Q7" i="16"/>
  <c r="T6" i="16"/>
  <c r="S6" i="16"/>
  <c r="Q6" i="16"/>
  <c r="T5" i="16"/>
  <c r="S5" i="16"/>
  <c r="Q5" i="16"/>
  <c r="T4" i="16"/>
  <c r="S4" i="16"/>
  <c r="Q4" i="16"/>
  <c r="T3" i="16"/>
  <c r="S3" i="16"/>
  <c r="Q3" i="16"/>
  <c r="T2" i="16"/>
  <c r="S2" i="16"/>
  <c r="Q2" i="16"/>
  <c r="T200" i="15"/>
  <c r="S200" i="15"/>
  <c r="Q200" i="15"/>
  <c r="T199" i="15"/>
  <c r="S199" i="15"/>
  <c r="Q199" i="15"/>
  <c r="T198" i="15"/>
  <c r="S198" i="15"/>
  <c r="Q198" i="15"/>
  <c r="T197" i="15"/>
  <c r="S197" i="15"/>
  <c r="Q197" i="15"/>
  <c r="T196" i="15"/>
  <c r="S196" i="15"/>
  <c r="Q196" i="15"/>
  <c r="T195" i="15"/>
  <c r="S195" i="15"/>
  <c r="Q195" i="15"/>
  <c r="T194" i="15"/>
  <c r="S194" i="15"/>
  <c r="Q194" i="15"/>
  <c r="T193" i="15"/>
  <c r="S193" i="15"/>
  <c r="Q193" i="15"/>
  <c r="T192" i="15"/>
  <c r="S192" i="15"/>
  <c r="Q192" i="15"/>
  <c r="T191" i="15"/>
  <c r="S191" i="15"/>
  <c r="Q191" i="15"/>
  <c r="T190" i="15"/>
  <c r="S190" i="15"/>
  <c r="Q190" i="15"/>
  <c r="T189" i="15"/>
  <c r="S189" i="15"/>
  <c r="Q189" i="15"/>
  <c r="T188" i="15"/>
  <c r="S188" i="15"/>
  <c r="Q188" i="15"/>
  <c r="T187" i="15"/>
  <c r="S187" i="15"/>
  <c r="Q187" i="15"/>
  <c r="T186" i="15"/>
  <c r="S186" i="15"/>
  <c r="Q186" i="15"/>
  <c r="T185" i="15"/>
  <c r="S185" i="15"/>
  <c r="Q185" i="15"/>
  <c r="T184" i="15"/>
  <c r="S184" i="15"/>
  <c r="Q184" i="15"/>
  <c r="T183" i="15"/>
  <c r="S183" i="15"/>
  <c r="Q183" i="15"/>
  <c r="T182" i="15"/>
  <c r="S182" i="15"/>
  <c r="Q182" i="15"/>
  <c r="T181" i="15"/>
  <c r="S181" i="15"/>
  <c r="Q181" i="15"/>
  <c r="T180" i="15"/>
  <c r="S180" i="15"/>
  <c r="Q180" i="15"/>
  <c r="T179" i="15"/>
  <c r="S179" i="15"/>
  <c r="Q179" i="15"/>
  <c r="T178" i="15"/>
  <c r="S178" i="15"/>
  <c r="Q178" i="15"/>
  <c r="T177" i="15"/>
  <c r="S177" i="15"/>
  <c r="Q177" i="15"/>
  <c r="T176" i="15"/>
  <c r="S176" i="15"/>
  <c r="Q176" i="15"/>
  <c r="T175" i="15"/>
  <c r="S175" i="15"/>
  <c r="Q175" i="15"/>
  <c r="T174" i="15"/>
  <c r="S174" i="15"/>
  <c r="Q174" i="15"/>
  <c r="T173" i="15"/>
  <c r="S173" i="15"/>
  <c r="Q173" i="15"/>
  <c r="T172" i="15"/>
  <c r="S172" i="15"/>
  <c r="Q172" i="15"/>
  <c r="T171" i="15"/>
  <c r="S171" i="15"/>
  <c r="Q171" i="15"/>
  <c r="T170" i="15"/>
  <c r="S170" i="15"/>
  <c r="Q170" i="15"/>
  <c r="T169" i="15"/>
  <c r="S169" i="15"/>
  <c r="Q169" i="15"/>
  <c r="T168" i="15"/>
  <c r="S168" i="15"/>
  <c r="Q168" i="15"/>
  <c r="T167" i="15"/>
  <c r="S167" i="15"/>
  <c r="Q167" i="15"/>
  <c r="T166" i="15"/>
  <c r="S166" i="15"/>
  <c r="Q166" i="15"/>
  <c r="T165" i="15"/>
  <c r="S165" i="15"/>
  <c r="Q165" i="15"/>
  <c r="T164" i="15"/>
  <c r="S164" i="15"/>
  <c r="Q164" i="15"/>
  <c r="T163" i="15"/>
  <c r="S163" i="15"/>
  <c r="Q163" i="15"/>
  <c r="T162" i="15"/>
  <c r="S162" i="15"/>
  <c r="Q162" i="15"/>
  <c r="T161" i="15"/>
  <c r="S161" i="15"/>
  <c r="Q161" i="15"/>
  <c r="T160" i="15"/>
  <c r="S160" i="15"/>
  <c r="Q160" i="15"/>
  <c r="T159" i="15"/>
  <c r="S159" i="15"/>
  <c r="Q159" i="15"/>
  <c r="T158" i="15"/>
  <c r="S158" i="15"/>
  <c r="Q158" i="15"/>
  <c r="T157" i="15"/>
  <c r="S157" i="15"/>
  <c r="Q157" i="15"/>
  <c r="T156" i="15"/>
  <c r="S156" i="15"/>
  <c r="Q156" i="15"/>
  <c r="T155" i="15"/>
  <c r="S155" i="15"/>
  <c r="Q155" i="15"/>
  <c r="T154" i="15"/>
  <c r="S154" i="15"/>
  <c r="Q154" i="15"/>
  <c r="T153" i="15"/>
  <c r="S153" i="15"/>
  <c r="Q153" i="15"/>
  <c r="T152" i="15"/>
  <c r="S152" i="15"/>
  <c r="Q152" i="15"/>
  <c r="T151" i="15"/>
  <c r="S151" i="15"/>
  <c r="Q151" i="15"/>
  <c r="T150" i="15"/>
  <c r="S150" i="15"/>
  <c r="Q150" i="15"/>
  <c r="T149" i="15"/>
  <c r="S149" i="15"/>
  <c r="Q149" i="15"/>
  <c r="T148" i="15"/>
  <c r="S148" i="15"/>
  <c r="Q148" i="15"/>
  <c r="T147" i="15"/>
  <c r="S147" i="15"/>
  <c r="Q147" i="15"/>
  <c r="T146" i="15"/>
  <c r="S146" i="15"/>
  <c r="Q146" i="15"/>
  <c r="T145" i="15"/>
  <c r="S145" i="15"/>
  <c r="Q145" i="15"/>
  <c r="T144" i="15"/>
  <c r="S144" i="15"/>
  <c r="Q144" i="15"/>
  <c r="T143" i="15"/>
  <c r="S143" i="15"/>
  <c r="Q143" i="15"/>
  <c r="T142" i="15"/>
  <c r="S142" i="15"/>
  <c r="Q142" i="15"/>
  <c r="T141" i="15"/>
  <c r="S141" i="15"/>
  <c r="Q141" i="15"/>
  <c r="T140" i="15"/>
  <c r="S140" i="15"/>
  <c r="Q140" i="15"/>
  <c r="T139" i="15"/>
  <c r="S139" i="15"/>
  <c r="Q139" i="15"/>
  <c r="T138" i="15"/>
  <c r="S138" i="15"/>
  <c r="Q138" i="15"/>
  <c r="T137" i="15"/>
  <c r="S137" i="15"/>
  <c r="Q137" i="15"/>
  <c r="T136" i="15"/>
  <c r="S136" i="15"/>
  <c r="Q136" i="15"/>
  <c r="T135" i="15"/>
  <c r="S135" i="15"/>
  <c r="Q135" i="15"/>
  <c r="T134" i="15"/>
  <c r="S134" i="15"/>
  <c r="Q134" i="15"/>
  <c r="T133" i="15"/>
  <c r="S133" i="15"/>
  <c r="Q133" i="15"/>
  <c r="T132" i="15"/>
  <c r="S132" i="15"/>
  <c r="Q132" i="15"/>
  <c r="T131" i="15"/>
  <c r="S131" i="15"/>
  <c r="Q131" i="15"/>
  <c r="T130" i="15"/>
  <c r="S130" i="15"/>
  <c r="Q130" i="15"/>
  <c r="T129" i="15"/>
  <c r="S129" i="15"/>
  <c r="Q129" i="15"/>
  <c r="T128" i="15"/>
  <c r="S128" i="15"/>
  <c r="Q128" i="15"/>
  <c r="T127" i="15"/>
  <c r="S127" i="15"/>
  <c r="Q127" i="15"/>
  <c r="T126" i="15"/>
  <c r="S126" i="15"/>
  <c r="Q126" i="15"/>
  <c r="T125" i="15"/>
  <c r="S125" i="15"/>
  <c r="Q125" i="15"/>
  <c r="T124" i="15"/>
  <c r="S124" i="15"/>
  <c r="Q124" i="15"/>
  <c r="T123" i="15"/>
  <c r="S123" i="15"/>
  <c r="Q123" i="15"/>
  <c r="T122" i="15"/>
  <c r="S122" i="15"/>
  <c r="Q122" i="15"/>
  <c r="T121" i="15"/>
  <c r="S121" i="15"/>
  <c r="Q121" i="15"/>
  <c r="T120" i="15"/>
  <c r="S120" i="15"/>
  <c r="Q120" i="15"/>
  <c r="T119" i="15"/>
  <c r="S119" i="15"/>
  <c r="Q119" i="15"/>
  <c r="T118" i="15"/>
  <c r="S118" i="15"/>
  <c r="Q118" i="15"/>
  <c r="T117" i="15"/>
  <c r="S117" i="15"/>
  <c r="Q117" i="15"/>
  <c r="T116" i="15"/>
  <c r="S116" i="15"/>
  <c r="Q116" i="15"/>
  <c r="T115" i="15"/>
  <c r="S115" i="15"/>
  <c r="Q115" i="15"/>
  <c r="T114" i="15"/>
  <c r="S114" i="15"/>
  <c r="Q114" i="15"/>
  <c r="T113" i="15"/>
  <c r="S113" i="15"/>
  <c r="Q113" i="15"/>
  <c r="T112" i="15"/>
  <c r="S112" i="15"/>
  <c r="Q112" i="15"/>
  <c r="T111" i="15"/>
  <c r="S111" i="15"/>
  <c r="Q111" i="15"/>
  <c r="T110" i="15"/>
  <c r="S110" i="15"/>
  <c r="Q110" i="15"/>
  <c r="T109" i="15"/>
  <c r="S109" i="15"/>
  <c r="Q109" i="15"/>
  <c r="T108" i="15"/>
  <c r="S108" i="15"/>
  <c r="Q108" i="15"/>
  <c r="T107" i="15"/>
  <c r="S107" i="15"/>
  <c r="Q107" i="15"/>
  <c r="T106" i="15"/>
  <c r="S106" i="15"/>
  <c r="Q106" i="15"/>
  <c r="T105" i="15"/>
  <c r="S105" i="15"/>
  <c r="Q105" i="15"/>
  <c r="T104" i="15"/>
  <c r="S104" i="15"/>
  <c r="Q104" i="15"/>
  <c r="T103" i="15"/>
  <c r="S103" i="15"/>
  <c r="Q103" i="15"/>
  <c r="T102" i="15"/>
  <c r="S102" i="15"/>
  <c r="Q102" i="15"/>
  <c r="T101" i="15"/>
  <c r="S101" i="15"/>
  <c r="Q101" i="15"/>
  <c r="T100" i="15"/>
  <c r="S100" i="15"/>
  <c r="Q100" i="15"/>
  <c r="T99" i="15"/>
  <c r="S99" i="15"/>
  <c r="Q99" i="15"/>
  <c r="T98" i="15"/>
  <c r="S98" i="15"/>
  <c r="Q98" i="15"/>
  <c r="T97" i="15"/>
  <c r="S97" i="15"/>
  <c r="Q97" i="15"/>
  <c r="T96" i="15"/>
  <c r="S96" i="15"/>
  <c r="Q96" i="15"/>
  <c r="T95" i="15"/>
  <c r="S95" i="15"/>
  <c r="Q95" i="15"/>
  <c r="T94" i="15"/>
  <c r="S94" i="15"/>
  <c r="Q94" i="15"/>
  <c r="T93" i="15"/>
  <c r="S93" i="15"/>
  <c r="Q93" i="15"/>
  <c r="T92" i="15"/>
  <c r="S92" i="15"/>
  <c r="Q92" i="15"/>
  <c r="T91" i="15"/>
  <c r="S91" i="15"/>
  <c r="Q91" i="15"/>
  <c r="T90" i="15"/>
  <c r="S90" i="15"/>
  <c r="Q90" i="15"/>
  <c r="T89" i="15"/>
  <c r="S89" i="15"/>
  <c r="Q89" i="15"/>
  <c r="T88" i="15"/>
  <c r="S88" i="15"/>
  <c r="Q88" i="15"/>
  <c r="T87" i="15"/>
  <c r="S87" i="15"/>
  <c r="Q87" i="15"/>
  <c r="T86" i="15"/>
  <c r="S86" i="15"/>
  <c r="Q86" i="15"/>
  <c r="T85" i="15"/>
  <c r="S85" i="15"/>
  <c r="Q85" i="15"/>
  <c r="T84" i="15"/>
  <c r="S84" i="15"/>
  <c r="Q84" i="15"/>
  <c r="T83" i="15"/>
  <c r="S83" i="15"/>
  <c r="Q83" i="15"/>
  <c r="T82" i="15"/>
  <c r="S82" i="15"/>
  <c r="Q82" i="15"/>
  <c r="T81" i="15"/>
  <c r="S81" i="15"/>
  <c r="Q81" i="15"/>
  <c r="T80" i="15"/>
  <c r="S80" i="15"/>
  <c r="Q80" i="15"/>
  <c r="T79" i="15"/>
  <c r="S79" i="15"/>
  <c r="Q79" i="15"/>
  <c r="T78" i="15"/>
  <c r="S78" i="15"/>
  <c r="Q78" i="15"/>
  <c r="T77" i="15"/>
  <c r="S77" i="15"/>
  <c r="Q77" i="15"/>
  <c r="T76" i="15"/>
  <c r="S76" i="15"/>
  <c r="Q76" i="15"/>
  <c r="T75" i="15"/>
  <c r="S75" i="15"/>
  <c r="Q75" i="15"/>
  <c r="T74" i="15"/>
  <c r="S74" i="15"/>
  <c r="Q74" i="15"/>
  <c r="T73" i="15"/>
  <c r="S73" i="15"/>
  <c r="Q73" i="15"/>
  <c r="T72" i="15"/>
  <c r="S72" i="15"/>
  <c r="Q72" i="15"/>
  <c r="T71" i="15"/>
  <c r="S71" i="15"/>
  <c r="Q71" i="15"/>
  <c r="T70" i="15"/>
  <c r="S70" i="15"/>
  <c r="Q70" i="15"/>
  <c r="T69" i="15"/>
  <c r="S69" i="15"/>
  <c r="Q69" i="15"/>
  <c r="T68" i="15"/>
  <c r="S68" i="15"/>
  <c r="Q68" i="15"/>
  <c r="T67" i="15"/>
  <c r="S67" i="15"/>
  <c r="Q67" i="15"/>
  <c r="T66" i="15"/>
  <c r="S66" i="15"/>
  <c r="Q66" i="15"/>
  <c r="T65" i="15"/>
  <c r="S65" i="15"/>
  <c r="Q65" i="15"/>
  <c r="T64" i="15"/>
  <c r="S64" i="15"/>
  <c r="Q64" i="15"/>
  <c r="T63" i="15"/>
  <c r="S63" i="15"/>
  <c r="Q63" i="15"/>
  <c r="T62" i="15"/>
  <c r="S62" i="15"/>
  <c r="Q62" i="15"/>
  <c r="T61" i="15"/>
  <c r="S61" i="15"/>
  <c r="Q61" i="15"/>
  <c r="T60" i="15"/>
  <c r="S60" i="15"/>
  <c r="Q60" i="15"/>
  <c r="T59" i="15"/>
  <c r="S59" i="15"/>
  <c r="Q59" i="15"/>
  <c r="T58" i="15"/>
  <c r="S58" i="15"/>
  <c r="Q58" i="15"/>
  <c r="T57" i="15"/>
  <c r="S57" i="15"/>
  <c r="Q57" i="15"/>
  <c r="T56" i="15"/>
  <c r="S56" i="15"/>
  <c r="Q56" i="15"/>
  <c r="T55" i="15"/>
  <c r="S55" i="15"/>
  <c r="Q55" i="15"/>
  <c r="T54" i="15"/>
  <c r="S54" i="15"/>
  <c r="Q54" i="15"/>
  <c r="T53" i="15"/>
  <c r="S53" i="15"/>
  <c r="Q53" i="15"/>
  <c r="T52" i="15"/>
  <c r="S52" i="15"/>
  <c r="Q52" i="15"/>
  <c r="T51" i="15"/>
  <c r="S51" i="15"/>
  <c r="Q51" i="15"/>
  <c r="T50" i="15"/>
  <c r="S50" i="15"/>
  <c r="Q50" i="15"/>
  <c r="T49" i="15"/>
  <c r="S49" i="15"/>
  <c r="Q49" i="15"/>
  <c r="T48" i="15"/>
  <c r="S48" i="15"/>
  <c r="Q48" i="15"/>
  <c r="T47" i="15"/>
  <c r="S47" i="15"/>
  <c r="Q47" i="15"/>
  <c r="T46" i="15"/>
  <c r="S46" i="15"/>
  <c r="Q46" i="15"/>
  <c r="T45" i="15"/>
  <c r="S45" i="15"/>
  <c r="Q45" i="15"/>
  <c r="T44" i="15"/>
  <c r="S44" i="15"/>
  <c r="Q44" i="15"/>
  <c r="T43" i="15"/>
  <c r="S43" i="15"/>
  <c r="Q43" i="15"/>
  <c r="T42" i="15"/>
  <c r="S42" i="15"/>
  <c r="Q42" i="15"/>
  <c r="T41" i="15"/>
  <c r="S41" i="15"/>
  <c r="Q41" i="15"/>
  <c r="T40" i="15"/>
  <c r="S40" i="15"/>
  <c r="Q40" i="15"/>
  <c r="T39" i="15"/>
  <c r="S39" i="15"/>
  <c r="Q39" i="15"/>
  <c r="T38" i="15"/>
  <c r="S38" i="15"/>
  <c r="Q38" i="15"/>
  <c r="T37" i="15"/>
  <c r="S37" i="15"/>
  <c r="Q37" i="15"/>
  <c r="T36" i="15"/>
  <c r="S36" i="15"/>
  <c r="Q36" i="15"/>
  <c r="T35" i="15"/>
  <c r="S35" i="15"/>
  <c r="Q35" i="15"/>
  <c r="T34" i="15"/>
  <c r="S34" i="15"/>
  <c r="Q34" i="15"/>
  <c r="T33" i="15"/>
  <c r="S33" i="15"/>
  <c r="Q33" i="15"/>
  <c r="T32" i="15"/>
  <c r="S32" i="15"/>
  <c r="Q32" i="15"/>
  <c r="T31" i="15"/>
  <c r="S31" i="15"/>
  <c r="Q31" i="15"/>
  <c r="T30" i="15"/>
  <c r="S30" i="15"/>
  <c r="Q30" i="15"/>
  <c r="T29" i="15"/>
  <c r="S29" i="15"/>
  <c r="Q29" i="15"/>
  <c r="T28" i="15"/>
  <c r="S28" i="15"/>
  <c r="Q28" i="15"/>
  <c r="T27" i="15"/>
  <c r="S27" i="15"/>
  <c r="Q27" i="15"/>
  <c r="T26" i="15"/>
  <c r="S26" i="15"/>
  <c r="Q26" i="15"/>
  <c r="T25" i="15"/>
  <c r="S25" i="15"/>
  <c r="Q25" i="15"/>
  <c r="T24" i="15"/>
  <c r="S24" i="15"/>
  <c r="Q24" i="15"/>
  <c r="T23" i="15"/>
  <c r="S23" i="15"/>
  <c r="Q23" i="15"/>
  <c r="T22" i="15"/>
  <c r="S22" i="15"/>
  <c r="Q22" i="15"/>
  <c r="T21" i="15"/>
  <c r="S21" i="15"/>
  <c r="Q21" i="15"/>
  <c r="T20" i="15"/>
  <c r="S20" i="15"/>
  <c r="Q20" i="15"/>
  <c r="T19" i="15"/>
  <c r="S19" i="15"/>
  <c r="Q19" i="15"/>
  <c r="T18" i="15"/>
  <c r="S18" i="15"/>
  <c r="Q18" i="15"/>
  <c r="T17" i="15"/>
  <c r="S17" i="15"/>
  <c r="Q17" i="15"/>
  <c r="T16" i="15"/>
  <c r="S16" i="15"/>
  <c r="Q16" i="15"/>
  <c r="T15" i="15"/>
  <c r="S15" i="15"/>
  <c r="Q15" i="15"/>
  <c r="T14" i="15"/>
  <c r="S14" i="15"/>
  <c r="Q14" i="15"/>
  <c r="T13" i="15"/>
  <c r="S13" i="15"/>
  <c r="Q13" i="15"/>
  <c r="T12" i="15"/>
  <c r="S12" i="15"/>
  <c r="Q12" i="15"/>
  <c r="T11" i="15"/>
  <c r="S11" i="15"/>
  <c r="Q11" i="15"/>
  <c r="T10" i="15"/>
  <c r="S10" i="15"/>
  <c r="Q10" i="15"/>
  <c r="T9" i="15"/>
  <c r="S9" i="15"/>
  <c r="Q9" i="15"/>
  <c r="T8" i="15"/>
  <c r="S8" i="15"/>
  <c r="Q8" i="15"/>
  <c r="T7" i="15"/>
  <c r="S7" i="15"/>
  <c r="Q7" i="15"/>
  <c r="T6" i="15"/>
  <c r="S6" i="15"/>
  <c r="Q6" i="15"/>
  <c r="T5" i="15"/>
  <c r="S5" i="15"/>
  <c r="Q5" i="15"/>
  <c r="T4" i="15"/>
  <c r="S4" i="15"/>
  <c r="Q4" i="15"/>
  <c r="T3" i="15"/>
  <c r="S3" i="15"/>
  <c r="Q3" i="15"/>
  <c r="T2" i="15"/>
  <c r="S2" i="15"/>
  <c r="Q2" i="15"/>
  <c r="T200" i="14"/>
  <c r="S200" i="14"/>
  <c r="Q200" i="14"/>
  <c r="T199" i="14"/>
  <c r="S199" i="14"/>
  <c r="Q199" i="14"/>
  <c r="T198" i="14"/>
  <c r="S198" i="14"/>
  <c r="Q198" i="14"/>
  <c r="T197" i="14"/>
  <c r="S197" i="14"/>
  <c r="Q197" i="14"/>
  <c r="T196" i="14"/>
  <c r="S196" i="14"/>
  <c r="Q196" i="14"/>
  <c r="T195" i="14"/>
  <c r="S195" i="14"/>
  <c r="Q195" i="14"/>
  <c r="T194" i="14"/>
  <c r="S194" i="14"/>
  <c r="Q194" i="14"/>
  <c r="T193" i="14"/>
  <c r="S193" i="14"/>
  <c r="Q193" i="14"/>
  <c r="T192" i="14"/>
  <c r="S192" i="14"/>
  <c r="Q192" i="14"/>
  <c r="T191" i="14"/>
  <c r="S191" i="14"/>
  <c r="Q191" i="14"/>
  <c r="T190" i="14"/>
  <c r="S190" i="14"/>
  <c r="Q190" i="14"/>
  <c r="T189" i="14"/>
  <c r="S189" i="14"/>
  <c r="Q189" i="14"/>
  <c r="T188" i="14"/>
  <c r="S188" i="14"/>
  <c r="Q188" i="14"/>
  <c r="T187" i="14"/>
  <c r="S187" i="14"/>
  <c r="Q187" i="14"/>
  <c r="T186" i="14"/>
  <c r="S186" i="14"/>
  <c r="Q186" i="14"/>
  <c r="T185" i="14"/>
  <c r="S185" i="14"/>
  <c r="Q185" i="14"/>
  <c r="T184" i="14"/>
  <c r="S184" i="14"/>
  <c r="Q184" i="14"/>
  <c r="T183" i="14"/>
  <c r="S183" i="14"/>
  <c r="Q183" i="14"/>
  <c r="T182" i="14"/>
  <c r="S182" i="14"/>
  <c r="Q182" i="14"/>
  <c r="T181" i="14"/>
  <c r="S181" i="14"/>
  <c r="Q181" i="14"/>
  <c r="T180" i="14"/>
  <c r="S180" i="14"/>
  <c r="Q180" i="14"/>
  <c r="T179" i="14"/>
  <c r="S179" i="14"/>
  <c r="Q179" i="14"/>
  <c r="T178" i="14"/>
  <c r="S178" i="14"/>
  <c r="Q178" i="14"/>
  <c r="T177" i="14"/>
  <c r="S177" i="14"/>
  <c r="Q177" i="14"/>
  <c r="T176" i="14"/>
  <c r="S176" i="14"/>
  <c r="Q176" i="14"/>
  <c r="T175" i="14"/>
  <c r="S175" i="14"/>
  <c r="Q175" i="14"/>
  <c r="T174" i="14"/>
  <c r="S174" i="14"/>
  <c r="Q174" i="14"/>
  <c r="T173" i="14"/>
  <c r="S173" i="14"/>
  <c r="Q173" i="14"/>
  <c r="T172" i="14"/>
  <c r="S172" i="14"/>
  <c r="Q172" i="14"/>
  <c r="T171" i="14"/>
  <c r="S171" i="14"/>
  <c r="Q171" i="14"/>
  <c r="T170" i="14"/>
  <c r="S170" i="14"/>
  <c r="Q170" i="14"/>
  <c r="T169" i="14"/>
  <c r="S169" i="14"/>
  <c r="Q169" i="14"/>
  <c r="T168" i="14"/>
  <c r="S168" i="14"/>
  <c r="Q168" i="14"/>
  <c r="T167" i="14"/>
  <c r="S167" i="14"/>
  <c r="Q167" i="14"/>
  <c r="T166" i="14"/>
  <c r="S166" i="14"/>
  <c r="Q166" i="14"/>
  <c r="T165" i="14"/>
  <c r="S165" i="14"/>
  <c r="Q165" i="14"/>
  <c r="T164" i="14"/>
  <c r="S164" i="14"/>
  <c r="Q164" i="14"/>
  <c r="T163" i="14"/>
  <c r="S163" i="14"/>
  <c r="Q163" i="14"/>
  <c r="T162" i="14"/>
  <c r="S162" i="14"/>
  <c r="Q162" i="14"/>
  <c r="T161" i="14"/>
  <c r="S161" i="14"/>
  <c r="Q161" i="14"/>
  <c r="T160" i="14"/>
  <c r="S160" i="14"/>
  <c r="Q160" i="14"/>
  <c r="T159" i="14"/>
  <c r="S159" i="14"/>
  <c r="Q159" i="14"/>
  <c r="T158" i="14"/>
  <c r="S158" i="14"/>
  <c r="Q158" i="14"/>
  <c r="T157" i="14"/>
  <c r="S157" i="14"/>
  <c r="Q157" i="14"/>
  <c r="T156" i="14"/>
  <c r="S156" i="14"/>
  <c r="Q156" i="14"/>
  <c r="T155" i="14"/>
  <c r="S155" i="14"/>
  <c r="Q155" i="14"/>
  <c r="T154" i="14"/>
  <c r="S154" i="14"/>
  <c r="Q154" i="14"/>
  <c r="T153" i="14"/>
  <c r="S153" i="14"/>
  <c r="Q153" i="14"/>
  <c r="T152" i="14"/>
  <c r="S152" i="14"/>
  <c r="Q152" i="14"/>
  <c r="T151" i="14"/>
  <c r="S151" i="14"/>
  <c r="Q151" i="14"/>
  <c r="T150" i="14"/>
  <c r="S150" i="14"/>
  <c r="Q150" i="14"/>
  <c r="T149" i="14"/>
  <c r="S149" i="14"/>
  <c r="Q149" i="14"/>
  <c r="T148" i="14"/>
  <c r="S148" i="14"/>
  <c r="Q148" i="14"/>
  <c r="T147" i="14"/>
  <c r="S147" i="14"/>
  <c r="Q147" i="14"/>
  <c r="T146" i="14"/>
  <c r="S146" i="14"/>
  <c r="Q146" i="14"/>
  <c r="T145" i="14"/>
  <c r="S145" i="14"/>
  <c r="Q145" i="14"/>
  <c r="T144" i="14"/>
  <c r="S144" i="14"/>
  <c r="Q144" i="14"/>
  <c r="T143" i="14"/>
  <c r="S143" i="14"/>
  <c r="Q143" i="14"/>
  <c r="T142" i="14"/>
  <c r="S142" i="14"/>
  <c r="Q142" i="14"/>
  <c r="T141" i="14"/>
  <c r="S141" i="14"/>
  <c r="Q141" i="14"/>
  <c r="T140" i="14"/>
  <c r="S140" i="14"/>
  <c r="Q140" i="14"/>
  <c r="T139" i="14"/>
  <c r="S139" i="14"/>
  <c r="Q139" i="14"/>
  <c r="T138" i="14"/>
  <c r="S138" i="14"/>
  <c r="Q138" i="14"/>
  <c r="T137" i="14"/>
  <c r="S137" i="14"/>
  <c r="Q137" i="14"/>
  <c r="T136" i="14"/>
  <c r="S136" i="14"/>
  <c r="Q136" i="14"/>
  <c r="T135" i="14"/>
  <c r="S135" i="14"/>
  <c r="Q135" i="14"/>
  <c r="T134" i="14"/>
  <c r="S134" i="14"/>
  <c r="Q134" i="14"/>
  <c r="T133" i="14"/>
  <c r="S133" i="14"/>
  <c r="Q133" i="14"/>
  <c r="T132" i="14"/>
  <c r="S132" i="14"/>
  <c r="Q132" i="14"/>
  <c r="T131" i="14"/>
  <c r="S131" i="14"/>
  <c r="Q131" i="14"/>
  <c r="T130" i="14"/>
  <c r="S130" i="14"/>
  <c r="Q130" i="14"/>
  <c r="T129" i="14"/>
  <c r="S129" i="14"/>
  <c r="Q129" i="14"/>
  <c r="T128" i="14"/>
  <c r="S128" i="14"/>
  <c r="Q128" i="14"/>
  <c r="T127" i="14"/>
  <c r="S127" i="14"/>
  <c r="Q127" i="14"/>
  <c r="T126" i="14"/>
  <c r="S126" i="14"/>
  <c r="Q126" i="14"/>
  <c r="T125" i="14"/>
  <c r="S125" i="14"/>
  <c r="Q125" i="14"/>
  <c r="T124" i="14"/>
  <c r="S124" i="14"/>
  <c r="Q124" i="14"/>
  <c r="T123" i="14"/>
  <c r="S123" i="14"/>
  <c r="Q123" i="14"/>
  <c r="T122" i="14"/>
  <c r="S122" i="14"/>
  <c r="Q122" i="14"/>
  <c r="T121" i="14"/>
  <c r="S121" i="14"/>
  <c r="Q121" i="14"/>
  <c r="T120" i="14"/>
  <c r="S120" i="14"/>
  <c r="Q120" i="14"/>
  <c r="T119" i="14"/>
  <c r="S119" i="14"/>
  <c r="Q119" i="14"/>
  <c r="T118" i="14"/>
  <c r="S118" i="14"/>
  <c r="Q118" i="14"/>
  <c r="T117" i="14"/>
  <c r="S117" i="14"/>
  <c r="Q117" i="14"/>
  <c r="T116" i="14"/>
  <c r="S116" i="14"/>
  <c r="Q116" i="14"/>
  <c r="T115" i="14"/>
  <c r="S115" i="14"/>
  <c r="Q115" i="14"/>
  <c r="T114" i="14"/>
  <c r="S114" i="14"/>
  <c r="Q114" i="14"/>
  <c r="T113" i="14"/>
  <c r="S113" i="14"/>
  <c r="Q113" i="14"/>
  <c r="T112" i="14"/>
  <c r="S112" i="14"/>
  <c r="Q112" i="14"/>
  <c r="T111" i="14"/>
  <c r="S111" i="14"/>
  <c r="Q111" i="14"/>
  <c r="T110" i="14"/>
  <c r="S110" i="14"/>
  <c r="Q110" i="14"/>
  <c r="T109" i="14"/>
  <c r="S109" i="14"/>
  <c r="Q109" i="14"/>
  <c r="T108" i="14"/>
  <c r="S108" i="14"/>
  <c r="Q108" i="14"/>
  <c r="T107" i="14"/>
  <c r="S107" i="14"/>
  <c r="Q107" i="14"/>
  <c r="T106" i="14"/>
  <c r="S106" i="14"/>
  <c r="Q106" i="14"/>
  <c r="T105" i="14"/>
  <c r="S105" i="14"/>
  <c r="Q105" i="14"/>
  <c r="T104" i="14"/>
  <c r="S104" i="14"/>
  <c r="Q104" i="14"/>
  <c r="T103" i="14"/>
  <c r="S103" i="14"/>
  <c r="Q103" i="14"/>
  <c r="T102" i="14"/>
  <c r="S102" i="14"/>
  <c r="Q102" i="14"/>
  <c r="T101" i="14"/>
  <c r="S101" i="14"/>
  <c r="Q101" i="14"/>
  <c r="T100" i="14"/>
  <c r="S100" i="14"/>
  <c r="Q100" i="14"/>
  <c r="T99" i="14"/>
  <c r="S99" i="14"/>
  <c r="Q99" i="14"/>
  <c r="T98" i="14"/>
  <c r="S98" i="14"/>
  <c r="Q98" i="14"/>
  <c r="T97" i="14"/>
  <c r="S97" i="14"/>
  <c r="Q97" i="14"/>
  <c r="T96" i="14"/>
  <c r="S96" i="14"/>
  <c r="Q96" i="14"/>
  <c r="T95" i="14"/>
  <c r="S95" i="14"/>
  <c r="Q95" i="14"/>
  <c r="T94" i="14"/>
  <c r="S94" i="14"/>
  <c r="Q94" i="14"/>
  <c r="T93" i="14"/>
  <c r="S93" i="14"/>
  <c r="Q93" i="14"/>
  <c r="T92" i="14"/>
  <c r="S92" i="14"/>
  <c r="Q92" i="14"/>
  <c r="T91" i="14"/>
  <c r="S91" i="14"/>
  <c r="Q91" i="14"/>
  <c r="T90" i="14"/>
  <c r="S90" i="14"/>
  <c r="Q90" i="14"/>
  <c r="T89" i="14"/>
  <c r="S89" i="14"/>
  <c r="Q89" i="14"/>
  <c r="T88" i="14"/>
  <c r="S88" i="14"/>
  <c r="Q88" i="14"/>
  <c r="T87" i="14"/>
  <c r="S87" i="14"/>
  <c r="Q87" i="14"/>
  <c r="T86" i="14"/>
  <c r="S86" i="14"/>
  <c r="Q86" i="14"/>
  <c r="T85" i="14"/>
  <c r="S85" i="14"/>
  <c r="Q85" i="14"/>
  <c r="T84" i="14"/>
  <c r="S84" i="14"/>
  <c r="Q84" i="14"/>
  <c r="T83" i="14"/>
  <c r="S83" i="14"/>
  <c r="Q83" i="14"/>
  <c r="T82" i="14"/>
  <c r="S82" i="14"/>
  <c r="Q82" i="14"/>
  <c r="T81" i="14"/>
  <c r="S81" i="14"/>
  <c r="Q81" i="14"/>
  <c r="T80" i="14"/>
  <c r="S80" i="14"/>
  <c r="Q80" i="14"/>
  <c r="T79" i="14"/>
  <c r="S79" i="14"/>
  <c r="Q79" i="14"/>
  <c r="T78" i="14"/>
  <c r="S78" i="14"/>
  <c r="Q78" i="14"/>
  <c r="T77" i="14"/>
  <c r="S77" i="14"/>
  <c r="Q77" i="14"/>
  <c r="T76" i="14"/>
  <c r="S76" i="14"/>
  <c r="Q76" i="14"/>
  <c r="T75" i="14"/>
  <c r="S75" i="14"/>
  <c r="Q75" i="14"/>
  <c r="T74" i="14"/>
  <c r="S74" i="14"/>
  <c r="Q74" i="14"/>
  <c r="T73" i="14"/>
  <c r="S73" i="14"/>
  <c r="Q73" i="14"/>
  <c r="T72" i="14"/>
  <c r="S72" i="14"/>
  <c r="Q72" i="14"/>
  <c r="T71" i="14"/>
  <c r="S71" i="14"/>
  <c r="Q71" i="14"/>
  <c r="T70" i="14"/>
  <c r="S70" i="14"/>
  <c r="Q70" i="14"/>
  <c r="T69" i="14"/>
  <c r="S69" i="14"/>
  <c r="Q69" i="14"/>
  <c r="T68" i="14"/>
  <c r="S68" i="14"/>
  <c r="Q68" i="14"/>
  <c r="T67" i="14"/>
  <c r="S67" i="14"/>
  <c r="Q67" i="14"/>
  <c r="T66" i="14"/>
  <c r="S66" i="14"/>
  <c r="Q66" i="14"/>
  <c r="T65" i="14"/>
  <c r="S65" i="14"/>
  <c r="Q65" i="14"/>
  <c r="T64" i="14"/>
  <c r="S64" i="14"/>
  <c r="Q64" i="14"/>
  <c r="T63" i="14"/>
  <c r="S63" i="14"/>
  <c r="Q63" i="14"/>
  <c r="T62" i="14"/>
  <c r="S62" i="14"/>
  <c r="Q62" i="14"/>
  <c r="T61" i="14"/>
  <c r="S61" i="14"/>
  <c r="Q61" i="14"/>
  <c r="T60" i="14"/>
  <c r="S60" i="14"/>
  <c r="Q60" i="14"/>
  <c r="T59" i="14"/>
  <c r="S59" i="14"/>
  <c r="Q59" i="14"/>
  <c r="T58" i="14"/>
  <c r="S58" i="14"/>
  <c r="Q58" i="14"/>
  <c r="T57" i="14"/>
  <c r="S57" i="14"/>
  <c r="Q57" i="14"/>
  <c r="T56" i="14"/>
  <c r="S56" i="14"/>
  <c r="Q56" i="14"/>
  <c r="T55" i="14"/>
  <c r="S55" i="14"/>
  <c r="Q55" i="14"/>
  <c r="T54" i="14"/>
  <c r="S54" i="14"/>
  <c r="Q54" i="14"/>
  <c r="T53" i="14"/>
  <c r="S53" i="14"/>
  <c r="Q53" i="14"/>
  <c r="T52" i="14"/>
  <c r="S52" i="14"/>
  <c r="Q52" i="14"/>
  <c r="T51" i="14"/>
  <c r="S51" i="14"/>
  <c r="Q51" i="14"/>
  <c r="T50" i="14"/>
  <c r="S50" i="14"/>
  <c r="Q50" i="14"/>
  <c r="T49" i="14"/>
  <c r="S49" i="14"/>
  <c r="Q49" i="14"/>
  <c r="T48" i="14"/>
  <c r="S48" i="14"/>
  <c r="Q48" i="14"/>
  <c r="T47" i="14"/>
  <c r="S47" i="14"/>
  <c r="Q47" i="14"/>
  <c r="T46" i="14"/>
  <c r="S46" i="14"/>
  <c r="Q46" i="14"/>
  <c r="T45" i="14"/>
  <c r="S45" i="14"/>
  <c r="Q45" i="14"/>
  <c r="T44" i="14"/>
  <c r="S44" i="14"/>
  <c r="Q44" i="14"/>
  <c r="T43" i="14"/>
  <c r="S43" i="14"/>
  <c r="Q43" i="14"/>
  <c r="T42" i="14"/>
  <c r="S42" i="14"/>
  <c r="Q42" i="14"/>
  <c r="T41" i="14"/>
  <c r="S41" i="14"/>
  <c r="Q41" i="14"/>
  <c r="T40" i="14"/>
  <c r="S40" i="14"/>
  <c r="Q40" i="14"/>
  <c r="T39" i="14"/>
  <c r="S39" i="14"/>
  <c r="Q39" i="14"/>
  <c r="T38" i="14"/>
  <c r="S38" i="14"/>
  <c r="Q38" i="14"/>
  <c r="T37" i="14"/>
  <c r="S37" i="14"/>
  <c r="Q37" i="14"/>
  <c r="T36" i="14"/>
  <c r="S36" i="14"/>
  <c r="Q36" i="14"/>
  <c r="T35" i="14"/>
  <c r="S35" i="14"/>
  <c r="Q35" i="14"/>
  <c r="T34" i="14"/>
  <c r="S34" i="14"/>
  <c r="Q34" i="14"/>
  <c r="T33" i="14"/>
  <c r="S33" i="14"/>
  <c r="Q33" i="14"/>
  <c r="T32" i="14"/>
  <c r="S32" i="14"/>
  <c r="Q32" i="14"/>
  <c r="T31" i="14"/>
  <c r="S31" i="14"/>
  <c r="Q31" i="14"/>
  <c r="T30" i="14"/>
  <c r="S30" i="14"/>
  <c r="Q30" i="14"/>
  <c r="T29" i="14"/>
  <c r="S29" i="14"/>
  <c r="Q29" i="14"/>
  <c r="T28" i="14"/>
  <c r="S28" i="14"/>
  <c r="Q28" i="14"/>
  <c r="T27" i="14"/>
  <c r="S27" i="14"/>
  <c r="Q27" i="14"/>
  <c r="T26" i="14"/>
  <c r="S26" i="14"/>
  <c r="Q26" i="14"/>
  <c r="T25" i="14"/>
  <c r="S25" i="14"/>
  <c r="Q25" i="14"/>
  <c r="T24" i="14"/>
  <c r="S24" i="14"/>
  <c r="Q24" i="14"/>
  <c r="T23" i="14"/>
  <c r="S23" i="14"/>
  <c r="Q23" i="14"/>
  <c r="T22" i="14"/>
  <c r="S22" i="14"/>
  <c r="Q22" i="14"/>
  <c r="T21" i="14"/>
  <c r="S21" i="14"/>
  <c r="Q21" i="14"/>
  <c r="T20" i="14"/>
  <c r="S20" i="14"/>
  <c r="Q20" i="14"/>
  <c r="T19" i="14"/>
  <c r="S19" i="14"/>
  <c r="Q19" i="14"/>
  <c r="T18" i="14"/>
  <c r="S18" i="14"/>
  <c r="Q18" i="14"/>
  <c r="T17" i="14"/>
  <c r="S17" i="14"/>
  <c r="Q17" i="14"/>
  <c r="T16" i="14"/>
  <c r="S16" i="14"/>
  <c r="Q16" i="14"/>
  <c r="T15" i="14"/>
  <c r="S15" i="14"/>
  <c r="Q15" i="14"/>
  <c r="T14" i="14"/>
  <c r="S14" i="14"/>
  <c r="Q14" i="14"/>
  <c r="T13" i="14"/>
  <c r="S13" i="14"/>
  <c r="Q13" i="14"/>
  <c r="T12" i="14"/>
  <c r="S12" i="14"/>
  <c r="Q12" i="14"/>
  <c r="T11" i="14"/>
  <c r="S11" i="14"/>
  <c r="Q11" i="14"/>
  <c r="T10" i="14"/>
  <c r="S10" i="14"/>
  <c r="Q10" i="14"/>
  <c r="T9" i="14"/>
  <c r="S9" i="14"/>
  <c r="Q9" i="14"/>
  <c r="T8" i="14"/>
  <c r="S8" i="14"/>
  <c r="Q8" i="14"/>
  <c r="T7" i="14"/>
  <c r="S7" i="14"/>
  <c r="Q7" i="14"/>
  <c r="T6" i="14"/>
  <c r="S6" i="14"/>
  <c r="Q6" i="14"/>
  <c r="T200" i="13"/>
  <c r="S200" i="13"/>
  <c r="Q200" i="13"/>
  <c r="T199" i="13"/>
  <c r="S199" i="13"/>
  <c r="Q199" i="13"/>
  <c r="T198" i="13"/>
  <c r="S198" i="13"/>
  <c r="Q198" i="13"/>
  <c r="T197" i="13"/>
  <c r="S197" i="13"/>
  <c r="Q197" i="13"/>
  <c r="T196" i="13"/>
  <c r="S196" i="13"/>
  <c r="Q196" i="13"/>
  <c r="T195" i="13"/>
  <c r="S195" i="13"/>
  <c r="Q195" i="13"/>
  <c r="T194" i="13"/>
  <c r="S194" i="13"/>
  <c r="Q194" i="13"/>
  <c r="T193" i="13"/>
  <c r="S193" i="13"/>
  <c r="Q193" i="13"/>
  <c r="T192" i="13"/>
  <c r="S192" i="13"/>
  <c r="Q192" i="13"/>
  <c r="T191" i="13"/>
  <c r="S191" i="13"/>
  <c r="Q191" i="13"/>
  <c r="T190" i="13"/>
  <c r="S190" i="13"/>
  <c r="Q190" i="13"/>
  <c r="T189" i="13"/>
  <c r="S189" i="13"/>
  <c r="Q189" i="13"/>
  <c r="T188" i="13"/>
  <c r="S188" i="13"/>
  <c r="Q188" i="13"/>
  <c r="T187" i="13"/>
  <c r="S187" i="13"/>
  <c r="Q187" i="13"/>
  <c r="T186" i="13"/>
  <c r="S186" i="13"/>
  <c r="Q186" i="13"/>
  <c r="T185" i="13"/>
  <c r="S185" i="13"/>
  <c r="Q185" i="13"/>
  <c r="T184" i="13"/>
  <c r="S184" i="13"/>
  <c r="Q184" i="13"/>
  <c r="T183" i="13"/>
  <c r="S183" i="13"/>
  <c r="Q183" i="13"/>
  <c r="T182" i="13"/>
  <c r="S182" i="13"/>
  <c r="Q182" i="13"/>
  <c r="T181" i="13"/>
  <c r="S181" i="13"/>
  <c r="Q181" i="13"/>
  <c r="T180" i="13"/>
  <c r="S180" i="13"/>
  <c r="Q180" i="13"/>
  <c r="T179" i="13"/>
  <c r="S179" i="13"/>
  <c r="Q179" i="13"/>
  <c r="T178" i="13"/>
  <c r="S178" i="13"/>
  <c r="Q178" i="13"/>
  <c r="T177" i="13"/>
  <c r="S177" i="13"/>
  <c r="Q177" i="13"/>
  <c r="T176" i="13"/>
  <c r="S176" i="13"/>
  <c r="Q176" i="13"/>
  <c r="T175" i="13"/>
  <c r="S175" i="13"/>
  <c r="Q175" i="13"/>
  <c r="T174" i="13"/>
  <c r="S174" i="13"/>
  <c r="Q174" i="13"/>
  <c r="T173" i="13"/>
  <c r="S173" i="13"/>
  <c r="Q173" i="13"/>
  <c r="T172" i="13"/>
  <c r="S172" i="13"/>
  <c r="Q172" i="13"/>
  <c r="T171" i="13"/>
  <c r="S171" i="13"/>
  <c r="Q171" i="13"/>
  <c r="T170" i="13"/>
  <c r="S170" i="13"/>
  <c r="Q170" i="13"/>
  <c r="T169" i="13"/>
  <c r="S169" i="13"/>
  <c r="Q169" i="13"/>
  <c r="T168" i="13"/>
  <c r="S168" i="13"/>
  <c r="Q168" i="13"/>
  <c r="T167" i="13"/>
  <c r="S167" i="13"/>
  <c r="Q167" i="13"/>
  <c r="T166" i="13"/>
  <c r="S166" i="13"/>
  <c r="Q166" i="13"/>
  <c r="T165" i="13"/>
  <c r="S165" i="13"/>
  <c r="Q165" i="13"/>
  <c r="T164" i="13"/>
  <c r="S164" i="13"/>
  <c r="Q164" i="13"/>
  <c r="T163" i="13"/>
  <c r="S163" i="13"/>
  <c r="Q163" i="13"/>
  <c r="T162" i="13"/>
  <c r="S162" i="13"/>
  <c r="Q162" i="13"/>
  <c r="T161" i="13"/>
  <c r="S161" i="13"/>
  <c r="Q161" i="13"/>
  <c r="T160" i="13"/>
  <c r="S160" i="13"/>
  <c r="Q160" i="13"/>
  <c r="T159" i="13"/>
  <c r="S159" i="13"/>
  <c r="Q159" i="13"/>
  <c r="T158" i="13"/>
  <c r="S158" i="13"/>
  <c r="Q158" i="13"/>
  <c r="T157" i="13"/>
  <c r="S157" i="13"/>
  <c r="Q157" i="13"/>
  <c r="T156" i="13"/>
  <c r="S156" i="13"/>
  <c r="Q156" i="13"/>
  <c r="T155" i="13"/>
  <c r="S155" i="13"/>
  <c r="Q155" i="13"/>
  <c r="T154" i="13"/>
  <c r="S154" i="13"/>
  <c r="Q154" i="13"/>
  <c r="T153" i="13"/>
  <c r="S153" i="13"/>
  <c r="Q153" i="13"/>
  <c r="T152" i="13"/>
  <c r="S152" i="13"/>
  <c r="Q152" i="13"/>
  <c r="T151" i="13"/>
  <c r="S151" i="13"/>
  <c r="Q151" i="13"/>
  <c r="T150" i="13"/>
  <c r="S150" i="13"/>
  <c r="Q150" i="13"/>
  <c r="T149" i="13"/>
  <c r="S149" i="13"/>
  <c r="Q149" i="13"/>
  <c r="T148" i="13"/>
  <c r="S148" i="13"/>
  <c r="Q148" i="13"/>
  <c r="T147" i="13"/>
  <c r="S147" i="13"/>
  <c r="Q147" i="13"/>
  <c r="T146" i="13"/>
  <c r="S146" i="13"/>
  <c r="Q146" i="13"/>
  <c r="T145" i="13"/>
  <c r="S145" i="13"/>
  <c r="Q145" i="13"/>
  <c r="T144" i="13"/>
  <c r="S144" i="13"/>
  <c r="Q144" i="13"/>
  <c r="T143" i="13"/>
  <c r="S143" i="13"/>
  <c r="Q143" i="13"/>
  <c r="T142" i="13"/>
  <c r="S142" i="13"/>
  <c r="Q142" i="13"/>
  <c r="T141" i="13"/>
  <c r="S141" i="13"/>
  <c r="Q141" i="13"/>
  <c r="T140" i="13"/>
  <c r="S140" i="13"/>
  <c r="Q140" i="13"/>
  <c r="T139" i="13"/>
  <c r="S139" i="13"/>
  <c r="Q139" i="13"/>
  <c r="T138" i="13"/>
  <c r="S138" i="13"/>
  <c r="Q138" i="13"/>
  <c r="T137" i="13"/>
  <c r="S137" i="13"/>
  <c r="Q137" i="13"/>
  <c r="T136" i="13"/>
  <c r="S136" i="13"/>
  <c r="Q136" i="13"/>
  <c r="T135" i="13"/>
  <c r="S135" i="13"/>
  <c r="Q135" i="13"/>
  <c r="T134" i="13"/>
  <c r="S134" i="13"/>
  <c r="Q134" i="13"/>
  <c r="T133" i="13"/>
  <c r="S133" i="13"/>
  <c r="Q133" i="13"/>
  <c r="T132" i="13"/>
  <c r="S132" i="13"/>
  <c r="Q132" i="13"/>
  <c r="T131" i="13"/>
  <c r="S131" i="13"/>
  <c r="Q131" i="13"/>
  <c r="T130" i="13"/>
  <c r="S130" i="13"/>
  <c r="Q130" i="13"/>
  <c r="T129" i="13"/>
  <c r="S129" i="13"/>
  <c r="Q129" i="13"/>
  <c r="T128" i="13"/>
  <c r="S128" i="13"/>
  <c r="Q128" i="13"/>
  <c r="T127" i="13"/>
  <c r="S127" i="13"/>
  <c r="Q127" i="13"/>
  <c r="T126" i="13"/>
  <c r="S126" i="13"/>
  <c r="Q126" i="13"/>
  <c r="T125" i="13"/>
  <c r="S125" i="13"/>
  <c r="Q125" i="13"/>
  <c r="T124" i="13"/>
  <c r="S124" i="13"/>
  <c r="Q124" i="13"/>
  <c r="T123" i="13"/>
  <c r="S123" i="13"/>
  <c r="Q123" i="13"/>
  <c r="T122" i="13"/>
  <c r="S122" i="13"/>
  <c r="Q122" i="13"/>
  <c r="T121" i="13"/>
  <c r="S121" i="13"/>
  <c r="Q121" i="13"/>
  <c r="T120" i="13"/>
  <c r="S120" i="13"/>
  <c r="Q120" i="13"/>
  <c r="T119" i="13"/>
  <c r="S119" i="13"/>
  <c r="Q119" i="13"/>
  <c r="T118" i="13"/>
  <c r="S118" i="13"/>
  <c r="Q118" i="13"/>
  <c r="T117" i="13"/>
  <c r="S117" i="13"/>
  <c r="Q117" i="13"/>
  <c r="T116" i="13"/>
  <c r="S116" i="13"/>
  <c r="Q116" i="13"/>
  <c r="T115" i="13"/>
  <c r="S115" i="13"/>
  <c r="Q115" i="13"/>
  <c r="T114" i="13"/>
  <c r="S114" i="13"/>
  <c r="Q114" i="13"/>
  <c r="T113" i="13"/>
  <c r="S113" i="13"/>
  <c r="Q113" i="13"/>
  <c r="T112" i="13"/>
  <c r="S112" i="13"/>
  <c r="Q112" i="13"/>
  <c r="T111" i="13"/>
  <c r="S111" i="13"/>
  <c r="Q111" i="13"/>
  <c r="T110" i="13"/>
  <c r="S110" i="13"/>
  <c r="Q110" i="13"/>
  <c r="T109" i="13"/>
  <c r="S109" i="13"/>
  <c r="Q109" i="13"/>
  <c r="T108" i="13"/>
  <c r="S108" i="13"/>
  <c r="Q108" i="13"/>
  <c r="T107" i="13"/>
  <c r="S107" i="13"/>
  <c r="Q107" i="13"/>
  <c r="T106" i="13"/>
  <c r="S106" i="13"/>
  <c r="Q106" i="13"/>
  <c r="T105" i="13"/>
  <c r="S105" i="13"/>
  <c r="Q105" i="13"/>
  <c r="T104" i="13"/>
  <c r="S104" i="13"/>
  <c r="Q104" i="13"/>
  <c r="T103" i="13"/>
  <c r="S103" i="13"/>
  <c r="Q103" i="13"/>
  <c r="T102" i="13"/>
  <c r="S102" i="13"/>
  <c r="Q102" i="13"/>
  <c r="T101" i="13"/>
  <c r="S101" i="13"/>
  <c r="Q101" i="13"/>
  <c r="T100" i="13"/>
  <c r="S100" i="13"/>
  <c r="Q100" i="13"/>
  <c r="T99" i="13"/>
  <c r="S99" i="13"/>
  <c r="Q99" i="13"/>
  <c r="T98" i="13"/>
  <c r="S98" i="13"/>
  <c r="Q98" i="13"/>
  <c r="T97" i="13"/>
  <c r="S97" i="13"/>
  <c r="Q97" i="13"/>
  <c r="T96" i="13"/>
  <c r="S96" i="13"/>
  <c r="Q96" i="13"/>
  <c r="T95" i="13"/>
  <c r="S95" i="13"/>
  <c r="Q95" i="13"/>
  <c r="T94" i="13"/>
  <c r="S94" i="13"/>
  <c r="Q94" i="13"/>
  <c r="T93" i="13"/>
  <c r="S93" i="13"/>
  <c r="Q93" i="13"/>
  <c r="T92" i="13"/>
  <c r="S92" i="13"/>
  <c r="Q92" i="13"/>
  <c r="T91" i="13"/>
  <c r="S91" i="13"/>
  <c r="Q91" i="13"/>
  <c r="T90" i="13"/>
  <c r="S90" i="13"/>
  <c r="Q90" i="13"/>
  <c r="T89" i="13"/>
  <c r="S89" i="13"/>
  <c r="Q89" i="13"/>
  <c r="T88" i="13"/>
  <c r="S88" i="13"/>
  <c r="Q88" i="13"/>
  <c r="T87" i="13"/>
  <c r="S87" i="13"/>
  <c r="Q87" i="13"/>
  <c r="T86" i="13"/>
  <c r="S86" i="13"/>
  <c r="Q86" i="13"/>
  <c r="T85" i="13"/>
  <c r="S85" i="13"/>
  <c r="Q85" i="13"/>
  <c r="T84" i="13"/>
  <c r="S84" i="13"/>
  <c r="Q84" i="13"/>
  <c r="T83" i="13"/>
  <c r="S83" i="13"/>
  <c r="Q83" i="13"/>
  <c r="T82" i="13"/>
  <c r="S82" i="13"/>
  <c r="Q82" i="13"/>
  <c r="T81" i="13"/>
  <c r="S81" i="13"/>
  <c r="Q81" i="13"/>
  <c r="T80" i="13"/>
  <c r="S80" i="13"/>
  <c r="Q80" i="13"/>
  <c r="T79" i="13"/>
  <c r="S79" i="13"/>
  <c r="Q79" i="13"/>
  <c r="T78" i="13"/>
  <c r="S78" i="13"/>
  <c r="Q78" i="13"/>
  <c r="T77" i="13"/>
  <c r="S77" i="13"/>
  <c r="Q77" i="13"/>
  <c r="T76" i="13"/>
  <c r="S76" i="13"/>
  <c r="Q76" i="13"/>
  <c r="T75" i="13"/>
  <c r="S75" i="13"/>
  <c r="Q75" i="13"/>
  <c r="T74" i="13"/>
  <c r="S74" i="13"/>
  <c r="Q74" i="13"/>
  <c r="T73" i="13"/>
  <c r="S73" i="13"/>
  <c r="Q73" i="13"/>
  <c r="T72" i="13"/>
  <c r="S72" i="13"/>
  <c r="Q72" i="13"/>
  <c r="T71" i="13"/>
  <c r="S71" i="13"/>
  <c r="Q71" i="13"/>
  <c r="T70" i="13"/>
  <c r="S70" i="13"/>
  <c r="Q70" i="13"/>
  <c r="T69" i="13"/>
  <c r="S69" i="13"/>
  <c r="Q69" i="13"/>
  <c r="T68" i="13"/>
  <c r="S68" i="13"/>
  <c r="Q68" i="13"/>
  <c r="T67" i="13"/>
  <c r="S67" i="13"/>
  <c r="Q67" i="13"/>
  <c r="T66" i="13"/>
  <c r="S66" i="13"/>
  <c r="Q66" i="13"/>
  <c r="T65" i="13"/>
  <c r="S65" i="13"/>
  <c r="Q65" i="13"/>
  <c r="T64" i="13"/>
  <c r="S64" i="13"/>
  <c r="Q64" i="13"/>
  <c r="T63" i="13"/>
  <c r="S63" i="13"/>
  <c r="Q63" i="13"/>
  <c r="T62" i="13"/>
  <c r="S62" i="13"/>
  <c r="Q62" i="13"/>
  <c r="T61" i="13"/>
  <c r="S61" i="13"/>
  <c r="Q61" i="13"/>
  <c r="T60" i="13"/>
  <c r="S60" i="13"/>
  <c r="Q60" i="13"/>
  <c r="T59" i="13"/>
  <c r="S59" i="13"/>
  <c r="Q59" i="13"/>
  <c r="T58" i="13"/>
  <c r="S58" i="13"/>
  <c r="Q58" i="13"/>
  <c r="T57" i="13"/>
  <c r="S57" i="13"/>
  <c r="Q57" i="13"/>
  <c r="T56" i="13"/>
  <c r="S56" i="13"/>
  <c r="Q56" i="13"/>
  <c r="T55" i="13"/>
  <c r="S55" i="13"/>
  <c r="Q55" i="13"/>
  <c r="T54" i="13"/>
  <c r="S54" i="13"/>
  <c r="Q54" i="13"/>
  <c r="T53" i="13"/>
  <c r="S53" i="13"/>
  <c r="Q53" i="13"/>
  <c r="T52" i="13"/>
  <c r="S52" i="13"/>
  <c r="Q52" i="13"/>
  <c r="T51" i="13"/>
  <c r="S51" i="13"/>
  <c r="Q51" i="13"/>
  <c r="T50" i="13"/>
  <c r="S50" i="13"/>
  <c r="Q50" i="13"/>
  <c r="T49" i="13"/>
  <c r="S49" i="13"/>
  <c r="Q49" i="13"/>
  <c r="T48" i="13"/>
  <c r="S48" i="13"/>
  <c r="Q48" i="13"/>
  <c r="T46" i="13"/>
  <c r="S46" i="13"/>
  <c r="Q46" i="13"/>
  <c r="T45" i="13"/>
  <c r="S45" i="13"/>
  <c r="Q45" i="13"/>
  <c r="T44" i="13"/>
  <c r="S44" i="13"/>
  <c r="Q44" i="13"/>
  <c r="T43" i="13"/>
  <c r="S43" i="13"/>
  <c r="Q43" i="13"/>
  <c r="T42" i="13"/>
  <c r="S42" i="13"/>
  <c r="Q42" i="13"/>
  <c r="T41" i="13"/>
  <c r="S41" i="13"/>
  <c r="Q41" i="13"/>
  <c r="T40" i="13"/>
  <c r="S40" i="13"/>
  <c r="Q40" i="13"/>
  <c r="T39" i="13"/>
  <c r="S39" i="13"/>
  <c r="Q39" i="13"/>
  <c r="T38" i="13"/>
  <c r="S38" i="13"/>
  <c r="Q38" i="13"/>
  <c r="T37" i="13"/>
  <c r="S37" i="13"/>
  <c r="Q37" i="13"/>
  <c r="T36" i="13"/>
  <c r="S36" i="13"/>
  <c r="Q36" i="13"/>
  <c r="T35" i="13"/>
  <c r="S35" i="13"/>
  <c r="Q35" i="13"/>
  <c r="T34" i="13"/>
  <c r="S34" i="13"/>
  <c r="Q34" i="13"/>
  <c r="T33" i="13"/>
  <c r="S33" i="13"/>
  <c r="Q33" i="13"/>
  <c r="T32" i="13"/>
  <c r="S32" i="13"/>
  <c r="Q32" i="13"/>
  <c r="T31" i="13"/>
  <c r="S31" i="13"/>
  <c r="Q31" i="13"/>
  <c r="T30" i="13"/>
  <c r="S30" i="13"/>
  <c r="Q30" i="13"/>
  <c r="T29" i="13"/>
  <c r="S29" i="13"/>
  <c r="Q29" i="13"/>
  <c r="T28" i="13"/>
  <c r="S28" i="13"/>
  <c r="Q28" i="13"/>
  <c r="T27" i="13"/>
  <c r="S27" i="13"/>
  <c r="Q27" i="13"/>
  <c r="T26" i="13"/>
  <c r="S26" i="13"/>
  <c r="Q26" i="13"/>
  <c r="T25" i="13"/>
  <c r="S25" i="13"/>
  <c r="Q25" i="13"/>
  <c r="T24" i="13"/>
  <c r="S24" i="13"/>
  <c r="Q24" i="13"/>
  <c r="T23" i="13"/>
  <c r="S23" i="13"/>
  <c r="Q23" i="13"/>
  <c r="T22" i="13"/>
  <c r="S22" i="13"/>
  <c r="Q22" i="13"/>
  <c r="T21" i="13"/>
  <c r="S21" i="13"/>
  <c r="Q21" i="13"/>
  <c r="T20" i="13"/>
  <c r="S20" i="13"/>
  <c r="Q20" i="13"/>
  <c r="T19" i="13"/>
  <c r="S19" i="13"/>
  <c r="Q19" i="13"/>
  <c r="T18" i="13"/>
  <c r="S18" i="13"/>
  <c r="Q18" i="13"/>
  <c r="T17" i="13"/>
  <c r="S17" i="13"/>
  <c r="Q17" i="13"/>
  <c r="T16" i="13"/>
  <c r="S16" i="13"/>
  <c r="Q16" i="13"/>
  <c r="T15" i="13"/>
  <c r="S15" i="13"/>
  <c r="Q15" i="13"/>
  <c r="T14" i="13"/>
  <c r="S14" i="13"/>
  <c r="Q14" i="13"/>
  <c r="T13" i="13"/>
  <c r="S13" i="13"/>
  <c r="Q13" i="13"/>
  <c r="T12" i="13"/>
  <c r="S12" i="13"/>
  <c r="Q12" i="13"/>
  <c r="T11" i="13"/>
  <c r="S11" i="13"/>
  <c r="Q11" i="13"/>
  <c r="T10" i="13"/>
  <c r="S10" i="13"/>
  <c r="Q10" i="13"/>
  <c r="T9" i="13"/>
  <c r="S9" i="13"/>
  <c r="Q9" i="13"/>
  <c r="T8" i="13"/>
  <c r="S8" i="13"/>
  <c r="Q8" i="13"/>
  <c r="T7" i="13"/>
  <c r="S7" i="13"/>
  <c r="Q7" i="13"/>
  <c r="T6" i="13"/>
  <c r="S6" i="13"/>
  <c r="Q6" i="13"/>
  <c r="T5" i="13"/>
  <c r="S5" i="13"/>
  <c r="Q5" i="13"/>
  <c r="T4" i="13"/>
  <c r="S4" i="13"/>
  <c r="Q4" i="13"/>
  <c r="T3" i="13"/>
  <c r="S3" i="13"/>
  <c r="Q3" i="13"/>
  <c r="T2" i="13"/>
  <c r="S2" i="13"/>
  <c r="Q2" i="13"/>
  <c r="T200" i="12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S5" i="12"/>
  <c r="Q5" i="12"/>
  <c r="T4" i="12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4" i="11"/>
  <c r="S14" i="11"/>
  <c r="Q14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S28" i="10"/>
  <c r="Q28" i="10"/>
  <c r="T27" i="10"/>
  <c r="X27" i="10" s="1"/>
  <c r="Z27" i="10" s="1"/>
  <c r="S27" i="10"/>
  <c r="Q27" i="10"/>
  <c r="T26" i="10"/>
  <c r="X26" i="10" s="1"/>
  <c r="Z26" i="10" s="1"/>
  <c r="S26" i="10"/>
  <c r="Q26" i="10"/>
  <c r="T25" i="10"/>
  <c r="X25" i="10" s="1"/>
  <c r="Z25" i="10" s="1"/>
  <c r="S25" i="10"/>
  <c r="Q25" i="10"/>
  <c r="T24" i="10"/>
  <c r="X24" i="10" s="1"/>
  <c r="Z24" i="10" s="1"/>
  <c r="S24" i="10"/>
  <c r="Q24" i="10"/>
  <c r="T23" i="10"/>
  <c r="X23" i="10" s="1"/>
  <c r="Z23" i="10" s="1"/>
  <c r="S23" i="10"/>
  <c r="Q23" i="10"/>
  <c r="T22" i="10"/>
  <c r="X22" i="10" s="1"/>
  <c r="Z22" i="10" s="1"/>
  <c r="S22" i="10"/>
  <c r="Q22" i="10"/>
  <c r="T21" i="10"/>
  <c r="X21" i="10" s="1"/>
  <c r="Z21" i="10" s="1"/>
  <c r="S21" i="10"/>
  <c r="Q21" i="10"/>
  <c r="T20" i="10"/>
  <c r="X20" i="10" s="1"/>
  <c r="Z20" i="10" s="1"/>
  <c r="S20" i="10"/>
  <c r="Q20" i="10"/>
  <c r="T19" i="10"/>
  <c r="X19" i="10" s="1"/>
  <c r="Z19" i="10" s="1"/>
  <c r="S19" i="10"/>
  <c r="Q19" i="10"/>
  <c r="T18" i="10"/>
  <c r="X18" i="10" s="1"/>
  <c r="Z18" i="10" s="1"/>
  <c r="S18" i="10"/>
  <c r="Q18" i="10"/>
  <c r="T17" i="10"/>
  <c r="X17" i="10" s="1"/>
  <c r="Z17" i="10" s="1"/>
  <c r="S17" i="10"/>
  <c r="Q17" i="10"/>
  <c r="T16" i="10"/>
  <c r="X16" i="10" s="1"/>
  <c r="Z16" i="10" s="1"/>
  <c r="S16" i="10"/>
  <c r="Q16" i="10"/>
  <c r="T15" i="10"/>
  <c r="X15" i="10" s="1"/>
  <c r="Z15" i="10" s="1"/>
  <c r="S15" i="10"/>
  <c r="Q15" i="10"/>
  <c r="T14" i="10"/>
  <c r="X14" i="10" s="1"/>
  <c r="Z14" i="10" s="1"/>
  <c r="S14" i="10"/>
  <c r="Q14" i="10"/>
  <c r="T13" i="10"/>
  <c r="X13" i="10" s="1"/>
  <c r="Z13" i="10" s="1"/>
  <c r="S13" i="10"/>
  <c r="Q13" i="10"/>
  <c r="T12" i="10"/>
  <c r="X12" i="10" s="1"/>
  <c r="Z12" i="10" s="1"/>
  <c r="S12" i="10"/>
  <c r="Q12" i="10"/>
  <c r="T11" i="10"/>
  <c r="X11" i="10" s="1"/>
  <c r="Z11" i="10" s="1"/>
  <c r="S11" i="10"/>
  <c r="Q11" i="10"/>
  <c r="T10" i="10"/>
  <c r="X10" i="10" s="1"/>
  <c r="Z10" i="10" s="1"/>
  <c r="S10" i="10"/>
  <c r="Q10" i="10"/>
  <c r="T9" i="10"/>
  <c r="X9" i="10" s="1"/>
  <c r="Z9" i="10" s="1"/>
  <c r="S9" i="10"/>
  <c r="Q9" i="10"/>
  <c r="T8" i="10"/>
  <c r="X8" i="10" s="1"/>
  <c r="Z8" i="10" s="1"/>
  <c r="S8" i="10"/>
  <c r="Q8" i="10"/>
  <c r="T7" i="10"/>
  <c r="X7" i="10" s="1"/>
  <c r="Z7" i="10" s="1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1" i="8"/>
  <c r="S41" i="8"/>
  <c r="Q41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6" i="8"/>
  <c r="S16" i="8"/>
  <c r="Q16" i="8"/>
  <c r="T15" i="8"/>
  <c r="S15" i="8"/>
  <c r="Q15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T200" i="7"/>
  <c r="S200" i="7"/>
  <c r="Q200" i="7"/>
  <c r="T199" i="7"/>
  <c r="S199" i="7"/>
  <c r="Q199" i="7"/>
  <c r="T198" i="7"/>
  <c r="S198" i="7"/>
  <c r="Q198" i="7"/>
  <c r="T197" i="7"/>
  <c r="S197" i="7"/>
  <c r="Q197" i="7"/>
  <c r="T196" i="7"/>
  <c r="S196" i="7"/>
  <c r="Q196" i="7"/>
  <c r="T195" i="7"/>
  <c r="S195" i="7"/>
  <c r="Q195" i="7"/>
  <c r="T194" i="7"/>
  <c r="S194" i="7"/>
  <c r="Q194" i="7"/>
  <c r="T193" i="7"/>
  <c r="S193" i="7"/>
  <c r="Q193" i="7"/>
  <c r="T192" i="7"/>
  <c r="S192" i="7"/>
  <c r="Q192" i="7"/>
  <c r="T191" i="7"/>
  <c r="S191" i="7"/>
  <c r="Q191" i="7"/>
  <c r="T190" i="7"/>
  <c r="S190" i="7"/>
  <c r="Q190" i="7"/>
  <c r="T189" i="7"/>
  <c r="S189" i="7"/>
  <c r="Q189" i="7"/>
  <c r="T188" i="7"/>
  <c r="S188" i="7"/>
  <c r="Q188" i="7"/>
  <c r="T187" i="7"/>
  <c r="S187" i="7"/>
  <c r="Q187" i="7"/>
  <c r="T186" i="7"/>
  <c r="S186" i="7"/>
  <c r="Q186" i="7"/>
  <c r="T185" i="7"/>
  <c r="S185" i="7"/>
  <c r="Q185" i="7"/>
  <c r="T184" i="7"/>
  <c r="S184" i="7"/>
  <c r="Q184" i="7"/>
  <c r="T183" i="7"/>
  <c r="S183" i="7"/>
  <c r="Q183" i="7"/>
  <c r="T182" i="7"/>
  <c r="S182" i="7"/>
  <c r="Q182" i="7"/>
  <c r="T181" i="7"/>
  <c r="S181" i="7"/>
  <c r="Q181" i="7"/>
  <c r="T180" i="7"/>
  <c r="S180" i="7"/>
  <c r="Q180" i="7"/>
  <c r="T179" i="7"/>
  <c r="S179" i="7"/>
  <c r="Q179" i="7"/>
  <c r="T178" i="7"/>
  <c r="S178" i="7"/>
  <c r="Q178" i="7"/>
  <c r="T177" i="7"/>
  <c r="S177" i="7"/>
  <c r="Q177" i="7"/>
  <c r="T176" i="7"/>
  <c r="S176" i="7"/>
  <c r="Q176" i="7"/>
  <c r="T175" i="7"/>
  <c r="S175" i="7"/>
  <c r="Q175" i="7"/>
  <c r="T174" i="7"/>
  <c r="S174" i="7"/>
  <c r="Q174" i="7"/>
  <c r="T173" i="7"/>
  <c r="S173" i="7"/>
  <c r="Q173" i="7"/>
  <c r="T172" i="7"/>
  <c r="S172" i="7"/>
  <c r="Q172" i="7"/>
  <c r="T171" i="7"/>
  <c r="S171" i="7"/>
  <c r="Q171" i="7"/>
  <c r="T170" i="7"/>
  <c r="S170" i="7"/>
  <c r="Q170" i="7"/>
  <c r="T169" i="7"/>
  <c r="S169" i="7"/>
  <c r="Q169" i="7"/>
  <c r="T168" i="7"/>
  <c r="S168" i="7"/>
  <c r="Q168" i="7"/>
  <c r="T167" i="7"/>
  <c r="S167" i="7"/>
  <c r="Q167" i="7"/>
  <c r="T166" i="7"/>
  <c r="S166" i="7"/>
  <c r="Q166" i="7"/>
  <c r="T165" i="7"/>
  <c r="S165" i="7"/>
  <c r="Q165" i="7"/>
  <c r="T164" i="7"/>
  <c r="S164" i="7"/>
  <c r="Q164" i="7"/>
  <c r="T163" i="7"/>
  <c r="S163" i="7"/>
  <c r="Q163" i="7"/>
  <c r="T162" i="7"/>
  <c r="S162" i="7"/>
  <c r="Q162" i="7"/>
  <c r="T161" i="7"/>
  <c r="S161" i="7"/>
  <c r="Q161" i="7"/>
  <c r="T160" i="7"/>
  <c r="S160" i="7"/>
  <c r="Q160" i="7"/>
  <c r="T159" i="7"/>
  <c r="S159" i="7"/>
  <c r="Q159" i="7"/>
  <c r="T158" i="7"/>
  <c r="S158" i="7"/>
  <c r="Q158" i="7"/>
  <c r="T157" i="7"/>
  <c r="S157" i="7"/>
  <c r="Q157" i="7"/>
  <c r="T156" i="7"/>
  <c r="S156" i="7"/>
  <c r="Q156" i="7"/>
  <c r="T155" i="7"/>
  <c r="S155" i="7"/>
  <c r="Q155" i="7"/>
  <c r="T154" i="7"/>
  <c r="S154" i="7"/>
  <c r="Q154" i="7"/>
  <c r="T153" i="7"/>
  <c r="S153" i="7"/>
  <c r="Q153" i="7"/>
  <c r="T152" i="7"/>
  <c r="S152" i="7"/>
  <c r="Q152" i="7"/>
  <c r="T151" i="7"/>
  <c r="S151" i="7"/>
  <c r="Q151" i="7"/>
  <c r="T150" i="7"/>
  <c r="S150" i="7"/>
  <c r="Q150" i="7"/>
  <c r="T149" i="7"/>
  <c r="S149" i="7"/>
  <c r="Q149" i="7"/>
  <c r="T148" i="7"/>
  <c r="S148" i="7"/>
  <c r="Q148" i="7"/>
  <c r="T147" i="7"/>
  <c r="S147" i="7"/>
  <c r="Q147" i="7"/>
  <c r="T146" i="7"/>
  <c r="S146" i="7"/>
  <c r="Q146" i="7"/>
  <c r="T145" i="7"/>
  <c r="S145" i="7"/>
  <c r="Q145" i="7"/>
  <c r="T144" i="7"/>
  <c r="S144" i="7"/>
  <c r="Q144" i="7"/>
  <c r="T143" i="7"/>
  <c r="S143" i="7"/>
  <c r="Q143" i="7"/>
  <c r="T142" i="7"/>
  <c r="S142" i="7"/>
  <c r="Q142" i="7"/>
  <c r="T141" i="7"/>
  <c r="S141" i="7"/>
  <c r="Q141" i="7"/>
  <c r="T140" i="7"/>
  <c r="S140" i="7"/>
  <c r="Q140" i="7"/>
  <c r="T139" i="7"/>
  <c r="S139" i="7"/>
  <c r="Q139" i="7"/>
  <c r="T138" i="7"/>
  <c r="S138" i="7"/>
  <c r="Q138" i="7"/>
  <c r="T137" i="7"/>
  <c r="S137" i="7"/>
  <c r="Q137" i="7"/>
  <c r="T136" i="7"/>
  <c r="S136" i="7"/>
  <c r="Q136" i="7"/>
  <c r="T135" i="7"/>
  <c r="S135" i="7"/>
  <c r="Q135" i="7"/>
  <c r="T134" i="7"/>
  <c r="S134" i="7"/>
  <c r="Q134" i="7"/>
  <c r="T133" i="7"/>
  <c r="S133" i="7"/>
  <c r="Q133" i="7"/>
  <c r="T132" i="7"/>
  <c r="S132" i="7"/>
  <c r="Q132" i="7"/>
  <c r="T131" i="7"/>
  <c r="S131" i="7"/>
  <c r="Q131" i="7"/>
  <c r="T130" i="7"/>
  <c r="S130" i="7"/>
  <c r="Q130" i="7"/>
  <c r="T129" i="7"/>
  <c r="S129" i="7"/>
  <c r="Q129" i="7"/>
  <c r="T128" i="7"/>
  <c r="S128" i="7"/>
  <c r="Q128" i="7"/>
  <c r="T127" i="7"/>
  <c r="S127" i="7"/>
  <c r="Q127" i="7"/>
  <c r="T126" i="7"/>
  <c r="S126" i="7"/>
  <c r="Q126" i="7"/>
  <c r="T125" i="7"/>
  <c r="S125" i="7"/>
  <c r="Q125" i="7"/>
  <c r="T124" i="7"/>
  <c r="S124" i="7"/>
  <c r="Q124" i="7"/>
  <c r="T123" i="7"/>
  <c r="S123" i="7"/>
  <c r="Q123" i="7"/>
  <c r="T122" i="7"/>
  <c r="S122" i="7"/>
  <c r="Q122" i="7"/>
  <c r="T121" i="7"/>
  <c r="S121" i="7"/>
  <c r="Q121" i="7"/>
  <c r="T120" i="7"/>
  <c r="S120" i="7"/>
  <c r="Q120" i="7"/>
  <c r="T119" i="7"/>
  <c r="S119" i="7"/>
  <c r="Q119" i="7"/>
  <c r="T118" i="7"/>
  <c r="S118" i="7"/>
  <c r="Q118" i="7"/>
  <c r="T117" i="7"/>
  <c r="S117" i="7"/>
  <c r="Q117" i="7"/>
  <c r="T116" i="7"/>
  <c r="S116" i="7"/>
  <c r="Q116" i="7"/>
  <c r="T115" i="7"/>
  <c r="S115" i="7"/>
  <c r="Q115" i="7"/>
  <c r="T114" i="7"/>
  <c r="S114" i="7"/>
  <c r="Q114" i="7"/>
  <c r="T113" i="7"/>
  <c r="S113" i="7"/>
  <c r="Q113" i="7"/>
  <c r="T112" i="7"/>
  <c r="S112" i="7"/>
  <c r="Q112" i="7"/>
  <c r="T111" i="7"/>
  <c r="S111" i="7"/>
  <c r="Q111" i="7"/>
  <c r="T110" i="7"/>
  <c r="S110" i="7"/>
  <c r="Q110" i="7"/>
  <c r="T109" i="7"/>
  <c r="S109" i="7"/>
  <c r="Q109" i="7"/>
  <c r="T108" i="7"/>
  <c r="S108" i="7"/>
  <c r="Q108" i="7"/>
  <c r="T107" i="7"/>
  <c r="S107" i="7"/>
  <c r="Q107" i="7"/>
  <c r="T106" i="7"/>
  <c r="S106" i="7"/>
  <c r="Q106" i="7"/>
  <c r="T105" i="7"/>
  <c r="S105" i="7"/>
  <c r="Q105" i="7"/>
  <c r="T104" i="7"/>
  <c r="S104" i="7"/>
  <c r="Q104" i="7"/>
  <c r="T103" i="7"/>
  <c r="S103" i="7"/>
  <c r="Q103" i="7"/>
  <c r="T102" i="7"/>
  <c r="S102" i="7"/>
  <c r="Q102" i="7"/>
  <c r="T101" i="7"/>
  <c r="S101" i="7"/>
  <c r="Q101" i="7"/>
  <c r="T100" i="7"/>
  <c r="S100" i="7"/>
  <c r="Q100" i="7"/>
  <c r="T99" i="7"/>
  <c r="S99" i="7"/>
  <c r="Q99" i="7"/>
  <c r="T98" i="7"/>
  <c r="S98" i="7"/>
  <c r="Q98" i="7"/>
  <c r="T97" i="7"/>
  <c r="S97" i="7"/>
  <c r="Q97" i="7"/>
  <c r="T96" i="7"/>
  <c r="S96" i="7"/>
  <c r="Q96" i="7"/>
  <c r="T95" i="7"/>
  <c r="S95" i="7"/>
  <c r="Q95" i="7"/>
  <c r="T94" i="7"/>
  <c r="S94" i="7"/>
  <c r="Q94" i="7"/>
  <c r="T93" i="7"/>
  <c r="S93" i="7"/>
  <c r="Q93" i="7"/>
  <c r="T92" i="7"/>
  <c r="S92" i="7"/>
  <c r="Q92" i="7"/>
  <c r="T91" i="7"/>
  <c r="S91" i="7"/>
  <c r="Q91" i="7"/>
  <c r="T90" i="7"/>
  <c r="S90" i="7"/>
  <c r="Q90" i="7"/>
  <c r="T89" i="7"/>
  <c r="S89" i="7"/>
  <c r="Q89" i="7"/>
  <c r="T88" i="7"/>
  <c r="S88" i="7"/>
  <c r="Q88" i="7"/>
  <c r="T87" i="7"/>
  <c r="S87" i="7"/>
  <c r="Q87" i="7"/>
  <c r="T86" i="7"/>
  <c r="S86" i="7"/>
  <c r="Q86" i="7"/>
  <c r="T85" i="7"/>
  <c r="S85" i="7"/>
  <c r="Q85" i="7"/>
  <c r="T84" i="7"/>
  <c r="S84" i="7"/>
  <c r="Q84" i="7"/>
  <c r="T83" i="7"/>
  <c r="S83" i="7"/>
  <c r="Q83" i="7"/>
  <c r="T82" i="7"/>
  <c r="S82" i="7"/>
  <c r="Q82" i="7"/>
  <c r="T81" i="7"/>
  <c r="S81" i="7"/>
  <c r="Q81" i="7"/>
  <c r="T80" i="7"/>
  <c r="S80" i="7"/>
  <c r="Q80" i="7"/>
  <c r="T79" i="7"/>
  <c r="S79" i="7"/>
  <c r="Q79" i="7"/>
  <c r="T78" i="7"/>
  <c r="S78" i="7"/>
  <c r="Q78" i="7"/>
  <c r="T77" i="7"/>
  <c r="S77" i="7"/>
  <c r="Q77" i="7"/>
  <c r="T76" i="7"/>
  <c r="S76" i="7"/>
  <c r="Q76" i="7"/>
  <c r="T75" i="7"/>
  <c r="S75" i="7"/>
  <c r="Q75" i="7"/>
  <c r="T74" i="7"/>
  <c r="S74" i="7"/>
  <c r="Q74" i="7"/>
  <c r="T73" i="7"/>
  <c r="S73" i="7"/>
  <c r="Q73" i="7"/>
  <c r="T72" i="7"/>
  <c r="S72" i="7"/>
  <c r="Q72" i="7"/>
  <c r="T71" i="7"/>
  <c r="S71" i="7"/>
  <c r="Q71" i="7"/>
  <c r="T70" i="7"/>
  <c r="S70" i="7"/>
  <c r="Q70" i="7"/>
  <c r="T69" i="7"/>
  <c r="S69" i="7"/>
  <c r="Q69" i="7"/>
  <c r="T68" i="7"/>
  <c r="S68" i="7"/>
  <c r="Q68" i="7"/>
  <c r="T67" i="7"/>
  <c r="S67" i="7"/>
  <c r="Q67" i="7"/>
  <c r="T66" i="7"/>
  <c r="S66" i="7"/>
  <c r="Q66" i="7"/>
  <c r="T65" i="7"/>
  <c r="S65" i="7"/>
  <c r="Q65" i="7"/>
  <c r="T64" i="7"/>
  <c r="S64" i="7"/>
  <c r="Q64" i="7"/>
  <c r="T63" i="7"/>
  <c r="S63" i="7"/>
  <c r="Q63" i="7"/>
  <c r="T62" i="7"/>
  <c r="S62" i="7"/>
  <c r="Q62" i="7"/>
  <c r="T61" i="7"/>
  <c r="S61" i="7"/>
  <c r="Q61" i="7"/>
  <c r="T60" i="7"/>
  <c r="S60" i="7"/>
  <c r="Q60" i="7"/>
  <c r="T59" i="7"/>
  <c r="S59" i="7"/>
  <c r="Q59" i="7"/>
  <c r="T58" i="7"/>
  <c r="S58" i="7"/>
  <c r="Q58" i="7"/>
  <c r="T57" i="7"/>
  <c r="S57" i="7"/>
  <c r="Q57" i="7"/>
  <c r="T56" i="7"/>
  <c r="S56" i="7"/>
  <c r="Q56" i="7"/>
  <c r="T55" i="7"/>
  <c r="S55" i="7"/>
  <c r="Q55" i="7"/>
  <c r="T54" i="7"/>
  <c r="S54" i="7"/>
  <c r="Q54" i="7"/>
  <c r="T53" i="7"/>
  <c r="S53" i="7"/>
  <c r="Q53" i="7"/>
  <c r="T52" i="7"/>
  <c r="S52" i="7"/>
  <c r="Q52" i="7"/>
  <c r="T51" i="7"/>
  <c r="S51" i="7"/>
  <c r="Q51" i="7"/>
  <c r="T50" i="7"/>
  <c r="S50" i="7"/>
  <c r="Q50" i="7"/>
  <c r="T49" i="7"/>
  <c r="S49" i="7"/>
  <c r="Q49" i="7"/>
  <c r="T48" i="7"/>
  <c r="S48" i="7"/>
  <c r="Q48" i="7"/>
  <c r="T47" i="7"/>
  <c r="S47" i="7"/>
  <c r="Q47" i="7"/>
  <c r="T46" i="7"/>
  <c r="S46" i="7"/>
  <c r="Q46" i="7"/>
  <c r="T45" i="7"/>
  <c r="S45" i="7"/>
  <c r="Q45" i="7"/>
  <c r="T44" i="7"/>
  <c r="S44" i="7"/>
  <c r="Q44" i="7"/>
  <c r="T43" i="7"/>
  <c r="S43" i="7"/>
  <c r="Q43" i="7"/>
  <c r="T42" i="7"/>
  <c r="S42" i="7"/>
  <c r="Q42" i="7"/>
  <c r="T41" i="7"/>
  <c r="S41" i="7"/>
  <c r="Q41" i="7"/>
  <c r="T40" i="7"/>
  <c r="S40" i="7"/>
  <c r="Q40" i="7"/>
  <c r="T39" i="7"/>
  <c r="S39" i="7"/>
  <c r="Q39" i="7"/>
  <c r="T38" i="7"/>
  <c r="S38" i="7"/>
  <c r="Q38" i="7"/>
  <c r="T37" i="7"/>
  <c r="S37" i="7"/>
  <c r="Q37" i="7"/>
  <c r="T36" i="7"/>
  <c r="S36" i="7"/>
  <c r="Q36" i="7"/>
  <c r="T35" i="7"/>
  <c r="S35" i="7"/>
  <c r="Q35" i="7"/>
  <c r="T34" i="7"/>
  <c r="S34" i="7"/>
  <c r="Q34" i="7"/>
  <c r="T33" i="7"/>
  <c r="S33" i="7"/>
  <c r="Q33" i="7"/>
  <c r="T32" i="7"/>
  <c r="S32" i="7"/>
  <c r="Q32" i="7"/>
  <c r="T31" i="7"/>
  <c r="S31" i="7"/>
  <c r="Q31" i="7"/>
  <c r="T30" i="7"/>
  <c r="S30" i="7"/>
  <c r="Q30" i="7"/>
  <c r="T29" i="7"/>
  <c r="S29" i="7"/>
  <c r="Q29" i="7"/>
  <c r="T28" i="7"/>
  <c r="S28" i="7"/>
  <c r="Q28" i="7"/>
  <c r="T27" i="7"/>
  <c r="S27" i="7"/>
  <c r="Q27" i="7"/>
  <c r="T26" i="7"/>
  <c r="S26" i="7"/>
  <c r="Q26" i="7"/>
  <c r="T25" i="7"/>
  <c r="S25" i="7"/>
  <c r="Q25" i="7"/>
  <c r="T24" i="7"/>
  <c r="S24" i="7"/>
  <c r="Q24" i="7"/>
  <c r="T23" i="7"/>
  <c r="S23" i="7"/>
  <c r="Q23" i="7"/>
  <c r="T22" i="7"/>
  <c r="S22" i="7"/>
  <c r="Q22" i="7"/>
  <c r="T21" i="7"/>
  <c r="S21" i="7"/>
  <c r="Q21" i="7"/>
  <c r="T20" i="7"/>
  <c r="S20" i="7"/>
  <c r="Q20" i="7"/>
  <c r="T19" i="7"/>
  <c r="S19" i="7"/>
  <c r="Q19" i="7"/>
  <c r="T18" i="7"/>
  <c r="S18" i="7"/>
  <c r="Q18" i="7"/>
  <c r="T17" i="7"/>
  <c r="S17" i="7"/>
  <c r="Q17" i="7"/>
  <c r="T16" i="7"/>
  <c r="S16" i="7"/>
  <c r="Q16" i="7"/>
  <c r="T15" i="7"/>
  <c r="S15" i="7"/>
  <c r="Q15" i="7"/>
  <c r="T14" i="7"/>
  <c r="S14" i="7"/>
  <c r="Q14" i="7"/>
  <c r="T13" i="7"/>
  <c r="S13" i="7"/>
  <c r="Q13" i="7"/>
  <c r="T12" i="7"/>
  <c r="S12" i="7"/>
  <c r="Q12" i="7"/>
  <c r="T11" i="7"/>
  <c r="S11" i="7"/>
  <c r="Q11" i="7"/>
  <c r="T10" i="7"/>
  <c r="S10" i="7"/>
  <c r="Q10" i="7"/>
  <c r="T9" i="7"/>
  <c r="S9" i="7"/>
  <c r="Q9" i="7"/>
  <c r="T8" i="7"/>
  <c r="S8" i="7"/>
  <c r="Q8" i="7"/>
  <c r="T7" i="7"/>
  <c r="S7" i="7"/>
  <c r="Q7" i="7"/>
  <c r="T6" i="7"/>
  <c r="S6" i="7"/>
  <c r="Q6" i="7"/>
  <c r="T5" i="7"/>
  <c r="S5" i="7"/>
  <c r="Q5" i="7"/>
  <c r="T4" i="7"/>
  <c r="S4" i="7"/>
  <c r="Q4" i="7"/>
  <c r="T3" i="7"/>
  <c r="S3" i="7"/>
  <c r="Q3" i="7"/>
  <c r="T2" i="7"/>
  <c r="S2" i="7"/>
  <c r="Q2" i="7"/>
  <c r="T200" i="6"/>
  <c r="S200" i="6"/>
  <c r="Q200" i="6"/>
  <c r="T199" i="6"/>
  <c r="S199" i="6"/>
  <c r="Q199" i="6"/>
  <c r="T198" i="6"/>
  <c r="S198" i="6"/>
  <c r="Q198" i="6"/>
  <c r="T197" i="6"/>
  <c r="S197" i="6"/>
  <c r="Q197" i="6"/>
  <c r="T196" i="6"/>
  <c r="S196" i="6"/>
  <c r="Q196" i="6"/>
  <c r="T195" i="6"/>
  <c r="S195" i="6"/>
  <c r="Q195" i="6"/>
  <c r="T194" i="6"/>
  <c r="S194" i="6"/>
  <c r="Q194" i="6"/>
  <c r="T193" i="6"/>
  <c r="S193" i="6"/>
  <c r="Q193" i="6"/>
  <c r="T192" i="6"/>
  <c r="S192" i="6"/>
  <c r="Q192" i="6"/>
  <c r="T191" i="6"/>
  <c r="S191" i="6"/>
  <c r="Q191" i="6"/>
  <c r="T190" i="6"/>
  <c r="S190" i="6"/>
  <c r="Q190" i="6"/>
  <c r="T189" i="6"/>
  <c r="S189" i="6"/>
  <c r="Q189" i="6"/>
  <c r="T188" i="6"/>
  <c r="S188" i="6"/>
  <c r="Q188" i="6"/>
  <c r="T187" i="6"/>
  <c r="S187" i="6"/>
  <c r="Q187" i="6"/>
  <c r="T186" i="6"/>
  <c r="S186" i="6"/>
  <c r="Q186" i="6"/>
  <c r="T185" i="6"/>
  <c r="S185" i="6"/>
  <c r="Q185" i="6"/>
  <c r="T184" i="6"/>
  <c r="S184" i="6"/>
  <c r="Q184" i="6"/>
  <c r="T183" i="6"/>
  <c r="S183" i="6"/>
  <c r="Q183" i="6"/>
  <c r="T182" i="6"/>
  <c r="S182" i="6"/>
  <c r="Q182" i="6"/>
  <c r="T181" i="6"/>
  <c r="S181" i="6"/>
  <c r="Q181" i="6"/>
  <c r="T180" i="6"/>
  <c r="S180" i="6"/>
  <c r="Q180" i="6"/>
  <c r="T179" i="6"/>
  <c r="S179" i="6"/>
  <c r="Q179" i="6"/>
  <c r="T178" i="6"/>
  <c r="S178" i="6"/>
  <c r="Q178" i="6"/>
  <c r="T177" i="6"/>
  <c r="S177" i="6"/>
  <c r="Q177" i="6"/>
  <c r="T176" i="6"/>
  <c r="S176" i="6"/>
  <c r="Q176" i="6"/>
  <c r="T175" i="6"/>
  <c r="S175" i="6"/>
  <c r="Q175" i="6"/>
  <c r="T174" i="6"/>
  <c r="S174" i="6"/>
  <c r="Q174" i="6"/>
  <c r="T173" i="6"/>
  <c r="S173" i="6"/>
  <c r="Q173" i="6"/>
  <c r="T172" i="6"/>
  <c r="S172" i="6"/>
  <c r="Q172" i="6"/>
  <c r="T171" i="6"/>
  <c r="S171" i="6"/>
  <c r="Q171" i="6"/>
  <c r="T170" i="6"/>
  <c r="S170" i="6"/>
  <c r="Q170" i="6"/>
  <c r="T169" i="6"/>
  <c r="S169" i="6"/>
  <c r="Q169" i="6"/>
  <c r="T168" i="6"/>
  <c r="S168" i="6"/>
  <c r="Q168" i="6"/>
  <c r="T167" i="6"/>
  <c r="S167" i="6"/>
  <c r="Q167" i="6"/>
  <c r="T166" i="6"/>
  <c r="S166" i="6"/>
  <c r="Q166" i="6"/>
  <c r="T165" i="6"/>
  <c r="S165" i="6"/>
  <c r="Q165" i="6"/>
  <c r="T164" i="6"/>
  <c r="S164" i="6"/>
  <c r="Q164" i="6"/>
  <c r="T163" i="6"/>
  <c r="S163" i="6"/>
  <c r="Q163" i="6"/>
  <c r="T162" i="6"/>
  <c r="S162" i="6"/>
  <c r="Q162" i="6"/>
  <c r="T161" i="6"/>
  <c r="S161" i="6"/>
  <c r="Q161" i="6"/>
  <c r="T160" i="6"/>
  <c r="S160" i="6"/>
  <c r="Q160" i="6"/>
  <c r="T159" i="6"/>
  <c r="S159" i="6"/>
  <c r="Q159" i="6"/>
  <c r="T158" i="6"/>
  <c r="S158" i="6"/>
  <c r="Q158" i="6"/>
  <c r="T157" i="6"/>
  <c r="S157" i="6"/>
  <c r="Q157" i="6"/>
  <c r="T156" i="6"/>
  <c r="S156" i="6"/>
  <c r="Q156" i="6"/>
  <c r="T155" i="6"/>
  <c r="S155" i="6"/>
  <c r="Q155" i="6"/>
  <c r="T154" i="6"/>
  <c r="S154" i="6"/>
  <c r="Q154" i="6"/>
  <c r="T153" i="6"/>
  <c r="S153" i="6"/>
  <c r="Q153" i="6"/>
  <c r="T152" i="6"/>
  <c r="S152" i="6"/>
  <c r="Q152" i="6"/>
  <c r="T151" i="6"/>
  <c r="S151" i="6"/>
  <c r="Q151" i="6"/>
  <c r="T150" i="6"/>
  <c r="S150" i="6"/>
  <c r="Q150" i="6"/>
  <c r="T149" i="6"/>
  <c r="S149" i="6"/>
  <c r="Q149" i="6"/>
  <c r="T148" i="6"/>
  <c r="S148" i="6"/>
  <c r="Q148" i="6"/>
  <c r="T147" i="6"/>
  <c r="S147" i="6"/>
  <c r="Q147" i="6"/>
  <c r="T146" i="6"/>
  <c r="S146" i="6"/>
  <c r="Q146" i="6"/>
  <c r="T145" i="6"/>
  <c r="S145" i="6"/>
  <c r="Q145" i="6"/>
  <c r="T144" i="6"/>
  <c r="S144" i="6"/>
  <c r="Q144" i="6"/>
  <c r="T143" i="6"/>
  <c r="S143" i="6"/>
  <c r="Q143" i="6"/>
  <c r="T142" i="6"/>
  <c r="S142" i="6"/>
  <c r="Q142" i="6"/>
  <c r="T141" i="6"/>
  <c r="S141" i="6"/>
  <c r="Q141" i="6"/>
  <c r="T140" i="6"/>
  <c r="S140" i="6"/>
  <c r="Q140" i="6"/>
  <c r="T139" i="6"/>
  <c r="S139" i="6"/>
  <c r="Q139" i="6"/>
  <c r="T138" i="6"/>
  <c r="S138" i="6"/>
  <c r="Q138" i="6"/>
  <c r="T137" i="6"/>
  <c r="S137" i="6"/>
  <c r="Q137" i="6"/>
  <c r="T136" i="6"/>
  <c r="S136" i="6"/>
  <c r="Q136" i="6"/>
  <c r="T135" i="6"/>
  <c r="S135" i="6"/>
  <c r="Q135" i="6"/>
  <c r="T134" i="6"/>
  <c r="S134" i="6"/>
  <c r="Q134" i="6"/>
  <c r="T133" i="6"/>
  <c r="S133" i="6"/>
  <c r="Q133" i="6"/>
  <c r="T132" i="6"/>
  <c r="S132" i="6"/>
  <c r="Q132" i="6"/>
  <c r="T131" i="6"/>
  <c r="S131" i="6"/>
  <c r="Q131" i="6"/>
  <c r="T130" i="6"/>
  <c r="S130" i="6"/>
  <c r="Q130" i="6"/>
  <c r="T129" i="6"/>
  <c r="S129" i="6"/>
  <c r="Q129" i="6"/>
  <c r="T128" i="6"/>
  <c r="S128" i="6"/>
  <c r="Q128" i="6"/>
  <c r="T127" i="6"/>
  <c r="S127" i="6"/>
  <c r="Q127" i="6"/>
  <c r="T126" i="6"/>
  <c r="S126" i="6"/>
  <c r="Q126" i="6"/>
  <c r="T125" i="6"/>
  <c r="S125" i="6"/>
  <c r="Q125" i="6"/>
  <c r="T124" i="6"/>
  <c r="S124" i="6"/>
  <c r="Q124" i="6"/>
  <c r="T123" i="6"/>
  <c r="S123" i="6"/>
  <c r="Q123" i="6"/>
  <c r="T122" i="6"/>
  <c r="S122" i="6"/>
  <c r="Q122" i="6"/>
  <c r="T121" i="6"/>
  <c r="S121" i="6"/>
  <c r="Q121" i="6"/>
  <c r="T120" i="6"/>
  <c r="S120" i="6"/>
  <c r="Q120" i="6"/>
  <c r="T119" i="6"/>
  <c r="S119" i="6"/>
  <c r="Q119" i="6"/>
  <c r="T118" i="6"/>
  <c r="S118" i="6"/>
  <c r="Q118" i="6"/>
  <c r="T117" i="6"/>
  <c r="S117" i="6"/>
  <c r="Q117" i="6"/>
  <c r="T116" i="6"/>
  <c r="S116" i="6"/>
  <c r="Q116" i="6"/>
  <c r="T115" i="6"/>
  <c r="S115" i="6"/>
  <c r="Q115" i="6"/>
  <c r="T114" i="6"/>
  <c r="S114" i="6"/>
  <c r="Q114" i="6"/>
  <c r="T113" i="6"/>
  <c r="S113" i="6"/>
  <c r="Q113" i="6"/>
  <c r="T112" i="6"/>
  <c r="S112" i="6"/>
  <c r="Q112" i="6"/>
  <c r="T111" i="6"/>
  <c r="S111" i="6"/>
  <c r="Q111" i="6"/>
  <c r="T110" i="6"/>
  <c r="S110" i="6"/>
  <c r="Q110" i="6"/>
  <c r="T109" i="6"/>
  <c r="S109" i="6"/>
  <c r="Q109" i="6"/>
  <c r="T108" i="6"/>
  <c r="S108" i="6"/>
  <c r="Q108" i="6"/>
  <c r="T107" i="6"/>
  <c r="S107" i="6"/>
  <c r="Q107" i="6"/>
  <c r="T106" i="6"/>
  <c r="S106" i="6"/>
  <c r="Q106" i="6"/>
  <c r="T105" i="6"/>
  <c r="S105" i="6"/>
  <c r="Q105" i="6"/>
  <c r="T104" i="6"/>
  <c r="S104" i="6"/>
  <c r="Q104" i="6"/>
  <c r="T103" i="6"/>
  <c r="S103" i="6"/>
  <c r="Q103" i="6"/>
  <c r="T102" i="6"/>
  <c r="S102" i="6"/>
  <c r="Q102" i="6"/>
  <c r="T101" i="6"/>
  <c r="S101" i="6"/>
  <c r="Q101" i="6"/>
  <c r="T100" i="6"/>
  <c r="S100" i="6"/>
  <c r="Q100" i="6"/>
  <c r="T99" i="6"/>
  <c r="S99" i="6"/>
  <c r="Q99" i="6"/>
  <c r="T98" i="6"/>
  <c r="S98" i="6"/>
  <c r="Q98" i="6"/>
  <c r="T97" i="6"/>
  <c r="S97" i="6"/>
  <c r="Q97" i="6"/>
  <c r="T96" i="6"/>
  <c r="S96" i="6"/>
  <c r="Q96" i="6"/>
  <c r="T95" i="6"/>
  <c r="S95" i="6"/>
  <c r="Q95" i="6"/>
  <c r="T94" i="6"/>
  <c r="S94" i="6"/>
  <c r="Q94" i="6"/>
  <c r="T93" i="6"/>
  <c r="S93" i="6"/>
  <c r="Q93" i="6"/>
  <c r="T92" i="6"/>
  <c r="S92" i="6"/>
  <c r="Q92" i="6"/>
  <c r="T91" i="6"/>
  <c r="S91" i="6"/>
  <c r="Q91" i="6"/>
  <c r="T90" i="6"/>
  <c r="S90" i="6"/>
  <c r="Q90" i="6"/>
  <c r="T89" i="6"/>
  <c r="S89" i="6"/>
  <c r="Q89" i="6"/>
  <c r="T88" i="6"/>
  <c r="S88" i="6"/>
  <c r="Q88" i="6"/>
  <c r="T87" i="6"/>
  <c r="S87" i="6"/>
  <c r="Q87" i="6"/>
  <c r="T86" i="6"/>
  <c r="S86" i="6"/>
  <c r="Q86" i="6"/>
  <c r="T85" i="6"/>
  <c r="S85" i="6"/>
  <c r="Q85" i="6"/>
  <c r="T84" i="6"/>
  <c r="S84" i="6"/>
  <c r="Q84" i="6"/>
  <c r="T83" i="6"/>
  <c r="S83" i="6"/>
  <c r="Q83" i="6"/>
  <c r="T82" i="6"/>
  <c r="S82" i="6"/>
  <c r="Q82" i="6"/>
  <c r="T81" i="6"/>
  <c r="S81" i="6"/>
  <c r="Q81" i="6"/>
  <c r="T80" i="6"/>
  <c r="S80" i="6"/>
  <c r="Q80" i="6"/>
  <c r="T79" i="6"/>
  <c r="S79" i="6"/>
  <c r="Q79" i="6"/>
  <c r="T78" i="6"/>
  <c r="S78" i="6"/>
  <c r="Q78" i="6"/>
  <c r="T77" i="6"/>
  <c r="S77" i="6"/>
  <c r="Q77" i="6"/>
  <c r="T76" i="6"/>
  <c r="S76" i="6"/>
  <c r="Q76" i="6"/>
  <c r="T75" i="6"/>
  <c r="S75" i="6"/>
  <c r="Q75" i="6"/>
  <c r="T74" i="6"/>
  <c r="S74" i="6"/>
  <c r="Q74" i="6"/>
  <c r="T73" i="6"/>
  <c r="S73" i="6"/>
  <c r="Q73" i="6"/>
  <c r="T72" i="6"/>
  <c r="S72" i="6"/>
  <c r="Q72" i="6"/>
  <c r="T71" i="6"/>
  <c r="S71" i="6"/>
  <c r="Q71" i="6"/>
  <c r="T70" i="6"/>
  <c r="S70" i="6"/>
  <c r="Q70" i="6"/>
  <c r="T69" i="6"/>
  <c r="S69" i="6"/>
  <c r="Q69" i="6"/>
  <c r="T68" i="6"/>
  <c r="S68" i="6"/>
  <c r="Q68" i="6"/>
  <c r="T67" i="6"/>
  <c r="S67" i="6"/>
  <c r="Q67" i="6"/>
  <c r="T66" i="6"/>
  <c r="S66" i="6"/>
  <c r="Q66" i="6"/>
  <c r="T65" i="6"/>
  <c r="S65" i="6"/>
  <c r="Q65" i="6"/>
  <c r="T64" i="6"/>
  <c r="S64" i="6"/>
  <c r="Q64" i="6"/>
  <c r="T63" i="6"/>
  <c r="S63" i="6"/>
  <c r="Q63" i="6"/>
  <c r="T62" i="6"/>
  <c r="S62" i="6"/>
  <c r="Q62" i="6"/>
  <c r="T61" i="6"/>
  <c r="S61" i="6"/>
  <c r="Q61" i="6"/>
  <c r="T60" i="6"/>
  <c r="S60" i="6"/>
  <c r="Q60" i="6"/>
  <c r="T59" i="6"/>
  <c r="S59" i="6"/>
  <c r="Q59" i="6"/>
  <c r="T58" i="6"/>
  <c r="S58" i="6"/>
  <c r="Q58" i="6"/>
  <c r="T57" i="6"/>
  <c r="S57" i="6"/>
  <c r="Q57" i="6"/>
  <c r="T56" i="6"/>
  <c r="S56" i="6"/>
  <c r="Q56" i="6"/>
  <c r="T55" i="6"/>
  <c r="S55" i="6"/>
  <c r="Q55" i="6"/>
  <c r="T54" i="6"/>
  <c r="S54" i="6"/>
  <c r="Q54" i="6"/>
  <c r="T53" i="6"/>
  <c r="S53" i="6"/>
  <c r="Q53" i="6"/>
  <c r="T52" i="6"/>
  <c r="S52" i="6"/>
  <c r="Q52" i="6"/>
  <c r="T51" i="6"/>
  <c r="S51" i="6"/>
  <c r="Q51" i="6"/>
  <c r="T50" i="6"/>
  <c r="S50" i="6"/>
  <c r="Q50" i="6"/>
  <c r="T49" i="6"/>
  <c r="S49" i="6"/>
  <c r="Q49" i="6"/>
  <c r="T48" i="6"/>
  <c r="S48" i="6"/>
  <c r="Q48" i="6"/>
  <c r="T47" i="6"/>
  <c r="S47" i="6"/>
  <c r="Q47" i="6"/>
  <c r="T46" i="6"/>
  <c r="S46" i="6"/>
  <c r="Q46" i="6"/>
  <c r="T45" i="6"/>
  <c r="S45" i="6"/>
  <c r="Q45" i="6"/>
  <c r="T44" i="6"/>
  <c r="S44" i="6"/>
  <c r="Q44" i="6"/>
  <c r="T43" i="6"/>
  <c r="S43" i="6"/>
  <c r="Q43" i="6"/>
  <c r="T42" i="6"/>
  <c r="S42" i="6"/>
  <c r="Q42" i="6"/>
  <c r="T41" i="6"/>
  <c r="S41" i="6"/>
  <c r="Q41" i="6"/>
  <c r="T40" i="6"/>
  <c r="S40" i="6"/>
  <c r="Q40" i="6"/>
  <c r="T39" i="6"/>
  <c r="S39" i="6"/>
  <c r="Q39" i="6"/>
  <c r="T38" i="6"/>
  <c r="S38" i="6"/>
  <c r="Q38" i="6"/>
  <c r="T37" i="6"/>
  <c r="S37" i="6"/>
  <c r="Q37" i="6"/>
  <c r="T36" i="6"/>
  <c r="S36" i="6"/>
  <c r="Q36" i="6"/>
  <c r="T35" i="6"/>
  <c r="S35" i="6"/>
  <c r="Q35" i="6"/>
  <c r="T34" i="6"/>
  <c r="S34" i="6"/>
  <c r="Q34" i="6"/>
  <c r="T33" i="6"/>
  <c r="S33" i="6"/>
  <c r="Q33" i="6"/>
  <c r="T32" i="6"/>
  <c r="S32" i="6"/>
  <c r="Q32" i="6"/>
  <c r="T31" i="6"/>
  <c r="S31" i="6"/>
  <c r="Q31" i="6"/>
  <c r="T30" i="6"/>
  <c r="S30" i="6"/>
  <c r="Q30" i="6"/>
  <c r="T29" i="6"/>
  <c r="S29" i="6"/>
  <c r="Q29" i="6"/>
  <c r="T28" i="6"/>
  <c r="S28" i="6"/>
  <c r="Q28" i="6"/>
  <c r="T27" i="6"/>
  <c r="S27" i="6"/>
  <c r="Q27" i="6"/>
  <c r="T26" i="6"/>
  <c r="S26" i="6"/>
  <c r="Q26" i="6"/>
  <c r="T25" i="6"/>
  <c r="S25" i="6"/>
  <c r="Q25" i="6"/>
  <c r="T24" i="6"/>
  <c r="S24" i="6"/>
  <c r="Q24" i="6"/>
  <c r="T23" i="6"/>
  <c r="S23" i="6"/>
  <c r="Q23" i="6"/>
  <c r="T22" i="6"/>
  <c r="S22" i="6"/>
  <c r="Q22" i="6"/>
  <c r="T21" i="6"/>
  <c r="S21" i="6"/>
  <c r="Q21" i="6"/>
  <c r="T20" i="6"/>
  <c r="S20" i="6"/>
  <c r="Q20" i="6"/>
  <c r="T19" i="6"/>
  <c r="S19" i="6"/>
  <c r="Q19" i="6"/>
  <c r="T18" i="6"/>
  <c r="S18" i="6"/>
  <c r="Q18" i="6"/>
  <c r="T17" i="6"/>
  <c r="S17" i="6"/>
  <c r="Q17" i="6"/>
  <c r="T16" i="6"/>
  <c r="S16" i="6"/>
  <c r="Q16" i="6"/>
  <c r="T15" i="6"/>
  <c r="S15" i="6"/>
  <c r="Q15" i="6"/>
  <c r="T14" i="6"/>
  <c r="S14" i="6"/>
  <c r="Q14" i="6"/>
  <c r="T13" i="6"/>
  <c r="S13" i="6"/>
  <c r="Q13" i="6"/>
  <c r="T12" i="6"/>
  <c r="S12" i="6"/>
  <c r="Q12" i="6"/>
  <c r="T11" i="6"/>
  <c r="S11" i="6"/>
  <c r="Q11" i="6"/>
  <c r="T10" i="6"/>
  <c r="S10" i="6"/>
  <c r="Q10" i="6"/>
  <c r="T9" i="6"/>
  <c r="S9" i="6"/>
  <c r="Q9" i="6"/>
  <c r="T8" i="6"/>
  <c r="S8" i="6"/>
  <c r="Q8" i="6"/>
  <c r="T7" i="6"/>
  <c r="S7" i="6"/>
  <c r="Q7" i="6"/>
  <c r="T6" i="6"/>
  <c r="S6" i="6"/>
  <c r="Q6" i="6"/>
  <c r="T5" i="6"/>
  <c r="S5" i="6"/>
  <c r="Q5" i="6"/>
  <c r="T4" i="6"/>
  <c r="S4" i="6"/>
  <c r="Q4" i="6"/>
  <c r="T3" i="6"/>
  <c r="S3" i="6"/>
  <c r="Q3" i="6"/>
  <c r="T2" i="6"/>
  <c r="S2" i="6"/>
  <c r="Q2" i="6"/>
  <c r="T200" i="4"/>
  <c r="S200" i="4"/>
  <c r="Q200" i="4"/>
  <c r="T199" i="4"/>
  <c r="S199" i="4"/>
  <c r="Q199" i="4"/>
  <c r="T198" i="4"/>
  <c r="S198" i="4"/>
  <c r="Q198" i="4"/>
  <c r="T197" i="4"/>
  <c r="S197" i="4"/>
  <c r="Q197" i="4"/>
  <c r="T196" i="4"/>
  <c r="S196" i="4"/>
  <c r="Q196" i="4"/>
  <c r="T195" i="4"/>
  <c r="S195" i="4"/>
  <c r="Q195" i="4"/>
  <c r="T194" i="4"/>
  <c r="S194" i="4"/>
  <c r="Q194" i="4"/>
  <c r="T193" i="4"/>
  <c r="S193" i="4"/>
  <c r="Q193" i="4"/>
  <c r="T192" i="4"/>
  <c r="S192" i="4"/>
  <c r="Q192" i="4"/>
  <c r="T191" i="4"/>
  <c r="S191" i="4"/>
  <c r="Q191" i="4"/>
  <c r="T190" i="4"/>
  <c r="S190" i="4"/>
  <c r="Q190" i="4"/>
  <c r="T189" i="4"/>
  <c r="S189" i="4"/>
  <c r="Q189" i="4"/>
  <c r="T188" i="4"/>
  <c r="S188" i="4"/>
  <c r="Q188" i="4"/>
  <c r="T187" i="4"/>
  <c r="S187" i="4"/>
  <c r="Q187" i="4"/>
  <c r="T186" i="4"/>
  <c r="S186" i="4"/>
  <c r="Q186" i="4"/>
  <c r="T185" i="4"/>
  <c r="S185" i="4"/>
  <c r="Q185" i="4"/>
  <c r="T184" i="4"/>
  <c r="S184" i="4"/>
  <c r="Q184" i="4"/>
  <c r="T183" i="4"/>
  <c r="S183" i="4"/>
  <c r="Q183" i="4"/>
  <c r="T182" i="4"/>
  <c r="S182" i="4"/>
  <c r="Q182" i="4"/>
  <c r="T181" i="4"/>
  <c r="S181" i="4"/>
  <c r="Q181" i="4"/>
  <c r="T180" i="4"/>
  <c r="S180" i="4"/>
  <c r="Q180" i="4"/>
  <c r="T179" i="4"/>
  <c r="S179" i="4"/>
  <c r="Q179" i="4"/>
  <c r="T178" i="4"/>
  <c r="S178" i="4"/>
  <c r="Q178" i="4"/>
  <c r="T177" i="4"/>
  <c r="S177" i="4"/>
  <c r="Q177" i="4"/>
  <c r="T176" i="4"/>
  <c r="S176" i="4"/>
  <c r="Q176" i="4"/>
  <c r="T175" i="4"/>
  <c r="S175" i="4"/>
  <c r="Q175" i="4"/>
  <c r="T174" i="4"/>
  <c r="S174" i="4"/>
  <c r="Q174" i="4"/>
  <c r="T173" i="4"/>
  <c r="S173" i="4"/>
  <c r="Q173" i="4"/>
  <c r="T172" i="4"/>
  <c r="S172" i="4"/>
  <c r="Q172" i="4"/>
  <c r="T171" i="4"/>
  <c r="S171" i="4"/>
  <c r="Q171" i="4"/>
  <c r="T170" i="4"/>
  <c r="S170" i="4"/>
  <c r="Q170" i="4"/>
  <c r="T169" i="4"/>
  <c r="S169" i="4"/>
  <c r="Q169" i="4"/>
  <c r="T168" i="4"/>
  <c r="S168" i="4"/>
  <c r="Q168" i="4"/>
  <c r="T167" i="4"/>
  <c r="S167" i="4"/>
  <c r="Q167" i="4"/>
  <c r="T166" i="4"/>
  <c r="S166" i="4"/>
  <c r="Q166" i="4"/>
  <c r="T165" i="4"/>
  <c r="S165" i="4"/>
  <c r="Q165" i="4"/>
  <c r="T164" i="4"/>
  <c r="S164" i="4"/>
  <c r="Q164" i="4"/>
  <c r="T163" i="4"/>
  <c r="S163" i="4"/>
  <c r="Q163" i="4"/>
  <c r="T162" i="4"/>
  <c r="S162" i="4"/>
  <c r="Q162" i="4"/>
  <c r="T161" i="4"/>
  <c r="S161" i="4"/>
  <c r="Q161" i="4"/>
  <c r="T160" i="4"/>
  <c r="S160" i="4"/>
  <c r="Q160" i="4"/>
  <c r="T159" i="4"/>
  <c r="S159" i="4"/>
  <c r="Q159" i="4"/>
  <c r="T158" i="4"/>
  <c r="S158" i="4"/>
  <c r="Q158" i="4"/>
  <c r="T157" i="4"/>
  <c r="S157" i="4"/>
  <c r="Q157" i="4"/>
  <c r="T156" i="4"/>
  <c r="S156" i="4"/>
  <c r="Q156" i="4"/>
  <c r="T155" i="4"/>
  <c r="S155" i="4"/>
  <c r="Q155" i="4"/>
  <c r="T154" i="4"/>
  <c r="S154" i="4"/>
  <c r="Q154" i="4"/>
  <c r="T153" i="4"/>
  <c r="S153" i="4"/>
  <c r="Q153" i="4"/>
  <c r="T152" i="4"/>
  <c r="S152" i="4"/>
  <c r="Q152" i="4"/>
  <c r="T151" i="4"/>
  <c r="S151" i="4"/>
  <c r="Q151" i="4"/>
  <c r="T150" i="4"/>
  <c r="S150" i="4"/>
  <c r="Q150" i="4"/>
  <c r="T149" i="4"/>
  <c r="S149" i="4"/>
  <c r="Q149" i="4"/>
  <c r="T148" i="4"/>
  <c r="S148" i="4"/>
  <c r="Q148" i="4"/>
  <c r="T147" i="4"/>
  <c r="S147" i="4"/>
  <c r="Q147" i="4"/>
  <c r="T146" i="4"/>
  <c r="S146" i="4"/>
  <c r="Q146" i="4"/>
  <c r="T145" i="4"/>
  <c r="S145" i="4"/>
  <c r="Q145" i="4"/>
  <c r="T144" i="4"/>
  <c r="S144" i="4"/>
  <c r="Q144" i="4"/>
  <c r="T143" i="4"/>
  <c r="S143" i="4"/>
  <c r="Q143" i="4"/>
  <c r="T142" i="4"/>
  <c r="S142" i="4"/>
  <c r="Q142" i="4"/>
  <c r="T141" i="4"/>
  <c r="S141" i="4"/>
  <c r="Q141" i="4"/>
  <c r="T140" i="4"/>
  <c r="S140" i="4"/>
  <c r="Q140" i="4"/>
  <c r="T139" i="4"/>
  <c r="S139" i="4"/>
  <c r="Q139" i="4"/>
  <c r="T138" i="4"/>
  <c r="S138" i="4"/>
  <c r="Q138" i="4"/>
  <c r="T137" i="4"/>
  <c r="S137" i="4"/>
  <c r="Q137" i="4"/>
  <c r="T136" i="4"/>
  <c r="S136" i="4"/>
  <c r="Q136" i="4"/>
  <c r="T135" i="4"/>
  <c r="S135" i="4"/>
  <c r="Q135" i="4"/>
  <c r="T134" i="4"/>
  <c r="S134" i="4"/>
  <c r="Q134" i="4"/>
  <c r="T133" i="4"/>
  <c r="S133" i="4"/>
  <c r="Q133" i="4"/>
  <c r="T132" i="4"/>
  <c r="S132" i="4"/>
  <c r="Q132" i="4"/>
  <c r="T131" i="4"/>
  <c r="S131" i="4"/>
  <c r="Q131" i="4"/>
  <c r="T130" i="4"/>
  <c r="S130" i="4"/>
  <c r="Q130" i="4"/>
  <c r="T129" i="4"/>
  <c r="S129" i="4"/>
  <c r="Q129" i="4"/>
  <c r="T128" i="4"/>
  <c r="S128" i="4"/>
  <c r="Q128" i="4"/>
  <c r="T127" i="4"/>
  <c r="S127" i="4"/>
  <c r="Q127" i="4"/>
  <c r="T126" i="4"/>
  <c r="S126" i="4"/>
  <c r="Q126" i="4"/>
  <c r="T125" i="4"/>
  <c r="S125" i="4"/>
  <c r="Q125" i="4"/>
  <c r="T124" i="4"/>
  <c r="S124" i="4"/>
  <c r="Q124" i="4"/>
  <c r="T123" i="4"/>
  <c r="S123" i="4"/>
  <c r="Q123" i="4"/>
  <c r="T122" i="4"/>
  <c r="S122" i="4"/>
  <c r="Q122" i="4"/>
  <c r="T121" i="4"/>
  <c r="S121" i="4"/>
  <c r="Q121" i="4"/>
  <c r="T120" i="4"/>
  <c r="S120" i="4"/>
  <c r="Q120" i="4"/>
  <c r="T119" i="4"/>
  <c r="S119" i="4"/>
  <c r="Q119" i="4"/>
  <c r="T118" i="4"/>
  <c r="S118" i="4"/>
  <c r="Q118" i="4"/>
  <c r="T117" i="4"/>
  <c r="S117" i="4"/>
  <c r="Q117" i="4"/>
  <c r="T116" i="4"/>
  <c r="S116" i="4"/>
  <c r="Q116" i="4"/>
  <c r="T115" i="4"/>
  <c r="S115" i="4"/>
  <c r="Q115" i="4"/>
  <c r="T114" i="4"/>
  <c r="S114" i="4"/>
  <c r="Q114" i="4"/>
  <c r="T113" i="4"/>
  <c r="S113" i="4"/>
  <c r="Q113" i="4"/>
  <c r="T112" i="4"/>
  <c r="S112" i="4"/>
  <c r="Q112" i="4"/>
  <c r="T111" i="4"/>
  <c r="S111" i="4"/>
  <c r="Q111" i="4"/>
  <c r="T110" i="4"/>
  <c r="S110" i="4"/>
  <c r="Q110" i="4"/>
  <c r="T109" i="4"/>
  <c r="S109" i="4"/>
  <c r="Q109" i="4"/>
  <c r="T108" i="4"/>
  <c r="S108" i="4"/>
  <c r="Q108" i="4"/>
  <c r="T107" i="4"/>
  <c r="S107" i="4"/>
  <c r="Q107" i="4"/>
  <c r="T106" i="4"/>
  <c r="S106" i="4"/>
  <c r="Q106" i="4"/>
  <c r="T105" i="4"/>
  <c r="S105" i="4"/>
  <c r="Q105" i="4"/>
  <c r="T104" i="4"/>
  <c r="S104" i="4"/>
  <c r="Q104" i="4"/>
  <c r="T103" i="4"/>
  <c r="S103" i="4"/>
  <c r="Q103" i="4"/>
  <c r="T102" i="4"/>
  <c r="S102" i="4"/>
  <c r="Q102" i="4"/>
  <c r="T101" i="4"/>
  <c r="S101" i="4"/>
  <c r="Q101" i="4"/>
  <c r="T100" i="4"/>
  <c r="S100" i="4"/>
  <c r="Q100" i="4"/>
  <c r="T99" i="4"/>
  <c r="S99" i="4"/>
  <c r="Q99" i="4"/>
  <c r="T98" i="4"/>
  <c r="S98" i="4"/>
  <c r="Q98" i="4"/>
  <c r="T97" i="4"/>
  <c r="S97" i="4"/>
  <c r="Q97" i="4"/>
  <c r="T96" i="4"/>
  <c r="S96" i="4"/>
  <c r="Q96" i="4"/>
  <c r="T95" i="4"/>
  <c r="S95" i="4"/>
  <c r="Q95" i="4"/>
  <c r="T94" i="4"/>
  <c r="S94" i="4"/>
  <c r="Q94" i="4"/>
  <c r="T93" i="4"/>
  <c r="S93" i="4"/>
  <c r="Q93" i="4"/>
  <c r="T92" i="4"/>
  <c r="S92" i="4"/>
  <c r="Q92" i="4"/>
  <c r="T91" i="4"/>
  <c r="S91" i="4"/>
  <c r="Q91" i="4"/>
  <c r="T90" i="4"/>
  <c r="S90" i="4"/>
  <c r="Q90" i="4"/>
  <c r="T89" i="4"/>
  <c r="S89" i="4"/>
  <c r="Q89" i="4"/>
  <c r="T88" i="4"/>
  <c r="S88" i="4"/>
  <c r="Q88" i="4"/>
  <c r="T87" i="4"/>
  <c r="S87" i="4"/>
  <c r="Q87" i="4"/>
  <c r="T86" i="4"/>
  <c r="S86" i="4"/>
  <c r="Q86" i="4"/>
  <c r="T85" i="4"/>
  <c r="S85" i="4"/>
  <c r="Q85" i="4"/>
  <c r="T84" i="4"/>
  <c r="S84" i="4"/>
  <c r="Q84" i="4"/>
  <c r="T83" i="4"/>
  <c r="S83" i="4"/>
  <c r="Q83" i="4"/>
  <c r="T82" i="4"/>
  <c r="S82" i="4"/>
  <c r="Q82" i="4"/>
  <c r="T81" i="4"/>
  <c r="S81" i="4"/>
  <c r="Q81" i="4"/>
  <c r="T80" i="4"/>
  <c r="S80" i="4"/>
  <c r="Q80" i="4"/>
  <c r="T79" i="4"/>
  <c r="S79" i="4"/>
  <c r="Q79" i="4"/>
  <c r="T78" i="4"/>
  <c r="S78" i="4"/>
  <c r="Q78" i="4"/>
  <c r="T77" i="4"/>
  <c r="S77" i="4"/>
  <c r="Q77" i="4"/>
  <c r="T76" i="4"/>
  <c r="S76" i="4"/>
  <c r="Q76" i="4"/>
  <c r="T75" i="4"/>
  <c r="S75" i="4"/>
  <c r="Q75" i="4"/>
  <c r="T74" i="4"/>
  <c r="S74" i="4"/>
  <c r="Q74" i="4"/>
  <c r="T73" i="4"/>
  <c r="S73" i="4"/>
  <c r="Q73" i="4"/>
  <c r="T72" i="4"/>
  <c r="S72" i="4"/>
  <c r="Q72" i="4"/>
  <c r="T71" i="4"/>
  <c r="S71" i="4"/>
  <c r="Q71" i="4"/>
  <c r="T70" i="4"/>
  <c r="S70" i="4"/>
  <c r="Q70" i="4"/>
  <c r="T69" i="4"/>
  <c r="S69" i="4"/>
  <c r="Q69" i="4"/>
  <c r="T68" i="4"/>
  <c r="S68" i="4"/>
  <c r="Q68" i="4"/>
  <c r="T67" i="4"/>
  <c r="S67" i="4"/>
  <c r="Q67" i="4"/>
  <c r="T66" i="4"/>
  <c r="S66" i="4"/>
  <c r="Q66" i="4"/>
  <c r="T65" i="4"/>
  <c r="S65" i="4"/>
  <c r="Q65" i="4"/>
  <c r="T64" i="4"/>
  <c r="S64" i="4"/>
  <c r="Q64" i="4"/>
  <c r="T63" i="4"/>
  <c r="S63" i="4"/>
  <c r="Q63" i="4"/>
  <c r="T62" i="4"/>
  <c r="S62" i="4"/>
  <c r="Q62" i="4"/>
  <c r="T61" i="4"/>
  <c r="S61" i="4"/>
  <c r="Q61" i="4"/>
  <c r="T60" i="4"/>
  <c r="S60" i="4"/>
  <c r="Q60" i="4"/>
  <c r="T59" i="4"/>
  <c r="S59" i="4"/>
  <c r="Q59" i="4"/>
  <c r="T58" i="4"/>
  <c r="S58" i="4"/>
  <c r="Q58" i="4"/>
  <c r="T57" i="4"/>
  <c r="S57" i="4"/>
  <c r="Q57" i="4"/>
  <c r="T56" i="4"/>
  <c r="S56" i="4"/>
  <c r="Q56" i="4"/>
  <c r="T55" i="4"/>
  <c r="S55" i="4"/>
  <c r="Q55" i="4"/>
  <c r="T54" i="4"/>
  <c r="S54" i="4"/>
  <c r="Q54" i="4"/>
  <c r="T53" i="4"/>
  <c r="S53" i="4"/>
  <c r="Q53" i="4"/>
  <c r="T52" i="4"/>
  <c r="S52" i="4"/>
  <c r="Q52" i="4"/>
  <c r="T51" i="4"/>
  <c r="S51" i="4"/>
  <c r="Q51" i="4"/>
  <c r="T50" i="4"/>
  <c r="S50" i="4"/>
  <c r="Q50" i="4"/>
  <c r="T49" i="4"/>
  <c r="S49" i="4"/>
  <c r="Q49" i="4"/>
  <c r="T48" i="4"/>
  <c r="S48" i="4"/>
  <c r="Q48" i="4"/>
  <c r="T47" i="4"/>
  <c r="S47" i="4"/>
  <c r="Q47" i="4"/>
  <c r="T46" i="4"/>
  <c r="S46" i="4"/>
  <c r="Q46" i="4"/>
  <c r="T45" i="4"/>
  <c r="S45" i="4"/>
  <c r="Q45" i="4"/>
  <c r="T44" i="4"/>
  <c r="S44" i="4"/>
  <c r="Q44" i="4"/>
  <c r="T43" i="4"/>
  <c r="S43" i="4"/>
  <c r="Q43" i="4"/>
  <c r="T42" i="4"/>
  <c r="S42" i="4"/>
  <c r="Q42" i="4"/>
  <c r="T41" i="4"/>
  <c r="S41" i="4"/>
  <c r="Q41" i="4"/>
  <c r="T40" i="4"/>
  <c r="S40" i="4"/>
  <c r="Q40" i="4"/>
  <c r="T39" i="4"/>
  <c r="S39" i="4"/>
  <c r="Q39" i="4"/>
  <c r="T38" i="4"/>
  <c r="S38" i="4"/>
  <c r="Q38" i="4"/>
  <c r="T37" i="4"/>
  <c r="S37" i="4"/>
  <c r="Q37" i="4"/>
  <c r="T36" i="4"/>
  <c r="S36" i="4"/>
  <c r="Q36" i="4"/>
  <c r="T35" i="4"/>
  <c r="S35" i="4"/>
  <c r="Q35" i="4"/>
  <c r="T34" i="4"/>
  <c r="S34" i="4"/>
  <c r="Q34" i="4"/>
  <c r="T33" i="4"/>
  <c r="S33" i="4"/>
  <c r="Q33" i="4"/>
  <c r="T32" i="4"/>
  <c r="S32" i="4"/>
  <c r="Q32" i="4"/>
  <c r="T31" i="4"/>
  <c r="S31" i="4"/>
  <c r="Q31" i="4"/>
  <c r="T30" i="4"/>
  <c r="S30" i="4"/>
  <c r="Q30" i="4"/>
  <c r="T29" i="4"/>
  <c r="S29" i="4"/>
  <c r="Q29" i="4"/>
  <c r="T28" i="4"/>
  <c r="S28" i="4"/>
  <c r="Q28" i="4"/>
  <c r="T27" i="4"/>
  <c r="S27" i="4"/>
  <c r="Q27" i="4"/>
  <c r="T26" i="4"/>
  <c r="S26" i="4"/>
  <c r="Q26" i="4"/>
  <c r="T25" i="4"/>
  <c r="S25" i="4"/>
  <c r="Q25" i="4"/>
  <c r="T24" i="4"/>
  <c r="S24" i="4"/>
  <c r="Q24" i="4"/>
  <c r="T23" i="4"/>
  <c r="S23" i="4"/>
  <c r="Q23" i="4"/>
  <c r="T22" i="4"/>
  <c r="S22" i="4"/>
  <c r="Q22" i="4"/>
  <c r="T21" i="4"/>
  <c r="S21" i="4"/>
  <c r="Q21" i="4"/>
  <c r="T20" i="4"/>
  <c r="S20" i="4"/>
  <c r="Q20" i="4"/>
  <c r="T19" i="4"/>
  <c r="S19" i="4"/>
  <c r="Q19" i="4"/>
  <c r="T18" i="4"/>
  <c r="S18" i="4"/>
  <c r="Q18" i="4"/>
  <c r="T17" i="4"/>
  <c r="S17" i="4"/>
  <c r="Q17" i="4"/>
  <c r="T16" i="4"/>
  <c r="S16" i="4"/>
  <c r="Q16" i="4"/>
  <c r="T15" i="4"/>
  <c r="S15" i="4"/>
  <c r="Q15" i="4"/>
  <c r="T14" i="4"/>
  <c r="S14" i="4"/>
  <c r="Q14" i="4"/>
  <c r="T13" i="4"/>
  <c r="S13" i="4"/>
  <c r="Q13" i="4"/>
  <c r="T12" i="4"/>
  <c r="S12" i="4"/>
  <c r="Q12" i="4"/>
  <c r="T11" i="4"/>
  <c r="S11" i="4"/>
  <c r="Q11" i="4"/>
  <c r="T10" i="4"/>
  <c r="S10" i="4"/>
  <c r="Q10" i="4"/>
  <c r="T9" i="4"/>
  <c r="S9" i="4"/>
  <c r="Q9" i="4"/>
  <c r="T8" i="4"/>
  <c r="S8" i="4"/>
  <c r="Q8" i="4"/>
  <c r="T7" i="4"/>
  <c r="S7" i="4"/>
  <c r="Q7" i="4"/>
  <c r="T6" i="4"/>
  <c r="S6" i="4"/>
  <c r="Q6" i="4"/>
  <c r="T5" i="4"/>
  <c r="S5" i="4"/>
  <c r="Q5" i="4"/>
  <c r="T4" i="4"/>
  <c r="S4" i="4"/>
  <c r="Q4" i="4"/>
  <c r="T3" i="4"/>
  <c r="S3" i="4"/>
  <c r="Q3" i="4"/>
  <c r="T2" i="4"/>
  <c r="S2" i="4"/>
  <c r="Q2" i="4"/>
  <c r="T200" i="5"/>
  <c r="S200" i="5"/>
  <c r="Q200" i="5"/>
  <c r="T199" i="5"/>
  <c r="S199" i="5"/>
  <c r="Q199" i="5"/>
  <c r="T198" i="5"/>
  <c r="S198" i="5"/>
  <c r="Q198" i="5"/>
  <c r="T197" i="5"/>
  <c r="S197" i="5"/>
  <c r="Q197" i="5"/>
  <c r="T196" i="5"/>
  <c r="S196" i="5"/>
  <c r="Q196" i="5"/>
  <c r="T195" i="5"/>
  <c r="S195" i="5"/>
  <c r="Q195" i="5"/>
  <c r="T194" i="5"/>
  <c r="S194" i="5"/>
  <c r="Q194" i="5"/>
  <c r="T193" i="5"/>
  <c r="S193" i="5"/>
  <c r="Q193" i="5"/>
  <c r="T192" i="5"/>
  <c r="S192" i="5"/>
  <c r="Q192" i="5"/>
  <c r="T191" i="5"/>
  <c r="S191" i="5"/>
  <c r="Q191" i="5"/>
  <c r="T190" i="5"/>
  <c r="S190" i="5"/>
  <c r="Q190" i="5"/>
  <c r="T189" i="5"/>
  <c r="S189" i="5"/>
  <c r="Q189" i="5"/>
  <c r="T188" i="5"/>
  <c r="S188" i="5"/>
  <c r="Q188" i="5"/>
  <c r="T187" i="5"/>
  <c r="S187" i="5"/>
  <c r="Q187" i="5"/>
  <c r="T186" i="5"/>
  <c r="S186" i="5"/>
  <c r="Q186" i="5"/>
  <c r="T185" i="5"/>
  <c r="S185" i="5"/>
  <c r="Q185" i="5"/>
  <c r="T184" i="5"/>
  <c r="S184" i="5"/>
  <c r="Q184" i="5"/>
  <c r="T183" i="5"/>
  <c r="S183" i="5"/>
  <c r="Q183" i="5"/>
  <c r="T182" i="5"/>
  <c r="S182" i="5"/>
  <c r="Q182" i="5"/>
  <c r="T181" i="5"/>
  <c r="S181" i="5"/>
  <c r="Q181" i="5"/>
  <c r="T180" i="5"/>
  <c r="S180" i="5"/>
  <c r="Q180" i="5"/>
  <c r="T179" i="5"/>
  <c r="S179" i="5"/>
  <c r="Q179" i="5"/>
  <c r="T178" i="5"/>
  <c r="S178" i="5"/>
  <c r="Q178" i="5"/>
  <c r="T177" i="5"/>
  <c r="S177" i="5"/>
  <c r="Q177" i="5"/>
  <c r="T176" i="5"/>
  <c r="S176" i="5"/>
  <c r="Q176" i="5"/>
  <c r="T175" i="5"/>
  <c r="S175" i="5"/>
  <c r="Q175" i="5"/>
  <c r="T174" i="5"/>
  <c r="S174" i="5"/>
  <c r="Q174" i="5"/>
  <c r="T173" i="5"/>
  <c r="S173" i="5"/>
  <c r="Q173" i="5"/>
  <c r="T172" i="5"/>
  <c r="S172" i="5"/>
  <c r="Q172" i="5"/>
  <c r="T171" i="5"/>
  <c r="S171" i="5"/>
  <c r="Q171" i="5"/>
  <c r="T170" i="5"/>
  <c r="S170" i="5"/>
  <c r="Q170" i="5"/>
  <c r="T169" i="5"/>
  <c r="S169" i="5"/>
  <c r="Q169" i="5"/>
  <c r="T168" i="5"/>
  <c r="S168" i="5"/>
  <c r="Q168" i="5"/>
  <c r="T167" i="5"/>
  <c r="S167" i="5"/>
  <c r="Q167" i="5"/>
  <c r="T166" i="5"/>
  <c r="S166" i="5"/>
  <c r="Q166" i="5"/>
  <c r="T165" i="5"/>
  <c r="S165" i="5"/>
  <c r="Q165" i="5"/>
  <c r="T164" i="5"/>
  <c r="S164" i="5"/>
  <c r="Q164" i="5"/>
  <c r="T163" i="5"/>
  <c r="S163" i="5"/>
  <c r="Q163" i="5"/>
  <c r="T162" i="5"/>
  <c r="S162" i="5"/>
  <c r="Q162" i="5"/>
  <c r="T161" i="5"/>
  <c r="S161" i="5"/>
  <c r="Q161" i="5"/>
  <c r="T160" i="5"/>
  <c r="S160" i="5"/>
  <c r="Q160" i="5"/>
  <c r="T159" i="5"/>
  <c r="S159" i="5"/>
  <c r="Q159" i="5"/>
  <c r="T158" i="5"/>
  <c r="S158" i="5"/>
  <c r="Q158" i="5"/>
  <c r="T157" i="5"/>
  <c r="S157" i="5"/>
  <c r="Q157" i="5"/>
  <c r="T156" i="5"/>
  <c r="S156" i="5"/>
  <c r="Q156" i="5"/>
  <c r="T155" i="5"/>
  <c r="S155" i="5"/>
  <c r="Q155" i="5"/>
  <c r="T154" i="5"/>
  <c r="S154" i="5"/>
  <c r="Q154" i="5"/>
  <c r="T153" i="5"/>
  <c r="S153" i="5"/>
  <c r="Q153" i="5"/>
  <c r="T152" i="5"/>
  <c r="S152" i="5"/>
  <c r="Q152" i="5"/>
  <c r="T151" i="5"/>
  <c r="S151" i="5"/>
  <c r="Q151" i="5"/>
  <c r="T150" i="5"/>
  <c r="S150" i="5"/>
  <c r="Q150" i="5"/>
  <c r="T149" i="5"/>
  <c r="S149" i="5"/>
  <c r="Q149" i="5"/>
  <c r="T148" i="5"/>
  <c r="S148" i="5"/>
  <c r="Q148" i="5"/>
  <c r="T147" i="5"/>
  <c r="S147" i="5"/>
  <c r="Q147" i="5"/>
  <c r="T146" i="5"/>
  <c r="S146" i="5"/>
  <c r="Q146" i="5"/>
  <c r="T145" i="5"/>
  <c r="S145" i="5"/>
  <c r="Q145" i="5"/>
  <c r="T144" i="5"/>
  <c r="S144" i="5"/>
  <c r="Q144" i="5"/>
  <c r="T143" i="5"/>
  <c r="S143" i="5"/>
  <c r="Q143" i="5"/>
  <c r="T142" i="5"/>
  <c r="S142" i="5"/>
  <c r="Q142" i="5"/>
  <c r="T141" i="5"/>
  <c r="S141" i="5"/>
  <c r="Q141" i="5"/>
  <c r="T140" i="5"/>
  <c r="S140" i="5"/>
  <c r="Q140" i="5"/>
  <c r="T139" i="5"/>
  <c r="S139" i="5"/>
  <c r="Q139" i="5"/>
  <c r="T138" i="5"/>
  <c r="S138" i="5"/>
  <c r="Q138" i="5"/>
  <c r="T137" i="5"/>
  <c r="S137" i="5"/>
  <c r="Q137" i="5"/>
  <c r="T136" i="5"/>
  <c r="S136" i="5"/>
  <c r="Q136" i="5"/>
  <c r="T135" i="5"/>
  <c r="S135" i="5"/>
  <c r="Q135" i="5"/>
  <c r="T134" i="5"/>
  <c r="S134" i="5"/>
  <c r="Q134" i="5"/>
  <c r="T133" i="5"/>
  <c r="S133" i="5"/>
  <c r="Q133" i="5"/>
  <c r="T132" i="5"/>
  <c r="S132" i="5"/>
  <c r="Q132" i="5"/>
  <c r="T131" i="5"/>
  <c r="S131" i="5"/>
  <c r="Q131" i="5"/>
  <c r="T130" i="5"/>
  <c r="S130" i="5"/>
  <c r="Q130" i="5"/>
  <c r="T129" i="5"/>
  <c r="S129" i="5"/>
  <c r="Q129" i="5"/>
  <c r="T128" i="5"/>
  <c r="S128" i="5"/>
  <c r="Q128" i="5"/>
  <c r="T127" i="5"/>
  <c r="S127" i="5"/>
  <c r="Q127" i="5"/>
  <c r="T126" i="5"/>
  <c r="S126" i="5"/>
  <c r="Q126" i="5"/>
  <c r="T125" i="5"/>
  <c r="S125" i="5"/>
  <c r="Q125" i="5"/>
  <c r="T124" i="5"/>
  <c r="S124" i="5"/>
  <c r="Q124" i="5"/>
  <c r="T123" i="5"/>
  <c r="S123" i="5"/>
  <c r="Q123" i="5"/>
  <c r="T122" i="5"/>
  <c r="S122" i="5"/>
  <c r="Q122" i="5"/>
  <c r="T121" i="5"/>
  <c r="S121" i="5"/>
  <c r="Q121" i="5"/>
  <c r="T120" i="5"/>
  <c r="S120" i="5"/>
  <c r="Q120" i="5"/>
  <c r="T119" i="5"/>
  <c r="S119" i="5"/>
  <c r="Q119" i="5"/>
  <c r="T118" i="5"/>
  <c r="S118" i="5"/>
  <c r="Q118" i="5"/>
  <c r="T117" i="5"/>
  <c r="S117" i="5"/>
  <c r="Q117" i="5"/>
  <c r="T116" i="5"/>
  <c r="S116" i="5"/>
  <c r="Q116" i="5"/>
  <c r="T115" i="5"/>
  <c r="S115" i="5"/>
  <c r="Q115" i="5"/>
  <c r="T114" i="5"/>
  <c r="S114" i="5"/>
  <c r="Q114" i="5"/>
  <c r="T113" i="5"/>
  <c r="S113" i="5"/>
  <c r="Q113" i="5"/>
  <c r="T112" i="5"/>
  <c r="S112" i="5"/>
  <c r="Q112" i="5"/>
  <c r="T111" i="5"/>
  <c r="S111" i="5"/>
  <c r="Q111" i="5"/>
  <c r="T110" i="5"/>
  <c r="S110" i="5"/>
  <c r="Q110" i="5"/>
  <c r="T109" i="5"/>
  <c r="S109" i="5"/>
  <c r="Q109" i="5"/>
  <c r="T108" i="5"/>
  <c r="S108" i="5"/>
  <c r="Q108" i="5"/>
  <c r="T107" i="5"/>
  <c r="S107" i="5"/>
  <c r="Q107" i="5"/>
  <c r="T106" i="5"/>
  <c r="S106" i="5"/>
  <c r="Q106" i="5"/>
  <c r="T105" i="5"/>
  <c r="S105" i="5"/>
  <c r="Q105" i="5"/>
  <c r="T104" i="5"/>
  <c r="S104" i="5"/>
  <c r="Q104" i="5"/>
  <c r="T103" i="5"/>
  <c r="S103" i="5"/>
  <c r="Q103" i="5"/>
  <c r="T102" i="5"/>
  <c r="S102" i="5"/>
  <c r="Q102" i="5"/>
  <c r="T101" i="5"/>
  <c r="S101" i="5"/>
  <c r="Q101" i="5"/>
  <c r="T100" i="5"/>
  <c r="S100" i="5"/>
  <c r="Q100" i="5"/>
  <c r="T99" i="5"/>
  <c r="S99" i="5"/>
  <c r="Q99" i="5"/>
  <c r="T98" i="5"/>
  <c r="S98" i="5"/>
  <c r="Q98" i="5"/>
  <c r="T97" i="5"/>
  <c r="S97" i="5"/>
  <c r="Q97" i="5"/>
  <c r="T96" i="5"/>
  <c r="S96" i="5"/>
  <c r="Q96" i="5"/>
  <c r="T95" i="5"/>
  <c r="S95" i="5"/>
  <c r="Q95" i="5"/>
  <c r="T94" i="5"/>
  <c r="S94" i="5"/>
  <c r="Q94" i="5"/>
  <c r="T93" i="5"/>
  <c r="S93" i="5"/>
  <c r="Q93" i="5"/>
  <c r="T92" i="5"/>
  <c r="S92" i="5"/>
  <c r="Q92" i="5"/>
  <c r="T91" i="5"/>
  <c r="S91" i="5"/>
  <c r="Q91" i="5"/>
  <c r="T90" i="5"/>
  <c r="S90" i="5"/>
  <c r="Q90" i="5"/>
  <c r="T89" i="5"/>
  <c r="S89" i="5"/>
  <c r="Q89" i="5"/>
  <c r="T88" i="5"/>
  <c r="S88" i="5"/>
  <c r="Q88" i="5"/>
  <c r="T87" i="5"/>
  <c r="S87" i="5"/>
  <c r="Q87" i="5"/>
  <c r="T86" i="5"/>
  <c r="S86" i="5"/>
  <c r="Q86" i="5"/>
  <c r="T85" i="5"/>
  <c r="S85" i="5"/>
  <c r="Q85" i="5"/>
  <c r="T84" i="5"/>
  <c r="S84" i="5"/>
  <c r="Q84" i="5"/>
  <c r="T83" i="5"/>
  <c r="S83" i="5"/>
  <c r="Q83" i="5"/>
  <c r="T82" i="5"/>
  <c r="S82" i="5"/>
  <c r="Q82" i="5"/>
  <c r="T81" i="5"/>
  <c r="S81" i="5"/>
  <c r="Q81" i="5"/>
  <c r="T80" i="5"/>
  <c r="S80" i="5"/>
  <c r="Q80" i="5"/>
  <c r="T79" i="5"/>
  <c r="S79" i="5"/>
  <c r="Q79" i="5"/>
  <c r="T78" i="5"/>
  <c r="S78" i="5"/>
  <c r="Q78" i="5"/>
  <c r="T77" i="5"/>
  <c r="S77" i="5"/>
  <c r="Q77" i="5"/>
  <c r="T76" i="5"/>
  <c r="S76" i="5"/>
  <c r="Q76" i="5"/>
  <c r="T75" i="5"/>
  <c r="S75" i="5"/>
  <c r="Q75" i="5"/>
  <c r="T74" i="5"/>
  <c r="S74" i="5"/>
  <c r="Q74" i="5"/>
  <c r="T73" i="5"/>
  <c r="S73" i="5"/>
  <c r="Q73" i="5"/>
  <c r="T72" i="5"/>
  <c r="S72" i="5"/>
  <c r="Q72" i="5"/>
  <c r="T71" i="5"/>
  <c r="S71" i="5"/>
  <c r="Q71" i="5"/>
  <c r="T70" i="5"/>
  <c r="S70" i="5"/>
  <c r="Q70" i="5"/>
  <c r="T69" i="5"/>
  <c r="S69" i="5"/>
  <c r="Q69" i="5"/>
  <c r="T68" i="5"/>
  <c r="S68" i="5"/>
  <c r="Q68" i="5"/>
  <c r="T67" i="5"/>
  <c r="S67" i="5"/>
  <c r="Q67" i="5"/>
  <c r="T66" i="5"/>
  <c r="S66" i="5"/>
  <c r="Q66" i="5"/>
  <c r="T65" i="5"/>
  <c r="S65" i="5"/>
  <c r="Q65" i="5"/>
  <c r="T64" i="5"/>
  <c r="S64" i="5"/>
  <c r="Q64" i="5"/>
  <c r="T63" i="5"/>
  <c r="S63" i="5"/>
  <c r="Q63" i="5"/>
  <c r="T62" i="5"/>
  <c r="S62" i="5"/>
  <c r="Q62" i="5"/>
  <c r="T61" i="5"/>
  <c r="S61" i="5"/>
  <c r="Q61" i="5"/>
  <c r="T60" i="5"/>
  <c r="S60" i="5"/>
  <c r="Q60" i="5"/>
  <c r="T59" i="5"/>
  <c r="S59" i="5"/>
  <c r="Q59" i="5"/>
  <c r="T58" i="5"/>
  <c r="S58" i="5"/>
  <c r="Q58" i="5"/>
  <c r="T57" i="5"/>
  <c r="S57" i="5"/>
  <c r="Q57" i="5"/>
  <c r="T56" i="5"/>
  <c r="S56" i="5"/>
  <c r="Q56" i="5"/>
  <c r="T55" i="5"/>
  <c r="S55" i="5"/>
  <c r="Q55" i="5"/>
  <c r="T54" i="5"/>
  <c r="S54" i="5"/>
  <c r="Q54" i="5"/>
  <c r="T53" i="5"/>
  <c r="S53" i="5"/>
  <c r="Q53" i="5"/>
  <c r="T52" i="5"/>
  <c r="S52" i="5"/>
  <c r="Q52" i="5"/>
  <c r="T51" i="5"/>
  <c r="S51" i="5"/>
  <c r="Q51" i="5"/>
  <c r="T50" i="5"/>
  <c r="S50" i="5"/>
  <c r="Q50" i="5"/>
  <c r="T49" i="5"/>
  <c r="S49" i="5"/>
  <c r="Q49" i="5"/>
  <c r="T48" i="5"/>
  <c r="S48" i="5"/>
  <c r="Q48" i="5"/>
  <c r="T47" i="5"/>
  <c r="S47" i="5"/>
  <c r="Q47" i="5"/>
  <c r="T46" i="5"/>
  <c r="S46" i="5"/>
  <c r="Q46" i="5"/>
  <c r="T45" i="5"/>
  <c r="S45" i="5"/>
  <c r="Q45" i="5"/>
  <c r="T44" i="5"/>
  <c r="S44" i="5"/>
  <c r="Q44" i="5"/>
  <c r="T43" i="5"/>
  <c r="S43" i="5"/>
  <c r="Q43" i="5"/>
  <c r="T42" i="5"/>
  <c r="S42" i="5"/>
  <c r="Q42" i="5"/>
  <c r="T41" i="5"/>
  <c r="S41" i="5"/>
  <c r="Q41" i="5"/>
  <c r="T40" i="5"/>
  <c r="S40" i="5"/>
  <c r="Q40" i="5"/>
  <c r="T39" i="5"/>
  <c r="S39" i="5"/>
  <c r="Q39" i="5"/>
  <c r="T38" i="5"/>
  <c r="S38" i="5"/>
  <c r="Q38" i="5"/>
  <c r="T37" i="5"/>
  <c r="S37" i="5"/>
  <c r="Q37" i="5"/>
  <c r="T36" i="5"/>
  <c r="S36" i="5"/>
  <c r="Q36" i="5"/>
  <c r="T35" i="5"/>
  <c r="S35" i="5"/>
  <c r="Q35" i="5"/>
  <c r="T34" i="5"/>
  <c r="S34" i="5"/>
  <c r="Q34" i="5"/>
  <c r="T33" i="5"/>
  <c r="S33" i="5"/>
  <c r="Q33" i="5"/>
  <c r="T32" i="5"/>
  <c r="S32" i="5"/>
  <c r="Q32" i="5"/>
  <c r="T31" i="5"/>
  <c r="S31" i="5"/>
  <c r="Q31" i="5"/>
  <c r="T30" i="5"/>
  <c r="S30" i="5"/>
  <c r="Q30" i="5"/>
  <c r="T29" i="5"/>
  <c r="S29" i="5"/>
  <c r="Q29" i="5"/>
  <c r="T28" i="5"/>
  <c r="S28" i="5"/>
  <c r="Q28" i="5"/>
  <c r="T27" i="5"/>
  <c r="S27" i="5"/>
  <c r="Q27" i="5"/>
  <c r="T26" i="5"/>
  <c r="S26" i="5"/>
  <c r="Q26" i="5"/>
  <c r="T25" i="5"/>
  <c r="S25" i="5"/>
  <c r="Q25" i="5"/>
  <c r="T24" i="5"/>
  <c r="S24" i="5"/>
  <c r="Q24" i="5"/>
  <c r="T23" i="5"/>
  <c r="S23" i="5"/>
  <c r="Q23" i="5"/>
  <c r="T22" i="5"/>
  <c r="S22" i="5"/>
  <c r="Q22" i="5"/>
  <c r="T21" i="5"/>
  <c r="S21" i="5"/>
  <c r="Q21" i="5"/>
  <c r="T20" i="5"/>
  <c r="S20" i="5"/>
  <c r="Q20" i="5"/>
  <c r="T19" i="5"/>
  <c r="S19" i="5"/>
  <c r="Q19" i="5"/>
  <c r="T18" i="5"/>
  <c r="S18" i="5"/>
  <c r="Q18" i="5"/>
  <c r="T17" i="5"/>
  <c r="S17" i="5"/>
  <c r="Q17" i="5"/>
  <c r="T16" i="5"/>
  <c r="S16" i="5"/>
  <c r="Q16" i="5"/>
  <c r="T15" i="5"/>
  <c r="S15" i="5"/>
  <c r="Q15" i="5"/>
  <c r="T14" i="5"/>
  <c r="S14" i="5"/>
  <c r="Q14" i="5"/>
  <c r="T13" i="5"/>
  <c r="S13" i="5"/>
  <c r="Q13" i="5"/>
  <c r="T12" i="5"/>
  <c r="S12" i="5"/>
  <c r="Q12" i="5"/>
  <c r="T11" i="5"/>
  <c r="S11" i="5"/>
  <c r="Q11" i="5"/>
  <c r="T10" i="5"/>
  <c r="S10" i="5"/>
  <c r="Q10" i="5"/>
  <c r="T9" i="5"/>
  <c r="S9" i="5"/>
  <c r="Q9" i="5"/>
  <c r="T8" i="5"/>
  <c r="S8" i="5"/>
  <c r="Q8" i="5"/>
  <c r="T7" i="5"/>
  <c r="S7" i="5"/>
  <c r="Q7" i="5"/>
  <c r="T6" i="5"/>
  <c r="S6" i="5"/>
  <c r="Q6" i="5"/>
  <c r="T5" i="5"/>
  <c r="S5" i="5"/>
  <c r="Q5" i="5"/>
  <c r="T4" i="5"/>
  <c r="S4" i="5"/>
  <c r="Q4" i="5"/>
  <c r="T3" i="5"/>
  <c r="S3" i="5"/>
  <c r="Q3" i="5"/>
  <c r="T2" i="5"/>
  <c r="S2" i="5"/>
  <c r="Q2" i="5"/>
  <c r="T200" i="2"/>
  <c r="S200" i="2"/>
  <c r="Q200" i="2"/>
  <c r="T199" i="2"/>
  <c r="S199" i="2"/>
  <c r="Q199" i="2"/>
  <c r="T198" i="2"/>
  <c r="S198" i="2"/>
  <c r="Q198" i="2"/>
  <c r="T197" i="2"/>
  <c r="S197" i="2"/>
  <c r="Q197" i="2"/>
  <c r="T196" i="2"/>
  <c r="S196" i="2"/>
  <c r="Q196" i="2"/>
  <c r="T195" i="2"/>
  <c r="S195" i="2"/>
  <c r="Q195" i="2"/>
  <c r="T194" i="2"/>
  <c r="S194" i="2"/>
  <c r="Q194" i="2"/>
  <c r="T193" i="2"/>
  <c r="S193" i="2"/>
  <c r="Q193" i="2"/>
  <c r="T192" i="2"/>
  <c r="S192" i="2"/>
  <c r="Q192" i="2"/>
  <c r="T191" i="2"/>
  <c r="S191" i="2"/>
  <c r="Q191" i="2"/>
  <c r="T190" i="2"/>
  <c r="S190" i="2"/>
  <c r="Q190" i="2"/>
  <c r="T189" i="2"/>
  <c r="S189" i="2"/>
  <c r="Q189" i="2"/>
  <c r="T188" i="2"/>
  <c r="S188" i="2"/>
  <c r="Q188" i="2"/>
  <c r="T187" i="2"/>
  <c r="S187" i="2"/>
  <c r="Q187" i="2"/>
  <c r="T186" i="2"/>
  <c r="S186" i="2"/>
  <c r="Q186" i="2"/>
  <c r="T185" i="2"/>
  <c r="S185" i="2"/>
  <c r="Q185" i="2"/>
  <c r="T184" i="2"/>
  <c r="S184" i="2"/>
  <c r="Q184" i="2"/>
  <c r="T183" i="2"/>
  <c r="S183" i="2"/>
  <c r="Q183" i="2"/>
  <c r="T182" i="2"/>
  <c r="S182" i="2"/>
  <c r="Q182" i="2"/>
  <c r="T181" i="2"/>
  <c r="S181" i="2"/>
  <c r="Q181" i="2"/>
  <c r="T180" i="2"/>
  <c r="S180" i="2"/>
  <c r="Q180" i="2"/>
  <c r="T179" i="2"/>
  <c r="S179" i="2"/>
  <c r="Q179" i="2"/>
  <c r="T178" i="2"/>
  <c r="S178" i="2"/>
  <c r="Q178" i="2"/>
  <c r="T177" i="2"/>
  <c r="S177" i="2"/>
  <c r="Q177" i="2"/>
  <c r="T176" i="2"/>
  <c r="S176" i="2"/>
  <c r="Q176" i="2"/>
  <c r="T175" i="2"/>
  <c r="S175" i="2"/>
  <c r="Q175" i="2"/>
  <c r="T174" i="2"/>
  <c r="S174" i="2"/>
  <c r="Q174" i="2"/>
  <c r="T173" i="2"/>
  <c r="S173" i="2"/>
  <c r="Q173" i="2"/>
  <c r="T172" i="2"/>
  <c r="S172" i="2"/>
  <c r="Q172" i="2"/>
  <c r="T171" i="2"/>
  <c r="S171" i="2"/>
  <c r="Q171" i="2"/>
  <c r="T170" i="2"/>
  <c r="S170" i="2"/>
  <c r="Q170" i="2"/>
  <c r="T169" i="2"/>
  <c r="S169" i="2"/>
  <c r="Q169" i="2"/>
  <c r="T168" i="2"/>
  <c r="S168" i="2"/>
  <c r="Q168" i="2"/>
  <c r="T167" i="2"/>
  <c r="S167" i="2"/>
  <c r="Q167" i="2"/>
  <c r="T166" i="2"/>
  <c r="S166" i="2"/>
  <c r="Q166" i="2"/>
  <c r="T165" i="2"/>
  <c r="S165" i="2"/>
  <c r="Q165" i="2"/>
  <c r="T164" i="2"/>
  <c r="S164" i="2"/>
  <c r="Q164" i="2"/>
  <c r="T163" i="2"/>
  <c r="S163" i="2"/>
  <c r="Q163" i="2"/>
  <c r="T162" i="2"/>
  <c r="S162" i="2"/>
  <c r="Q162" i="2"/>
  <c r="T161" i="2"/>
  <c r="S161" i="2"/>
  <c r="Q161" i="2"/>
  <c r="T160" i="2"/>
  <c r="S160" i="2"/>
  <c r="Q160" i="2"/>
  <c r="T159" i="2"/>
  <c r="S159" i="2"/>
  <c r="Q159" i="2"/>
  <c r="T158" i="2"/>
  <c r="S158" i="2"/>
  <c r="Q158" i="2"/>
  <c r="T157" i="2"/>
  <c r="S157" i="2"/>
  <c r="Q157" i="2"/>
  <c r="T156" i="2"/>
  <c r="S156" i="2"/>
  <c r="Q156" i="2"/>
  <c r="T155" i="2"/>
  <c r="S155" i="2"/>
  <c r="Q155" i="2"/>
  <c r="T154" i="2"/>
  <c r="S154" i="2"/>
  <c r="Q154" i="2"/>
  <c r="T153" i="2"/>
  <c r="S153" i="2"/>
  <c r="Q153" i="2"/>
  <c r="T152" i="2"/>
  <c r="S152" i="2"/>
  <c r="Q152" i="2"/>
  <c r="T151" i="2"/>
  <c r="S151" i="2"/>
  <c r="Q151" i="2"/>
  <c r="T150" i="2"/>
  <c r="S150" i="2"/>
  <c r="Q150" i="2"/>
  <c r="T149" i="2"/>
  <c r="S149" i="2"/>
  <c r="Q149" i="2"/>
  <c r="T148" i="2"/>
  <c r="S148" i="2"/>
  <c r="Q148" i="2"/>
  <c r="T147" i="2"/>
  <c r="S147" i="2"/>
  <c r="Q147" i="2"/>
  <c r="T146" i="2"/>
  <c r="S146" i="2"/>
  <c r="Q146" i="2"/>
  <c r="T145" i="2"/>
  <c r="S145" i="2"/>
  <c r="Q145" i="2"/>
  <c r="T144" i="2"/>
  <c r="S144" i="2"/>
  <c r="Q144" i="2"/>
  <c r="T143" i="2"/>
  <c r="S143" i="2"/>
  <c r="Q143" i="2"/>
  <c r="T142" i="2"/>
  <c r="S142" i="2"/>
  <c r="Q142" i="2"/>
  <c r="T141" i="2"/>
  <c r="S141" i="2"/>
  <c r="Q141" i="2"/>
  <c r="T140" i="2"/>
  <c r="S140" i="2"/>
  <c r="Q140" i="2"/>
  <c r="T139" i="2"/>
  <c r="S139" i="2"/>
  <c r="Q139" i="2"/>
  <c r="T138" i="2"/>
  <c r="S138" i="2"/>
  <c r="Q138" i="2"/>
  <c r="T137" i="2"/>
  <c r="S137" i="2"/>
  <c r="Q137" i="2"/>
  <c r="T136" i="2"/>
  <c r="S136" i="2"/>
  <c r="Q136" i="2"/>
  <c r="T135" i="2"/>
  <c r="S135" i="2"/>
  <c r="Q135" i="2"/>
  <c r="T134" i="2"/>
  <c r="S134" i="2"/>
  <c r="Q134" i="2"/>
  <c r="T133" i="2"/>
  <c r="S133" i="2"/>
  <c r="Q133" i="2"/>
  <c r="T132" i="2"/>
  <c r="S132" i="2"/>
  <c r="Q132" i="2"/>
  <c r="T131" i="2"/>
  <c r="S131" i="2"/>
  <c r="Q131" i="2"/>
  <c r="T130" i="2"/>
  <c r="S130" i="2"/>
  <c r="Q130" i="2"/>
  <c r="T129" i="2"/>
  <c r="S129" i="2"/>
  <c r="Q129" i="2"/>
  <c r="T128" i="2"/>
  <c r="S128" i="2"/>
  <c r="Q128" i="2"/>
  <c r="T127" i="2"/>
  <c r="S127" i="2"/>
  <c r="Q127" i="2"/>
  <c r="T126" i="2"/>
  <c r="S126" i="2"/>
  <c r="Q126" i="2"/>
  <c r="T125" i="2"/>
  <c r="S125" i="2"/>
  <c r="Q125" i="2"/>
  <c r="T124" i="2"/>
  <c r="S124" i="2"/>
  <c r="Q124" i="2"/>
  <c r="T123" i="2"/>
  <c r="S123" i="2"/>
  <c r="Q123" i="2"/>
  <c r="T122" i="2"/>
  <c r="S122" i="2"/>
  <c r="Q122" i="2"/>
  <c r="T121" i="2"/>
  <c r="S121" i="2"/>
  <c r="Q121" i="2"/>
  <c r="T120" i="2"/>
  <c r="S120" i="2"/>
  <c r="Q120" i="2"/>
  <c r="T119" i="2"/>
  <c r="S119" i="2"/>
  <c r="Q119" i="2"/>
  <c r="T118" i="2"/>
  <c r="S118" i="2"/>
  <c r="Q118" i="2"/>
  <c r="T117" i="2"/>
  <c r="S117" i="2"/>
  <c r="Q117" i="2"/>
  <c r="T116" i="2"/>
  <c r="S116" i="2"/>
  <c r="Q116" i="2"/>
  <c r="T115" i="2"/>
  <c r="S115" i="2"/>
  <c r="Q115" i="2"/>
  <c r="T114" i="2"/>
  <c r="S114" i="2"/>
  <c r="Q114" i="2"/>
  <c r="T113" i="2"/>
  <c r="S113" i="2"/>
  <c r="Q113" i="2"/>
  <c r="T112" i="2"/>
  <c r="S112" i="2"/>
  <c r="Q112" i="2"/>
  <c r="T111" i="2"/>
  <c r="S111" i="2"/>
  <c r="Q111" i="2"/>
  <c r="T110" i="2"/>
  <c r="S110" i="2"/>
  <c r="Q110" i="2"/>
  <c r="T109" i="2"/>
  <c r="S109" i="2"/>
  <c r="Q109" i="2"/>
  <c r="T108" i="2"/>
  <c r="S108" i="2"/>
  <c r="Q108" i="2"/>
  <c r="T107" i="2"/>
  <c r="S107" i="2"/>
  <c r="Q107" i="2"/>
  <c r="T106" i="2"/>
  <c r="S106" i="2"/>
  <c r="Q106" i="2"/>
  <c r="T105" i="2"/>
  <c r="S105" i="2"/>
  <c r="Q105" i="2"/>
  <c r="T104" i="2"/>
  <c r="S104" i="2"/>
  <c r="Q104" i="2"/>
  <c r="T103" i="2"/>
  <c r="S103" i="2"/>
  <c r="Q103" i="2"/>
  <c r="T102" i="2"/>
  <c r="S102" i="2"/>
  <c r="Q102" i="2"/>
  <c r="T101" i="2"/>
  <c r="S101" i="2"/>
  <c r="Q101" i="2"/>
  <c r="T100" i="2"/>
  <c r="S100" i="2"/>
  <c r="Q100" i="2"/>
  <c r="T99" i="2"/>
  <c r="S99" i="2"/>
  <c r="Q99" i="2"/>
  <c r="T98" i="2"/>
  <c r="S98" i="2"/>
  <c r="Q98" i="2"/>
  <c r="T97" i="2"/>
  <c r="S97" i="2"/>
  <c r="Q97" i="2"/>
  <c r="T96" i="2"/>
  <c r="S96" i="2"/>
  <c r="Q96" i="2"/>
  <c r="T95" i="2"/>
  <c r="S95" i="2"/>
  <c r="Q95" i="2"/>
  <c r="T94" i="2"/>
  <c r="S94" i="2"/>
  <c r="Q94" i="2"/>
  <c r="T93" i="2"/>
  <c r="S93" i="2"/>
  <c r="Q93" i="2"/>
  <c r="T92" i="2"/>
  <c r="S92" i="2"/>
  <c r="Q92" i="2"/>
  <c r="T91" i="2"/>
  <c r="S91" i="2"/>
  <c r="Q91" i="2"/>
  <c r="T90" i="2"/>
  <c r="S90" i="2"/>
  <c r="Q90" i="2"/>
  <c r="T89" i="2"/>
  <c r="S89" i="2"/>
  <c r="Q89" i="2"/>
  <c r="T88" i="2"/>
  <c r="S88" i="2"/>
  <c r="Q88" i="2"/>
  <c r="T87" i="2"/>
  <c r="S87" i="2"/>
  <c r="Q87" i="2"/>
  <c r="T86" i="2"/>
  <c r="S86" i="2"/>
  <c r="Q86" i="2"/>
  <c r="T85" i="2"/>
  <c r="S85" i="2"/>
  <c r="Q85" i="2"/>
  <c r="T84" i="2"/>
  <c r="S84" i="2"/>
  <c r="Q84" i="2"/>
  <c r="T83" i="2"/>
  <c r="S83" i="2"/>
  <c r="Q83" i="2"/>
  <c r="T82" i="2"/>
  <c r="S82" i="2"/>
  <c r="Q82" i="2"/>
  <c r="T81" i="2"/>
  <c r="S81" i="2"/>
  <c r="Q81" i="2"/>
  <c r="T80" i="2"/>
  <c r="S80" i="2"/>
  <c r="Q80" i="2"/>
  <c r="T79" i="2"/>
  <c r="S79" i="2"/>
  <c r="Q79" i="2"/>
  <c r="T78" i="2"/>
  <c r="S78" i="2"/>
  <c r="Q78" i="2"/>
  <c r="T77" i="2"/>
  <c r="S77" i="2"/>
  <c r="Q77" i="2"/>
  <c r="T76" i="2"/>
  <c r="S76" i="2"/>
  <c r="Q76" i="2"/>
  <c r="T75" i="2"/>
  <c r="S75" i="2"/>
  <c r="Q75" i="2"/>
  <c r="T74" i="2"/>
  <c r="S74" i="2"/>
  <c r="Q74" i="2"/>
  <c r="T73" i="2"/>
  <c r="S73" i="2"/>
  <c r="Q73" i="2"/>
  <c r="T72" i="2"/>
  <c r="S72" i="2"/>
  <c r="Q72" i="2"/>
  <c r="T71" i="2"/>
  <c r="S71" i="2"/>
  <c r="Q71" i="2"/>
  <c r="T70" i="2"/>
  <c r="S70" i="2"/>
  <c r="Q70" i="2"/>
  <c r="T69" i="2"/>
  <c r="S69" i="2"/>
  <c r="Q69" i="2"/>
  <c r="T68" i="2"/>
  <c r="S68" i="2"/>
  <c r="Q68" i="2"/>
  <c r="T67" i="2"/>
  <c r="S67" i="2"/>
  <c r="Q67" i="2"/>
  <c r="T66" i="2"/>
  <c r="S66" i="2"/>
  <c r="Q66" i="2"/>
  <c r="T65" i="2"/>
  <c r="S65" i="2"/>
  <c r="Q65" i="2"/>
  <c r="T64" i="2"/>
  <c r="S64" i="2"/>
  <c r="Q64" i="2"/>
  <c r="T63" i="2"/>
  <c r="S63" i="2"/>
  <c r="Q63" i="2"/>
  <c r="T62" i="2"/>
  <c r="S62" i="2"/>
  <c r="Q62" i="2"/>
  <c r="T61" i="2"/>
  <c r="S61" i="2"/>
  <c r="Q61" i="2"/>
  <c r="T60" i="2"/>
  <c r="S60" i="2"/>
  <c r="Q60" i="2"/>
  <c r="T59" i="2"/>
  <c r="S59" i="2"/>
  <c r="Q59" i="2"/>
  <c r="T58" i="2"/>
  <c r="S58" i="2"/>
  <c r="Q58" i="2"/>
  <c r="T57" i="2"/>
  <c r="S57" i="2"/>
  <c r="Q57" i="2"/>
  <c r="T56" i="2"/>
  <c r="S56" i="2"/>
  <c r="Q56" i="2"/>
  <c r="T55" i="2"/>
  <c r="S55" i="2"/>
  <c r="Q55" i="2"/>
  <c r="T54" i="2"/>
  <c r="S54" i="2"/>
  <c r="Q54" i="2"/>
  <c r="T53" i="2"/>
  <c r="S53" i="2"/>
  <c r="Q53" i="2"/>
  <c r="T52" i="2"/>
  <c r="S52" i="2"/>
  <c r="Q52" i="2"/>
  <c r="T51" i="2"/>
  <c r="S51" i="2"/>
  <c r="Q51" i="2"/>
  <c r="T50" i="2"/>
  <c r="S50" i="2"/>
  <c r="Q50" i="2"/>
  <c r="T49" i="2"/>
  <c r="S49" i="2"/>
  <c r="Q49" i="2"/>
  <c r="T48" i="2"/>
  <c r="S48" i="2"/>
  <c r="Q48" i="2"/>
  <c r="T47" i="2"/>
  <c r="S47" i="2"/>
  <c r="Q47" i="2"/>
  <c r="T46" i="2"/>
  <c r="S46" i="2"/>
  <c r="Q46" i="2"/>
  <c r="T45" i="2"/>
  <c r="S45" i="2"/>
  <c r="Q45" i="2"/>
  <c r="T44" i="2"/>
  <c r="S44" i="2"/>
  <c r="Q44" i="2"/>
  <c r="T43" i="2"/>
  <c r="S43" i="2"/>
  <c r="Q43" i="2"/>
  <c r="T42" i="2"/>
  <c r="S42" i="2"/>
  <c r="Q42" i="2"/>
  <c r="T41" i="2"/>
  <c r="S41" i="2"/>
  <c r="Q41" i="2"/>
  <c r="T40" i="2"/>
  <c r="S40" i="2"/>
  <c r="Q40" i="2"/>
  <c r="T39" i="2"/>
  <c r="S39" i="2"/>
  <c r="Q39" i="2"/>
  <c r="T38" i="2"/>
  <c r="S38" i="2"/>
  <c r="Q38" i="2"/>
  <c r="T37" i="2"/>
  <c r="S37" i="2"/>
  <c r="Q37" i="2"/>
  <c r="T36" i="2"/>
  <c r="S36" i="2"/>
  <c r="Q36" i="2"/>
  <c r="T35" i="2"/>
  <c r="S35" i="2"/>
  <c r="Q35" i="2"/>
  <c r="T34" i="2"/>
  <c r="S34" i="2"/>
  <c r="Q34" i="2"/>
  <c r="T33" i="2"/>
  <c r="S33" i="2"/>
  <c r="Q33" i="2"/>
  <c r="T32" i="2"/>
  <c r="S32" i="2"/>
  <c r="Q32" i="2"/>
  <c r="T31" i="2"/>
  <c r="S31" i="2"/>
  <c r="Q31" i="2"/>
  <c r="T30" i="2"/>
  <c r="S30" i="2"/>
  <c r="Q30" i="2"/>
  <c r="T29" i="2"/>
  <c r="S29" i="2"/>
  <c r="Q29" i="2"/>
  <c r="T28" i="2"/>
  <c r="S28" i="2"/>
  <c r="Q28" i="2"/>
  <c r="T27" i="2"/>
  <c r="S27" i="2"/>
  <c r="Q27" i="2"/>
  <c r="T26" i="2"/>
  <c r="S26" i="2"/>
  <c r="Q26" i="2"/>
  <c r="T25" i="2"/>
  <c r="S25" i="2"/>
  <c r="Q25" i="2"/>
  <c r="T24" i="2"/>
  <c r="S24" i="2"/>
  <c r="Q24" i="2"/>
  <c r="T23" i="2"/>
  <c r="S23" i="2"/>
  <c r="Q23" i="2"/>
  <c r="T22" i="2"/>
  <c r="S22" i="2"/>
  <c r="Q22" i="2"/>
  <c r="T21" i="2"/>
  <c r="S21" i="2"/>
  <c r="Q21" i="2"/>
  <c r="T20" i="2"/>
  <c r="S20" i="2"/>
  <c r="Q20" i="2"/>
  <c r="T19" i="2"/>
  <c r="S19" i="2"/>
  <c r="Q19" i="2"/>
  <c r="T18" i="2"/>
  <c r="S18" i="2"/>
  <c r="Q18" i="2"/>
  <c r="T17" i="2"/>
  <c r="S17" i="2"/>
  <c r="Q17" i="2"/>
  <c r="T16" i="2"/>
  <c r="S16" i="2"/>
  <c r="Q16" i="2"/>
  <c r="T15" i="2"/>
  <c r="S15" i="2"/>
  <c r="Q15" i="2"/>
  <c r="T14" i="2"/>
  <c r="S14" i="2"/>
  <c r="Q14" i="2"/>
  <c r="T13" i="2"/>
  <c r="S13" i="2"/>
  <c r="Q13" i="2"/>
  <c r="T12" i="2"/>
  <c r="S12" i="2"/>
  <c r="Q12" i="2"/>
  <c r="T11" i="2"/>
  <c r="S11" i="2"/>
  <c r="Q11" i="2"/>
  <c r="T10" i="2"/>
  <c r="S10" i="2"/>
  <c r="Q10" i="2"/>
  <c r="T9" i="2"/>
  <c r="S9" i="2"/>
  <c r="Q9" i="2"/>
  <c r="T8" i="2"/>
  <c r="S8" i="2"/>
  <c r="Q8" i="2"/>
  <c r="T7" i="2"/>
  <c r="S7" i="2"/>
  <c r="Q7" i="2"/>
  <c r="T6" i="2"/>
  <c r="S6" i="2"/>
  <c r="Q6" i="2"/>
  <c r="T5" i="2"/>
  <c r="S5" i="2"/>
  <c r="Q5" i="2"/>
  <c r="T4" i="2"/>
  <c r="S4" i="2"/>
  <c r="Q4" i="2"/>
  <c r="T3" i="2"/>
  <c r="S3" i="2"/>
  <c r="Q3" i="2"/>
  <c r="T2" i="2"/>
  <c r="S2" i="2"/>
  <c r="Q2" i="2"/>
  <c r="T200" i="1"/>
  <c r="S200" i="1"/>
  <c r="Q200" i="1"/>
  <c r="T199" i="1"/>
  <c r="S199" i="1"/>
  <c r="Q199" i="1"/>
  <c r="T198" i="1"/>
  <c r="S198" i="1"/>
  <c r="Q198" i="1"/>
  <c r="T197" i="1"/>
  <c r="S197" i="1"/>
  <c r="Q197" i="1"/>
  <c r="T196" i="1"/>
  <c r="S196" i="1"/>
  <c r="Q196" i="1"/>
  <c r="T195" i="1"/>
  <c r="S195" i="1"/>
  <c r="Q195" i="1"/>
  <c r="T194" i="1"/>
  <c r="S194" i="1"/>
  <c r="Q194" i="1"/>
  <c r="T193" i="1"/>
  <c r="S193" i="1"/>
  <c r="Q193" i="1"/>
  <c r="T192" i="1"/>
  <c r="S192" i="1"/>
  <c r="Q192" i="1"/>
  <c r="T191" i="1"/>
  <c r="S191" i="1"/>
  <c r="Q191" i="1"/>
  <c r="T190" i="1"/>
  <c r="S190" i="1"/>
  <c r="Q190" i="1"/>
  <c r="T189" i="1"/>
  <c r="S189" i="1"/>
  <c r="Q189" i="1"/>
  <c r="T188" i="1"/>
  <c r="S188" i="1"/>
  <c r="Q188" i="1"/>
  <c r="T187" i="1"/>
  <c r="S187" i="1"/>
  <c r="Q187" i="1"/>
  <c r="T186" i="1"/>
  <c r="S186" i="1"/>
  <c r="Q186" i="1"/>
  <c r="T185" i="1"/>
  <c r="S185" i="1"/>
  <c r="Q185" i="1"/>
  <c r="T184" i="1"/>
  <c r="S184" i="1"/>
  <c r="Q184" i="1"/>
  <c r="T183" i="1"/>
  <c r="S183" i="1"/>
  <c r="Q183" i="1"/>
  <c r="T182" i="1"/>
  <c r="S182" i="1"/>
  <c r="Q182" i="1"/>
  <c r="T181" i="1"/>
  <c r="S181" i="1"/>
  <c r="Q181" i="1"/>
  <c r="T180" i="1"/>
  <c r="S180" i="1"/>
  <c r="Q180" i="1"/>
  <c r="T179" i="1"/>
  <c r="S179" i="1"/>
  <c r="Q179" i="1"/>
  <c r="T178" i="1"/>
  <c r="S178" i="1"/>
  <c r="Q178" i="1"/>
  <c r="T177" i="1"/>
  <c r="S177" i="1"/>
  <c r="Q177" i="1"/>
  <c r="T176" i="1"/>
  <c r="S176" i="1"/>
  <c r="Q176" i="1"/>
  <c r="T175" i="1"/>
  <c r="S175" i="1"/>
  <c r="Q175" i="1"/>
  <c r="T174" i="1"/>
  <c r="S174" i="1"/>
  <c r="Q174" i="1"/>
  <c r="T173" i="1"/>
  <c r="S173" i="1"/>
  <c r="Q173" i="1"/>
  <c r="T172" i="1"/>
  <c r="S172" i="1"/>
  <c r="Q172" i="1"/>
  <c r="T171" i="1"/>
  <c r="S171" i="1"/>
  <c r="Q171" i="1"/>
  <c r="T170" i="1"/>
  <c r="S170" i="1"/>
  <c r="Q170" i="1"/>
  <c r="T169" i="1"/>
  <c r="S169" i="1"/>
  <c r="Q169" i="1"/>
  <c r="T168" i="1"/>
  <c r="S168" i="1"/>
  <c r="Q168" i="1"/>
  <c r="T167" i="1"/>
  <c r="S167" i="1"/>
  <c r="Q167" i="1"/>
  <c r="T166" i="1"/>
  <c r="S166" i="1"/>
  <c r="Q166" i="1"/>
  <c r="T165" i="1"/>
  <c r="S165" i="1"/>
  <c r="Q165" i="1"/>
  <c r="T164" i="1"/>
  <c r="S164" i="1"/>
  <c r="Q164" i="1"/>
  <c r="T163" i="1"/>
  <c r="S163" i="1"/>
  <c r="Q163" i="1"/>
  <c r="T162" i="1"/>
  <c r="S162" i="1"/>
  <c r="Q162" i="1"/>
  <c r="T161" i="1"/>
  <c r="S161" i="1"/>
  <c r="Q161" i="1"/>
  <c r="T160" i="1"/>
  <c r="S160" i="1"/>
  <c r="Q160" i="1"/>
  <c r="T159" i="1"/>
  <c r="S159" i="1"/>
  <c r="Q159" i="1"/>
  <c r="T158" i="1"/>
  <c r="S158" i="1"/>
  <c r="Q158" i="1"/>
  <c r="T157" i="1"/>
  <c r="S157" i="1"/>
  <c r="Q157" i="1"/>
  <c r="T156" i="1"/>
  <c r="S156" i="1"/>
  <c r="Q156" i="1"/>
  <c r="T155" i="1"/>
  <c r="S155" i="1"/>
  <c r="Q155" i="1"/>
  <c r="T154" i="1"/>
  <c r="S154" i="1"/>
  <c r="Q154" i="1"/>
  <c r="T153" i="1"/>
  <c r="S153" i="1"/>
  <c r="Q153" i="1"/>
  <c r="T152" i="1"/>
  <c r="S152" i="1"/>
  <c r="Q152" i="1"/>
  <c r="T151" i="1"/>
  <c r="S151" i="1"/>
  <c r="Q151" i="1"/>
  <c r="T150" i="1"/>
  <c r="S150" i="1"/>
  <c r="Q150" i="1"/>
  <c r="T149" i="1"/>
  <c r="S149" i="1"/>
  <c r="Q149" i="1"/>
  <c r="T148" i="1"/>
  <c r="S148" i="1"/>
  <c r="Q148" i="1"/>
  <c r="T147" i="1"/>
  <c r="S147" i="1"/>
  <c r="Q147" i="1"/>
  <c r="T146" i="1"/>
  <c r="S146" i="1"/>
  <c r="Q146" i="1"/>
  <c r="T145" i="1"/>
  <c r="S145" i="1"/>
  <c r="Q145" i="1"/>
  <c r="T144" i="1"/>
  <c r="S144" i="1"/>
  <c r="Q144" i="1"/>
  <c r="T143" i="1"/>
  <c r="S143" i="1"/>
  <c r="Q143" i="1"/>
  <c r="T142" i="1"/>
  <c r="S142" i="1"/>
  <c r="Q142" i="1"/>
  <c r="T141" i="1"/>
  <c r="S141" i="1"/>
  <c r="Q141" i="1"/>
  <c r="T140" i="1"/>
  <c r="S140" i="1"/>
  <c r="Q140" i="1"/>
  <c r="T139" i="1"/>
  <c r="S139" i="1"/>
  <c r="Q139" i="1"/>
  <c r="T138" i="1"/>
  <c r="S138" i="1"/>
  <c r="Q138" i="1"/>
  <c r="T137" i="1"/>
  <c r="S137" i="1"/>
  <c r="Q137" i="1"/>
  <c r="T136" i="1"/>
  <c r="S136" i="1"/>
  <c r="Q136" i="1"/>
  <c r="T135" i="1"/>
  <c r="S135" i="1"/>
  <c r="Q135" i="1"/>
  <c r="T134" i="1"/>
  <c r="S134" i="1"/>
  <c r="Q134" i="1"/>
  <c r="T133" i="1"/>
  <c r="S133" i="1"/>
  <c r="Q133" i="1"/>
  <c r="T132" i="1"/>
  <c r="S132" i="1"/>
  <c r="Q132" i="1"/>
  <c r="T131" i="1"/>
  <c r="S131" i="1"/>
  <c r="Q131" i="1"/>
  <c r="T130" i="1"/>
  <c r="S130" i="1"/>
  <c r="Q130" i="1"/>
  <c r="T129" i="1"/>
  <c r="S129" i="1"/>
  <c r="Q129" i="1"/>
  <c r="T128" i="1"/>
  <c r="S128" i="1"/>
  <c r="Q128" i="1"/>
  <c r="T127" i="1"/>
  <c r="S127" i="1"/>
  <c r="Q127" i="1"/>
  <c r="T126" i="1"/>
  <c r="S126" i="1"/>
  <c r="Q126" i="1"/>
  <c r="T125" i="1"/>
  <c r="S125" i="1"/>
  <c r="Q125" i="1"/>
  <c r="T124" i="1"/>
  <c r="S124" i="1"/>
  <c r="Q124" i="1"/>
  <c r="T123" i="1"/>
  <c r="S123" i="1"/>
  <c r="Q123" i="1"/>
  <c r="T122" i="1"/>
  <c r="S122" i="1"/>
  <c r="Q122" i="1"/>
  <c r="T121" i="1"/>
  <c r="S121" i="1"/>
  <c r="Q121" i="1"/>
  <c r="T120" i="1"/>
  <c r="S120" i="1"/>
  <c r="Q120" i="1"/>
  <c r="T119" i="1"/>
  <c r="S119" i="1"/>
  <c r="Q119" i="1"/>
  <c r="T118" i="1"/>
  <c r="S118" i="1"/>
  <c r="Q118" i="1"/>
  <c r="T117" i="1"/>
  <c r="S117" i="1"/>
  <c r="Q117" i="1"/>
  <c r="T116" i="1"/>
  <c r="S116" i="1"/>
  <c r="Q116" i="1"/>
  <c r="T115" i="1"/>
  <c r="S115" i="1"/>
  <c r="Q115" i="1"/>
  <c r="T114" i="1"/>
  <c r="S114" i="1"/>
  <c r="Q114" i="1"/>
  <c r="T113" i="1"/>
  <c r="S113" i="1"/>
  <c r="Q113" i="1"/>
  <c r="T112" i="1"/>
  <c r="S112" i="1"/>
  <c r="Q112" i="1"/>
  <c r="T111" i="1"/>
  <c r="S111" i="1"/>
  <c r="Q111" i="1"/>
  <c r="T110" i="1"/>
  <c r="S110" i="1"/>
  <c r="Q110" i="1"/>
  <c r="T109" i="1"/>
  <c r="S109" i="1"/>
  <c r="Q109" i="1"/>
  <c r="T108" i="1"/>
  <c r="S108" i="1"/>
  <c r="Q108" i="1"/>
  <c r="T107" i="1"/>
  <c r="S107" i="1"/>
  <c r="Q107" i="1"/>
  <c r="T106" i="1"/>
  <c r="S106" i="1"/>
  <c r="Q106" i="1"/>
  <c r="T105" i="1"/>
  <c r="S105" i="1"/>
  <c r="Q105" i="1"/>
  <c r="T104" i="1"/>
  <c r="S104" i="1"/>
  <c r="Q104" i="1"/>
  <c r="T103" i="1"/>
  <c r="S103" i="1"/>
  <c r="Q103" i="1"/>
  <c r="T102" i="1"/>
  <c r="S102" i="1"/>
  <c r="Q102" i="1"/>
  <c r="T101" i="1"/>
  <c r="S101" i="1"/>
  <c r="Q101" i="1"/>
  <c r="T100" i="1"/>
  <c r="S100" i="1"/>
  <c r="Q100" i="1"/>
  <c r="T99" i="1"/>
  <c r="S99" i="1"/>
  <c r="Q99" i="1"/>
  <c r="T98" i="1"/>
  <c r="S98" i="1"/>
  <c r="Q98" i="1"/>
  <c r="T97" i="1"/>
  <c r="S97" i="1"/>
  <c r="Q97" i="1"/>
  <c r="T96" i="1"/>
  <c r="S96" i="1"/>
  <c r="Q96" i="1"/>
  <c r="T95" i="1"/>
  <c r="S95" i="1"/>
  <c r="Q95" i="1"/>
  <c r="T94" i="1"/>
  <c r="S94" i="1"/>
  <c r="Q94" i="1"/>
  <c r="T93" i="1"/>
  <c r="S93" i="1"/>
  <c r="Q93" i="1"/>
  <c r="T92" i="1"/>
  <c r="S92" i="1"/>
  <c r="Q92" i="1"/>
  <c r="T91" i="1"/>
  <c r="S91" i="1"/>
  <c r="Q91" i="1"/>
  <c r="T90" i="1"/>
  <c r="S90" i="1"/>
  <c r="Q90" i="1"/>
  <c r="T89" i="1"/>
  <c r="S89" i="1"/>
  <c r="Q89" i="1"/>
  <c r="T88" i="1"/>
  <c r="S88" i="1"/>
  <c r="Q88" i="1"/>
  <c r="T87" i="1"/>
  <c r="S87" i="1"/>
  <c r="Q87" i="1"/>
  <c r="T86" i="1"/>
  <c r="S86" i="1"/>
  <c r="Q86" i="1"/>
  <c r="T85" i="1"/>
  <c r="S85" i="1"/>
  <c r="Q85" i="1"/>
  <c r="T84" i="1"/>
  <c r="S84" i="1"/>
  <c r="Q84" i="1"/>
  <c r="T83" i="1"/>
  <c r="S83" i="1"/>
  <c r="Q83" i="1"/>
  <c r="T82" i="1"/>
  <c r="S82" i="1"/>
  <c r="Q82" i="1"/>
  <c r="T81" i="1"/>
  <c r="S81" i="1"/>
  <c r="Q81" i="1"/>
  <c r="T80" i="1"/>
  <c r="S80" i="1"/>
  <c r="Q80" i="1"/>
  <c r="T79" i="1"/>
  <c r="S79" i="1"/>
  <c r="Q79" i="1"/>
  <c r="T78" i="1"/>
  <c r="S78" i="1"/>
  <c r="Q78" i="1"/>
  <c r="T77" i="1"/>
  <c r="S77" i="1"/>
  <c r="Q77" i="1"/>
  <c r="T76" i="1"/>
  <c r="S76" i="1"/>
  <c r="Q76" i="1"/>
  <c r="T75" i="1"/>
  <c r="S75" i="1"/>
  <c r="Q75" i="1"/>
  <c r="T74" i="1"/>
  <c r="S74" i="1"/>
  <c r="Q74" i="1"/>
  <c r="T73" i="1"/>
  <c r="S73" i="1"/>
  <c r="Q73" i="1"/>
  <c r="T72" i="1"/>
  <c r="S72" i="1"/>
  <c r="Q72" i="1"/>
  <c r="T71" i="1"/>
  <c r="S71" i="1"/>
  <c r="Q71" i="1"/>
  <c r="T70" i="1"/>
  <c r="S70" i="1"/>
  <c r="Q70" i="1"/>
  <c r="T69" i="1"/>
  <c r="S69" i="1"/>
  <c r="Q69" i="1"/>
  <c r="T68" i="1"/>
  <c r="S68" i="1"/>
  <c r="Q68" i="1"/>
  <c r="T67" i="1"/>
  <c r="S67" i="1"/>
  <c r="Q67" i="1"/>
  <c r="T66" i="1"/>
  <c r="S66" i="1"/>
  <c r="Q66" i="1"/>
  <c r="T65" i="1"/>
  <c r="S65" i="1"/>
  <c r="Q65" i="1"/>
  <c r="T64" i="1"/>
  <c r="S64" i="1"/>
  <c r="Q64" i="1"/>
  <c r="T63" i="1"/>
  <c r="S63" i="1"/>
  <c r="Q63" i="1"/>
  <c r="T62" i="1"/>
  <c r="S62" i="1"/>
  <c r="Q62" i="1"/>
  <c r="T61" i="1"/>
  <c r="S61" i="1"/>
  <c r="Q61" i="1"/>
  <c r="T60" i="1"/>
  <c r="S60" i="1"/>
  <c r="Q60" i="1"/>
  <c r="T59" i="1"/>
  <c r="S59" i="1"/>
  <c r="Q59" i="1"/>
  <c r="T58" i="1"/>
  <c r="S58" i="1"/>
  <c r="Q58" i="1"/>
  <c r="T57" i="1"/>
  <c r="S57" i="1"/>
  <c r="Q57" i="1"/>
  <c r="T56" i="1"/>
  <c r="S56" i="1"/>
  <c r="Q56" i="1"/>
  <c r="T55" i="1"/>
  <c r="S55" i="1"/>
  <c r="Q55" i="1"/>
  <c r="T54" i="1"/>
  <c r="S54" i="1"/>
  <c r="Q54" i="1"/>
  <c r="T53" i="1"/>
  <c r="S53" i="1"/>
  <c r="Q53" i="1"/>
  <c r="T52" i="1"/>
  <c r="S52" i="1"/>
  <c r="Q52" i="1"/>
  <c r="T51" i="1"/>
  <c r="S51" i="1"/>
  <c r="Q51" i="1"/>
  <c r="T50" i="1"/>
  <c r="S50" i="1"/>
  <c r="Q50" i="1"/>
  <c r="T49" i="1"/>
  <c r="S49" i="1"/>
  <c r="Q49" i="1"/>
  <c r="T48" i="1"/>
  <c r="S48" i="1"/>
  <c r="Q48" i="1"/>
  <c r="T47" i="1"/>
  <c r="S47" i="1"/>
  <c r="Q47" i="1"/>
  <c r="T46" i="1"/>
  <c r="S46" i="1"/>
  <c r="Q46" i="1"/>
  <c r="T45" i="1"/>
  <c r="S45" i="1"/>
  <c r="Q45" i="1"/>
  <c r="T44" i="1"/>
  <c r="S44" i="1"/>
  <c r="Q44" i="1"/>
  <c r="T43" i="1"/>
  <c r="S43" i="1"/>
  <c r="Q43" i="1"/>
  <c r="T42" i="1"/>
  <c r="S42" i="1"/>
  <c r="Q42" i="1"/>
  <c r="T41" i="1"/>
  <c r="S41" i="1"/>
  <c r="Q41" i="1"/>
  <c r="T40" i="1"/>
  <c r="S40" i="1"/>
  <c r="Q40" i="1"/>
  <c r="T39" i="1"/>
  <c r="S39" i="1"/>
  <c r="Q39" i="1"/>
  <c r="T38" i="1"/>
  <c r="S38" i="1"/>
  <c r="Q38" i="1"/>
  <c r="T37" i="1"/>
  <c r="S37" i="1"/>
  <c r="Q37" i="1"/>
  <c r="T36" i="1"/>
  <c r="S36" i="1"/>
  <c r="Q36" i="1"/>
  <c r="T35" i="1"/>
  <c r="S35" i="1"/>
  <c r="Q35" i="1"/>
  <c r="T34" i="1"/>
  <c r="S34" i="1"/>
  <c r="Q34" i="1"/>
  <c r="T33" i="1"/>
  <c r="S33" i="1"/>
  <c r="Q33" i="1"/>
  <c r="T32" i="1"/>
  <c r="S32" i="1"/>
  <c r="Q32" i="1"/>
  <c r="T31" i="1"/>
  <c r="S31" i="1"/>
  <c r="Q31" i="1"/>
  <c r="T30" i="1"/>
  <c r="S30" i="1"/>
  <c r="Q30" i="1"/>
  <c r="T29" i="1"/>
  <c r="S29" i="1"/>
  <c r="Q29" i="1"/>
  <c r="T28" i="1"/>
  <c r="S28" i="1"/>
  <c r="Q28" i="1"/>
  <c r="T27" i="1"/>
  <c r="S27" i="1"/>
  <c r="Q27" i="1"/>
  <c r="T25" i="1"/>
  <c r="S25" i="1"/>
  <c r="Q25" i="1"/>
  <c r="T24" i="1"/>
  <c r="S24" i="1"/>
  <c r="Q24" i="1"/>
  <c r="T23" i="1"/>
  <c r="S23" i="1"/>
  <c r="Q23" i="1"/>
  <c r="T22" i="1"/>
  <c r="S22" i="1"/>
  <c r="Q22" i="1"/>
  <c r="T21" i="1"/>
  <c r="S21" i="1"/>
  <c r="Q21" i="1"/>
  <c r="T20" i="1"/>
  <c r="S20" i="1"/>
  <c r="Q20" i="1"/>
  <c r="T19" i="1"/>
  <c r="S19" i="1"/>
  <c r="Q19" i="1"/>
  <c r="T18" i="1"/>
  <c r="S18" i="1"/>
  <c r="Q18" i="1"/>
  <c r="T17" i="1"/>
  <c r="S17" i="1"/>
  <c r="Q17" i="1"/>
  <c r="T16" i="1"/>
  <c r="S16" i="1"/>
  <c r="Q16" i="1"/>
  <c r="T15" i="1"/>
  <c r="S15" i="1"/>
  <c r="Q15" i="1"/>
  <c r="T14" i="1"/>
  <c r="S14" i="1"/>
  <c r="Q14" i="1"/>
  <c r="T13" i="1"/>
  <c r="S13" i="1"/>
  <c r="Q13" i="1"/>
  <c r="T12" i="1"/>
  <c r="S12" i="1"/>
  <c r="Q12" i="1"/>
  <c r="T11" i="1"/>
  <c r="S11" i="1"/>
  <c r="Q11" i="1"/>
  <c r="T10" i="1"/>
  <c r="S10" i="1"/>
  <c r="Q10" i="1"/>
  <c r="T9" i="1"/>
  <c r="S9" i="1"/>
  <c r="Q9" i="1"/>
  <c r="T8" i="1"/>
  <c r="S8" i="1"/>
  <c r="Q8" i="1"/>
  <c r="T7" i="1"/>
  <c r="S7" i="1"/>
  <c r="Q7" i="1"/>
  <c r="T6" i="1"/>
  <c r="S6" i="1"/>
  <c r="Q6" i="1"/>
  <c r="T5" i="1"/>
  <c r="S5" i="1"/>
  <c r="Q5" i="1"/>
  <c r="T4" i="1"/>
  <c r="S4" i="1"/>
  <c r="Q4" i="1"/>
  <c r="T3" i="1"/>
  <c r="S3" i="1"/>
  <c r="Q3" i="1"/>
  <c r="T2" i="1"/>
  <c r="S2" i="1"/>
  <c r="Q2" i="1"/>
  <c r="AH27" i="10"/>
  <c r="V27" i="10"/>
  <c r="W27" i="10" s="1"/>
  <c r="K27" i="10"/>
  <c r="AH26" i="10"/>
  <c r="V26" i="10"/>
  <c r="W26" i="10" s="1"/>
  <c r="K26" i="10"/>
  <c r="AH25" i="10"/>
  <c r="V25" i="10"/>
  <c r="W25" i="10" s="1"/>
  <c r="K25" i="10"/>
  <c r="AH24" i="10"/>
  <c r="V24" i="10"/>
  <c r="W24" i="10" s="1"/>
  <c r="K24" i="10"/>
  <c r="AH23" i="10"/>
  <c r="V23" i="10"/>
  <c r="W23" i="10" s="1"/>
  <c r="K23" i="10"/>
  <c r="AH22" i="10"/>
  <c r="V22" i="10"/>
  <c r="W22" i="10" s="1"/>
  <c r="K22" i="10"/>
  <c r="AH21" i="10"/>
  <c r="V21" i="10"/>
  <c r="W21" i="10" s="1"/>
  <c r="K21" i="10"/>
  <c r="AH20" i="10"/>
  <c r="V20" i="10"/>
  <c r="W20" i="10" s="1"/>
  <c r="K20" i="10"/>
  <c r="AH19" i="10"/>
  <c r="V19" i="10"/>
  <c r="W19" i="10" s="1"/>
  <c r="K19" i="10"/>
  <c r="AH18" i="10"/>
  <c r="V18" i="10"/>
  <c r="W18" i="10" s="1"/>
  <c r="K18" i="10"/>
  <c r="AH17" i="10"/>
  <c r="V17" i="10"/>
  <c r="W17" i="10" s="1"/>
  <c r="K17" i="10"/>
  <c r="AH16" i="10"/>
  <c r="V16" i="10"/>
  <c r="W16" i="10" s="1"/>
  <c r="K16" i="10"/>
  <c r="AH15" i="10"/>
  <c r="V15" i="10"/>
  <c r="W15" i="10" s="1"/>
  <c r="K15" i="10"/>
  <c r="AH14" i="10"/>
  <c r="V14" i="10"/>
  <c r="W14" i="10" s="1"/>
  <c r="K14" i="10"/>
  <c r="AH13" i="10"/>
  <c r="V13" i="10"/>
  <c r="W13" i="10" s="1"/>
  <c r="K13" i="10"/>
  <c r="AH12" i="10"/>
  <c r="V12" i="10"/>
  <c r="W12" i="10" s="1"/>
  <c r="K12" i="10"/>
  <c r="AH11" i="10"/>
  <c r="V11" i="10"/>
  <c r="W11" i="10" s="1"/>
  <c r="K11" i="10"/>
  <c r="AH10" i="10"/>
  <c r="V10" i="10"/>
  <c r="W10" i="10" s="1"/>
  <c r="K10" i="10"/>
  <c r="AH9" i="10"/>
  <c r="V9" i="10"/>
  <c r="W9" i="10" s="1"/>
  <c r="K9" i="10"/>
  <c r="AH8" i="10"/>
  <c r="V8" i="10"/>
  <c r="W8" i="10" s="1"/>
  <c r="K8" i="10"/>
  <c r="AH7" i="10"/>
  <c r="V7" i="10"/>
  <c r="W7" i="10" s="1"/>
  <c r="K7" i="10"/>
  <c r="AG8" i="10" l="1"/>
  <c r="AG10" i="10"/>
  <c r="AG12" i="10"/>
  <c r="AG14" i="10"/>
  <c r="AG16" i="10"/>
  <c r="AG18" i="10"/>
  <c r="AG20" i="10"/>
  <c r="AG22" i="10"/>
  <c r="AG24" i="10"/>
  <c r="AG26" i="10"/>
  <c r="AG7" i="10"/>
  <c r="AG9" i="10"/>
  <c r="AG11" i="10"/>
  <c r="AG13" i="10"/>
  <c r="AG15" i="10"/>
  <c r="AG17" i="10"/>
  <c r="AG19" i="10"/>
  <c r="AG21" i="10"/>
  <c r="AG23" i="10"/>
  <c r="AG25" i="10"/>
  <c r="AG27" i="10"/>
  <c r="AH17" i="9" l="1"/>
  <c r="V17" i="9"/>
  <c r="W17" i="9" s="1"/>
  <c r="X17" i="9"/>
  <c r="Z17" i="9" s="1"/>
  <c r="K17" i="9"/>
  <c r="V16" i="9"/>
  <c r="W16" i="9" s="1"/>
  <c r="X16" i="9"/>
  <c r="Z16" i="9" s="1"/>
  <c r="K16" i="9"/>
  <c r="W15" i="9"/>
  <c r="V15" i="9"/>
  <c r="X15" i="9"/>
  <c r="Z15" i="9" s="1"/>
  <c r="K15" i="9"/>
  <c r="W14" i="9"/>
  <c r="V14" i="9"/>
  <c r="X14" i="9"/>
  <c r="Z14" i="9" s="1"/>
  <c r="K14" i="9"/>
  <c r="V37" i="8"/>
  <c r="W37" i="8" s="1"/>
  <c r="X37" i="8"/>
  <c r="Z37" i="8" s="1"/>
  <c r="K37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G17" i="9" l="1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V3" i="10"/>
  <c r="AG3" i="10" s="1"/>
  <c r="X3" i="10"/>
  <c r="Z3" i="10" s="1"/>
  <c r="K3" i="10"/>
  <c r="V2" i="10"/>
  <c r="W2" i="10" s="1"/>
  <c r="X2" i="10"/>
  <c r="Z2" i="10" s="1"/>
  <c r="K2" i="10"/>
  <c r="V3" i="7"/>
  <c r="AG3" i="7" s="1"/>
  <c r="X3" i="7"/>
  <c r="Z3" i="7" s="1"/>
  <c r="K3" i="7"/>
  <c r="V2" i="7"/>
  <c r="X2" i="7"/>
  <c r="Z2" i="7" s="1"/>
  <c r="K2" i="7"/>
  <c r="AL267" i="25"/>
  <c r="AN267" i="25" s="1"/>
  <c r="AI267" i="25"/>
  <c r="AH267" i="25"/>
  <c r="AK267" i="25" s="1"/>
  <c r="AL266" i="25"/>
  <c r="AI266" i="25"/>
  <c r="AH266" i="25"/>
  <c r="AK266" i="25" s="1"/>
  <c r="AL265" i="25"/>
  <c r="AM265" i="25" s="1"/>
  <c r="AP265" i="25" s="1"/>
  <c r="AI265" i="25"/>
  <c r="AH265" i="25"/>
  <c r="AK265" i="25" s="1"/>
  <c r="AL264" i="25"/>
  <c r="AN264" i="25" s="1"/>
  <c r="AI264" i="25"/>
  <c r="AH264" i="25"/>
  <c r="AK264" i="25" s="1"/>
  <c r="AL263" i="25"/>
  <c r="AN263" i="25" s="1"/>
  <c r="AI263" i="25"/>
  <c r="AH263" i="25"/>
  <c r="AK263" i="25" s="1"/>
  <c r="AL262" i="25"/>
  <c r="AN262" i="25" s="1"/>
  <c r="AI262" i="25"/>
  <c r="AH262" i="25"/>
  <c r="AK262" i="25" s="1"/>
  <c r="AL261" i="25"/>
  <c r="AN261" i="25" s="1"/>
  <c r="AI261" i="25"/>
  <c r="AH261" i="25"/>
  <c r="AK261" i="25" s="1"/>
  <c r="AL260" i="25"/>
  <c r="AN260" i="25" s="1"/>
  <c r="AI260" i="25"/>
  <c r="AH260" i="25"/>
  <c r="AK260" i="25" s="1"/>
  <c r="AL259" i="25"/>
  <c r="AN259" i="25" s="1"/>
  <c r="AI259" i="25"/>
  <c r="AH259" i="25"/>
  <c r="AK259" i="25" s="1"/>
  <c r="AL258" i="25"/>
  <c r="AI258" i="25"/>
  <c r="AH258" i="25"/>
  <c r="AK258" i="25" s="1"/>
  <c r="AL257" i="25"/>
  <c r="AN257" i="25" s="1"/>
  <c r="AI257" i="25"/>
  <c r="AH257" i="25"/>
  <c r="AK257" i="25" s="1"/>
  <c r="AL256" i="25"/>
  <c r="AI256" i="25"/>
  <c r="AH256" i="25"/>
  <c r="AK256" i="25" s="1"/>
  <c r="AL255" i="25"/>
  <c r="AN255" i="25" s="1"/>
  <c r="AI255" i="25"/>
  <c r="AH255" i="25"/>
  <c r="AK255" i="25" s="1"/>
  <c r="AL254" i="25"/>
  <c r="AN254" i="25" s="1"/>
  <c r="AI254" i="25"/>
  <c r="AH254" i="25"/>
  <c r="AK254" i="25" s="1"/>
  <c r="AL253" i="25"/>
  <c r="AN253" i="25" s="1"/>
  <c r="AH253" i="25"/>
  <c r="AK253" i="25" s="1"/>
  <c r="AL252" i="25"/>
  <c r="AN252" i="25" s="1"/>
  <c r="AH252" i="25"/>
  <c r="AK252" i="25" s="1"/>
  <c r="AL251" i="25"/>
  <c r="AN251" i="25" s="1"/>
  <c r="AH251" i="25"/>
  <c r="AK251" i="25" s="1"/>
  <c r="AL250" i="25"/>
  <c r="AI250" i="25"/>
  <c r="AH250" i="25"/>
  <c r="AK250" i="25" s="1"/>
  <c r="AL249" i="25"/>
  <c r="AN249" i="25" s="1"/>
  <c r="AI249" i="25"/>
  <c r="AH249" i="25"/>
  <c r="AK249" i="25" s="1"/>
  <c r="AL248" i="25"/>
  <c r="AI248" i="25"/>
  <c r="AH248" i="25"/>
  <c r="AK248" i="25" s="1"/>
  <c r="AL247" i="25"/>
  <c r="AN247" i="25" s="1"/>
  <c r="AI247" i="25"/>
  <c r="AH247" i="25"/>
  <c r="AK247" i="25" s="1"/>
  <c r="AL246" i="25"/>
  <c r="AN246" i="25" s="1"/>
  <c r="AI246" i="25"/>
  <c r="AH246" i="25"/>
  <c r="AK246" i="25" s="1"/>
  <c r="AL245" i="25"/>
  <c r="AN245" i="25" s="1"/>
  <c r="AI245" i="25"/>
  <c r="AH245" i="25"/>
  <c r="AK245" i="25" s="1"/>
  <c r="AL244" i="25"/>
  <c r="AN244" i="25" s="1"/>
  <c r="AI244" i="25"/>
  <c r="AH244" i="25"/>
  <c r="AK244" i="25" s="1"/>
  <c r="AL243" i="25"/>
  <c r="AN243" i="25" s="1"/>
  <c r="AI243" i="25"/>
  <c r="AH243" i="25"/>
  <c r="AK243" i="25" s="1"/>
  <c r="AL242" i="25"/>
  <c r="AH242" i="25"/>
  <c r="AK242" i="25" s="1"/>
  <c r="AL241" i="25"/>
  <c r="AN241" i="25" s="1"/>
  <c r="AI241" i="25"/>
  <c r="AH241" i="25"/>
  <c r="AK241" i="25" s="1"/>
  <c r="AL240" i="25"/>
  <c r="AI240" i="25"/>
  <c r="AH240" i="25"/>
  <c r="AK240" i="25" s="1"/>
  <c r="AL239" i="25"/>
  <c r="AN239" i="25" s="1"/>
  <c r="AI239" i="25"/>
  <c r="AH239" i="25"/>
  <c r="AK239" i="25" s="1"/>
  <c r="AL238" i="25"/>
  <c r="AN238" i="25" s="1"/>
  <c r="AI238" i="25"/>
  <c r="AH238" i="25"/>
  <c r="AK238" i="25" s="1"/>
  <c r="AL237" i="25"/>
  <c r="AN237" i="25" s="1"/>
  <c r="AI237" i="25"/>
  <c r="AH237" i="25"/>
  <c r="AK237" i="25" s="1"/>
  <c r="AL236" i="25"/>
  <c r="AN236" i="25" s="1"/>
  <c r="AI236" i="25"/>
  <c r="AH236" i="25"/>
  <c r="AK236" i="25" s="1"/>
  <c r="AL235" i="25"/>
  <c r="AN235" i="25" s="1"/>
  <c r="AI235" i="25"/>
  <c r="AH235" i="25"/>
  <c r="AK235" i="25" s="1"/>
  <c r="AL234" i="25"/>
  <c r="AI234" i="25"/>
  <c r="AH234" i="25"/>
  <c r="AK234" i="25" s="1"/>
  <c r="AL233" i="25"/>
  <c r="AN233" i="25" s="1"/>
  <c r="AI233" i="25"/>
  <c r="AH233" i="25"/>
  <c r="AK233" i="25" s="1"/>
  <c r="AL232" i="25"/>
  <c r="AI232" i="25"/>
  <c r="AH232" i="25"/>
  <c r="AK232" i="25" s="1"/>
  <c r="AL231" i="25"/>
  <c r="AN231" i="25" s="1"/>
  <c r="AI231" i="25"/>
  <c r="AH231" i="25"/>
  <c r="AK231" i="25" s="1"/>
  <c r="AL230" i="25"/>
  <c r="AN230" i="25" s="1"/>
  <c r="AI230" i="25"/>
  <c r="AH230" i="25"/>
  <c r="AK230" i="25" s="1"/>
  <c r="AL229" i="25"/>
  <c r="AN229" i="25" s="1"/>
  <c r="AI229" i="25"/>
  <c r="AH229" i="25"/>
  <c r="AK229" i="25" s="1"/>
  <c r="AL228" i="25"/>
  <c r="AN228" i="25" s="1"/>
  <c r="AI228" i="25"/>
  <c r="AH228" i="25"/>
  <c r="AK228" i="25" s="1"/>
  <c r="AL227" i="25"/>
  <c r="AN227" i="25" s="1"/>
  <c r="AI227" i="25"/>
  <c r="AH227" i="25"/>
  <c r="AK227" i="25" s="1"/>
  <c r="AL226" i="25"/>
  <c r="AI226" i="25"/>
  <c r="AH226" i="25"/>
  <c r="AK226" i="25" s="1"/>
  <c r="AL225" i="25"/>
  <c r="AN225" i="25" s="1"/>
  <c r="AI225" i="25"/>
  <c r="AH225" i="25"/>
  <c r="AK225" i="25" s="1"/>
  <c r="AL224" i="25"/>
  <c r="AI224" i="25"/>
  <c r="AH224" i="25"/>
  <c r="AK224" i="25" s="1"/>
  <c r="AL223" i="25"/>
  <c r="AN223" i="25" s="1"/>
  <c r="AI223" i="25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H215" i="25"/>
  <c r="AK215" i="25" s="1"/>
  <c r="AL214" i="25"/>
  <c r="AN214" i="25" s="1"/>
  <c r="AI214" i="25"/>
  <c r="AH214" i="25"/>
  <c r="AK214" i="25" s="1"/>
  <c r="AL213" i="25"/>
  <c r="AN213" i="25" s="1"/>
  <c r="AI213" i="25"/>
  <c r="AH213" i="25"/>
  <c r="AK213" i="25" s="1"/>
  <c r="AL212" i="25"/>
  <c r="AN212" i="25" s="1"/>
  <c r="AI212" i="25"/>
  <c r="AH212" i="25"/>
  <c r="AK212" i="25" s="1"/>
  <c r="AL211" i="25"/>
  <c r="AN211" i="25" s="1"/>
  <c r="AI211" i="25"/>
  <c r="AH211" i="25"/>
  <c r="AK211" i="25" s="1"/>
  <c r="AL210" i="25"/>
  <c r="AN210" i="25" s="1"/>
  <c r="AI210" i="25"/>
  <c r="AH210" i="25"/>
  <c r="AK210" i="25" s="1"/>
  <c r="AL209" i="25"/>
  <c r="AN209" i="25" s="1"/>
  <c r="AI209" i="25"/>
  <c r="AH209" i="25"/>
  <c r="AK209" i="25" s="1"/>
  <c r="AL208" i="25"/>
  <c r="AN208" i="25" s="1"/>
  <c r="AI208" i="25"/>
  <c r="AH208" i="25"/>
  <c r="AK208" i="25" s="1"/>
  <c r="AL207" i="25"/>
  <c r="AN207" i="25" s="1"/>
  <c r="AI207" i="25"/>
  <c r="AH207" i="25"/>
  <c r="AK207" i="25" s="1"/>
  <c r="AB207" i="25"/>
  <c r="AL206" i="25"/>
  <c r="AN206" i="25" s="1"/>
  <c r="AI206" i="25"/>
  <c r="AH206" i="25"/>
  <c r="AK206" i="25" s="1"/>
  <c r="AP205" i="25"/>
  <c r="AN205" i="25"/>
  <c r="AI205" i="25"/>
  <c r="AH205" i="25"/>
  <c r="AL204" i="25"/>
  <c r="AN204" i="25" s="1"/>
  <c r="AI204" i="25"/>
  <c r="AH204" i="25"/>
  <c r="AL203" i="25"/>
  <c r="AN203" i="25" s="1"/>
  <c r="AI203" i="25"/>
  <c r="AH203" i="25"/>
  <c r="W200" i="25"/>
  <c r="V200" i="25"/>
  <c r="AG200" i="25" s="1"/>
  <c r="X200" i="25"/>
  <c r="Z200" i="25" s="1"/>
  <c r="K200" i="25"/>
  <c r="V199" i="25"/>
  <c r="W199" i="25" s="1"/>
  <c r="X199" i="25"/>
  <c r="Z199" i="25" s="1"/>
  <c r="V198" i="25"/>
  <c r="W198" i="25" s="1"/>
  <c r="X198" i="25"/>
  <c r="Z198" i="25" s="1"/>
  <c r="V197" i="25"/>
  <c r="W197" i="25" s="1"/>
  <c r="X197" i="25"/>
  <c r="Z197" i="25" s="1"/>
  <c r="W196" i="25"/>
  <c r="V196" i="25"/>
  <c r="X196" i="25"/>
  <c r="Z196" i="25" s="1"/>
  <c r="W195" i="25"/>
  <c r="V195" i="25"/>
  <c r="X195" i="25"/>
  <c r="Z195" i="25" s="1"/>
  <c r="W194" i="25"/>
  <c r="V194" i="25"/>
  <c r="X194" i="25"/>
  <c r="Z194" i="25" s="1"/>
  <c r="W193" i="25"/>
  <c r="V193" i="25"/>
  <c r="X193" i="25"/>
  <c r="Z193" i="25" s="1"/>
  <c r="W192" i="25"/>
  <c r="V192" i="25"/>
  <c r="X192" i="25"/>
  <c r="Z192" i="25" s="1"/>
  <c r="W191" i="25"/>
  <c r="V191" i="25"/>
  <c r="X191" i="25"/>
  <c r="Z191" i="25" s="1"/>
  <c r="W190" i="25"/>
  <c r="V190" i="25"/>
  <c r="X190" i="25"/>
  <c r="Z190" i="25" s="1"/>
  <c r="W189" i="25"/>
  <c r="V189" i="25"/>
  <c r="X189" i="25"/>
  <c r="Z189" i="25" s="1"/>
  <c r="W188" i="25"/>
  <c r="V188" i="25"/>
  <c r="X188" i="25"/>
  <c r="Z188" i="25" s="1"/>
  <c r="W187" i="25"/>
  <c r="V187" i="25"/>
  <c r="X187" i="25"/>
  <c r="Z187" i="25" s="1"/>
  <c r="W186" i="25"/>
  <c r="V186" i="25"/>
  <c r="X186" i="25"/>
  <c r="Z186" i="25" s="1"/>
  <c r="W185" i="25"/>
  <c r="V185" i="25"/>
  <c r="X185" i="25"/>
  <c r="Z185" i="25" s="1"/>
  <c r="X184" i="25"/>
  <c r="Z184" i="25" s="1"/>
  <c r="W184" i="25"/>
  <c r="V184" i="25"/>
  <c r="W183" i="25"/>
  <c r="V183" i="25"/>
  <c r="X183" i="25"/>
  <c r="Z183" i="25" s="1"/>
  <c r="W182" i="25"/>
  <c r="V182" i="25"/>
  <c r="X182" i="25"/>
  <c r="Z182" i="25" s="1"/>
  <c r="W181" i="25"/>
  <c r="V181" i="25"/>
  <c r="X181" i="25"/>
  <c r="Z181" i="25" s="1"/>
  <c r="W180" i="25"/>
  <c r="V180" i="25"/>
  <c r="X180" i="25"/>
  <c r="Z180" i="25" s="1"/>
  <c r="W179" i="25"/>
  <c r="V179" i="25"/>
  <c r="X179" i="25"/>
  <c r="Z179" i="25" s="1"/>
  <c r="W178" i="25"/>
  <c r="V178" i="25"/>
  <c r="X178" i="25"/>
  <c r="Z178" i="25" s="1"/>
  <c r="W177" i="25"/>
  <c r="V177" i="25"/>
  <c r="X177" i="25"/>
  <c r="Z177" i="25" s="1"/>
  <c r="W176" i="25"/>
  <c r="V176" i="25"/>
  <c r="X176" i="25"/>
  <c r="Z176" i="25" s="1"/>
  <c r="W175" i="25"/>
  <c r="V175" i="25"/>
  <c r="X175" i="25"/>
  <c r="Z175" i="25" s="1"/>
  <c r="W174" i="25"/>
  <c r="V174" i="25"/>
  <c r="X174" i="25"/>
  <c r="Z174" i="25" s="1"/>
  <c r="W173" i="25"/>
  <c r="V173" i="25"/>
  <c r="X173" i="25"/>
  <c r="Z173" i="25" s="1"/>
  <c r="W172" i="25"/>
  <c r="V172" i="25"/>
  <c r="X172" i="25"/>
  <c r="Z172" i="25" s="1"/>
  <c r="W171" i="25"/>
  <c r="V171" i="25"/>
  <c r="X171" i="25"/>
  <c r="Z171" i="25" s="1"/>
  <c r="W170" i="25"/>
  <c r="V170" i="25"/>
  <c r="X170" i="25"/>
  <c r="Z170" i="25" s="1"/>
  <c r="W169" i="25"/>
  <c r="V169" i="25"/>
  <c r="X169" i="25"/>
  <c r="Z169" i="25" s="1"/>
  <c r="W168" i="25"/>
  <c r="V168" i="25"/>
  <c r="X168" i="25"/>
  <c r="Z168" i="25" s="1"/>
  <c r="W167" i="25"/>
  <c r="V167" i="25"/>
  <c r="X167" i="25"/>
  <c r="Z167" i="25" s="1"/>
  <c r="W166" i="25"/>
  <c r="V166" i="25"/>
  <c r="X166" i="25"/>
  <c r="Z166" i="25" s="1"/>
  <c r="W165" i="25"/>
  <c r="V165" i="25"/>
  <c r="X165" i="25"/>
  <c r="Z165" i="25" s="1"/>
  <c r="W164" i="25"/>
  <c r="V164" i="25"/>
  <c r="X164" i="25"/>
  <c r="Z164" i="25" s="1"/>
  <c r="W163" i="25"/>
  <c r="V163" i="25"/>
  <c r="X163" i="25"/>
  <c r="Z163" i="25" s="1"/>
  <c r="W162" i="25"/>
  <c r="V162" i="25"/>
  <c r="X162" i="25"/>
  <c r="Z162" i="25" s="1"/>
  <c r="W161" i="25"/>
  <c r="V161" i="25"/>
  <c r="X161" i="25"/>
  <c r="Z161" i="25" s="1"/>
  <c r="W160" i="25"/>
  <c r="V160" i="25"/>
  <c r="X160" i="25"/>
  <c r="Z160" i="25" s="1"/>
  <c r="W159" i="25"/>
  <c r="V159" i="25"/>
  <c r="X159" i="25"/>
  <c r="Z159" i="25" s="1"/>
  <c r="W158" i="25"/>
  <c r="V158" i="25"/>
  <c r="X158" i="25"/>
  <c r="Z158" i="25" s="1"/>
  <c r="W157" i="25"/>
  <c r="V157" i="25"/>
  <c r="X157" i="25"/>
  <c r="Z157" i="25" s="1"/>
  <c r="W156" i="25"/>
  <c r="V156" i="25"/>
  <c r="X156" i="25"/>
  <c r="Z156" i="25" s="1"/>
  <c r="W155" i="25"/>
  <c r="V155" i="25"/>
  <c r="X155" i="25"/>
  <c r="Z155" i="25" s="1"/>
  <c r="W154" i="25"/>
  <c r="V154" i="25"/>
  <c r="X154" i="25"/>
  <c r="Z154" i="25" s="1"/>
  <c r="W153" i="25"/>
  <c r="V153" i="25"/>
  <c r="X153" i="25"/>
  <c r="Z153" i="25" s="1"/>
  <c r="W152" i="25"/>
  <c r="V152" i="25"/>
  <c r="X152" i="25"/>
  <c r="Z152" i="25" s="1"/>
  <c r="W151" i="25"/>
  <c r="V151" i="25"/>
  <c r="X151" i="25"/>
  <c r="Z151" i="25" s="1"/>
  <c r="W150" i="25"/>
  <c r="V150" i="25"/>
  <c r="X150" i="25"/>
  <c r="Z150" i="25" s="1"/>
  <c r="W149" i="25"/>
  <c r="V149" i="25"/>
  <c r="X149" i="25"/>
  <c r="Z149" i="25" s="1"/>
  <c r="W148" i="25"/>
  <c r="V148" i="25"/>
  <c r="X148" i="25"/>
  <c r="Z148" i="25" s="1"/>
  <c r="W147" i="25"/>
  <c r="V147" i="25"/>
  <c r="X147" i="25"/>
  <c r="Z147" i="25" s="1"/>
  <c r="W146" i="25"/>
  <c r="V146" i="25"/>
  <c r="X146" i="25"/>
  <c r="Z146" i="25" s="1"/>
  <c r="W145" i="25"/>
  <c r="V145" i="25"/>
  <c r="X145" i="25"/>
  <c r="Z145" i="25" s="1"/>
  <c r="W144" i="25"/>
  <c r="V144" i="25"/>
  <c r="X144" i="25"/>
  <c r="Z144" i="25" s="1"/>
  <c r="W143" i="25"/>
  <c r="V143" i="25"/>
  <c r="X143" i="25"/>
  <c r="Z143" i="25" s="1"/>
  <c r="W142" i="25"/>
  <c r="V142" i="25"/>
  <c r="X142" i="25"/>
  <c r="Z142" i="25" s="1"/>
  <c r="W141" i="25"/>
  <c r="V141" i="25"/>
  <c r="X141" i="25"/>
  <c r="Z141" i="25" s="1"/>
  <c r="W140" i="25"/>
  <c r="V140" i="25"/>
  <c r="X140" i="25"/>
  <c r="Z140" i="25" s="1"/>
  <c r="W139" i="25"/>
  <c r="V139" i="25"/>
  <c r="X139" i="25"/>
  <c r="Z139" i="25" s="1"/>
  <c r="W138" i="25"/>
  <c r="V138" i="25"/>
  <c r="X138" i="25"/>
  <c r="Z138" i="25" s="1"/>
  <c r="W137" i="25"/>
  <c r="V137" i="25"/>
  <c r="X137" i="25"/>
  <c r="Z137" i="25" s="1"/>
  <c r="W136" i="25"/>
  <c r="V136" i="25"/>
  <c r="X136" i="25"/>
  <c r="Z136" i="25" s="1"/>
  <c r="W135" i="25"/>
  <c r="V135" i="25"/>
  <c r="X135" i="25"/>
  <c r="Z135" i="25" s="1"/>
  <c r="W134" i="25"/>
  <c r="V134" i="25"/>
  <c r="X134" i="25"/>
  <c r="Z134" i="25" s="1"/>
  <c r="W133" i="25"/>
  <c r="V133" i="25"/>
  <c r="X133" i="25"/>
  <c r="Z133" i="25" s="1"/>
  <c r="X132" i="25"/>
  <c r="Z132" i="25" s="1"/>
  <c r="W132" i="25"/>
  <c r="V132" i="25"/>
  <c r="W131" i="25"/>
  <c r="V131" i="25"/>
  <c r="X131" i="25"/>
  <c r="Z131" i="25" s="1"/>
  <c r="W130" i="25"/>
  <c r="V130" i="25"/>
  <c r="X130" i="25"/>
  <c r="Z130" i="25" s="1"/>
  <c r="W129" i="25"/>
  <c r="V129" i="25"/>
  <c r="X129" i="25"/>
  <c r="Z129" i="25" s="1"/>
  <c r="W128" i="25"/>
  <c r="V128" i="25"/>
  <c r="X128" i="25"/>
  <c r="Z128" i="25" s="1"/>
  <c r="W127" i="25"/>
  <c r="V127" i="25"/>
  <c r="X127" i="25"/>
  <c r="Z127" i="25" s="1"/>
  <c r="W126" i="25"/>
  <c r="V126" i="25"/>
  <c r="X126" i="25"/>
  <c r="Z126" i="25" s="1"/>
  <c r="W125" i="25"/>
  <c r="V125" i="25"/>
  <c r="X125" i="25"/>
  <c r="Z125" i="25" s="1"/>
  <c r="W124" i="25"/>
  <c r="V124" i="25"/>
  <c r="X124" i="25"/>
  <c r="Z124" i="25" s="1"/>
  <c r="W123" i="25"/>
  <c r="V123" i="25"/>
  <c r="X123" i="25"/>
  <c r="Z123" i="25" s="1"/>
  <c r="W122" i="25"/>
  <c r="V122" i="25"/>
  <c r="X122" i="25"/>
  <c r="Z122" i="25" s="1"/>
  <c r="W121" i="25"/>
  <c r="V121" i="25"/>
  <c r="X121" i="25"/>
  <c r="Z121" i="25" s="1"/>
  <c r="W120" i="25"/>
  <c r="V120" i="25"/>
  <c r="X120" i="25"/>
  <c r="Z120" i="25" s="1"/>
  <c r="W119" i="25"/>
  <c r="V119" i="25"/>
  <c r="X119" i="25"/>
  <c r="Z119" i="25" s="1"/>
  <c r="W118" i="25"/>
  <c r="V118" i="25"/>
  <c r="X118" i="25"/>
  <c r="Z118" i="25" s="1"/>
  <c r="W117" i="25"/>
  <c r="V117" i="25"/>
  <c r="X117" i="25"/>
  <c r="Z117" i="25" s="1"/>
  <c r="W116" i="25"/>
  <c r="V116" i="25"/>
  <c r="X116" i="25"/>
  <c r="Z116" i="25" s="1"/>
  <c r="W115" i="25"/>
  <c r="V115" i="25"/>
  <c r="X115" i="25"/>
  <c r="Z115" i="25" s="1"/>
  <c r="W114" i="25"/>
  <c r="V114" i="25"/>
  <c r="X114" i="25"/>
  <c r="Z114" i="25" s="1"/>
  <c r="W113" i="25"/>
  <c r="V113" i="25"/>
  <c r="X113" i="25"/>
  <c r="Z113" i="25" s="1"/>
  <c r="W112" i="25"/>
  <c r="V112" i="25"/>
  <c r="X112" i="25"/>
  <c r="Z112" i="25" s="1"/>
  <c r="W111" i="25"/>
  <c r="V111" i="25"/>
  <c r="X111" i="25"/>
  <c r="Z111" i="25" s="1"/>
  <c r="W110" i="25"/>
  <c r="V110" i="25"/>
  <c r="X110" i="25"/>
  <c r="Z110" i="25" s="1"/>
  <c r="W109" i="25"/>
  <c r="V109" i="25"/>
  <c r="X109" i="25"/>
  <c r="Z109" i="25" s="1"/>
  <c r="W108" i="25"/>
  <c r="V108" i="25"/>
  <c r="X108" i="25"/>
  <c r="Z108" i="25" s="1"/>
  <c r="W107" i="25"/>
  <c r="V107" i="25"/>
  <c r="X107" i="25"/>
  <c r="Z107" i="25" s="1"/>
  <c r="W106" i="25"/>
  <c r="V106" i="25"/>
  <c r="X106" i="25"/>
  <c r="Z106" i="25" s="1"/>
  <c r="W105" i="25"/>
  <c r="V105" i="25"/>
  <c r="X105" i="25"/>
  <c r="Z105" i="25" s="1"/>
  <c r="W104" i="25"/>
  <c r="V104" i="25"/>
  <c r="X104" i="25"/>
  <c r="Z104" i="25" s="1"/>
  <c r="W103" i="25"/>
  <c r="V103" i="25"/>
  <c r="X103" i="25"/>
  <c r="Z103" i="25" s="1"/>
  <c r="W102" i="25"/>
  <c r="V102" i="25"/>
  <c r="X102" i="25"/>
  <c r="Z102" i="25" s="1"/>
  <c r="W101" i="25"/>
  <c r="V101" i="25"/>
  <c r="X101" i="25"/>
  <c r="Z101" i="25" s="1"/>
  <c r="W100" i="25"/>
  <c r="V100" i="25"/>
  <c r="X100" i="25"/>
  <c r="Z100" i="25" s="1"/>
  <c r="W99" i="25"/>
  <c r="V99" i="25"/>
  <c r="X99" i="25"/>
  <c r="Z99" i="25" s="1"/>
  <c r="W98" i="25"/>
  <c r="V98" i="25"/>
  <c r="X98" i="25"/>
  <c r="Z98" i="25" s="1"/>
  <c r="W97" i="25"/>
  <c r="V97" i="25"/>
  <c r="X97" i="25"/>
  <c r="Z97" i="25" s="1"/>
  <c r="W96" i="25"/>
  <c r="V96" i="25"/>
  <c r="X96" i="25"/>
  <c r="Z96" i="25" s="1"/>
  <c r="W95" i="25"/>
  <c r="V95" i="25"/>
  <c r="X95" i="25"/>
  <c r="Z95" i="25" s="1"/>
  <c r="W94" i="25"/>
  <c r="V94" i="25"/>
  <c r="X94" i="25"/>
  <c r="Z94" i="25" s="1"/>
  <c r="W93" i="25"/>
  <c r="V93" i="25"/>
  <c r="X93" i="25"/>
  <c r="Z93" i="25" s="1"/>
  <c r="X92" i="25"/>
  <c r="Z92" i="25" s="1"/>
  <c r="W92" i="25"/>
  <c r="V92" i="25"/>
  <c r="W91" i="25"/>
  <c r="V91" i="25"/>
  <c r="X91" i="25"/>
  <c r="Z91" i="25" s="1"/>
  <c r="W90" i="25"/>
  <c r="V90" i="25"/>
  <c r="X90" i="25"/>
  <c r="Z90" i="25" s="1"/>
  <c r="W89" i="25"/>
  <c r="V89" i="25"/>
  <c r="X89" i="25"/>
  <c r="Z89" i="25" s="1"/>
  <c r="W88" i="25"/>
  <c r="V88" i="25"/>
  <c r="X88" i="25"/>
  <c r="Z88" i="25" s="1"/>
  <c r="AG87" i="25"/>
  <c r="V87" i="25"/>
  <c r="W87" i="25" s="1"/>
  <c r="X87" i="25"/>
  <c r="Z87" i="25" s="1"/>
  <c r="K87" i="25"/>
  <c r="AG86" i="25"/>
  <c r="V86" i="25"/>
  <c r="W86" i="25" s="1"/>
  <c r="X86" i="25"/>
  <c r="Z86" i="25" s="1"/>
  <c r="K86" i="25"/>
  <c r="V85" i="25"/>
  <c r="W85" i="25" s="1"/>
  <c r="X85" i="25"/>
  <c r="Z85" i="25" s="1"/>
  <c r="K85" i="25"/>
  <c r="W84" i="25"/>
  <c r="V84" i="25"/>
  <c r="AG84" i="25" s="1"/>
  <c r="X84" i="25"/>
  <c r="Z84" i="25" s="1"/>
  <c r="K84" i="25"/>
  <c r="AG83" i="25"/>
  <c r="V83" i="25"/>
  <c r="W83" i="25" s="1"/>
  <c r="X83" i="25"/>
  <c r="Z83" i="25" s="1"/>
  <c r="K83" i="25"/>
  <c r="AG82" i="25"/>
  <c r="V82" i="25"/>
  <c r="W82" i="25" s="1"/>
  <c r="X82" i="25"/>
  <c r="Z82" i="25" s="1"/>
  <c r="K82" i="25"/>
  <c r="V81" i="25"/>
  <c r="W81" i="25" s="1"/>
  <c r="X81" i="25"/>
  <c r="Z81" i="25" s="1"/>
  <c r="K81" i="25"/>
  <c r="W80" i="25"/>
  <c r="V80" i="25"/>
  <c r="AG80" i="25" s="1"/>
  <c r="X80" i="25"/>
  <c r="Z80" i="25" s="1"/>
  <c r="K80" i="25"/>
  <c r="AG79" i="25"/>
  <c r="V79" i="25"/>
  <c r="W79" i="25" s="1"/>
  <c r="X79" i="25"/>
  <c r="Z79" i="25" s="1"/>
  <c r="K79" i="25"/>
  <c r="AG78" i="25"/>
  <c r="V78" i="25"/>
  <c r="W78" i="25" s="1"/>
  <c r="X78" i="25"/>
  <c r="Z78" i="25" s="1"/>
  <c r="K78" i="25"/>
  <c r="V77" i="25"/>
  <c r="W77" i="25" s="1"/>
  <c r="X77" i="25"/>
  <c r="Z77" i="25" s="1"/>
  <c r="K77" i="25"/>
  <c r="W76" i="25"/>
  <c r="V76" i="25"/>
  <c r="AG76" i="25" s="1"/>
  <c r="X76" i="25"/>
  <c r="Z76" i="25" s="1"/>
  <c r="K76" i="25"/>
  <c r="AG75" i="25"/>
  <c r="V75" i="25"/>
  <c r="W75" i="25" s="1"/>
  <c r="X75" i="25"/>
  <c r="Z75" i="25" s="1"/>
  <c r="K75" i="25"/>
  <c r="AG74" i="25"/>
  <c r="V74" i="25"/>
  <c r="W74" i="25" s="1"/>
  <c r="X74" i="25"/>
  <c r="Z74" i="25" s="1"/>
  <c r="K74" i="25"/>
  <c r="V73" i="25"/>
  <c r="W73" i="25" s="1"/>
  <c r="X73" i="25"/>
  <c r="Z73" i="25" s="1"/>
  <c r="K73" i="25"/>
  <c r="W72" i="25"/>
  <c r="V72" i="25"/>
  <c r="AG72" i="25" s="1"/>
  <c r="X72" i="25"/>
  <c r="Z72" i="25" s="1"/>
  <c r="K72" i="25"/>
  <c r="AG71" i="25"/>
  <c r="V71" i="25"/>
  <c r="W71" i="25" s="1"/>
  <c r="X71" i="25"/>
  <c r="Z71" i="25" s="1"/>
  <c r="K71" i="25"/>
  <c r="AG70" i="25"/>
  <c r="V70" i="25"/>
  <c r="W70" i="25" s="1"/>
  <c r="X70" i="25"/>
  <c r="Z70" i="25" s="1"/>
  <c r="K70" i="25"/>
  <c r="V69" i="25"/>
  <c r="W69" i="25" s="1"/>
  <c r="X69" i="25"/>
  <c r="Z69" i="25" s="1"/>
  <c r="K69" i="25"/>
  <c r="W68" i="25"/>
  <c r="V68" i="25"/>
  <c r="AG68" i="25" s="1"/>
  <c r="X68" i="25"/>
  <c r="Z68" i="25" s="1"/>
  <c r="K68" i="25"/>
  <c r="AG67" i="25"/>
  <c r="V67" i="25"/>
  <c r="W67" i="25" s="1"/>
  <c r="X67" i="25"/>
  <c r="Z67" i="25" s="1"/>
  <c r="K67" i="25"/>
  <c r="AG66" i="25"/>
  <c r="V66" i="25"/>
  <c r="W66" i="25" s="1"/>
  <c r="X66" i="25"/>
  <c r="Z66" i="25" s="1"/>
  <c r="K66" i="25"/>
  <c r="V65" i="25"/>
  <c r="W65" i="25" s="1"/>
  <c r="X65" i="25"/>
  <c r="Z65" i="25" s="1"/>
  <c r="K65" i="25"/>
  <c r="W64" i="25"/>
  <c r="V64" i="25"/>
  <c r="AG64" i="25" s="1"/>
  <c r="X64" i="25"/>
  <c r="Z64" i="25" s="1"/>
  <c r="K64" i="25"/>
  <c r="AG63" i="25"/>
  <c r="V63" i="25"/>
  <c r="W63" i="25" s="1"/>
  <c r="X63" i="25"/>
  <c r="Z63" i="25" s="1"/>
  <c r="K63" i="25"/>
  <c r="AG62" i="25"/>
  <c r="V62" i="25"/>
  <c r="W62" i="25" s="1"/>
  <c r="X62" i="25"/>
  <c r="Z62" i="25" s="1"/>
  <c r="K62" i="25"/>
  <c r="V61" i="25"/>
  <c r="W61" i="25" s="1"/>
  <c r="X61" i="25"/>
  <c r="Z61" i="25" s="1"/>
  <c r="K61" i="25"/>
  <c r="W60" i="25"/>
  <c r="V60" i="25"/>
  <c r="AG60" i="25" s="1"/>
  <c r="X60" i="25"/>
  <c r="Z60" i="25" s="1"/>
  <c r="K60" i="25"/>
  <c r="AG59" i="25"/>
  <c r="V59" i="25"/>
  <c r="W59" i="25" s="1"/>
  <c r="X59" i="25"/>
  <c r="Z59" i="25" s="1"/>
  <c r="K59" i="25"/>
  <c r="V58" i="25"/>
  <c r="W58" i="25" s="1"/>
  <c r="X58" i="25"/>
  <c r="Z58" i="25" s="1"/>
  <c r="K58" i="25"/>
  <c r="V57" i="25"/>
  <c r="W57" i="25" s="1"/>
  <c r="X57" i="25"/>
  <c r="Z57" i="25" s="1"/>
  <c r="K57" i="25"/>
  <c r="W56" i="25"/>
  <c r="V56" i="25"/>
  <c r="AG56" i="25" s="1"/>
  <c r="X56" i="25"/>
  <c r="Z56" i="25" s="1"/>
  <c r="K56" i="25"/>
  <c r="AG55" i="25"/>
  <c r="V55" i="25"/>
  <c r="W55" i="25" s="1"/>
  <c r="X55" i="25"/>
  <c r="Z55" i="25" s="1"/>
  <c r="K55" i="25"/>
  <c r="V54" i="25"/>
  <c r="W54" i="25" s="1"/>
  <c r="X54" i="25"/>
  <c r="Z54" i="25" s="1"/>
  <c r="K54" i="25"/>
  <c r="V53" i="25"/>
  <c r="W53" i="25" s="1"/>
  <c r="X53" i="25"/>
  <c r="Z53" i="25" s="1"/>
  <c r="K53" i="25"/>
  <c r="W52" i="25"/>
  <c r="V52" i="25"/>
  <c r="AG52" i="25" s="1"/>
  <c r="X52" i="25"/>
  <c r="Z52" i="25" s="1"/>
  <c r="K52" i="25"/>
  <c r="AG51" i="25"/>
  <c r="V51" i="25"/>
  <c r="W51" i="25" s="1"/>
  <c r="X51" i="25"/>
  <c r="Z51" i="25" s="1"/>
  <c r="K51" i="25"/>
  <c r="V50" i="25"/>
  <c r="W50" i="25" s="1"/>
  <c r="X50" i="25"/>
  <c r="Z50" i="25" s="1"/>
  <c r="K50" i="25"/>
  <c r="V49" i="25"/>
  <c r="W49" i="25" s="1"/>
  <c r="X49" i="25"/>
  <c r="Z49" i="25" s="1"/>
  <c r="K49" i="25"/>
  <c r="V48" i="25"/>
  <c r="AG48" i="25" s="1"/>
  <c r="X48" i="25"/>
  <c r="Z48" i="25" s="1"/>
  <c r="K48" i="25"/>
  <c r="V47" i="25"/>
  <c r="W47" i="25" s="1"/>
  <c r="X47" i="25"/>
  <c r="Z47" i="25" s="1"/>
  <c r="K47" i="25"/>
  <c r="V46" i="25"/>
  <c r="W46" i="25" s="1"/>
  <c r="X46" i="25"/>
  <c r="Z46" i="25" s="1"/>
  <c r="K46" i="25"/>
  <c r="AG45" i="25"/>
  <c r="V45" i="25"/>
  <c r="W45" i="25" s="1"/>
  <c r="X45" i="25"/>
  <c r="Z45" i="25" s="1"/>
  <c r="K45" i="25"/>
  <c r="V44" i="25"/>
  <c r="X44" i="25"/>
  <c r="Z44" i="25" s="1"/>
  <c r="K44" i="25"/>
  <c r="AG43" i="25"/>
  <c r="V43" i="25"/>
  <c r="W43" i="25" s="1"/>
  <c r="X43" i="25"/>
  <c r="Z43" i="25" s="1"/>
  <c r="K43" i="25"/>
  <c r="V42" i="25"/>
  <c r="W42" i="25" s="1"/>
  <c r="X42" i="25"/>
  <c r="Z42" i="25" s="1"/>
  <c r="K42" i="25"/>
  <c r="AG41" i="25"/>
  <c r="V41" i="25"/>
  <c r="W41" i="25" s="1"/>
  <c r="X41" i="25"/>
  <c r="Z41" i="25" s="1"/>
  <c r="K41" i="25"/>
  <c r="V40" i="25"/>
  <c r="AG40" i="25" s="1"/>
  <c r="X40" i="25"/>
  <c r="Z40" i="25" s="1"/>
  <c r="K40" i="25"/>
  <c r="AG39" i="25"/>
  <c r="V39" i="25"/>
  <c r="W39" i="25" s="1"/>
  <c r="X39" i="25"/>
  <c r="Z39" i="25" s="1"/>
  <c r="K39" i="25"/>
  <c r="V38" i="25"/>
  <c r="W38" i="25" s="1"/>
  <c r="X38" i="25"/>
  <c r="Z38" i="25" s="1"/>
  <c r="K38" i="25"/>
  <c r="V37" i="25"/>
  <c r="W37" i="25" s="1"/>
  <c r="X37" i="25"/>
  <c r="Z37" i="25" s="1"/>
  <c r="K37" i="25"/>
  <c r="V36" i="25"/>
  <c r="AG36" i="25" s="1"/>
  <c r="X36" i="25"/>
  <c r="Z36" i="25" s="1"/>
  <c r="K36" i="25"/>
  <c r="AG35" i="25"/>
  <c r="V35" i="25"/>
  <c r="W35" i="25" s="1"/>
  <c r="X35" i="25"/>
  <c r="Z35" i="25" s="1"/>
  <c r="K35" i="25"/>
  <c r="V34" i="25"/>
  <c r="W34" i="25" s="1"/>
  <c r="X34" i="25"/>
  <c r="Z34" i="25" s="1"/>
  <c r="K34" i="25"/>
  <c r="V33" i="25"/>
  <c r="W33" i="25" s="1"/>
  <c r="X33" i="25"/>
  <c r="Z33" i="25" s="1"/>
  <c r="K33" i="25"/>
  <c r="V32" i="25"/>
  <c r="AG32" i="25" s="1"/>
  <c r="X32" i="25"/>
  <c r="Z32" i="25" s="1"/>
  <c r="K32" i="25"/>
  <c r="V31" i="25"/>
  <c r="W31" i="25" s="1"/>
  <c r="X31" i="25"/>
  <c r="Z31" i="25" s="1"/>
  <c r="K31" i="25"/>
  <c r="V30" i="25"/>
  <c r="W30" i="25" s="1"/>
  <c r="X30" i="25"/>
  <c r="Z30" i="25" s="1"/>
  <c r="K30" i="25"/>
  <c r="V29" i="25"/>
  <c r="W29" i="25" s="1"/>
  <c r="X29" i="25"/>
  <c r="Z29" i="25" s="1"/>
  <c r="K29" i="25"/>
  <c r="V28" i="25"/>
  <c r="AG28" i="25" s="1"/>
  <c r="X28" i="25"/>
  <c r="Z28" i="25" s="1"/>
  <c r="K28" i="25"/>
  <c r="V27" i="25"/>
  <c r="W27" i="25" s="1"/>
  <c r="X27" i="25"/>
  <c r="Z27" i="25" s="1"/>
  <c r="K27" i="25"/>
  <c r="V26" i="25"/>
  <c r="W26" i="25" s="1"/>
  <c r="X26" i="25"/>
  <c r="Z26" i="25" s="1"/>
  <c r="K26" i="25"/>
  <c r="V25" i="25"/>
  <c r="W25" i="25" s="1"/>
  <c r="X25" i="25"/>
  <c r="Z25" i="25" s="1"/>
  <c r="K25" i="25"/>
  <c r="V24" i="25"/>
  <c r="AG24" i="25" s="1"/>
  <c r="X24" i="25"/>
  <c r="Z24" i="25" s="1"/>
  <c r="K24" i="25"/>
  <c r="V23" i="25"/>
  <c r="W23" i="25" s="1"/>
  <c r="X23" i="25"/>
  <c r="Z23" i="25" s="1"/>
  <c r="K23" i="25"/>
  <c r="V22" i="25"/>
  <c r="W22" i="25" s="1"/>
  <c r="X22" i="25"/>
  <c r="Z22" i="25" s="1"/>
  <c r="K22" i="25"/>
  <c r="V21" i="25"/>
  <c r="W21" i="25" s="1"/>
  <c r="X21" i="25"/>
  <c r="Z21" i="25" s="1"/>
  <c r="K21" i="25"/>
  <c r="V20" i="25"/>
  <c r="AG20" i="25" s="1"/>
  <c r="X20" i="25"/>
  <c r="Z20" i="25" s="1"/>
  <c r="K20" i="25"/>
  <c r="V19" i="25"/>
  <c r="W19" i="25" s="1"/>
  <c r="X19" i="25"/>
  <c r="Z19" i="25" s="1"/>
  <c r="K19" i="25"/>
  <c r="V18" i="25"/>
  <c r="W18" i="25" s="1"/>
  <c r="X18" i="25"/>
  <c r="Z18" i="25" s="1"/>
  <c r="K18" i="25"/>
  <c r="V17" i="25"/>
  <c r="W17" i="25" s="1"/>
  <c r="X17" i="25"/>
  <c r="Z17" i="25" s="1"/>
  <c r="K17" i="25"/>
  <c r="V16" i="25"/>
  <c r="AG16" i="25" s="1"/>
  <c r="X16" i="25"/>
  <c r="Z16" i="25" s="1"/>
  <c r="K16" i="25"/>
  <c r="AG15" i="25"/>
  <c r="V15" i="25"/>
  <c r="W15" i="25" s="1"/>
  <c r="X15" i="25"/>
  <c r="Z15" i="25" s="1"/>
  <c r="K15" i="25"/>
  <c r="V14" i="25"/>
  <c r="W14" i="25" s="1"/>
  <c r="X14" i="25"/>
  <c r="Z14" i="25" s="1"/>
  <c r="K14" i="25"/>
  <c r="AG13" i="25"/>
  <c r="V13" i="25"/>
  <c r="W13" i="25" s="1"/>
  <c r="X13" i="25"/>
  <c r="Z13" i="25" s="1"/>
  <c r="K13" i="25"/>
  <c r="V12" i="25"/>
  <c r="AG12" i="25" s="1"/>
  <c r="X12" i="25"/>
  <c r="Z12" i="25" s="1"/>
  <c r="K12" i="25"/>
  <c r="V11" i="25"/>
  <c r="W11" i="25" s="1"/>
  <c r="X11" i="25"/>
  <c r="Z11" i="25" s="1"/>
  <c r="K11" i="25"/>
  <c r="V10" i="25"/>
  <c r="W10" i="25" s="1"/>
  <c r="X10" i="25"/>
  <c r="Z10" i="25" s="1"/>
  <c r="K10" i="25"/>
  <c r="V9" i="25"/>
  <c r="W9" i="25" s="1"/>
  <c r="X9" i="25"/>
  <c r="Z9" i="25" s="1"/>
  <c r="K9" i="25"/>
  <c r="V8" i="25"/>
  <c r="AG8" i="25" s="1"/>
  <c r="X8" i="25"/>
  <c r="Z8" i="25" s="1"/>
  <c r="K8" i="25"/>
  <c r="V7" i="25"/>
  <c r="W7" i="25" s="1"/>
  <c r="X7" i="25"/>
  <c r="Z7" i="25" s="1"/>
  <c r="K7" i="25"/>
  <c r="V6" i="25"/>
  <c r="AG6" i="25" s="1"/>
  <c r="X6" i="25"/>
  <c r="Z6" i="25" s="1"/>
  <c r="K6" i="25"/>
  <c r="V5" i="25"/>
  <c r="W5" i="25" s="1"/>
  <c r="X5" i="25"/>
  <c r="Z5" i="25" s="1"/>
  <c r="K5" i="25"/>
  <c r="V4" i="25"/>
  <c r="AG4" i="25" s="1"/>
  <c r="X4" i="25"/>
  <c r="Z4" i="25" s="1"/>
  <c r="K4" i="25"/>
  <c r="V3" i="25"/>
  <c r="W3" i="25" s="1"/>
  <c r="X3" i="25"/>
  <c r="Z3" i="25" s="1"/>
  <c r="K3" i="25"/>
  <c r="AH2" i="25"/>
  <c r="V2" i="25"/>
  <c r="AG2" i="25" s="1"/>
  <c r="X2" i="25"/>
  <c r="Z2" i="25" s="1"/>
  <c r="K2" i="25"/>
  <c r="AL267" i="24"/>
  <c r="AN267" i="24" s="1"/>
  <c r="AI267" i="24"/>
  <c r="AH267" i="24"/>
  <c r="AK267" i="24" s="1"/>
  <c r="AL266" i="24"/>
  <c r="AI266" i="24"/>
  <c r="AH266" i="24"/>
  <c r="AK266" i="24" s="1"/>
  <c r="AL265" i="24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H262" i="24"/>
  <c r="AK262" i="24" s="1"/>
  <c r="AL261" i="24"/>
  <c r="AN261" i="24" s="1"/>
  <c r="AI261" i="24"/>
  <c r="AH261" i="24"/>
  <c r="AK261" i="24" s="1"/>
  <c r="AL260" i="24"/>
  <c r="AN260" i="24" s="1"/>
  <c r="AI260" i="24"/>
  <c r="AH260" i="24"/>
  <c r="AK260" i="24" s="1"/>
  <c r="AL259" i="24"/>
  <c r="AN259" i="24" s="1"/>
  <c r="AI259" i="24"/>
  <c r="AH259" i="24"/>
  <c r="AK259" i="24" s="1"/>
  <c r="AL258" i="24"/>
  <c r="AN258" i="24" s="1"/>
  <c r="AI258" i="24"/>
  <c r="AH258" i="24"/>
  <c r="AK258" i="24" s="1"/>
  <c r="AL257" i="24"/>
  <c r="AN257" i="24" s="1"/>
  <c r="AI257" i="24"/>
  <c r="AH257" i="24"/>
  <c r="AK257" i="24" s="1"/>
  <c r="AL256" i="24"/>
  <c r="AN256" i="24" s="1"/>
  <c r="AI256" i="24"/>
  <c r="AH256" i="24"/>
  <c r="AK256" i="24" s="1"/>
  <c r="AL255" i="24"/>
  <c r="AN255" i="24" s="1"/>
  <c r="AI255" i="24"/>
  <c r="AH255" i="24"/>
  <c r="AK255" i="24" s="1"/>
  <c r="AL254" i="24"/>
  <c r="AN254" i="24" s="1"/>
  <c r="AH254" i="24"/>
  <c r="AK254" i="24" s="1"/>
  <c r="AL253" i="24"/>
  <c r="AN253" i="24" s="1"/>
  <c r="AH253" i="24"/>
  <c r="AK253" i="24" s="1"/>
  <c r="AL252" i="24"/>
  <c r="AN252" i="24" s="1"/>
  <c r="AI252" i="24"/>
  <c r="AH252" i="24"/>
  <c r="AK252" i="24" s="1"/>
  <c r="AL251" i="24"/>
  <c r="AN251" i="24" s="1"/>
  <c r="AI251" i="24"/>
  <c r="AH251" i="24"/>
  <c r="AK251" i="24" s="1"/>
  <c r="AL250" i="24"/>
  <c r="AN250" i="24" s="1"/>
  <c r="AI250" i="24"/>
  <c r="AH250" i="24"/>
  <c r="AK250" i="24" s="1"/>
  <c r="AL249" i="24"/>
  <c r="AN249" i="24" s="1"/>
  <c r="AI249" i="24"/>
  <c r="AH249" i="24"/>
  <c r="AK249" i="24" s="1"/>
  <c r="AL248" i="24"/>
  <c r="AN248" i="24" s="1"/>
  <c r="AI248" i="24"/>
  <c r="AH248" i="24"/>
  <c r="AK248" i="24" s="1"/>
  <c r="AL247" i="24"/>
  <c r="AN247" i="24" s="1"/>
  <c r="AI247" i="24"/>
  <c r="AH247" i="24"/>
  <c r="AK247" i="24" s="1"/>
  <c r="AL246" i="24"/>
  <c r="AN246" i="24" s="1"/>
  <c r="AI246" i="24"/>
  <c r="AH246" i="24"/>
  <c r="AK246" i="24" s="1"/>
  <c r="AL245" i="24"/>
  <c r="AN245" i="24" s="1"/>
  <c r="AI245" i="24"/>
  <c r="AH245" i="24"/>
  <c r="AK245" i="24" s="1"/>
  <c r="AL244" i="24"/>
  <c r="AN244" i="24" s="1"/>
  <c r="AI244" i="24"/>
  <c r="AH244" i="24"/>
  <c r="AK244" i="24" s="1"/>
  <c r="AL243" i="24"/>
  <c r="AN243" i="24" s="1"/>
  <c r="AI243" i="24"/>
  <c r="AH243" i="24"/>
  <c r="AK243" i="24" s="1"/>
  <c r="AL242" i="24"/>
  <c r="AN242" i="24" s="1"/>
  <c r="AH242" i="24"/>
  <c r="AK242" i="24" s="1"/>
  <c r="AL241" i="24"/>
  <c r="AN241" i="24" s="1"/>
  <c r="AH241" i="24"/>
  <c r="AK241" i="24" s="1"/>
  <c r="AL240" i="24"/>
  <c r="AN240" i="24" s="1"/>
  <c r="AH240" i="24"/>
  <c r="AK240" i="24" s="1"/>
  <c r="AL239" i="24"/>
  <c r="AN239" i="24" s="1"/>
  <c r="AI239" i="24"/>
  <c r="AH239" i="24"/>
  <c r="AK239" i="24" s="1"/>
  <c r="AL238" i="24"/>
  <c r="AN238" i="24" s="1"/>
  <c r="AI238" i="24"/>
  <c r="AH238" i="24"/>
  <c r="AK238" i="24" s="1"/>
  <c r="AL237" i="24"/>
  <c r="AN237" i="24" s="1"/>
  <c r="AI237" i="24"/>
  <c r="AH237" i="24"/>
  <c r="AK237" i="24" s="1"/>
  <c r="AL236" i="24"/>
  <c r="AN236" i="24" s="1"/>
  <c r="AI236" i="24"/>
  <c r="AH236" i="24"/>
  <c r="AK236" i="24" s="1"/>
  <c r="AL235" i="24"/>
  <c r="AN235" i="24" s="1"/>
  <c r="AI235" i="24"/>
  <c r="AH235" i="24"/>
  <c r="AK235" i="24" s="1"/>
  <c r="AL234" i="24"/>
  <c r="AN234" i="24" s="1"/>
  <c r="AI234" i="24"/>
  <c r="AH234" i="24"/>
  <c r="AK234" i="24" s="1"/>
  <c r="AL233" i="24"/>
  <c r="AN233" i="24" s="1"/>
  <c r="AI233" i="24"/>
  <c r="AH233" i="24"/>
  <c r="AK233" i="24" s="1"/>
  <c r="AL232" i="24"/>
  <c r="AN232" i="24" s="1"/>
  <c r="AI232" i="24"/>
  <c r="AH232" i="24"/>
  <c r="AK232" i="24" s="1"/>
  <c r="AL231" i="24"/>
  <c r="AN231" i="24" s="1"/>
  <c r="AI231" i="24"/>
  <c r="AH231" i="24"/>
  <c r="AK231" i="24" s="1"/>
  <c r="AL230" i="24"/>
  <c r="AN230" i="24" s="1"/>
  <c r="AI230" i="24"/>
  <c r="AH230" i="24"/>
  <c r="AK230" i="24" s="1"/>
  <c r="AL229" i="24"/>
  <c r="AN229" i="24" s="1"/>
  <c r="AI229" i="24"/>
  <c r="AH229" i="24"/>
  <c r="AK229" i="24" s="1"/>
  <c r="AL228" i="24"/>
  <c r="AN228" i="24" s="1"/>
  <c r="AI228" i="24"/>
  <c r="AH228" i="24"/>
  <c r="AK228" i="24" s="1"/>
  <c r="AL227" i="24"/>
  <c r="AN227" i="24" s="1"/>
  <c r="AI227" i="24"/>
  <c r="AH227" i="24"/>
  <c r="AK227" i="24" s="1"/>
  <c r="AL226" i="24"/>
  <c r="AN226" i="24" s="1"/>
  <c r="AI226" i="24"/>
  <c r="AH226" i="24"/>
  <c r="AK226" i="24" s="1"/>
  <c r="AL225" i="24"/>
  <c r="AN225" i="24" s="1"/>
  <c r="AI225" i="24"/>
  <c r="AH225" i="24"/>
  <c r="AK225" i="24" s="1"/>
  <c r="AL224" i="24"/>
  <c r="AN224" i="24" s="1"/>
  <c r="AI224" i="24"/>
  <c r="AH224" i="24"/>
  <c r="AK224" i="24" s="1"/>
  <c r="AL223" i="24"/>
  <c r="AN223" i="24" s="1"/>
  <c r="AI223" i="24"/>
  <c r="AH223" i="24"/>
  <c r="AK223" i="24" s="1"/>
  <c r="AL222" i="24"/>
  <c r="AN222" i="24" s="1"/>
  <c r="AI222" i="24"/>
  <c r="AH222" i="24"/>
  <c r="AK222" i="24" s="1"/>
  <c r="AL221" i="24"/>
  <c r="AN221" i="24" s="1"/>
  <c r="AI221" i="24"/>
  <c r="AH221" i="24"/>
  <c r="AK221" i="24" s="1"/>
  <c r="AL220" i="24"/>
  <c r="AN220" i="24" s="1"/>
  <c r="AI220" i="24"/>
  <c r="AH220" i="24"/>
  <c r="AK220" i="24" s="1"/>
  <c r="AL219" i="24"/>
  <c r="AN219" i="24" s="1"/>
  <c r="AI219" i="24"/>
  <c r="AH219" i="24"/>
  <c r="AK219" i="24" s="1"/>
  <c r="AL218" i="24"/>
  <c r="AN218" i="24" s="1"/>
  <c r="AI218" i="24"/>
  <c r="AH218" i="24"/>
  <c r="AK218" i="24" s="1"/>
  <c r="AL217" i="24"/>
  <c r="AN217" i="24" s="1"/>
  <c r="AI217" i="24"/>
  <c r="AH217" i="24"/>
  <c r="AK217" i="24" s="1"/>
  <c r="AL216" i="24"/>
  <c r="AN216" i="24" s="1"/>
  <c r="AI216" i="24"/>
  <c r="AH216" i="24"/>
  <c r="AK216" i="24" s="1"/>
  <c r="AL215" i="24"/>
  <c r="AN215" i="24" s="1"/>
  <c r="AI215" i="24"/>
  <c r="AH215" i="24"/>
  <c r="AK215" i="24" s="1"/>
  <c r="AL214" i="24"/>
  <c r="AN214" i="24" s="1"/>
  <c r="AI214" i="24"/>
  <c r="AH214" i="24"/>
  <c r="AK214" i="24" s="1"/>
  <c r="AL213" i="24"/>
  <c r="AN213" i="24" s="1"/>
  <c r="AI213" i="24"/>
  <c r="AH213" i="24"/>
  <c r="AK213" i="24" s="1"/>
  <c r="AL212" i="24"/>
  <c r="AN212" i="24" s="1"/>
  <c r="AI212" i="24"/>
  <c r="AH212" i="24"/>
  <c r="AK212" i="24" s="1"/>
  <c r="AL211" i="24"/>
  <c r="AN211" i="24" s="1"/>
  <c r="AI211" i="24"/>
  <c r="AH211" i="24"/>
  <c r="AK211" i="24" s="1"/>
  <c r="AL210" i="24"/>
  <c r="AN210" i="24" s="1"/>
  <c r="AI210" i="24"/>
  <c r="AH210" i="24"/>
  <c r="AK210" i="24" s="1"/>
  <c r="AL209" i="24"/>
  <c r="AN209" i="24" s="1"/>
  <c r="AI209" i="24"/>
  <c r="AH209" i="24"/>
  <c r="AK209" i="24" s="1"/>
  <c r="AL208" i="24"/>
  <c r="AN208" i="24" s="1"/>
  <c r="AI208" i="24"/>
  <c r="AH208" i="24"/>
  <c r="AK208" i="24" s="1"/>
  <c r="AL207" i="24"/>
  <c r="AN207" i="24" s="1"/>
  <c r="AI207" i="24"/>
  <c r="AH207" i="24"/>
  <c r="AK207" i="24" s="1"/>
  <c r="AB207" i="24"/>
  <c r="AL206" i="24"/>
  <c r="AN206" i="24" s="1"/>
  <c r="AI206" i="24"/>
  <c r="AH206" i="24"/>
  <c r="AK206" i="24" s="1"/>
  <c r="AP205" i="24"/>
  <c r="AN205" i="24"/>
  <c r="AI205" i="24"/>
  <c r="AH205" i="24"/>
  <c r="AK205" i="24" s="1"/>
  <c r="AL204" i="24"/>
  <c r="AN204" i="24" s="1"/>
  <c r="AI204" i="24"/>
  <c r="AH204" i="24"/>
  <c r="AK204" i="24" s="1"/>
  <c r="AL203" i="24"/>
  <c r="AN203" i="24" s="1"/>
  <c r="AI203" i="24"/>
  <c r="AH203" i="24"/>
  <c r="AK203" i="24" s="1"/>
  <c r="AH200" i="24"/>
  <c r="W200" i="24"/>
  <c r="V200" i="24"/>
  <c r="AG200" i="24" s="1"/>
  <c r="X200" i="24"/>
  <c r="Z200" i="24" s="1"/>
  <c r="K200" i="24"/>
  <c r="AH199" i="24"/>
  <c r="V199" i="24"/>
  <c r="W199" i="24" s="1"/>
  <c r="X199" i="24"/>
  <c r="Z199" i="24" s="1"/>
  <c r="AH198" i="24"/>
  <c r="W198" i="24"/>
  <c r="V198" i="24"/>
  <c r="X198" i="24"/>
  <c r="Z198" i="24" s="1"/>
  <c r="AH197" i="24"/>
  <c r="W197" i="24"/>
  <c r="V197" i="24"/>
  <c r="X197" i="24"/>
  <c r="Z197" i="24" s="1"/>
  <c r="AH196" i="24"/>
  <c r="W196" i="24"/>
  <c r="V196" i="24"/>
  <c r="X196" i="24"/>
  <c r="Z196" i="24" s="1"/>
  <c r="AH195" i="24"/>
  <c r="W195" i="24"/>
  <c r="V195" i="24"/>
  <c r="X195" i="24"/>
  <c r="Z195" i="24" s="1"/>
  <c r="AH194" i="24"/>
  <c r="W194" i="24"/>
  <c r="V194" i="24"/>
  <c r="X194" i="24"/>
  <c r="Z194" i="24" s="1"/>
  <c r="AH193" i="24"/>
  <c r="W193" i="24"/>
  <c r="V193" i="24"/>
  <c r="X193" i="24"/>
  <c r="Z193" i="24" s="1"/>
  <c r="AH192" i="24"/>
  <c r="W192" i="24"/>
  <c r="V192" i="24"/>
  <c r="X192" i="24"/>
  <c r="Z192" i="24" s="1"/>
  <c r="AH191" i="24"/>
  <c r="W191" i="24"/>
  <c r="V191" i="24"/>
  <c r="X191" i="24"/>
  <c r="Z191" i="24" s="1"/>
  <c r="AH190" i="24"/>
  <c r="W190" i="24"/>
  <c r="V190" i="24"/>
  <c r="X190" i="24"/>
  <c r="Z190" i="24" s="1"/>
  <c r="AH189" i="24"/>
  <c r="W189" i="24"/>
  <c r="V189" i="24"/>
  <c r="X189" i="24"/>
  <c r="Z189" i="24" s="1"/>
  <c r="AH188" i="24"/>
  <c r="W188" i="24"/>
  <c r="V188" i="24"/>
  <c r="X188" i="24"/>
  <c r="Z188" i="24" s="1"/>
  <c r="AH187" i="24"/>
  <c r="W187" i="24"/>
  <c r="V187" i="24"/>
  <c r="X187" i="24"/>
  <c r="Z187" i="24" s="1"/>
  <c r="AH186" i="24"/>
  <c r="W186" i="24"/>
  <c r="V186" i="24"/>
  <c r="X186" i="24"/>
  <c r="Z186" i="24" s="1"/>
  <c r="AH185" i="24"/>
  <c r="W185" i="24"/>
  <c r="V185" i="24"/>
  <c r="X185" i="24"/>
  <c r="Z185" i="24" s="1"/>
  <c r="AH184" i="24"/>
  <c r="W184" i="24"/>
  <c r="V184" i="24"/>
  <c r="X184" i="24"/>
  <c r="Z184" i="24" s="1"/>
  <c r="AH183" i="24"/>
  <c r="W183" i="24"/>
  <c r="V183" i="24"/>
  <c r="X183" i="24"/>
  <c r="Z183" i="24" s="1"/>
  <c r="AH182" i="24"/>
  <c r="W182" i="24"/>
  <c r="V182" i="24"/>
  <c r="X182" i="24"/>
  <c r="Z182" i="24" s="1"/>
  <c r="AH181" i="24"/>
  <c r="W181" i="24"/>
  <c r="V181" i="24"/>
  <c r="X181" i="24"/>
  <c r="Z181" i="24" s="1"/>
  <c r="AH180" i="24"/>
  <c r="W180" i="24"/>
  <c r="V180" i="24"/>
  <c r="X180" i="24"/>
  <c r="Z180" i="24" s="1"/>
  <c r="AH179" i="24"/>
  <c r="W179" i="24"/>
  <c r="V179" i="24"/>
  <c r="X179" i="24"/>
  <c r="Z179" i="24" s="1"/>
  <c r="AH178" i="24"/>
  <c r="W178" i="24"/>
  <c r="V178" i="24"/>
  <c r="X178" i="24"/>
  <c r="Z178" i="24" s="1"/>
  <c r="AH177" i="24"/>
  <c r="W177" i="24"/>
  <c r="V177" i="24"/>
  <c r="X177" i="24"/>
  <c r="Z177" i="24" s="1"/>
  <c r="AH176" i="24"/>
  <c r="W176" i="24"/>
  <c r="V176" i="24"/>
  <c r="X176" i="24"/>
  <c r="Z176" i="24" s="1"/>
  <c r="AH175" i="24"/>
  <c r="W175" i="24"/>
  <c r="V175" i="24"/>
  <c r="X175" i="24"/>
  <c r="Z175" i="24" s="1"/>
  <c r="AH174" i="24"/>
  <c r="W174" i="24"/>
  <c r="V174" i="24"/>
  <c r="X174" i="24"/>
  <c r="Z174" i="24" s="1"/>
  <c r="AH173" i="24"/>
  <c r="W173" i="24"/>
  <c r="V173" i="24"/>
  <c r="X173" i="24"/>
  <c r="Z173" i="24" s="1"/>
  <c r="AH172" i="24"/>
  <c r="W172" i="24"/>
  <c r="V172" i="24"/>
  <c r="X172" i="24"/>
  <c r="Z172" i="24" s="1"/>
  <c r="AH171" i="24"/>
  <c r="W171" i="24"/>
  <c r="V171" i="24"/>
  <c r="X171" i="24"/>
  <c r="Z171" i="24" s="1"/>
  <c r="AH170" i="24"/>
  <c r="W170" i="24"/>
  <c r="V170" i="24"/>
  <c r="X170" i="24"/>
  <c r="Z170" i="24" s="1"/>
  <c r="AH169" i="24"/>
  <c r="W169" i="24"/>
  <c r="V169" i="24"/>
  <c r="X169" i="24"/>
  <c r="Z169" i="24" s="1"/>
  <c r="AH168" i="24"/>
  <c r="W168" i="24"/>
  <c r="V168" i="24"/>
  <c r="X168" i="24"/>
  <c r="Z168" i="24" s="1"/>
  <c r="AH167" i="24"/>
  <c r="W167" i="24"/>
  <c r="V167" i="24"/>
  <c r="X167" i="24"/>
  <c r="Z167" i="24" s="1"/>
  <c r="AH166" i="24"/>
  <c r="W166" i="24"/>
  <c r="V166" i="24"/>
  <c r="X166" i="24"/>
  <c r="Z166" i="24" s="1"/>
  <c r="AH165" i="24"/>
  <c r="W165" i="24"/>
  <c r="V165" i="24"/>
  <c r="X165" i="24"/>
  <c r="Z165" i="24" s="1"/>
  <c r="AH164" i="24"/>
  <c r="W164" i="24"/>
  <c r="V164" i="24"/>
  <c r="X164" i="24"/>
  <c r="Z164" i="24" s="1"/>
  <c r="AH163" i="24"/>
  <c r="W163" i="24"/>
  <c r="V163" i="24"/>
  <c r="X163" i="24"/>
  <c r="Z163" i="24" s="1"/>
  <c r="AH162" i="24"/>
  <c r="W162" i="24"/>
  <c r="V162" i="24"/>
  <c r="X162" i="24"/>
  <c r="Z162" i="24" s="1"/>
  <c r="AH161" i="24"/>
  <c r="W161" i="24"/>
  <c r="V161" i="24"/>
  <c r="X161" i="24"/>
  <c r="Z161" i="24" s="1"/>
  <c r="AH160" i="24"/>
  <c r="W160" i="24"/>
  <c r="V160" i="24"/>
  <c r="X160" i="24"/>
  <c r="Z160" i="24" s="1"/>
  <c r="AH159" i="24"/>
  <c r="W159" i="24"/>
  <c r="V159" i="24"/>
  <c r="X159" i="24"/>
  <c r="Z159" i="24" s="1"/>
  <c r="AH158" i="24"/>
  <c r="W158" i="24"/>
  <c r="V158" i="24"/>
  <c r="X158" i="24"/>
  <c r="Z158" i="24" s="1"/>
  <c r="AH157" i="24"/>
  <c r="W157" i="24"/>
  <c r="V157" i="24"/>
  <c r="X157" i="24"/>
  <c r="Z157" i="24" s="1"/>
  <c r="AH156" i="24"/>
  <c r="W156" i="24"/>
  <c r="V156" i="24"/>
  <c r="X156" i="24"/>
  <c r="Z156" i="24" s="1"/>
  <c r="AH155" i="24"/>
  <c r="W155" i="24"/>
  <c r="V155" i="24"/>
  <c r="X155" i="24"/>
  <c r="Z155" i="24" s="1"/>
  <c r="AH154" i="24"/>
  <c r="W154" i="24"/>
  <c r="V154" i="24"/>
  <c r="X154" i="24"/>
  <c r="Z154" i="24" s="1"/>
  <c r="AH153" i="24"/>
  <c r="W153" i="24"/>
  <c r="V153" i="24"/>
  <c r="X153" i="24"/>
  <c r="Z153" i="24" s="1"/>
  <c r="AH152" i="24"/>
  <c r="W152" i="24"/>
  <c r="V152" i="24"/>
  <c r="X152" i="24"/>
  <c r="Z152" i="24" s="1"/>
  <c r="AH151" i="24"/>
  <c r="W151" i="24"/>
  <c r="V151" i="24"/>
  <c r="X151" i="24"/>
  <c r="Z151" i="24" s="1"/>
  <c r="AH150" i="24"/>
  <c r="W150" i="24"/>
  <c r="V150" i="24"/>
  <c r="X150" i="24"/>
  <c r="Z150" i="24" s="1"/>
  <c r="AH149" i="24"/>
  <c r="W149" i="24"/>
  <c r="V149" i="24"/>
  <c r="X149" i="24"/>
  <c r="Z149" i="24" s="1"/>
  <c r="AH148" i="24"/>
  <c r="W148" i="24"/>
  <c r="V148" i="24"/>
  <c r="X148" i="24"/>
  <c r="Z148" i="24" s="1"/>
  <c r="AH147" i="24"/>
  <c r="W147" i="24"/>
  <c r="V147" i="24"/>
  <c r="X147" i="24"/>
  <c r="Z147" i="24" s="1"/>
  <c r="AH146" i="24"/>
  <c r="W146" i="24"/>
  <c r="V146" i="24"/>
  <c r="X146" i="24"/>
  <c r="Z146" i="24" s="1"/>
  <c r="AH145" i="24"/>
  <c r="W145" i="24"/>
  <c r="V145" i="24"/>
  <c r="X145" i="24"/>
  <c r="Z145" i="24" s="1"/>
  <c r="AH144" i="24"/>
  <c r="W144" i="24"/>
  <c r="V144" i="24"/>
  <c r="X144" i="24"/>
  <c r="Z144" i="24" s="1"/>
  <c r="AH143" i="24"/>
  <c r="W143" i="24"/>
  <c r="V143" i="24"/>
  <c r="X143" i="24"/>
  <c r="Z143" i="24" s="1"/>
  <c r="AH142" i="24"/>
  <c r="W142" i="24"/>
  <c r="V142" i="24"/>
  <c r="X142" i="24"/>
  <c r="Z142" i="24" s="1"/>
  <c r="AH141" i="24"/>
  <c r="W141" i="24"/>
  <c r="V141" i="24"/>
  <c r="X141" i="24"/>
  <c r="Z141" i="24" s="1"/>
  <c r="AH140" i="24"/>
  <c r="W140" i="24"/>
  <c r="V140" i="24"/>
  <c r="X140" i="24"/>
  <c r="Z140" i="24" s="1"/>
  <c r="AH139" i="24"/>
  <c r="W139" i="24"/>
  <c r="V139" i="24"/>
  <c r="X139" i="24"/>
  <c r="Z139" i="24" s="1"/>
  <c r="AH138" i="24"/>
  <c r="W138" i="24"/>
  <c r="V138" i="24"/>
  <c r="X138" i="24"/>
  <c r="Z138" i="24" s="1"/>
  <c r="AH137" i="24"/>
  <c r="W137" i="24"/>
  <c r="V137" i="24"/>
  <c r="X137" i="24"/>
  <c r="Z137" i="24" s="1"/>
  <c r="AH136" i="24"/>
  <c r="W136" i="24"/>
  <c r="V136" i="24"/>
  <c r="X136" i="24"/>
  <c r="Z136" i="24" s="1"/>
  <c r="AH135" i="24"/>
  <c r="W135" i="24"/>
  <c r="V135" i="24"/>
  <c r="X135" i="24"/>
  <c r="Z135" i="24" s="1"/>
  <c r="AH134" i="24"/>
  <c r="W134" i="24"/>
  <c r="V134" i="24"/>
  <c r="X134" i="24"/>
  <c r="Z134" i="24" s="1"/>
  <c r="AH133" i="24"/>
  <c r="W133" i="24"/>
  <c r="V133" i="24"/>
  <c r="X133" i="24"/>
  <c r="Z133" i="24" s="1"/>
  <c r="AH132" i="24"/>
  <c r="W132" i="24"/>
  <c r="V132" i="24"/>
  <c r="X132" i="24"/>
  <c r="Z132" i="24" s="1"/>
  <c r="AH131" i="24"/>
  <c r="W131" i="24"/>
  <c r="V131" i="24"/>
  <c r="X131" i="24"/>
  <c r="Z131" i="24" s="1"/>
  <c r="AH130" i="24"/>
  <c r="W130" i="24"/>
  <c r="V130" i="24"/>
  <c r="X130" i="24"/>
  <c r="Z130" i="24" s="1"/>
  <c r="AH129" i="24"/>
  <c r="W129" i="24"/>
  <c r="V129" i="24"/>
  <c r="X129" i="24"/>
  <c r="Z129" i="24" s="1"/>
  <c r="AH128" i="24"/>
  <c r="W128" i="24"/>
  <c r="V128" i="24"/>
  <c r="X128" i="24"/>
  <c r="Z128" i="24" s="1"/>
  <c r="AH127" i="24"/>
  <c r="W127" i="24"/>
  <c r="V127" i="24"/>
  <c r="X127" i="24"/>
  <c r="Z127" i="24" s="1"/>
  <c r="AH126" i="24"/>
  <c r="W126" i="24"/>
  <c r="V126" i="24"/>
  <c r="X126" i="24"/>
  <c r="Z126" i="24" s="1"/>
  <c r="AH125" i="24"/>
  <c r="W125" i="24"/>
  <c r="V125" i="24"/>
  <c r="X125" i="24"/>
  <c r="Z125" i="24" s="1"/>
  <c r="AH124" i="24"/>
  <c r="W124" i="24"/>
  <c r="V124" i="24"/>
  <c r="X124" i="24"/>
  <c r="Z124" i="24" s="1"/>
  <c r="AH123" i="24"/>
  <c r="W123" i="24"/>
  <c r="V123" i="24"/>
  <c r="X123" i="24"/>
  <c r="Z123" i="24" s="1"/>
  <c r="AH122" i="24"/>
  <c r="W122" i="24"/>
  <c r="V122" i="24"/>
  <c r="X122" i="24"/>
  <c r="Z122" i="24" s="1"/>
  <c r="AH121" i="24"/>
  <c r="W121" i="24"/>
  <c r="V121" i="24"/>
  <c r="X121" i="24"/>
  <c r="Z121" i="24" s="1"/>
  <c r="AH120" i="24"/>
  <c r="W120" i="24"/>
  <c r="V120" i="24"/>
  <c r="X120" i="24"/>
  <c r="Z120" i="24" s="1"/>
  <c r="AH119" i="24"/>
  <c r="W119" i="24"/>
  <c r="V119" i="24"/>
  <c r="X119" i="24"/>
  <c r="Z119" i="24" s="1"/>
  <c r="AH118" i="24"/>
  <c r="W118" i="24"/>
  <c r="V118" i="24"/>
  <c r="X118" i="24"/>
  <c r="Z118" i="24" s="1"/>
  <c r="AH117" i="24"/>
  <c r="W117" i="24"/>
  <c r="V117" i="24"/>
  <c r="X117" i="24"/>
  <c r="Z117" i="24" s="1"/>
  <c r="AH116" i="24"/>
  <c r="W116" i="24"/>
  <c r="V116" i="24"/>
  <c r="X116" i="24"/>
  <c r="Z116" i="24" s="1"/>
  <c r="AH115" i="24"/>
  <c r="W115" i="24"/>
  <c r="V115" i="24"/>
  <c r="X115" i="24"/>
  <c r="Z115" i="24" s="1"/>
  <c r="AH114" i="24"/>
  <c r="W114" i="24"/>
  <c r="V114" i="24"/>
  <c r="X114" i="24"/>
  <c r="Z114" i="24" s="1"/>
  <c r="AH113" i="24"/>
  <c r="W113" i="24"/>
  <c r="V113" i="24"/>
  <c r="X113" i="24"/>
  <c r="Z113" i="24" s="1"/>
  <c r="AH112" i="24"/>
  <c r="W112" i="24"/>
  <c r="V112" i="24"/>
  <c r="X112" i="24"/>
  <c r="Z112" i="24" s="1"/>
  <c r="AH111" i="24"/>
  <c r="W111" i="24"/>
  <c r="V111" i="24"/>
  <c r="X111" i="24"/>
  <c r="Z111" i="24" s="1"/>
  <c r="AH110" i="24"/>
  <c r="W110" i="24"/>
  <c r="V110" i="24"/>
  <c r="X110" i="24"/>
  <c r="Z110" i="24" s="1"/>
  <c r="AH109" i="24"/>
  <c r="W109" i="24"/>
  <c r="V109" i="24"/>
  <c r="X109" i="24"/>
  <c r="Z109" i="24" s="1"/>
  <c r="AH108" i="24"/>
  <c r="W108" i="24"/>
  <c r="V108" i="24"/>
  <c r="X108" i="24"/>
  <c r="Z108" i="24" s="1"/>
  <c r="AH107" i="24"/>
  <c r="W107" i="24"/>
  <c r="V107" i="24"/>
  <c r="X107" i="24"/>
  <c r="Z107" i="24" s="1"/>
  <c r="AH106" i="24"/>
  <c r="W106" i="24"/>
  <c r="V106" i="24"/>
  <c r="X106" i="24"/>
  <c r="Z106" i="24" s="1"/>
  <c r="AH105" i="24"/>
  <c r="W105" i="24"/>
  <c r="V105" i="24"/>
  <c r="X105" i="24"/>
  <c r="Z105" i="24" s="1"/>
  <c r="AH104" i="24"/>
  <c r="W104" i="24"/>
  <c r="V104" i="24"/>
  <c r="X104" i="24"/>
  <c r="Z104" i="24" s="1"/>
  <c r="AH103" i="24"/>
  <c r="W103" i="24"/>
  <c r="V103" i="24"/>
  <c r="X103" i="24"/>
  <c r="Z103" i="24" s="1"/>
  <c r="AH102" i="24"/>
  <c r="W102" i="24"/>
  <c r="V102" i="24"/>
  <c r="X102" i="24"/>
  <c r="Z102" i="24" s="1"/>
  <c r="AH101" i="24"/>
  <c r="W101" i="24"/>
  <c r="V101" i="24"/>
  <c r="X101" i="24"/>
  <c r="Z101" i="24" s="1"/>
  <c r="AH100" i="24"/>
  <c r="W100" i="24"/>
  <c r="V100" i="24"/>
  <c r="X100" i="24"/>
  <c r="Z100" i="24" s="1"/>
  <c r="AH99" i="24"/>
  <c r="W99" i="24"/>
  <c r="V99" i="24"/>
  <c r="X99" i="24"/>
  <c r="Z99" i="24" s="1"/>
  <c r="AH98" i="24"/>
  <c r="W98" i="24"/>
  <c r="V98" i="24"/>
  <c r="X98" i="24"/>
  <c r="Z98" i="24" s="1"/>
  <c r="AH97" i="24"/>
  <c r="W97" i="24"/>
  <c r="V97" i="24"/>
  <c r="X97" i="24"/>
  <c r="Z97" i="24" s="1"/>
  <c r="AH96" i="24"/>
  <c r="W96" i="24"/>
  <c r="V96" i="24"/>
  <c r="X96" i="24"/>
  <c r="Z96" i="24" s="1"/>
  <c r="AH95" i="24"/>
  <c r="W95" i="24"/>
  <c r="V95" i="24"/>
  <c r="X95" i="24"/>
  <c r="Z95" i="24" s="1"/>
  <c r="AH94" i="24"/>
  <c r="W94" i="24"/>
  <c r="V94" i="24"/>
  <c r="X94" i="24"/>
  <c r="Z94" i="24" s="1"/>
  <c r="AH93" i="24"/>
  <c r="W93" i="24"/>
  <c r="V93" i="24"/>
  <c r="X93" i="24"/>
  <c r="Z93" i="24" s="1"/>
  <c r="AH92" i="24"/>
  <c r="W92" i="24"/>
  <c r="V92" i="24"/>
  <c r="X92" i="24"/>
  <c r="Z92" i="24" s="1"/>
  <c r="AH91" i="24"/>
  <c r="W91" i="24"/>
  <c r="V91" i="24"/>
  <c r="X91" i="24"/>
  <c r="Z91" i="24" s="1"/>
  <c r="AH90" i="24"/>
  <c r="W90" i="24"/>
  <c r="V90" i="24"/>
  <c r="X90" i="24"/>
  <c r="Z90" i="24" s="1"/>
  <c r="AH89" i="24"/>
  <c r="W89" i="24"/>
  <c r="V89" i="24"/>
  <c r="X89" i="24"/>
  <c r="Z89" i="24" s="1"/>
  <c r="AH88" i="24"/>
  <c r="W88" i="24"/>
  <c r="V88" i="24"/>
  <c r="X88" i="24"/>
  <c r="Z88" i="24" s="1"/>
  <c r="AH87" i="24"/>
  <c r="AG87" i="24"/>
  <c r="V87" i="24"/>
  <c r="W87" i="24" s="1"/>
  <c r="X87" i="24"/>
  <c r="Z87" i="24" s="1"/>
  <c r="K87" i="24"/>
  <c r="AH86" i="24"/>
  <c r="V86" i="24"/>
  <c r="X86" i="24"/>
  <c r="Z86" i="24" s="1"/>
  <c r="K86" i="24"/>
  <c r="AH85" i="24"/>
  <c r="V85" i="24"/>
  <c r="W85" i="24" s="1"/>
  <c r="X85" i="24"/>
  <c r="Z85" i="24" s="1"/>
  <c r="K85" i="24"/>
  <c r="AH84" i="24"/>
  <c r="V84" i="24"/>
  <c r="AG84" i="24" s="1"/>
  <c r="X84" i="24"/>
  <c r="Z84" i="24" s="1"/>
  <c r="K84" i="24"/>
  <c r="AH83" i="24"/>
  <c r="AG83" i="24"/>
  <c r="V83" i="24"/>
  <c r="W83" i="24" s="1"/>
  <c r="X83" i="24"/>
  <c r="Z83" i="24" s="1"/>
  <c r="K83" i="24"/>
  <c r="AH82" i="24"/>
  <c r="V82" i="24"/>
  <c r="X82" i="24"/>
  <c r="Z82" i="24" s="1"/>
  <c r="K82" i="24"/>
  <c r="AH81" i="24"/>
  <c r="AG81" i="24"/>
  <c r="V81" i="24"/>
  <c r="W81" i="24" s="1"/>
  <c r="X81" i="24"/>
  <c r="Z81" i="24" s="1"/>
  <c r="K81" i="24"/>
  <c r="AH80" i="24"/>
  <c r="V80" i="24"/>
  <c r="AG80" i="24" s="1"/>
  <c r="X80" i="24"/>
  <c r="Z80" i="24" s="1"/>
  <c r="K80" i="24"/>
  <c r="AH79" i="24"/>
  <c r="AG79" i="24"/>
  <c r="V79" i="24"/>
  <c r="W79" i="24" s="1"/>
  <c r="X79" i="24"/>
  <c r="Z79" i="24" s="1"/>
  <c r="K79" i="24"/>
  <c r="AH78" i="24"/>
  <c r="V78" i="24"/>
  <c r="X78" i="24"/>
  <c r="Z78" i="24" s="1"/>
  <c r="K78" i="24"/>
  <c r="AH77" i="24"/>
  <c r="AG77" i="24"/>
  <c r="V77" i="24"/>
  <c r="W77" i="24" s="1"/>
  <c r="X77" i="24"/>
  <c r="Z77" i="24" s="1"/>
  <c r="K77" i="24"/>
  <c r="AH76" i="24"/>
  <c r="V76" i="24"/>
  <c r="AG76" i="24" s="1"/>
  <c r="X76" i="24"/>
  <c r="Z76" i="24" s="1"/>
  <c r="K76" i="24"/>
  <c r="AH75" i="24"/>
  <c r="AG75" i="24"/>
  <c r="V75" i="24"/>
  <c r="W75" i="24" s="1"/>
  <c r="X75" i="24"/>
  <c r="Z75" i="24" s="1"/>
  <c r="K75" i="24"/>
  <c r="AH74" i="24"/>
  <c r="V74" i="24"/>
  <c r="X74" i="24"/>
  <c r="Z74" i="24" s="1"/>
  <c r="K74" i="24"/>
  <c r="AH73" i="24"/>
  <c r="AG73" i="24"/>
  <c r="V73" i="24"/>
  <c r="W73" i="24" s="1"/>
  <c r="X73" i="24"/>
  <c r="Z73" i="24" s="1"/>
  <c r="K73" i="24"/>
  <c r="AH72" i="24"/>
  <c r="W72" i="24"/>
  <c r="V72" i="24"/>
  <c r="AG72" i="24" s="1"/>
  <c r="X72" i="24"/>
  <c r="Z72" i="24" s="1"/>
  <c r="K72" i="24"/>
  <c r="AH71" i="24"/>
  <c r="W71" i="24"/>
  <c r="V71" i="24"/>
  <c r="AG71" i="24" s="1"/>
  <c r="X71" i="24"/>
  <c r="Z71" i="24" s="1"/>
  <c r="K71" i="24"/>
  <c r="AH70" i="24"/>
  <c r="W70" i="24"/>
  <c r="V70" i="24"/>
  <c r="AG70" i="24" s="1"/>
  <c r="X70" i="24"/>
  <c r="Z70" i="24" s="1"/>
  <c r="K70" i="24"/>
  <c r="AH69" i="24"/>
  <c r="W69" i="24"/>
  <c r="V69" i="24"/>
  <c r="AG69" i="24" s="1"/>
  <c r="X69" i="24"/>
  <c r="Z69" i="24" s="1"/>
  <c r="K69" i="24"/>
  <c r="AH68" i="24"/>
  <c r="W68" i="24"/>
  <c r="V68" i="24"/>
  <c r="AG68" i="24" s="1"/>
  <c r="X68" i="24"/>
  <c r="Z68" i="24" s="1"/>
  <c r="K68" i="24"/>
  <c r="AH67" i="24"/>
  <c r="W67" i="24"/>
  <c r="V67" i="24"/>
  <c r="AG67" i="24" s="1"/>
  <c r="X67" i="24"/>
  <c r="Z67" i="24" s="1"/>
  <c r="K67" i="24"/>
  <c r="AH66" i="24"/>
  <c r="W66" i="24"/>
  <c r="V66" i="24"/>
  <c r="AG66" i="24" s="1"/>
  <c r="X66" i="24"/>
  <c r="Z66" i="24" s="1"/>
  <c r="K66" i="24"/>
  <c r="AH65" i="24"/>
  <c r="AG65" i="24"/>
  <c r="W65" i="24"/>
  <c r="V65" i="24"/>
  <c r="X65" i="24"/>
  <c r="Z65" i="24" s="1"/>
  <c r="K65" i="24"/>
  <c r="AH64" i="24"/>
  <c r="W64" i="24"/>
  <c r="V64" i="24"/>
  <c r="AG64" i="24" s="1"/>
  <c r="X64" i="24"/>
  <c r="Z64" i="24" s="1"/>
  <c r="K64" i="24"/>
  <c r="AH63" i="24"/>
  <c r="V63" i="24"/>
  <c r="W63" i="24" s="1"/>
  <c r="X63" i="24"/>
  <c r="Z63" i="24" s="1"/>
  <c r="K63" i="24"/>
  <c r="AH62" i="24"/>
  <c r="W62" i="24"/>
  <c r="V62" i="24"/>
  <c r="AG62" i="24" s="1"/>
  <c r="X62" i="24"/>
  <c r="Z62" i="24" s="1"/>
  <c r="K62" i="24"/>
  <c r="AH61" i="24"/>
  <c r="AG61" i="24"/>
  <c r="W61" i="24"/>
  <c r="V61" i="24"/>
  <c r="X61" i="24"/>
  <c r="Z61" i="24" s="1"/>
  <c r="K61" i="24"/>
  <c r="AH60" i="24"/>
  <c r="W60" i="24"/>
  <c r="V60" i="24"/>
  <c r="AG60" i="24" s="1"/>
  <c r="X60" i="24"/>
  <c r="Z60" i="24" s="1"/>
  <c r="K60" i="24"/>
  <c r="AH59" i="24"/>
  <c r="V59" i="24"/>
  <c r="W59" i="24" s="1"/>
  <c r="X59" i="24"/>
  <c r="Z59" i="24" s="1"/>
  <c r="K59" i="24"/>
  <c r="AH58" i="24"/>
  <c r="W58" i="24"/>
  <c r="V58" i="24"/>
  <c r="AG58" i="24" s="1"/>
  <c r="X58" i="24"/>
  <c r="Z58" i="24" s="1"/>
  <c r="K58" i="24"/>
  <c r="AH57" i="24"/>
  <c r="AG57" i="24"/>
  <c r="W57" i="24"/>
  <c r="V57" i="24"/>
  <c r="X57" i="24"/>
  <c r="Z57" i="24" s="1"/>
  <c r="K57" i="24"/>
  <c r="AH56" i="24"/>
  <c r="W56" i="24"/>
  <c r="V56" i="24"/>
  <c r="AG56" i="24" s="1"/>
  <c r="X56" i="24"/>
  <c r="Z56" i="24" s="1"/>
  <c r="K56" i="24"/>
  <c r="AH55" i="24"/>
  <c r="V55" i="24"/>
  <c r="W55" i="24" s="1"/>
  <c r="X55" i="24"/>
  <c r="Z55" i="24" s="1"/>
  <c r="K55" i="24"/>
  <c r="AH54" i="24"/>
  <c r="W54" i="24"/>
  <c r="V54" i="24"/>
  <c r="AG54" i="24" s="1"/>
  <c r="X54" i="24"/>
  <c r="Z54" i="24" s="1"/>
  <c r="K54" i="24"/>
  <c r="AH53" i="24"/>
  <c r="AG53" i="24"/>
  <c r="W53" i="24"/>
  <c r="V53" i="24"/>
  <c r="X53" i="24"/>
  <c r="Z53" i="24" s="1"/>
  <c r="K53" i="24"/>
  <c r="AH52" i="24"/>
  <c r="W52" i="24"/>
  <c r="V52" i="24"/>
  <c r="AG52" i="24" s="1"/>
  <c r="X52" i="24"/>
  <c r="Z52" i="24" s="1"/>
  <c r="K52" i="24"/>
  <c r="AH51" i="24"/>
  <c r="V51" i="24"/>
  <c r="W51" i="24" s="1"/>
  <c r="X51" i="24"/>
  <c r="Z51" i="24" s="1"/>
  <c r="K51" i="24"/>
  <c r="AH50" i="24"/>
  <c r="W50" i="24"/>
  <c r="V50" i="24"/>
  <c r="AG50" i="24" s="1"/>
  <c r="X50" i="24"/>
  <c r="Z50" i="24" s="1"/>
  <c r="K50" i="24"/>
  <c r="AH49" i="24"/>
  <c r="AG49" i="24"/>
  <c r="W49" i="24"/>
  <c r="V49" i="24"/>
  <c r="X49" i="24"/>
  <c r="Z49" i="24" s="1"/>
  <c r="K49" i="24"/>
  <c r="AH48" i="24"/>
  <c r="W48" i="24"/>
  <c r="V48" i="24"/>
  <c r="AG48" i="24" s="1"/>
  <c r="X48" i="24"/>
  <c r="Z48" i="24" s="1"/>
  <c r="K48" i="24"/>
  <c r="AH47" i="24"/>
  <c r="V47" i="24"/>
  <c r="W47" i="24" s="1"/>
  <c r="X47" i="24"/>
  <c r="Z47" i="24" s="1"/>
  <c r="K47" i="24"/>
  <c r="AH46" i="24"/>
  <c r="W46" i="24"/>
  <c r="V46" i="24"/>
  <c r="AG46" i="24" s="1"/>
  <c r="X46" i="24"/>
  <c r="Z46" i="24" s="1"/>
  <c r="K46" i="24"/>
  <c r="AH45" i="24"/>
  <c r="AG45" i="24"/>
  <c r="W45" i="24"/>
  <c r="V45" i="24"/>
  <c r="X45" i="24"/>
  <c r="Z45" i="24" s="1"/>
  <c r="K45" i="24"/>
  <c r="AH44" i="24"/>
  <c r="W44" i="24"/>
  <c r="V44" i="24"/>
  <c r="AG44" i="24" s="1"/>
  <c r="X44" i="24"/>
  <c r="Z44" i="24" s="1"/>
  <c r="K44" i="24"/>
  <c r="AH43" i="24"/>
  <c r="V43" i="24"/>
  <c r="W43" i="24" s="1"/>
  <c r="X43" i="24"/>
  <c r="Z43" i="24" s="1"/>
  <c r="K43" i="24"/>
  <c r="AH42" i="24"/>
  <c r="V42" i="24"/>
  <c r="AG42" i="24" s="1"/>
  <c r="X42" i="24"/>
  <c r="Z42" i="24" s="1"/>
  <c r="K42" i="24"/>
  <c r="AH41" i="24"/>
  <c r="V41" i="24"/>
  <c r="AG41" i="24" s="1"/>
  <c r="X41" i="24"/>
  <c r="Z41" i="24" s="1"/>
  <c r="K41" i="24"/>
  <c r="AH40" i="24"/>
  <c r="W40" i="24"/>
  <c r="V40" i="24"/>
  <c r="AG40" i="24" s="1"/>
  <c r="X40" i="24"/>
  <c r="Z40" i="24" s="1"/>
  <c r="K40" i="24"/>
  <c r="AH39" i="24"/>
  <c r="V39" i="24"/>
  <c r="W39" i="24" s="1"/>
  <c r="X39" i="24"/>
  <c r="Z39" i="24" s="1"/>
  <c r="K39" i="24"/>
  <c r="AH38" i="24"/>
  <c r="V38" i="24"/>
  <c r="AG38" i="24" s="1"/>
  <c r="X38" i="24"/>
  <c r="Z38" i="24" s="1"/>
  <c r="K38" i="24"/>
  <c r="AH37" i="24"/>
  <c r="W37" i="24"/>
  <c r="V37" i="24"/>
  <c r="AG37" i="24" s="1"/>
  <c r="X37" i="24"/>
  <c r="Z37" i="24" s="1"/>
  <c r="K37" i="24"/>
  <c r="AH36" i="24"/>
  <c r="V36" i="24"/>
  <c r="AG36" i="24" s="1"/>
  <c r="X36" i="24"/>
  <c r="Z36" i="24" s="1"/>
  <c r="K36" i="24"/>
  <c r="AH35" i="24"/>
  <c r="V35" i="24"/>
  <c r="W35" i="24" s="1"/>
  <c r="X35" i="24"/>
  <c r="Z35" i="24" s="1"/>
  <c r="K35" i="24"/>
  <c r="AH34" i="24"/>
  <c r="V34" i="24"/>
  <c r="AG34" i="24" s="1"/>
  <c r="X34" i="24"/>
  <c r="Z34" i="24" s="1"/>
  <c r="K34" i="24"/>
  <c r="AH33" i="24"/>
  <c r="W33" i="24"/>
  <c r="V33" i="24"/>
  <c r="AG33" i="24" s="1"/>
  <c r="X33" i="24"/>
  <c r="Z33" i="24" s="1"/>
  <c r="K33" i="24"/>
  <c r="AH32" i="24"/>
  <c r="W32" i="24"/>
  <c r="V32" i="24"/>
  <c r="AG32" i="24" s="1"/>
  <c r="X32" i="24"/>
  <c r="Z32" i="24" s="1"/>
  <c r="K32" i="24"/>
  <c r="AH31" i="24"/>
  <c r="V31" i="24"/>
  <c r="W31" i="24" s="1"/>
  <c r="X31" i="24"/>
  <c r="Z31" i="24" s="1"/>
  <c r="K31" i="24"/>
  <c r="AH30" i="24"/>
  <c r="V30" i="24"/>
  <c r="AG30" i="24" s="1"/>
  <c r="X30" i="24"/>
  <c r="Z30" i="24" s="1"/>
  <c r="K30" i="24"/>
  <c r="AH29" i="24"/>
  <c r="AG29" i="24"/>
  <c r="W29" i="24"/>
  <c r="V29" i="24"/>
  <c r="X29" i="24"/>
  <c r="Z29" i="24" s="1"/>
  <c r="K29" i="24"/>
  <c r="AH28" i="24"/>
  <c r="W28" i="24"/>
  <c r="V28" i="24"/>
  <c r="AG28" i="24" s="1"/>
  <c r="X28" i="24"/>
  <c r="Z28" i="24" s="1"/>
  <c r="K28" i="24"/>
  <c r="AH27" i="24"/>
  <c r="V27" i="24"/>
  <c r="W27" i="24" s="1"/>
  <c r="X27" i="24"/>
  <c r="Z27" i="24" s="1"/>
  <c r="K27" i="24"/>
  <c r="AH26" i="24"/>
  <c r="V26" i="24"/>
  <c r="AG26" i="24" s="1"/>
  <c r="X26" i="24"/>
  <c r="Z26" i="24" s="1"/>
  <c r="K26" i="24"/>
  <c r="AH25" i="24"/>
  <c r="AG25" i="24"/>
  <c r="V25" i="24"/>
  <c r="W25" i="24" s="1"/>
  <c r="X25" i="24"/>
  <c r="Z25" i="24" s="1"/>
  <c r="K25" i="24"/>
  <c r="AH24" i="24"/>
  <c r="W24" i="24"/>
  <c r="V24" i="24"/>
  <c r="AG24" i="24" s="1"/>
  <c r="X24" i="24"/>
  <c r="Z24" i="24" s="1"/>
  <c r="K24" i="24"/>
  <c r="AH23" i="24"/>
  <c r="V23" i="24"/>
  <c r="W23" i="24" s="1"/>
  <c r="X23" i="24"/>
  <c r="Z23" i="24" s="1"/>
  <c r="K23" i="24"/>
  <c r="AH22" i="24"/>
  <c r="V22" i="24"/>
  <c r="AG22" i="24" s="1"/>
  <c r="X22" i="24"/>
  <c r="Z22" i="24" s="1"/>
  <c r="K22" i="24"/>
  <c r="AH21" i="24"/>
  <c r="W21" i="24"/>
  <c r="V21" i="24"/>
  <c r="AI253" i="24" s="1"/>
  <c r="X21" i="24"/>
  <c r="Z21" i="24" s="1"/>
  <c r="K21" i="24"/>
  <c r="AH20" i="24"/>
  <c r="V20" i="24"/>
  <c r="AG20" i="24" s="1"/>
  <c r="X20" i="24"/>
  <c r="Z20" i="24" s="1"/>
  <c r="K20" i="24"/>
  <c r="AH19" i="24"/>
  <c r="V19" i="24"/>
  <c r="W19" i="24" s="1"/>
  <c r="X19" i="24"/>
  <c r="Z19" i="24" s="1"/>
  <c r="K19" i="24"/>
  <c r="AH18" i="24"/>
  <c r="W18" i="24"/>
  <c r="V18" i="24"/>
  <c r="AG18" i="24" s="1"/>
  <c r="X18" i="24"/>
  <c r="Z18" i="24" s="1"/>
  <c r="K18" i="24"/>
  <c r="AH17" i="24"/>
  <c r="V17" i="24"/>
  <c r="AG17" i="24" s="1"/>
  <c r="X17" i="24"/>
  <c r="Z17" i="24" s="1"/>
  <c r="K17" i="24"/>
  <c r="AH16" i="24"/>
  <c r="W16" i="24"/>
  <c r="V16" i="24"/>
  <c r="AG16" i="24" s="1"/>
  <c r="X16" i="24"/>
  <c r="Z16" i="24" s="1"/>
  <c r="K16" i="24"/>
  <c r="AH15" i="24"/>
  <c r="V15" i="24"/>
  <c r="W15" i="24" s="1"/>
  <c r="X15" i="24"/>
  <c r="Z15" i="24" s="1"/>
  <c r="K15" i="24"/>
  <c r="AH14" i="24"/>
  <c r="V14" i="24"/>
  <c r="AG14" i="24" s="1"/>
  <c r="X14" i="24"/>
  <c r="Z14" i="24" s="1"/>
  <c r="K14" i="24"/>
  <c r="AH13" i="24"/>
  <c r="V13" i="24"/>
  <c r="W13" i="24" s="1"/>
  <c r="X13" i="24"/>
  <c r="Z13" i="24" s="1"/>
  <c r="K13" i="24"/>
  <c r="AH12" i="24"/>
  <c r="V12" i="24"/>
  <c r="AG12" i="24" s="1"/>
  <c r="X12" i="24"/>
  <c r="Z12" i="24" s="1"/>
  <c r="K12" i="24"/>
  <c r="AH11" i="24"/>
  <c r="V11" i="24"/>
  <c r="W11" i="24" s="1"/>
  <c r="X11" i="24"/>
  <c r="Z11" i="24" s="1"/>
  <c r="K11" i="24"/>
  <c r="AH10" i="24"/>
  <c r="W10" i="24"/>
  <c r="V10" i="24"/>
  <c r="AG10" i="24" s="1"/>
  <c r="X10" i="24"/>
  <c r="Z10" i="24" s="1"/>
  <c r="K10" i="24"/>
  <c r="AH9" i="24"/>
  <c r="V9" i="24"/>
  <c r="W9" i="24" s="1"/>
  <c r="X9" i="24"/>
  <c r="Z9" i="24" s="1"/>
  <c r="K9" i="24"/>
  <c r="AH8" i="24"/>
  <c r="W8" i="24"/>
  <c r="V8" i="24"/>
  <c r="AG8" i="24" s="1"/>
  <c r="X8" i="24"/>
  <c r="Z8" i="24" s="1"/>
  <c r="K8" i="24"/>
  <c r="AH7" i="24"/>
  <c r="V7" i="24"/>
  <c r="W7" i="24" s="1"/>
  <c r="X7" i="24"/>
  <c r="Z7" i="24" s="1"/>
  <c r="K7" i="24"/>
  <c r="AH6" i="24"/>
  <c r="V6" i="24"/>
  <c r="AG6" i="24" s="1"/>
  <c r="X6" i="24"/>
  <c r="Z6" i="24" s="1"/>
  <c r="K6" i="24"/>
  <c r="AH5" i="24"/>
  <c r="V5" i="24"/>
  <c r="W5" i="24" s="1"/>
  <c r="X5" i="24"/>
  <c r="Z5" i="24" s="1"/>
  <c r="K5" i="24"/>
  <c r="AH4" i="24"/>
  <c r="V4" i="24"/>
  <c r="AG4" i="24" s="1"/>
  <c r="X4" i="24"/>
  <c r="Z4" i="24" s="1"/>
  <c r="K4" i="24"/>
  <c r="AH3" i="24"/>
  <c r="V3" i="24"/>
  <c r="W3" i="24" s="1"/>
  <c r="X3" i="24"/>
  <c r="Z3" i="24" s="1"/>
  <c r="K3" i="24"/>
  <c r="AH2" i="24"/>
  <c r="W2" i="24"/>
  <c r="V2" i="24"/>
  <c r="AG2" i="24" s="1"/>
  <c r="X2" i="24"/>
  <c r="Z2" i="24" s="1"/>
  <c r="K2" i="24"/>
  <c r="AL267" i="23"/>
  <c r="AN267" i="23" s="1"/>
  <c r="AI267" i="23"/>
  <c r="AH267" i="23"/>
  <c r="AK267" i="23" s="1"/>
  <c r="AL266" i="23"/>
  <c r="AI266" i="23"/>
  <c r="AH266" i="23"/>
  <c r="AK266" i="23" s="1"/>
  <c r="AL265" i="23"/>
  <c r="AI265" i="23"/>
  <c r="AH265" i="23"/>
  <c r="AK265" i="23" s="1"/>
  <c r="AL264" i="23"/>
  <c r="AN264" i="23" s="1"/>
  <c r="AI264" i="23"/>
  <c r="AH264" i="23"/>
  <c r="AK264" i="23" s="1"/>
  <c r="AL263" i="23"/>
  <c r="AN263" i="23" s="1"/>
  <c r="AI263" i="23"/>
  <c r="AH263" i="23"/>
  <c r="AK263" i="23" s="1"/>
  <c r="AL262" i="23"/>
  <c r="AN262" i="23" s="1"/>
  <c r="AI262" i="23"/>
  <c r="AH262" i="23"/>
  <c r="AK262" i="23" s="1"/>
  <c r="AL261" i="23"/>
  <c r="AN261" i="23" s="1"/>
  <c r="AI261" i="23"/>
  <c r="AH261" i="23"/>
  <c r="AK261" i="23" s="1"/>
  <c r="AL260" i="23"/>
  <c r="AN260" i="23" s="1"/>
  <c r="AI260" i="23"/>
  <c r="AH260" i="23"/>
  <c r="AK260" i="23" s="1"/>
  <c r="AL259" i="23"/>
  <c r="AN259" i="23" s="1"/>
  <c r="AI259" i="23"/>
  <c r="AH259" i="23"/>
  <c r="AK259" i="23" s="1"/>
  <c r="AL258" i="23"/>
  <c r="AI258" i="23"/>
  <c r="AH258" i="23"/>
  <c r="AK258" i="23" s="1"/>
  <c r="AL257" i="23"/>
  <c r="AN257" i="23" s="1"/>
  <c r="AI257" i="23"/>
  <c r="AH257" i="23"/>
  <c r="AK257" i="23" s="1"/>
  <c r="AL256" i="23"/>
  <c r="AN256" i="23" s="1"/>
  <c r="AI256" i="23"/>
  <c r="AH256" i="23"/>
  <c r="AK256" i="23" s="1"/>
  <c r="AL255" i="23"/>
  <c r="AN255" i="23" s="1"/>
  <c r="AI255" i="23"/>
  <c r="AH255" i="23"/>
  <c r="AK255" i="23" s="1"/>
  <c r="AL254" i="23"/>
  <c r="AH254" i="23"/>
  <c r="AK254" i="23" s="1"/>
  <c r="AL253" i="23"/>
  <c r="AN253" i="23" s="1"/>
  <c r="AI253" i="23"/>
  <c r="AH253" i="23"/>
  <c r="AK253" i="23" s="1"/>
  <c r="AL252" i="23"/>
  <c r="AN252" i="23" s="1"/>
  <c r="AI252" i="23"/>
  <c r="AH252" i="23"/>
  <c r="AK252" i="23" s="1"/>
  <c r="AL251" i="23"/>
  <c r="AN251" i="23" s="1"/>
  <c r="AI251" i="23"/>
  <c r="AH251" i="23"/>
  <c r="AK251" i="23" s="1"/>
  <c r="AL250" i="23"/>
  <c r="AI250" i="23"/>
  <c r="AH250" i="23"/>
  <c r="AK250" i="23" s="1"/>
  <c r="AL249" i="23"/>
  <c r="AN249" i="23" s="1"/>
  <c r="AI249" i="23"/>
  <c r="AH249" i="23"/>
  <c r="AK249" i="23" s="1"/>
  <c r="AL248" i="23"/>
  <c r="AN248" i="23" s="1"/>
  <c r="AI248" i="23"/>
  <c r="AH248" i="23"/>
  <c r="AK248" i="23" s="1"/>
  <c r="AL247" i="23"/>
  <c r="AN247" i="23" s="1"/>
  <c r="AI247" i="23"/>
  <c r="AH247" i="23"/>
  <c r="AK247" i="23" s="1"/>
  <c r="AL246" i="23"/>
  <c r="AI246" i="23"/>
  <c r="AH246" i="23"/>
  <c r="AK246" i="23" s="1"/>
  <c r="AL245" i="23"/>
  <c r="AN245" i="23" s="1"/>
  <c r="AI245" i="23"/>
  <c r="AH245" i="23"/>
  <c r="AK245" i="23" s="1"/>
  <c r="AL244" i="23"/>
  <c r="AN244" i="23" s="1"/>
  <c r="AI244" i="23"/>
  <c r="AH244" i="23"/>
  <c r="AK244" i="23" s="1"/>
  <c r="AL243" i="23"/>
  <c r="AN243" i="23" s="1"/>
  <c r="AI243" i="23"/>
  <c r="AH243" i="23"/>
  <c r="AK243" i="23" s="1"/>
  <c r="AL242" i="23"/>
  <c r="AH242" i="23"/>
  <c r="AK242" i="23" s="1"/>
  <c r="AL241" i="23"/>
  <c r="AN241" i="23" s="1"/>
  <c r="AH241" i="23"/>
  <c r="AK241" i="23" s="1"/>
  <c r="AL240" i="23"/>
  <c r="AN240" i="23" s="1"/>
  <c r="AI240" i="23"/>
  <c r="AH240" i="23"/>
  <c r="AK240" i="23" s="1"/>
  <c r="AL239" i="23"/>
  <c r="AN239" i="23" s="1"/>
  <c r="AI239" i="23"/>
  <c r="AH239" i="23"/>
  <c r="AK239" i="23" s="1"/>
  <c r="AL238" i="23"/>
  <c r="AI238" i="23"/>
  <c r="AH238" i="23"/>
  <c r="AK238" i="23" s="1"/>
  <c r="AL237" i="23"/>
  <c r="AN237" i="23" s="1"/>
  <c r="AI237" i="23"/>
  <c r="AH237" i="23"/>
  <c r="AK237" i="23" s="1"/>
  <c r="AL236" i="23"/>
  <c r="AN236" i="23" s="1"/>
  <c r="AI236" i="23"/>
  <c r="AH236" i="23"/>
  <c r="AK236" i="23" s="1"/>
  <c r="AL235" i="23"/>
  <c r="AN235" i="23" s="1"/>
  <c r="AI235" i="23"/>
  <c r="AH235" i="23"/>
  <c r="AK235" i="23" s="1"/>
  <c r="AL234" i="23"/>
  <c r="AI234" i="23"/>
  <c r="AH234" i="23"/>
  <c r="AK234" i="23" s="1"/>
  <c r="AL233" i="23"/>
  <c r="AN233" i="23" s="1"/>
  <c r="AI233" i="23"/>
  <c r="AH233" i="23"/>
  <c r="AK233" i="23" s="1"/>
  <c r="AL232" i="23"/>
  <c r="AN232" i="23" s="1"/>
  <c r="AI232" i="23"/>
  <c r="AH232" i="23"/>
  <c r="AK232" i="23" s="1"/>
  <c r="AL231" i="23"/>
  <c r="AN231" i="23" s="1"/>
  <c r="AI231" i="23"/>
  <c r="AH231" i="23"/>
  <c r="AK231" i="23" s="1"/>
  <c r="AL230" i="23"/>
  <c r="AI230" i="23"/>
  <c r="AH230" i="23"/>
  <c r="AK230" i="23" s="1"/>
  <c r="AL229" i="23"/>
  <c r="AN229" i="23" s="1"/>
  <c r="AI229" i="23"/>
  <c r="AH229" i="23"/>
  <c r="AK229" i="23" s="1"/>
  <c r="AL228" i="23"/>
  <c r="AN228" i="23" s="1"/>
  <c r="AI228" i="23"/>
  <c r="AH228" i="23"/>
  <c r="AK228" i="23" s="1"/>
  <c r="AL227" i="23"/>
  <c r="AN227" i="23" s="1"/>
  <c r="AI227" i="23"/>
  <c r="AH227" i="23"/>
  <c r="AK227" i="23" s="1"/>
  <c r="AL226" i="23"/>
  <c r="AI226" i="23"/>
  <c r="AH226" i="23"/>
  <c r="AK226" i="23" s="1"/>
  <c r="AL225" i="23"/>
  <c r="AN225" i="23" s="1"/>
  <c r="AI225" i="23"/>
  <c r="AH225" i="23"/>
  <c r="AK225" i="23" s="1"/>
  <c r="AL224" i="23"/>
  <c r="AN224" i="23" s="1"/>
  <c r="AI224" i="23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L206" i="23"/>
  <c r="AN206" i="23" s="1"/>
  <c r="AI206" i="23"/>
  <c r="AH206" i="23"/>
  <c r="AK206" i="23" s="1"/>
  <c r="AP205" i="23"/>
  <c r="AN205" i="23"/>
  <c r="AI205" i="23"/>
  <c r="AH205" i="23"/>
  <c r="AK205" i="23" s="1"/>
  <c r="AL204" i="23"/>
  <c r="AN204" i="23" s="1"/>
  <c r="AI204" i="23"/>
  <c r="AH204" i="23"/>
  <c r="AK204" i="23" s="1"/>
  <c r="AL203" i="23"/>
  <c r="AN203" i="23" s="1"/>
  <c r="AI203" i="23"/>
  <c r="AH203" i="23"/>
  <c r="AK203" i="23" s="1"/>
  <c r="W200" i="23"/>
  <c r="V200" i="23"/>
  <c r="AG200" i="23" s="1"/>
  <c r="X200" i="23"/>
  <c r="Z200" i="23" s="1"/>
  <c r="K200" i="23"/>
  <c r="V199" i="23"/>
  <c r="W199" i="23" s="1"/>
  <c r="X199" i="23"/>
  <c r="Z199" i="23" s="1"/>
  <c r="V198" i="23"/>
  <c r="W198" i="23" s="1"/>
  <c r="X198" i="23"/>
  <c r="Z198" i="23" s="1"/>
  <c r="W197" i="23"/>
  <c r="V197" i="23"/>
  <c r="X197" i="23"/>
  <c r="Z197" i="23" s="1"/>
  <c r="W196" i="23"/>
  <c r="V196" i="23"/>
  <c r="X196" i="23"/>
  <c r="Z196" i="23" s="1"/>
  <c r="W195" i="23"/>
  <c r="V195" i="23"/>
  <c r="X195" i="23"/>
  <c r="Z195" i="23" s="1"/>
  <c r="W194" i="23"/>
  <c r="V194" i="23"/>
  <c r="X194" i="23"/>
  <c r="Z194" i="23" s="1"/>
  <c r="W193" i="23"/>
  <c r="V193" i="23"/>
  <c r="X193" i="23"/>
  <c r="Z193" i="23" s="1"/>
  <c r="W192" i="23"/>
  <c r="V192" i="23"/>
  <c r="X192" i="23"/>
  <c r="Z192" i="23" s="1"/>
  <c r="W191" i="23"/>
  <c r="V191" i="23"/>
  <c r="X191" i="23"/>
  <c r="Z191" i="23" s="1"/>
  <c r="W190" i="23"/>
  <c r="V190" i="23"/>
  <c r="X190" i="23"/>
  <c r="Z190" i="23" s="1"/>
  <c r="W189" i="23"/>
  <c r="V189" i="23"/>
  <c r="X189" i="23"/>
  <c r="Z189" i="23" s="1"/>
  <c r="W188" i="23"/>
  <c r="V188" i="23"/>
  <c r="X188" i="23"/>
  <c r="Z188" i="23" s="1"/>
  <c r="W187" i="23"/>
  <c r="V187" i="23"/>
  <c r="X187" i="23"/>
  <c r="Z187" i="23" s="1"/>
  <c r="W186" i="23"/>
  <c r="V186" i="23"/>
  <c r="X186" i="23"/>
  <c r="Z186" i="23" s="1"/>
  <c r="W185" i="23"/>
  <c r="V185" i="23"/>
  <c r="X185" i="23"/>
  <c r="Z185" i="23" s="1"/>
  <c r="W184" i="23"/>
  <c r="V184" i="23"/>
  <c r="X184" i="23"/>
  <c r="Z184" i="23" s="1"/>
  <c r="W183" i="23"/>
  <c r="V183" i="23"/>
  <c r="X183" i="23"/>
  <c r="Z183" i="23" s="1"/>
  <c r="W182" i="23"/>
  <c r="V182" i="23"/>
  <c r="X182" i="23"/>
  <c r="Z182" i="23" s="1"/>
  <c r="W181" i="23"/>
  <c r="V181" i="23"/>
  <c r="X181" i="23"/>
  <c r="Z181" i="23" s="1"/>
  <c r="W180" i="23"/>
  <c r="V180" i="23"/>
  <c r="X180" i="23"/>
  <c r="Z180" i="23" s="1"/>
  <c r="W179" i="23"/>
  <c r="V179" i="23"/>
  <c r="X179" i="23"/>
  <c r="Z179" i="23" s="1"/>
  <c r="W178" i="23"/>
  <c r="V178" i="23"/>
  <c r="X178" i="23"/>
  <c r="Z178" i="23" s="1"/>
  <c r="W177" i="23"/>
  <c r="V177" i="23"/>
  <c r="X177" i="23"/>
  <c r="Z177" i="23" s="1"/>
  <c r="W176" i="23"/>
  <c r="V176" i="23"/>
  <c r="X176" i="23"/>
  <c r="Z176" i="23" s="1"/>
  <c r="W175" i="23"/>
  <c r="V175" i="23"/>
  <c r="X175" i="23"/>
  <c r="Z175" i="23" s="1"/>
  <c r="W174" i="23"/>
  <c r="V174" i="23"/>
  <c r="X174" i="23"/>
  <c r="Z174" i="23" s="1"/>
  <c r="W173" i="23"/>
  <c r="V173" i="23"/>
  <c r="X173" i="23"/>
  <c r="Z173" i="23" s="1"/>
  <c r="W172" i="23"/>
  <c r="V172" i="23"/>
  <c r="X172" i="23"/>
  <c r="Z172" i="23" s="1"/>
  <c r="W171" i="23"/>
  <c r="V171" i="23"/>
  <c r="X171" i="23"/>
  <c r="Z171" i="23" s="1"/>
  <c r="W170" i="23"/>
  <c r="V170" i="23"/>
  <c r="X170" i="23"/>
  <c r="Z170" i="23" s="1"/>
  <c r="W169" i="23"/>
  <c r="V169" i="23"/>
  <c r="X169" i="23"/>
  <c r="Z169" i="23" s="1"/>
  <c r="W168" i="23"/>
  <c r="V168" i="23"/>
  <c r="X168" i="23"/>
  <c r="Z168" i="23" s="1"/>
  <c r="W167" i="23"/>
  <c r="V167" i="23"/>
  <c r="X167" i="23"/>
  <c r="Z167" i="23" s="1"/>
  <c r="W166" i="23"/>
  <c r="V166" i="23"/>
  <c r="X166" i="23"/>
  <c r="Z166" i="23" s="1"/>
  <c r="W165" i="23"/>
  <c r="V165" i="23"/>
  <c r="X165" i="23"/>
  <c r="Z165" i="23" s="1"/>
  <c r="W164" i="23"/>
  <c r="V164" i="23"/>
  <c r="X164" i="23"/>
  <c r="Z164" i="23" s="1"/>
  <c r="W163" i="23"/>
  <c r="V163" i="23"/>
  <c r="X163" i="23"/>
  <c r="Z163" i="23" s="1"/>
  <c r="W162" i="23"/>
  <c r="V162" i="23"/>
  <c r="X162" i="23"/>
  <c r="Z162" i="23" s="1"/>
  <c r="W161" i="23"/>
  <c r="V161" i="23"/>
  <c r="X161" i="23"/>
  <c r="Z161" i="23" s="1"/>
  <c r="W160" i="23"/>
  <c r="V160" i="23"/>
  <c r="X160" i="23"/>
  <c r="Z160" i="23" s="1"/>
  <c r="W159" i="23"/>
  <c r="V159" i="23"/>
  <c r="X159" i="23"/>
  <c r="Z159" i="23" s="1"/>
  <c r="W158" i="23"/>
  <c r="V158" i="23"/>
  <c r="X158" i="23"/>
  <c r="Z158" i="23" s="1"/>
  <c r="W157" i="23"/>
  <c r="V157" i="23"/>
  <c r="X157" i="23"/>
  <c r="Z157" i="23" s="1"/>
  <c r="W156" i="23"/>
  <c r="V156" i="23"/>
  <c r="X156" i="23"/>
  <c r="Z156" i="23" s="1"/>
  <c r="W155" i="23"/>
  <c r="V155" i="23"/>
  <c r="X155" i="23"/>
  <c r="Z155" i="23" s="1"/>
  <c r="W154" i="23"/>
  <c r="V154" i="23"/>
  <c r="X154" i="23"/>
  <c r="Z154" i="23" s="1"/>
  <c r="W153" i="23"/>
  <c r="V153" i="23"/>
  <c r="X153" i="23"/>
  <c r="Z153" i="23" s="1"/>
  <c r="W152" i="23"/>
  <c r="V152" i="23"/>
  <c r="X152" i="23"/>
  <c r="Z152" i="23" s="1"/>
  <c r="W151" i="23"/>
  <c r="V151" i="23"/>
  <c r="X151" i="23"/>
  <c r="Z151" i="23" s="1"/>
  <c r="W150" i="23"/>
  <c r="V150" i="23"/>
  <c r="X150" i="23"/>
  <c r="Z150" i="23" s="1"/>
  <c r="W149" i="23"/>
  <c r="V149" i="23"/>
  <c r="X149" i="23"/>
  <c r="Z149" i="23" s="1"/>
  <c r="W148" i="23"/>
  <c r="V148" i="23"/>
  <c r="X148" i="23"/>
  <c r="Z148" i="23" s="1"/>
  <c r="W147" i="23"/>
  <c r="V147" i="23"/>
  <c r="X147" i="23"/>
  <c r="Z147" i="23" s="1"/>
  <c r="W146" i="23"/>
  <c r="V146" i="23"/>
  <c r="X146" i="23"/>
  <c r="Z146" i="23" s="1"/>
  <c r="W145" i="23"/>
  <c r="V145" i="23"/>
  <c r="X145" i="23"/>
  <c r="Z145" i="23" s="1"/>
  <c r="W144" i="23"/>
  <c r="V144" i="23"/>
  <c r="X144" i="23"/>
  <c r="Z144" i="23" s="1"/>
  <c r="W143" i="23"/>
  <c r="V143" i="23"/>
  <c r="X143" i="23"/>
  <c r="Z143" i="23" s="1"/>
  <c r="W142" i="23"/>
  <c r="V142" i="23"/>
  <c r="X142" i="23"/>
  <c r="Z142" i="23" s="1"/>
  <c r="W141" i="23"/>
  <c r="V141" i="23"/>
  <c r="X141" i="23"/>
  <c r="Z141" i="23" s="1"/>
  <c r="W140" i="23"/>
  <c r="V140" i="23"/>
  <c r="X140" i="23"/>
  <c r="Z140" i="23" s="1"/>
  <c r="W139" i="23"/>
  <c r="V139" i="23"/>
  <c r="X139" i="23"/>
  <c r="Z139" i="23" s="1"/>
  <c r="W138" i="23"/>
  <c r="V138" i="23"/>
  <c r="X138" i="23"/>
  <c r="Z138" i="23" s="1"/>
  <c r="W137" i="23"/>
  <c r="V137" i="23"/>
  <c r="X137" i="23"/>
  <c r="Z137" i="23" s="1"/>
  <c r="W136" i="23"/>
  <c r="V136" i="23"/>
  <c r="X136" i="23"/>
  <c r="Z136" i="23" s="1"/>
  <c r="W135" i="23"/>
  <c r="V135" i="23"/>
  <c r="X135" i="23"/>
  <c r="Z135" i="23" s="1"/>
  <c r="W134" i="23"/>
  <c r="V134" i="23"/>
  <c r="X134" i="23"/>
  <c r="Z134" i="23" s="1"/>
  <c r="W133" i="23"/>
  <c r="V133" i="23"/>
  <c r="X133" i="23"/>
  <c r="Z133" i="23" s="1"/>
  <c r="W132" i="23"/>
  <c r="V132" i="23"/>
  <c r="X132" i="23"/>
  <c r="Z132" i="23" s="1"/>
  <c r="W131" i="23"/>
  <c r="V131" i="23"/>
  <c r="X131" i="23"/>
  <c r="Z131" i="23" s="1"/>
  <c r="W130" i="23"/>
  <c r="V130" i="23"/>
  <c r="X130" i="23"/>
  <c r="Z130" i="23" s="1"/>
  <c r="W129" i="23"/>
  <c r="V129" i="23"/>
  <c r="X129" i="23"/>
  <c r="Z129" i="23" s="1"/>
  <c r="W128" i="23"/>
  <c r="V128" i="23"/>
  <c r="X128" i="23"/>
  <c r="Z128" i="23" s="1"/>
  <c r="W127" i="23"/>
  <c r="V127" i="23"/>
  <c r="X127" i="23"/>
  <c r="Z127" i="23" s="1"/>
  <c r="W126" i="23"/>
  <c r="V126" i="23"/>
  <c r="X126" i="23"/>
  <c r="Z126" i="23" s="1"/>
  <c r="W125" i="23"/>
  <c r="V125" i="23"/>
  <c r="X125" i="23"/>
  <c r="Z125" i="23" s="1"/>
  <c r="W124" i="23"/>
  <c r="V124" i="23"/>
  <c r="X124" i="23"/>
  <c r="Z124" i="23" s="1"/>
  <c r="W123" i="23"/>
  <c r="V123" i="23"/>
  <c r="X123" i="23"/>
  <c r="Z123" i="23" s="1"/>
  <c r="W122" i="23"/>
  <c r="V122" i="23"/>
  <c r="X122" i="23"/>
  <c r="Z122" i="23" s="1"/>
  <c r="W121" i="23"/>
  <c r="V121" i="23"/>
  <c r="X121" i="23"/>
  <c r="Z121" i="23" s="1"/>
  <c r="W120" i="23"/>
  <c r="V120" i="23"/>
  <c r="X120" i="23"/>
  <c r="Z120" i="23" s="1"/>
  <c r="W119" i="23"/>
  <c r="V119" i="23"/>
  <c r="X119" i="23"/>
  <c r="Z119" i="23" s="1"/>
  <c r="W118" i="23"/>
  <c r="V118" i="23"/>
  <c r="X118" i="23"/>
  <c r="Z118" i="23" s="1"/>
  <c r="W117" i="23"/>
  <c r="V117" i="23"/>
  <c r="X117" i="23"/>
  <c r="Z117" i="23" s="1"/>
  <c r="W116" i="23"/>
  <c r="V116" i="23"/>
  <c r="X116" i="23"/>
  <c r="Z116" i="23" s="1"/>
  <c r="W115" i="23"/>
  <c r="V115" i="23"/>
  <c r="X115" i="23"/>
  <c r="Z115" i="23" s="1"/>
  <c r="W114" i="23"/>
  <c r="V114" i="23"/>
  <c r="X114" i="23"/>
  <c r="Z114" i="23" s="1"/>
  <c r="W113" i="23"/>
  <c r="V113" i="23"/>
  <c r="X113" i="23"/>
  <c r="Z113" i="23" s="1"/>
  <c r="W112" i="23"/>
  <c r="V112" i="23"/>
  <c r="X112" i="23"/>
  <c r="Z112" i="23" s="1"/>
  <c r="W111" i="23"/>
  <c r="V111" i="23"/>
  <c r="X111" i="23"/>
  <c r="Z111" i="23" s="1"/>
  <c r="W110" i="23"/>
  <c r="V110" i="23"/>
  <c r="X110" i="23"/>
  <c r="Z110" i="23" s="1"/>
  <c r="W109" i="23"/>
  <c r="V109" i="23"/>
  <c r="X109" i="23"/>
  <c r="Z109" i="23" s="1"/>
  <c r="W108" i="23"/>
  <c r="V108" i="23"/>
  <c r="X108" i="23"/>
  <c r="Z108" i="23" s="1"/>
  <c r="W107" i="23"/>
  <c r="V107" i="23"/>
  <c r="X107" i="23"/>
  <c r="Z107" i="23" s="1"/>
  <c r="W106" i="23"/>
  <c r="V106" i="23"/>
  <c r="X106" i="23"/>
  <c r="Z106" i="23" s="1"/>
  <c r="W105" i="23"/>
  <c r="V105" i="23"/>
  <c r="X105" i="23"/>
  <c r="Z105" i="23" s="1"/>
  <c r="W104" i="23"/>
  <c r="V104" i="23"/>
  <c r="X104" i="23"/>
  <c r="Z104" i="23" s="1"/>
  <c r="W103" i="23"/>
  <c r="V103" i="23"/>
  <c r="X103" i="23"/>
  <c r="Z103" i="23" s="1"/>
  <c r="W102" i="23"/>
  <c r="V102" i="23"/>
  <c r="X102" i="23"/>
  <c r="Z102" i="23" s="1"/>
  <c r="W101" i="23"/>
  <c r="V101" i="23"/>
  <c r="X101" i="23"/>
  <c r="Z101" i="23" s="1"/>
  <c r="W100" i="23"/>
  <c r="V100" i="23"/>
  <c r="X100" i="23"/>
  <c r="Z100" i="23" s="1"/>
  <c r="W99" i="23"/>
  <c r="V99" i="23"/>
  <c r="X99" i="23"/>
  <c r="Z99" i="23" s="1"/>
  <c r="W98" i="23"/>
  <c r="V98" i="23"/>
  <c r="X98" i="23"/>
  <c r="Z98" i="23" s="1"/>
  <c r="W97" i="23"/>
  <c r="V97" i="23"/>
  <c r="X97" i="23"/>
  <c r="Z97" i="23" s="1"/>
  <c r="W96" i="23"/>
  <c r="V96" i="23"/>
  <c r="X96" i="23"/>
  <c r="Z96" i="23" s="1"/>
  <c r="W95" i="23"/>
  <c r="V95" i="23"/>
  <c r="X95" i="23"/>
  <c r="Z95" i="23" s="1"/>
  <c r="W94" i="23"/>
  <c r="V94" i="23"/>
  <c r="X94" i="23"/>
  <c r="Z94" i="23" s="1"/>
  <c r="W93" i="23"/>
  <c r="V93" i="23"/>
  <c r="X93" i="23"/>
  <c r="Z93" i="23" s="1"/>
  <c r="W92" i="23"/>
  <c r="V92" i="23"/>
  <c r="X92" i="23"/>
  <c r="Z92" i="23" s="1"/>
  <c r="W91" i="23"/>
  <c r="V91" i="23"/>
  <c r="X91" i="23"/>
  <c r="Z91" i="23" s="1"/>
  <c r="W90" i="23"/>
  <c r="V90" i="23"/>
  <c r="X90" i="23"/>
  <c r="Z90" i="23" s="1"/>
  <c r="W89" i="23"/>
  <c r="V89" i="23"/>
  <c r="X89" i="23"/>
  <c r="Z89" i="23" s="1"/>
  <c r="W88" i="23"/>
  <c r="V88" i="23"/>
  <c r="X88" i="23"/>
  <c r="Z88" i="23" s="1"/>
  <c r="AG87" i="23"/>
  <c r="V87" i="23"/>
  <c r="W87" i="23" s="1"/>
  <c r="X87" i="23"/>
  <c r="Z87" i="23" s="1"/>
  <c r="K87" i="23"/>
  <c r="V86" i="23"/>
  <c r="X86" i="23"/>
  <c r="Z86" i="23" s="1"/>
  <c r="K86" i="23"/>
  <c r="V85" i="23"/>
  <c r="W85" i="23" s="1"/>
  <c r="X85" i="23"/>
  <c r="Z85" i="23" s="1"/>
  <c r="K85" i="23"/>
  <c r="V84" i="23"/>
  <c r="AG84" i="23" s="1"/>
  <c r="X84" i="23"/>
  <c r="Z84" i="23" s="1"/>
  <c r="K84" i="23"/>
  <c r="AG83" i="23"/>
  <c r="V83" i="23"/>
  <c r="W83" i="23" s="1"/>
  <c r="X83" i="23"/>
  <c r="Z83" i="23" s="1"/>
  <c r="K83" i="23"/>
  <c r="V82" i="23"/>
  <c r="X82" i="23"/>
  <c r="Z82" i="23" s="1"/>
  <c r="K82" i="23"/>
  <c r="AG81" i="23"/>
  <c r="V81" i="23"/>
  <c r="W81" i="23" s="1"/>
  <c r="X81" i="23"/>
  <c r="Z81" i="23" s="1"/>
  <c r="K81" i="23"/>
  <c r="V80" i="23"/>
  <c r="X80" i="23"/>
  <c r="Z80" i="23" s="1"/>
  <c r="K80" i="23"/>
  <c r="AG79" i="23"/>
  <c r="V79" i="23"/>
  <c r="W79" i="23" s="1"/>
  <c r="X79" i="23"/>
  <c r="Z79" i="23" s="1"/>
  <c r="K79" i="23"/>
  <c r="V78" i="23"/>
  <c r="X78" i="23"/>
  <c r="Z78" i="23" s="1"/>
  <c r="K78" i="23"/>
  <c r="AG77" i="23"/>
  <c r="V77" i="23"/>
  <c r="W77" i="23" s="1"/>
  <c r="X77" i="23"/>
  <c r="Z77" i="23" s="1"/>
  <c r="K77" i="23"/>
  <c r="V76" i="23"/>
  <c r="X76" i="23"/>
  <c r="Z76" i="23" s="1"/>
  <c r="K76" i="23"/>
  <c r="AG75" i="23"/>
  <c r="V75" i="23"/>
  <c r="W75" i="23" s="1"/>
  <c r="X75" i="23"/>
  <c r="Z75" i="23" s="1"/>
  <c r="K75" i="23"/>
  <c r="AG74" i="23"/>
  <c r="V74" i="23"/>
  <c r="W74" i="23" s="1"/>
  <c r="X74" i="23"/>
  <c r="Z74" i="23" s="1"/>
  <c r="K74" i="23"/>
  <c r="AG73" i="23"/>
  <c r="V73" i="23"/>
  <c r="W73" i="23" s="1"/>
  <c r="X73" i="23"/>
  <c r="Z73" i="23" s="1"/>
  <c r="K73" i="23"/>
  <c r="V72" i="23"/>
  <c r="AG72" i="23" s="1"/>
  <c r="X72" i="23"/>
  <c r="Z72" i="23" s="1"/>
  <c r="K72" i="23"/>
  <c r="AG71" i="23"/>
  <c r="V71" i="23"/>
  <c r="W71" i="23" s="1"/>
  <c r="X71" i="23"/>
  <c r="Z71" i="23" s="1"/>
  <c r="K71" i="23"/>
  <c r="V70" i="23"/>
  <c r="W70" i="23" s="1"/>
  <c r="X70" i="23"/>
  <c r="Z70" i="23" s="1"/>
  <c r="K70" i="23"/>
  <c r="V69" i="23"/>
  <c r="W69" i="23" s="1"/>
  <c r="X69" i="23"/>
  <c r="Z69" i="23" s="1"/>
  <c r="K69" i="23"/>
  <c r="W68" i="23"/>
  <c r="V68" i="23"/>
  <c r="AG68" i="23" s="1"/>
  <c r="X68" i="23"/>
  <c r="Z68" i="23" s="1"/>
  <c r="K68" i="23"/>
  <c r="AG67" i="23"/>
  <c r="V67" i="23"/>
  <c r="W67" i="23" s="1"/>
  <c r="X67" i="23"/>
  <c r="Z67" i="23" s="1"/>
  <c r="K67" i="23"/>
  <c r="V66" i="23"/>
  <c r="W66" i="23" s="1"/>
  <c r="X66" i="23"/>
  <c r="Z66" i="23" s="1"/>
  <c r="K66" i="23"/>
  <c r="V65" i="23"/>
  <c r="W65" i="23" s="1"/>
  <c r="X65" i="23"/>
  <c r="Z65" i="23" s="1"/>
  <c r="K65" i="23"/>
  <c r="V64" i="23"/>
  <c r="AG64" i="23" s="1"/>
  <c r="X64" i="23"/>
  <c r="Z64" i="23" s="1"/>
  <c r="K64" i="23"/>
  <c r="AG63" i="23"/>
  <c r="V63" i="23"/>
  <c r="W63" i="23" s="1"/>
  <c r="X63" i="23"/>
  <c r="Z63" i="23" s="1"/>
  <c r="K63" i="23"/>
  <c r="AG62" i="23"/>
  <c r="V62" i="23"/>
  <c r="W62" i="23" s="1"/>
  <c r="X62" i="23"/>
  <c r="Z62" i="23" s="1"/>
  <c r="K62" i="23"/>
  <c r="AG61" i="23"/>
  <c r="V61" i="23"/>
  <c r="W61" i="23" s="1"/>
  <c r="X61" i="23"/>
  <c r="Z61" i="23" s="1"/>
  <c r="K61" i="23"/>
  <c r="W60" i="23"/>
  <c r="V60" i="23"/>
  <c r="AG60" i="23" s="1"/>
  <c r="X60" i="23"/>
  <c r="Z60" i="23" s="1"/>
  <c r="K60" i="23"/>
  <c r="AG59" i="23"/>
  <c r="V59" i="23"/>
  <c r="W59" i="23" s="1"/>
  <c r="X59" i="23"/>
  <c r="Z59" i="23" s="1"/>
  <c r="K59" i="23"/>
  <c r="AG58" i="23"/>
  <c r="V58" i="23"/>
  <c r="W58" i="23" s="1"/>
  <c r="X58" i="23"/>
  <c r="Z58" i="23" s="1"/>
  <c r="K58" i="23"/>
  <c r="AG57" i="23"/>
  <c r="V57" i="23"/>
  <c r="W57" i="23" s="1"/>
  <c r="X57" i="23"/>
  <c r="Z57" i="23" s="1"/>
  <c r="K57" i="23"/>
  <c r="V56" i="23"/>
  <c r="AG56" i="23" s="1"/>
  <c r="X56" i="23"/>
  <c r="Z56" i="23" s="1"/>
  <c r="K56" i="23"/>
  <c r="AG55" i="23"/>
  <c r="V55" i="23"/>
  <c r="W55" i="23" s="1"/>
  <c r="X55" i="23"/>
  <c r="Z55" i="23" s="1"/>
  <c r="K55" i="23"/>
  <c r="V54" i="23"/>
  <c r="W54" i="23" s="1"/>
  <c r="X54" i="23"/>
  <c r="Z54" i="23" s="1"/>
  <c r="K54" i="23"/>
  <c r="V53" i="23"/>
  <c r="W53" i="23" s="1"/>
  <c r="X53" i="23"/>
  <c r="Z53" i="23" s="1"/>
  <c r="K53" i="23"/>
  <c r="W52" i="23"/>
  <c r="V52" i="23"/>
  <c r="AG52" i="23" s="1"/>
  <c r="X52" i="23"/>
  <c r="Z52" i="23" s="1"/>
  <c r="K52" i="23"/>
  <c r="AG51" i="23"/>
  <c r="V51" i="23"/>
  <c r="W51" i="23" s="1"/>
  <c r="X51" i="23"/>
  <c r="Z51" i="23" s="1"/>
  <c r="K51" i="23"/>
  <c r="V50" i="23"/>
  <c r="W50" i="23" s="1"/>
  <c r="X50" i="23"/>
  <c r="Z50" i="23" s="1"/>
  <c r="K50" i="23"/>
  <c r="V49" i="23"/>
  <c r="W49" i="23" s="1"/>
  <c r="X49" i="23"/>
  <c r="Z49" i="23" s="1"/>
  <c r="K49" i="23"/>
  <c r="V48" i="23"/>
  <c r="AG48" i="23" s="1"/>
  <c r="X48" i="23"/>
  <c r="Z48" i="23" s="1"/>
  <c r="K48" i="23"/>
  <c r="AG47" i="23"/>
  <c r="V47" i="23"/>
  <c r="W47" i="23" s="1"/>
  <c r="X47" i="23"/>
  <c r="Z47" i="23" s="1"/>
  <c r="K47" i="23"/>
  <c r="AG46" i="23"/>
  <c r="V46" i="23"/>
  <c r="W46" i="23" s="1"/>
  <c r="X46" i="23"/>
  <c r="Z46" i="23" s="1"/>
  <c r="K46" i="23"/>
  <c r="AG45" i="23"/>
  <c r="V45" i="23"/>
  <c r="W45" i="23" s="1"/>
  <c r="X45" i="23"/>
  <c r="Z45" i="23" s="1"/>
  <c r="K45" i="23"/>
  <c r="W44" i="23"/>
  <c r="V44" i="23"/>
  <c r="AG44" i="23" s="1"/>
  <c r="X44" i="23"/>
  <c r="Z44" i="23" s="1"/>
  <c r="K44" i="23"/>
  <c r="AG43" i="23"/>
  <c r="V43" i="23"/>
  <c r="W43" i="23" s="1"/>
  <c r="X43" i="23"/>
  <c r="Z43" i="23" s="1"/>
  <c r="K43" i="23"/>
  <c r="AG42" i="23"/>
  <c r="V42" i="23"/>
  <c r="W42" i="23" s="1"/>
  <c r="X42" i="23"/>
  <c r="Z42" i="23" s="1"/>
  <c r="K42" i="23"/>
  <c r="AG41" i="23"/>
  <c r="V41" i="23"/>
  <c r="W41" i="23" s="1"/>
  <c r="X41" i="23"/>
  <c r="Z41" i="23" s="1"/>
  <c r="K41" i="23"/>
  <c r="V40" i="23"/>
  <c r="AG40" i="23" s="1"/>
  <c r="X40" i="23"/>
  <c r="Z40" i="23" s="1"/>
  <c r="K40" i="23"/>
  <c r="AG39" i="23"/>
  <c r="V39" i="23"/>
  <c r="W39" i="23" s="1"/>
  <c r="X39" i="23"/>
  <c r="Z39" i="23" s="1"/>
  <c r="K39" i="23"/>
  <c r="V38" i="23"/>
  <c r="W38" i="23" s="1"/>
  <c r="X38" i="23"/>
  <c r="Z38" i="23" s="1"/>
  <c r="K38" i="23"/>
  <c r="V37" i="23"/>
  <c r="W37" i="23" s="1"/>
  <c r="X37" i="23"/>
  <c r="Z37" i="23" s="1"/>
  <c r="K37" i="23"/>
  <c r="W36" i="23"/>
  <c r="V36" i="23"/>
  <c r="AG36" i="23" s="1"/>
  <c r="X36" i="23"/>
  <c r="Z36" i="23" s="1"/>
  <c r="K36" i="23"/>
  <c r="AG35" i="23"/>
  <c r="V35" i="23"/>
  <c r="W35" i="23" s="1"/>
  <c r="X35" i="23"/>
  <c r="Z35" i="23" s="1"/>
  <c r="K35" i="23"/>
  <c r="V34" i="23"/>
  <c r="W34" i="23" s="1"/>
  <c r="X34" i="23"/>
  <c r="Z34" i="23" s="1"/>
  <c r="K34" i="23"/>
  <c r="V33" i="23"/>
  <c r="W33" i="23" s="1"/>
  <c r="X33" i="23"/>
  <c r="Z33" i="23" s="1"/>
  <c r="K33" i="23"/>
  <c r="V32" i="23"/>
  <c r="AG32" i="23" s="1"/>
  <c r="X32" i="23"/>
  <c r="Z32" i="23" s="1"/>
  <c r="K32" i="23"/>
  <c r="AG31" i="23"/>
  <c r="V31" i="23"/>
  <c r="W31" i="23" s="1"/>
  <c r="X31" i="23"/>
  <c r="Z31" i="23" s="1"/>
  <c r="K31" i="23"/>
  <c r="V30" i="23"/>
  <c r="W30" i="23" s="1"/>
  <c r="X30" i="23"/>
  <c r="Z30" i="23" s="1"/>
  <c r="K30" i="23"/>
  <c r="AG29" i="23"/>
  <c r="V29" i="23"/>
  <c r="W29" i="23" s="1"/>
  <c r="X29" i="23"/>
  <c r="Z29" i="23" s="1"/>
  <c r="K29" i="23"/>
  <c r="V28" i="23"/>
  <c r="AG28" i="23" s="1"/>
  <c r="X28" i="23"/>
  <c r="Z28" i="23" s="1"/>
  <c r="K28" i="23"/>
  <c r="AG27" i="23"/>
  <c r="V27" i="23"/>
  <c r="W27" i="23" s="1"/>
  <c r="X27" i="23"/>
  <c r="Z27" i="23" s="1"/>
  <c r="K27" i="23"/>
  <c r="V26" i="23"/>
  <c r="W26" i="23" s="1"/>
  <c r="X26" i="23"/>
  <c r="Z26" i="23" s="1"/>
  <c r="K26" i="23"/>
  <c r="AG25" i="23"/>
  <c r="V25" i="23"/>
  <c r="W25" i="23" s="1"/>
  <c r="X25" i="23"/>
  <c r="Z25" i="23" s="1"/>
  <c r="V24" i="23"/>
  <c r="AG24" i="23" s="1"/>
  <c r="X24" i="23"/>
  <c r="Z24" i="23" s="1"/>
  <c r="K24" i="23"/>
  <c r="AG23" i="23"/>
  <c r="V23" i="23"/>
  <c r="W23" i="23" s="1"/>
  <c r="X23" i="23"/>
  <c r="Z23" i="23" s="1"/>
  <c r="K23" i="23"/>
  <c r="V22" i="23"/>
  <c r="W22" i="23" s="1"/>
  <c r="X22" i="23"/>
  <c r="Z22" i="23" s="1"/>
  <c r="K22" i="23"/>
  <c r="V21" i="23"/>
  <c r="W21" i="23" s="1"/>
  <c r="X21" i="23"/>
  <c r="Z21" i="23" s="1"/>
  <c r="K21" i="23"/>
  <c r="V20" i="23"/>
  <c r="AG20" i="23" s="1"/>
  <c r="X20" i="23"/>
  <c r="Z20" i="23" s="1"/>
  <c r="K20" i="23"/>
  <c r="AG19" i="23"/>
  <c r="V18" i="23"/>
  <c r="W18" i="23" s="1"/>
  <c r="X18" i="23"/>
  <c r="Z18" i="23" s="1"/>
  <c r="K18" i="23"/>
  <c r="V17" i="23"/>
  <c r="W17" i="23" s="1"/>
  <c r="X17" i="23"/>
  <c r="Z17" i="23" s="1"/>
  <c r="K17" i="23"/>
  <c r="V16" i="23"/>
  <c r="AG16" i="23" s="1"/>
  <c r="X16" i="23"/>
  <c r="Z16" i="23" s="1"/>
  <c r="K16" i="23"/>
  <c r="V15" i="23"/>
  <c r="W15" i="23" s="1"/>
  <c r="X15" i="23"/>
  <c r="Z15" i="23" s="1"/>
  <c r="K15" i="23"/>
  <c r="V14" i="23"/>
  <c r="W14" i="23" s="1"/>
  <c r="X14" i="23"/>
  <c r="Z14" i="23" s="1"/>
  <c r="K14" i="23"/>
  <c r="V13" i="23"/>
  <c r="W13" i="23" s="1"/>
  <c r="X13" i="23"/>
  <c r="Z13" i="23" s="1"/>
  <c r="K13" i="23"/>
  <c r="V12" i="23"/>
  <c r="AG12" i="23" s="1"/>
  <c r="X12" i="23"/>
  <c r="Z12" i="23" s="1"/>
  <c r="K12" i="23"/>
  <c r="AG11" i="23"/>
  <c r="V11" i="23"/>
  <c r="W11" i="23" s="1"/>
  <c r="X11" i="23"/>
  <c r="Z11" i="23" s="1"/>
  <c r="K11" i="23"/>
  <c r="V10" i="23"/>
  <c r="W10" i="23" s="1"/>
  <c r="X10" i="23"/>
  <c r="Z10" i="23" s="1"/>
  <c r="K10" i="23"/>
  <c r="V9" i="23"/>
  <c r="W9" i="23" s="1"/>
  <c r="X9" i="23"/>
  <c r="Z9" i="23" s="1"/>
  <c r="K9" i="23"/>
  <c r="V8" i="23"/>
  <c r="AG8" i="23" s="1"/>
  <c r="X8" i="23"/>
  <c r="Z8" i="23" s="1"/>
  <c r="K8" i="23"/>
  <c r="AG7" i="23"/>
  <c r="V7" i="23"/>
  <c r="W7" i="23" s="1"/>
  <c r="X7" i="23"/>
  <c r="Z7" i="23" s="1"/>
  <c r="K7" i="23"/>
  <c r="V6" i="23"/>
  <c r="W6" i="23" s="1"/>
  <c r="X6" i="23"/>
  <c r="Z6" i="23" s="1"/>
  <c r="K6" i="23"/>
  <c r="V5" i="23"/>
  <c r="W5" i="23" s="1"/>
  <c r="X5" i="23"/>
  <c r="Z5" i="23" s="1"/>
  <c r="K5" i="23"/>
  <c r="V4" i="23"/>
  <c r="AG4" i="23" s="1"/>
  <c r="X4" i="23"/>
  <c r="Z4" i="23" s="1"/>
  <c r="K4" i="23"/>
  <c r="AG3" i="23"/>
  <c r="V3" i="23"/>
  <c r="W3" i="23" s="1"/>
  <c r="X3" i="23"/>
  <c r="Z3" i="23" s="1"/>
  <c r="K3" i="23"/>
  <c r="AH2" i="23"/>
  <c r="V2" i="23"/>
  <c r="W2" i="23" s="1"/>
  <c r="X2" i="23"/>
  <c r="Z2" i="23" s="1"/>
  <c r="K2" i="23"/>
  <c r="AL267" i="22"/>
  <c r="AI267" i="22"/>
  <c r="AH267" i="22"/>
  <c r="AK267" i="22" s="1"/>
  <c r="AL266" i="22"/>
  <c r="AN266" i="22" s="1"/>
  <c r="AI266" i="22"/>
  <c r="AH266" i="22"/>
  <c r="AK266" i="22" s="1"/>
  <c r="AL265" i="22"/>
  <c r="AI265" i="22"/>
  <c r="AH265" i="22"/>
  <c r="AK265" i="22" s="1"/>
  <c r="AL264" i="22"/>
  <c r="AN264" i="22" s="1"/>
  <c r="AH264" i="22"/>
  <c r="AK264" i="22" s="1"/>
  <c r="AL263" i="22"/>
  <c r="AN263" i="22" s="1"/>
  <c r="AI263" i="22"/>
  <c r="AH263" i="22"/>
  <c r="AK263" i="22" s="1"/>
  <c r="AL262" i="22"/>
  <c r="AN262" i="22" s="1"/>
  <c r="AI262" i="22"/>
  <c r="AH262" i="22"/>
  <c r="AK262" i="22" s="1"/>
  <c r="AL261" i="22"/>
  <c r="AN261" i="22" s="1"/>
  <c r="AI261" i="22"/>
  <c r="AH261" i="22"/>
  <c r="AK261" i="22" s="1"/>
  <c r="AL260" i="22"/>
  <c r="AN260" i="22" s="1"/>
  <c r="AI260" i="22"/>
  <c r="AH260" i="22"/>
  <c r="AK260" i="22" s="1"/>
  <c r="AL259" i="22"/>
  <c r="AN259" i="22" s="1"/>
  <c r="AI259" i="22"/>
  <c r="AH259" i="22"/>
  <c r="AK259" i="22" s="1"/>
  <c r="AL258" i="22"/>
  <c r="AN258" i="22" s="1"/>
  <c r="AI258" i="22"/>
  <c r="AH258" i="22"/>
  <c r="AK258" i="22" s="1"/>
  <c r="AL257" i="22"/>
  <c r="AN257" i="22" s="1"/>
  <c r="AI257" i="22"/>
  <c r="AH257" i="22"/>
  <c r="AK257" i="22" s="1"/>
  <c r="AL256" i="22"/>
  <c r="AN256" i="22" s="1"/>
  <c r="AI256" i="22"/>
  <c r="AH256" i="22"/>
  <c r="AK256" i="22" s="1"/>
  <c r="AL255" i="22"/>
  <c r="AN255" i="22" s="1"/>
  <c r="AI255" i="22"/>
  <c r="AH255" i="22"/>
  <c r="AK255" i="22" s="1"/>
  <c r="AL254" i="22"/>
  <c r="AN254" i="22" s="1"/>
  <c r="AH254" i="22"/>
  <c r="AK254" i="22" s="1"/>
  <c r="AL253" i="22"/>
  <c r="AH253" i="22"/>
  <c r="AK253" i="22" s="1"/>
  <c r="AL252" i="22"/>
  <c r="AN252" i="22" s="1"/>
  <c r="AI252" i="22"/>
  <c r="AH252" i="22"/>
  <c r="AK252" i="22" s="1"/>
  <c r="AL251" i="22"/>
  <c r="AN251" i="22" s="1"/>
  <c r="AH251" i="22"/>
  <c r="AK251" i="22" s="1"/>
  <c r="AL250" i="22"/>
  <c r="AN250" i="22" s="1"/>
  <c r="AI250" i="22"/>
  <c r="AH250" i="22"/>
  <c r="AK250" i="22" s="1"/>
  <c r="AL249" i="22"/>
  <c r="AI249" i="22"/>
  <c r="AH249" i="22"/>
  <c r="AK249" i="22" s="1"/>
  <c r="AL248" i="22"/>
  <c r="AN248" i="22" s="1"/>
  <c r="AI248" i="22"/>
  <c r="AH248" i="22"/>
  <c r="AK248" i="22" s="1"/>
  <c r="AL247" i="22"/>
  <c r="AN247" i="22" s="1"/>
  <c r="AI247" i="22"/>
  <c r="AH247" i="22"/>
  <c r="AK247" i="22" s="1"/>
  <c r="AL246" i="22"/>
  <c r="AN246" i="22" s="1"/>
  <c r="AI246" i="22"/>
  <c r="AH246" i="22"/>
  <c r="AK246" i="22" s="1"/>
  <c r="AL245" i="22"/>
  <c r="AI245" i="22"/>
  <c r="AH245" i="22"/>
  <c r="AK245" i="22" s="1"/>
  <c r="AL244" i="22"/>
  <c r="AN244" i="22" s="1"/>
  <c r="AI244" i="22"/>
  <c r="AH244" i="22"/>
  <c r="AK244" i="22" s="1"/>
  <c r="AL243" i="22"/>
  <c r="AN243" i="22" s="1"/>
  <c r="AI243" i="22"/>
  <c r="AH243" i="22"/>
  <c r="AK243" i="22" s="1"/>
  <c r="AL242" i="22"/>
  <c r="AN242" i="22" s="1"/>
  <c r="AH242" i="22"/>
  <c r="AK242" i="22" s="1"/>
  <c r="AL241" i="22"/>
  <c r="AH241" i="22"/>
  <c r="AK241" i="22" s="1"/>
  <c r="AL240" i="22"/>
  <c r="AN240" i="22" s="1"/>
  <c r="AH240" i="22"/>
  <c r="AK240" i="22" s="1"/>
  <c r="AL239" i="22"/>
  <c r="AN239" i="22" s="1"/>
  <c r="AI239" i="22"/>
  <c r="AH239" i="22"/>
  <c r="AK239" i="22" s="1"/>
  <c r="AL238" i="22"/>
  <c r="AN238" i="22" s="1"/>
  <c r="AI238" i="22"/>
  <c r="AH238" i="22"/>
  <c r="AK238" i="22" s="1"/>
  <c r="AL237" i="22"/>
  <c r="AI237" i="22"/>
  <c r="AH237" i="22"/>
  <c r="AK237" i="22" s="1"/>
  <c r="AL236" i="22"/>
  <c r="AN236" i="22" s="1"/>
  <c r="AI236" i="22"/>
  <c r="AH236" i="22"/>
  <c r="AK236" i="22" s="1"/>
  <c r="AL235" i="22"/>
  <c r="AN235" i="22" s="1"/>
  <c r="AI235" i="22"/>
  <c r="AH235" i="22"/>
  <c r="AK235" i="22" s="1"/>
  <c r="AL234" i="22"/>
  <c r="AN234" i="22" s="1"/>
  <c r="AI234" i="22"/>
  <c r="AH234" i="22"/>
  <c r="AK234" i="22" s="1"/>
  <c r="AL233" i="22"/>
  <c r="AI233" i="22"/>
  <c r="AH233" i="22"/>
  <c r="AK233" i="22" s="1"/>
  <c r="AL232" i="22"/>
  <c r="AN232" i="22" s="1"/>
  <c r="AI232" i="22"/>
  <c r="AH232" i="22"/>
  <c r="AK232" i="22" s="1"/>
  <c r="AL231" i="22"/>
  <c r="AN231" i="22" s="1"/>
  <c r="AI231" i="22"/>
  <c r="AH231" i="22"/>
  <c r="AK231" i="22" s="1"/>
  <c r="AL230" i="22"/>
  <c r="AN230" i="22" s="1"/>
  <c r="AI230" i="22"/>
  <c r="AH230" i="22"/>
  <c r="AK230" i="22" s="1"/>
  <c r="AL229" i="22"/>
  <c r="AI229" i="22"/>
  <c r="AH229" i="22"/>
  <c r="AK229" i="22" s="1"/>
  <c r="AL228" i="22"/>
  <c r="AN228" i="22" s="1"/>
  <c r="AI228" i="22"/>
  <c r="AH228" i="22"/>
  <c r="AK228" i="22" s="1"/>
  <c r="AL227" i="22"/>
  <c r="AN227" i="22" s="1"/>
  <c r="AI227" i="22"/>
  <c r="AH227" i="22"/>
  <c r="AK227" i="22" s="1"/>
  <c r="AL226" i="22"/>
  <c r="AN226" i="22" s="1"/>
  <c r="AI226" i="22"/>
  <c r="AH226" i="22"/>
  <c r="AK226" i="22" s="1"/>
  <c r="AL225" i="22"/>
  <c r="AI225" i="22"/>
  <c r="AH225" i="22"/>
  <c r="AK225" i="22" s="1"/>
  <c r="AL224" i="22"/>
  <c r="AN224" i="22" s="1"/>
  <c r="AI224" i="22"/>
  <c r="AH224" i="22"/>
  <c r="AK224" i="22" s="1"/>
  <c r="AL223" i="22"/>
  <c r="AI223" i="22"/>
  <c r="AH223" i="22"/>
  <c r="AK223" i="22" s="1"/>
  <c r="AL222" i="22"/>
  <c r="AI222" i="22"/>
  <c r="AH222" i="22"/>
  <c r="AK222" i="22" s="1"/>
  <c r="AL221" i="22"/>
  <c r="AI221" i="22"/>
  <c r="AH221" i="22"/>
  <c r="AK221" i="22" s="1"/>
  <c r="AL220" i="22"/>
  <c r="AI220" i="22"/>
  <c r="AH220" i="22"/>
  <c r="AL219" i="22"/>
  <c r="AI219" i="22"/>
  <c r="AH219" i="22"/>
  <c r="AK219" i="22" s="1"/>
  <c r="AL218" i="22"/>
  <c r="AI218" i="22"/>
  <c r="AH218" i="22"/>
  <c r="AK218" i="22" s="1"/>
  <c r="AL217" i="22"/>
  <c r="AI217" i="22"/>
  <c r="AH217" i="22"/>
  <c r="AK217" i="22" s="1"/>
  <c r="AL216" i="22"/>
  <c r="AI216" i="22"/>
  <c r="AH216" i="22"/>
  <c r="AK216" i="22" s="1"/>
  <c r="AL215" i="22"/>
  <c r="AI215" i="22"/>
  <c r="AH215" i="22"/>
  <c r="AK215" i="22" s="1"/>
  <c r="AL214" i="22"/>
  <c r="AI214" i="22"/>
  <c r="AH214" i="22"/>
  <c r="AK214" i="22" s="1"/>
  <c r="AL213" i="22"/>
  <c r="AI213" i="22"/>
  <c r="AH213" i="22"/>
  <c r="AK213" i="22" s="1"/>
  <c r="AL212" i="22"/>
  <c r="AI212" i="22"/>
  <c r="AH212" i="22"/>
  <c r="AK212" i="22" s="1"/>
  <c r="AL211" i="22"/>
  <c r="AI211" i="22"/>
  <c r="AH211" i="22"/>
  <c r="AK211" i="22" s="1"/>
  <c r="AL210" i="22"/>
  <c r="AI210" i="22"/>
  <c r="AH210" i="22"/>
  <c r="AK210" i="22" s="1"/>
  <c r="AL209" i="22"/>
  <c r="AI209" i="22"/>
  <c r="AH209" i="22"/>
  <c r="AK209" i="22" s="1"/>
  <c r="AL208" i="22"/>
  <c r="AI208" i="22"/>
  <c r="AH208" i="22"/>
  <c r="AK208" i="22" s="1"/>
  <c r="AL207" i="22"/>
  <c r="AI207" i="22"/>
  <c r="AH207" i="22"/>
  <c r="AK207" i="22" s="1"/>
  <c r="AB207" i="22"/>
  <c r="AL206" i="22"/>
  <c r="AN206" i="22" s="1"/>
  <c r="AI206" i="22"/>
  <c r="AH206" i="22"/>
  <c r="AP205" i="22"/>
  <c r="AN205" i="22"/>
  <c r="AI205" i="22"/>
  <c r="AH205" i="22"/>
  <c r="AK205" i="22" s="1"/>
  <c r="AL204" i="22"/>
  <c r="AN204" i="22" s="1"/>
  <c r="AI204" i="22"/>
  <c r="AH204" i="22"/>
  <c r="AK204" i="22" s="1"/>
  <c r="AL203" i="22"/>
  <c r="AN203" i="22" s="1"/>
  <c r="AI203" i="22"/>
  <c r="AH203" i="22"/>
  <c r="AK203" i="22" s="1"/>
  <c r="V200" i="22"/>
  <c r="W200" i="22" s="1"/>
  <c r="X200" i="22"/>
  <c r="Z200" i="22" s="1"/>
  <c r="K200" i="22"/>
  <c r="V199" i="22"/>
  <c r="W199" i="22" s="1"/>
  <c r="X199" i="22"/>
  <c r="Z199" i="22" s="1"/>
  <c r="V198" i="22"/>
  <c r="W198" i="22" s="1"/>
  <c r="X198" i="22"/>
  <c r="Z198" i="22" s="1"/>
  <c r="W197" i="22"/>
  <c r="V197" i="22"/>
  <c r="X197" i="22"/>
  <c r="Z197" i="22" s="1"/>
  <c r="W196" i="22"/>
  <c r="V196" i="22"/>
  <c r="X196" i="22"/>
  <c r="Z196" i="22" s="1"/>
  <c r="W195" i="22"/>
  <c r="V195" i="22"/>
  <c r="X195" i="22"/>
  <c r="Z195" i="22" s="1"/>
  <c r="W194" i="22"/>
  <c r="V194" i="22"/>
  <c r="X194" i="22"/>
  <c r="Z194" i="22" s="1"/>
  <c r="W193" i="22"/>
  <c r="V193" i="22"/>
  <c r="X193" i="22"/>
  <c r="Z193" i="22" s="1"/>
  <c r="W192" i="22"/>
  <c r="V192" i="22"/>
  <c r="X192" i="22"/>
  <c r="Z192" i="22" s="1"/>
  <c r="W191" i="22"/>
  <c r="V191" i="22"/>
  <c r="X191" i="22"/>
  <c r="Z191" i="22" s="1"/>
  <c r="W190" i="22"/>
  <c r="V190" i="22"/>
  <c r="X190" i="22"/>
  <c r="Z190" i="22" s="1"/>
  <c r="W189" i="22"/>
  <c r="V189" i="22"/>
  <c r="X189" i="22"/>
  <c r="Z189" i="22" s="1"/>
  <c r="W188" i="22"/>
  <c r="V188" i="22"/>
  <c r="X188" i="22"/>
  <c r="Z188" i="22" s="1"/>
  <c r="W187" i="22"/>
  <c r="V187" i="22"/>
  <c r="X187" i="22"/>
  <c r="Z187" i="22" s="1"/>
  <c r="W186" i="22"/>
  <c r="V186" i="22"/>
  <c r="X186" i="22"/>
  <c r="Z186" i="22" s="1"/>
  <c r="W185" i="22"/>
  <c r="V185" i="22"/>
  <c r="X185" i="22"/>
  <c r="Z185" i="22" s="1"/>
  <c r="W184" i="22"/>
  <c r="V184" i="22"/>
  <c r="X184" i="22"/>
  <c r="Z184" i="22" s="1"/>
  <c r="W183" i="22"/>
  <c r="V183" i="22"/>
  <c r="X183" i="22"/>
  <c r="Z183" i="22" s="1"/>
  <c r="W182" i="22"/>
  <c r="V182" i="22"/>
  <c r="X182" i="22"/>
  <c r="Z182" i="22" s="1"/>
  <c r="W181" i="22"/>
  <c r="V181" i="22"/>
  <c r="X181" i="22"/>
  <c r="Z181" i="22" s="1"/>
  <c r="W180" i="22"/>
  <c r="V180" i="22"/>
  <c r="X180" i="22"/>
  <c r="Z180" i="22" s="1"/>
  <c r="W179" i="22"/>
  <c r="V179" i="22"/>
  <c r="X179" i="22"/>
  <c r="Z179" i="22" s="1"/>
  <c r="W178" i="22"/>
  <c r="V178" i="22"/>
  <c r="X178" i="22"/>
  <c r="Z178" i="22" s="1"/>
  <c r="W177" i="22"/>
  <c r="V177" i="22"/>
  <c r="X177" i="22"/>
  <c r="Z177" i="22" s="1"/>
  <c r="W176" i="22"/>
  <c r="V176" i="22"/>
  <c r="X176" i="22"/>
  <c r="Z176" i="22" s="1"/>
  <c r="W175" i="22"/>
  <c r="V175" i="22"/>
  <c r="X175" i="22"/>
  <c r="Z175" i="22" s="1"/>
  <c r="W174" i="22"/>
  <c r="V174" i="22"/>
  <c r="X174" i="22"/>
  <c r="Z174" i="22" s="1"/>
  <c r="W173" i="22"/>
  <c r="V173" i="22"/>
  <c r="X173" i="22"/>
  <c r="Z173" i="22" s="1"/>
  <c r="W172" i="22"/>
  <c r="V172" i="22"/>
  <c r="X172" i="22"/>
  <c r="Z172" i="22" s="1"/>
  <c r="W171" i="22"/>
  <c r="V171" i="22"/>
  <c r="X171" i="22"/>
  <c r="Z171" i="22" s="1"/>
  <c r="W170" i="22"/>
  <c r="V170" i="22"/>
  <c r="X170" i="22"/>
  <c r="Z170" i="22" s="1"/>
  <c r="W169" i="22"/>
  <c r="V169" i="22"/>
  <c r="X169" i="22"/>
  <c r="Z169" i="22" s="1"/>
  <c r="W168" i="22"/>
  <c r="V168" i="22"/>
  <c r="X168" i="22"/>
  <c r="Z168" i="22" s="1"/>
  <c r="W167" i="22"/>
  <c r="V167" i="22"/>
  <c r="X167" i="22"/>
  <c r="Z167" i="22" s="1"/>
  <c r="W166" i="22"/>
  <c r="V166" i="22"/>
  <c r="X166" i="22"/>
  <c r="Z166" i="22" s="1"/>
  <c r="W165" i="22"/>
  <c r="V165" i="22"/>
  <c r="X165" i="22"/>
  <c r="Z165" i="22" s="1"/>
  <c r="W164" i="22"/>
  <c r="V164" i="22"/>
  <c r="X164" i="22"/>
  <c r="Z164" i="22" s="1"/>
  <c r="W163" i="22"/>
  <c r="V163" i="22"/>
  <c r="X163" i="22"/>
  <c r="Z163" i="22" s="1"/>
  <c r="W162" i="22"/>
  <c r="V162" i="22"/>
  <c r="X162" i="22"/>
  <c r="Z162" i="22" s="1"/>
  <c r="W161" i="22"/>
  <c r="V161" i="22"/>
  <c r="X161" i="22"/>
  <c r="Z161" i="22" s="1"/>
  <c r="W160" i="22"/>
  <c r="V160" i="22"/>
  <c r="X160" i="22"/>
  <c r="Z160" i="22" s="1"/>
  <c r="W159" i="22"/>
  <c r="V159" i="22"/>
  <c r="X159" i="22"/>
  <c r="Z159" i="22" s="1"/>
  <c r="W158" i="22"/>
  <c r="V158" i="22"/>
  <c r="X158" i="22"/>
  <c r="Z158" i="22" s="1"/>
  <c r="W157" i="22"/>
  <c r="V157" i="22"/>
  <c r="X157" i="22"/>
  <c r="Z157" i="22" s="1"/>
  <c r="W156" i="22"/>
  <c r="V156" i="22"/>
  <c r="X156" i="22"/>
  <c r="Z156" i="22" s="1"/>
  <c r="W155" i="22"/>
  <c r="V155" i="22"/>
  <c r="X155" i="22"/>
  <c r="Z155" i="22" s="1"/>
  <c r="W154" i="22"/>
  <c r="V154" i="22"/>
  <c r="X154" i="22"/>
  <c r="Z154" i="22" s="1"/>
  <c r="W153" i="22"/>
  <c r="V153" i="22"/>
  <c r="X153" i="22"/>
  <c r="Z153" i="22" s="1"/>
  <c r="W152" i="22"/>
  <c r="V152" i="22"/>
  <c r="X152" i="22"/>
  <c r="Z152" i="22" s="1"/>
  <c r="W151" i="22"/>
  <c r="V151" i="22"/>
  <c r="X151" i="22"/>
  <c r="Z151" i="22" s="1"/>
  <c r="W150" i="22"/>
  <c r="V150" i="22"/>
  <c r="X150" i="22"/>
  <c r="Z150" i="22" s="1"/>
  <c r="W149" i="22"/>
  <c r="V149" i="22"/>
  <c r="X149" i="22"/>
  <c r="Z149" i="22" s="1"/>
  <c r="W148" i="22"/>
  <c r="V148" i="22"/>
  <c r="X148" i="22"/>
  <c r="Z148" i="22" s="1"/>
  <c r="W147" i="22"/>
  <c r="V147" i="22"/>
  <c r="X147" i="22"/>
  <c r="Z147" i="22" s="1"/>
  <c r="W146" i="22"/>
  <c r="V146" i="22"/>
  <c r="X146" i="22"/>
  <c r="Z146" i="22" s="1"/>
  <c r="W145" i="22"/>
  <c r="V145" i="22"/>
  <c r="X145" i="22"/>
  <c r="Z145" i="22" s="1"/>
  <c r="W144" i="22"/>
  <c r="V144" i="22"/>
  <c r="X144" i="22"/>
  <c r="Z144" i="22" s="1"/>
  <c r="W143" i="22"/>
  <c r="V143" i="22"/>
  <c r="X143" i="22"/>
  <c r="Z143" i="22" s="1"/>
  <c r="W142" i="22"/>
  <c r="V142" i="22"/>
  <c r="X142" i="22"/>
  <c r="Z142" i="22" s="1"/>
  <c r="W141" i="22"/>
  <c r="V141" i="22"/>
  <c r="X141" i="22"/>
  <c r="Z141" i="22" s="1"/>
  <c r="W140" i="22"/>
  <c r="V140" i="22"/>
  <c r="X140" i="22"/>
  <c r="Z140" i="22" s="1"/>
  <c r="W139" i="22"/>
  <c r="V139" i="22"/>
  <c r="X139" i="22"/>
  <c r="Z139" i="22" s="1"/>
  <c r="W138" i="22"/>
  <c r="V138" i="22"/>
  <c r="X138" i="22"/>
  <c r="Z138" i="22" s="1"/>
  <c r="W137" i="22"/>
  <c r="V137" i="22"/>
  <c r="X137" i="22"/>
  <c r="Z137" i="22" s="1"/>
  <c r="W136" i="22"/>
  <c r="V136" i="22"/>
  <c r="X136" i="22"/>
  <c r="Z136" i="22" s="1"/>
  <c r="W135" i="22"/>
  <c r="V135" i="22"/>
  <c r="X135" i="22"/>
  <c r="Z135" i="22" s="1"/>
  <c r="W134" i="22"/>
  <c r="V134" i="22"/>
  <c r="X134" i="22"/>
  <c r="Z134" i="22" s="1"/>
  <c r="W133" i="22"/>
  <c r="V133" i="22"/>
  <c r="X133" i="22"/>
  <c r="Z133" i="22" s="1"/>
  <c r="W132" i="22"/>
  <c r="V132" i="22"/>
  <c r="X132" i="22"/>
  <c r="Z132" i="22" s="1"/>
  <c r="W131" i="22"/>
  <c r="V131" i="22"/>
  <c r="X131" i="22"/>
  <c r="Z131" i="22" s="1"/>
  <c r="W130" i="22"/>
  <c r="V130" i="22"/>
  <c r="X130" i="22"/>
  <c r="Z130" i="22" s="1"/>
  <c r="W129" i="22"/>
  <c r="V129" i="22"/>
  <c r="X129" i="22"/>
  <c r="Z129" i="22" s="1"/>
  <c r="W128" i="22"/>
  <c r="V128" i="22"/>
  <c r="X128" i="22"/>
  <c r="Z128" i="22" s="1"/>
  <c r="W127" i="22"/>
  <c r="V127" i="22"/>
  <c r="X127" i="22"/>
  <c r="Z127" i="22" s="1"/>
  <c r="W126" i="22"/>
  <c r="V126" i="22"/>
  <c r="X126" i="22"/>
  <c r="Z126" i="22" s="1"/>
  <c r="W125" i="22"/>
  <c r="V125" i="22"/>
  <c r="X125" i="22"/>
  <c r="Z125" i="22" s="1"/>
  <c r="W124" i="22"/>
  <c r="V124" i="22"/>
  <c r="X124" i="22"/>
  <c r="Z124" i="22" s="1"/>
  <c r="W123" i="22"/>
  <c r="V123" i="22"/>
  <c r="X123" i="22"/>
  <c r="Z123" i="22" s="1"/>
  <c r="W122" i="22"/>
  <c r="V122" i="22"/>
  <c r="X122" i="22"/>
  <c r="Z122" i="22" s="1"/>
  <c r="W121" i="22"/>
  <c r="V121" i="22"/>
  <c r="X121" i="22"/>
  <c r="Z121" i="22" s="1"/>
  <c r="W120" i="22"/>
  <c r="V120" i="22"/>
  <c r="X120" i="22"/>
  <c r="Z120" i="22" s="1"/>
  <c r="W119" i="22"/>
  <c r="V119" i="22"/>
  <c r="X119" i="22"/>
  <c r="Z119" i="22" s="1"/>
  <c r="W118" i="22"/>
  <c r="V118" i="22"/>
  <c r="X118" i="22"/>
  <c r="Z118" i="22" s="1"/>
  <c r="W117" i="22"/>
  <c r="V117" i="22"/>
  <c r="X117" i="22"/>
  <c r="Z117" i="22" s="1"/>
  <c r="W116" i="22"/>
  <c r="V116" i="22"/>
  <c r="X116" i="22"/>
  <c r="Z116" i="22" s="1"/>
  <c r="W115" i="22"/>
  <c r="V115" i="22"/>
  <c r="X115" i="22"/>
  <c r="Z115" i="22" s="1"/>
  <c r="W114" i="22"/>
  <c r="V114" i="22"/>
  <c r="X114" i="22"/>
  <c r="Z114" i="22" s="1"/>
  <c r="W113" i="22"/>
  <c r="V113" i="22"/>
  <c r="X113" i="22"/>
  <c r="Z113" i="22" s="1"/>
  <c r="W112" i="22"/>
  <c r="V112" i="22"/>
  <c r="X112" i="22"/>
  <c r="Z112" i="22" s="1"/>
  <c r="W111" i="22"/>
  <c r="V111" i="22"/>
  <c r="X111" i="22"/>
  <c r="Z111" i="22" s="1"/>
  <c r="W110" i="22"/>
  <c r="V110" i="22"/>
  <c r="X110" i="22"/>
  <c r="Z110" i="22" s="1"/>
  <c r="W109" i="22"/>
  <c r="V109" i="22"/>
  <c r="X109" i="22"/>
  <c r="Z109" i="22" s="1"/>
  <c r="W108" i="22"/>
  <c r="V108" i="22"/>
  <c r="X108" i="22"/>
  <c r="Z108" i="22" s="1"/>
  <c r="W107" i="22"/>
  <c r="V107" i="22"/>
  <c r="X107" i="22"/>
  <c r="Z107" i="22" s="1"/>
  <c r="W106" i="22"/>
  <c r="V106" i="22"/>
  <c r="X106" i="22"/>
  <c r="Z106" i="22" s="1"/>
  <c r="W105" i="22"/>
  <c r="V105" i="22"/>
  <c r="X105" i="22"/>
  <c r="Z105" i="22" s="1"/>
  <c r="W104" i="22"/>
  <c r="V104" i="22"/>
  <c r="X104" i="22"/>
  <c r="Z104" i="22" s="1"/>
  <c r="W103" i="22"/>
  <c r="V103" i="22"/>
  <c r="X103" i="22"/>
  <c r="Z103" i="22" s="1"/>
  <c r="W102" i="22"/>
  <c r="V102" i="22"/>
  <c r="X102" i="22"/>
  <c r="Z102" i="22" s="1"/>
  <c r="W101" i="22"/>
  <c r="V101" i="22"/>
  <c r="X101" i="22"/>
  <c r="Z101" i="22" s="1"/>
  <c r="W100" i="22"/>
  <c r="V100" i="22"/>
  <c r="X100" i="22"/>
  <c r="Z100" i="22" s="1"/>
  <c r="W99" i="22"/>
  <c r="V99" i="22"/>
  <c r="X99" i="22"/>
  <c r="Z99" i="22" s="1"/>
  <c r="W98" i="22"/>
  <c r="V98" i="22"/>
  <c r="X98" i="22"/>
  <c r="Z98" i="22" s="1"/>
  <c r="W97" i="22"/>
  <c r="V97" i="22"/>
  <c r="X97" i="22"/>
  <c r="Z97" i="22" s="1"/>
  <c r="W96" i="22"/>
  <c r="V96" i="22"/>
  <c r="X96" i="22"/>
  <c r="Z96" i="22" s="1"/>
  <c r="W95" i="22"/>
  <c r="V95" i="22"/>
  <c r="X95" i="22"/>
  <c r="Z95" i="22" s="1"/>
  <c r="W94" i="22"/>
  <c r="V94" i="22"/>
  <c r="X94" i="22"/>
  <c r="Z94" i="22" s="1"/>
  <c r="W93" i="22"/>
  <c r="V93" i="22"/>
  <c r="X93" i="22"/>
  <c r="Z93" i="22" s="1"/>
  <c r="W92" i="22"/>
  <c r="V92" i="22"/>
  <c r="X92" i="22"/>
  <c r="Z92" i="22" s="1"/>
  <c r="W91" i="22"/>
  <c r="V91" i="22"/>
  <c r="X91" i="22"/>
  <c r="Z91" i="22" s="1"/>
  <c r="W90" i="22"/>
  <c r="V90" i="22"/>
  <c r="X90" i="22"/>
  <c r="Z90" i="22" s="1"/>
  <c r="W89" i="22"/>
  <c r="V89" i="22"/>
  <c r="X89" i="22"/>
  <c r="Z89" i="22" s="1"/>
  <c r="W88" i="22"/>
  <c r="V88" i="22"/>
  <c r="X88" i="22"/>
  <c r="Z88" i="22" s="1"/>
  <c r="V87" i="22"/>
  <c r="W87" i="22" s="1"/>
  <c r="X87" i="22"/>
  <c r="Z87" i="22" s="1"/>
  <c r="K87" i="22"/>
  <c r="V86" i="22"/>
  <c r="W86" i="22" s="1"/>
  <c r="X86" i="22"/>
  <c r="Z86" i="22" s="1"/>
  <c r="K86" i="22"/>
  <c r="V85" i="22"/>
  <c r="W85" i="22" s="1"/>
  <c r="X85" i="22"/>
  <c r="Z85" i="22" s="1"/>
  <c r="K85" i="22"/>
  <c r="AG84" i="22"/>
  <c r="V84" i="22"/>
  <c r="W84" i="22" s="1"/>
  <c r="X84" i="22"/>
  <c r="Z84" i="22" s="1"/>
  <c r="K84" i="22"/>
  <c r="AG83" i="22"/>
  <c r="V83" i="22"/>
  <c r="W83" i="22" s="1"/>
  <c r="X83" i="22"/>
  <c r="Z83" i="22" s="1"/>
  <c r="K83" i="22"/>
  <c r="AG82" i="22"/>
  <c r="V82" i="22"/>
  <c r="W82" i="22" s="1"/>
  <c r="X82" i="22"/>
  <c r="Z82" i="22" s="1"/>
  <c r="K82" i="22"/>
  <c r="AG81" i="22"/>
  <c r="V81" i="22"/>
  <c r="W81" i="22" s="1"/>
  <c r="X81" i="22"/>
  <c r="Z81" i="22" s="1"/>
  <c r="K81" i="22"/>
  <c r="AG80" i="22"/>
  <c r="V80" i="22"/>
  <c r="W80" i="22" s="1"/>
  <c r="X80" i="22"/>
  <c r="Z80" i="22" s="1"/>
  <c r="K80" i="22"/>
  <c r="AG79" i="22"/>
  <c r="V79" i="22"/>
  <c r="W79" i="22" s="1"/>
  <c r="X79" i="22"/>
  <c r="Z79" i="22" s="1"/>
  <c r="K79" i="22"/>
  <c r="AG78" i="22"/>
  <c r="V78" i="22"/>
  <c r="W78" i="22" s="1"/>
  <c r="X78" i="22"/>
  <c r="Z78" i="22" s="1"/>
  <c r="K78" i="22"/>
  <c r="AG77" i="22"/>
  <c r="V77" i="22"/>
  <c r="W77" i="22" s="1"/>
  <c r="X77" i="22"/>
  <c r="Z77" i="22" s="1"/>
  <c r="K77" i="22"/>
  <c r="AG76" i="22"/>
  <c r="V76" i="22"/>
  <c r="W76" i="22" s="1"/>
  <c r="X76" i="22"/>
  <c r="Z76" i="22" s="1"/>
  <c r="K76" i="22"/>
  <c r="AG75" i="22"/>
  <c r="V75" i="22"/>
  <c r="W75" i="22" s="1"/>
  <c r="X75" i="22"/>
  <c r="Z75" i="22" s="1"/>
  <c r="K75" i="22"/>
  <c r="AG74" i="22"/>
  <c r="V74" i="22"/>
  <c r="W74" i="22" s="1"/>
  <c r="X74" i="22"/>
  <c r="Z74" i="22" s="1"/>
  <c r="K74" i="22"/>
  <c r="AG73" i="22"/>
  <c r="V73" i="22"/>
  <c r="W73" i="22" s="1"/>
  <c r="X73" i="22"/>
  <c r="Z73" i="22" s="1"/>
  <c r="K73" i="22"/>
  <c r="AG72" i="22"/>
  <c r="V72" i="22"/>
  <c r="W72" i="22" s="1"/>
  <c r="X72" i="22"/>
  <c r="Z72" i="22" s="1"/>
  <c r="K72" i="22"/>
  <c r="V71" i="22"/>
  <c r="W71" i="22" s="1"/>
  <c r="X71" i="22"/>
  <c r="Z71" i="22" s="1"/>
  <c r="K71" i="22"/>
  <c r="AG70" i="22"/>
  <c r="V70" i="22"/>
  <c r="W70" i="22" s="1"/>
  <c r="X70" i="22"/>
  <c r="Z70" i="22" s="1"/>
  <c r="K70" i="22"/>
  <c r="V69" i="22"/>
  <c r="AG69" i="22" s="1"/>
  <c r="X69" i="22"/>
  <c r="Z69" i="22" s="1"/>
  <c r="K69" i="22"/>
  <c r="AG68" i="22"/>
  <c r="V68" i="22"/>
  <c r="W68" i="22" s="1"/>
  <c r="X68" i="22"/>
  <c r="Z68" i="22" s="1"/>
  <c r="K68" i="22"/>
  <c r="V67" i="22"/>
  <c r="W67" i="22" s="1"/>
  <c r="X67" i="22"/>
  <c r="Z67" i="22" s="1"/>
  <c r="K67" i="22"/>
  <c r="AG66" i="22"/>
  <c r="V66" i="22"/>
  <c r="W66" i="22" s="1"/>
  <c r="X66" i="22"/>
  <c r="Z66" i="22" s="1"/>
  <c r="K66" i="22"/>
  <c r="V65" i="22"/>
  <c r="AG65" i="22" s="1"/>
  <c r="X65" i="22"/>
  <c r="Z65" i="22" s="1"/>
  <c r="K65" i="22"/>
  <c r="AG64" i="22"/>
  <c r="V64" i="22"/>
  <c r="W64" i="22" s="1"/>
  <c r="X64" i="22"/>
  <c r="Z64" i="22" s="1"/>
  <c r="K64" i="22"/>
  <c r="V63" i="22"/>
  <c r="W63" i="22" s="1"/>
  <c r="X63" i="22"/>
  <c r="Z63" i="22" s="1"/>
  <c r="K63" i="22"/>
  <c r="AG62" i="22"/>
  <c r="V62" i="22"/>
  <c r="W62" i="22" s="1"/>
  <c r="X62" i="22"/>
  <c r="Z62" i="22" s="1"/>
  <c r="K62" i="22"/>
  <c r="V61" i="22"/>
  <c r="AG61" i="22" s="1"/>
  <c r="X61" i="22"/>
  <c r="Z61" i="22" s="1"/>
  <c r="K61" i="22"/>
  <c r="AG60" i="22"/>
  <c r="V59" i="22"/>
  <c r="AI264" i="22" s="1"/>
  <c r="X59" i="22"/>
  <c r="Z59" i="22" s="1"/>
  <c r="K59" i="22"/>
  <c r="V58" i="22"/>
  <c r="W58" i="22" s="1"/>
  <c r="X58" i="22"/>
  <c r="Z58" i="22" s="1"/>
  <c r="K58" i="22"/>
  <c r="V57" i="22"/>
  <c r="AG57" i="22" s="1"/>
  <c r="X57" i="22"/>
  <c r="Z57" i="22" s="1"/>
  <c r="K57" i="22"/>
  <c r="V56" i="22"/>
  <c r="W56" i="22" s="1"/>
  <c r="X56" i="22"/>
  <c r="Z56" i="22" s="1"/>
  <c r="K56" i="22"/>
  <c r="V55" i="22"/>
  <c r="X55" i="22"/>
  <c r="Z55" i="22" s="1"/>
  <c r="K55" i="22"/>
  <c r="V54" i="22"/>
  <c r="W54" i="22" s="1"/>
  <c r="X54" i="22"/>
  <c r="Z54" i="22" s="1"/>
  <c r="K54" i="22"/>
  <c r="V53" i="22"/>
  <c r="X53" i="22"/>
  <c r="Z53" i="22" s="1"/>
  <c r="K53" i="22"/>
  <c r="AG52" i="22"/>
  <c r="V52" i="22"/>
  <c r="W52" i="22" s="1"/>
  <c r="X52" i="22"/>
  <c r="Z52" i="22" s="1"/>
  <c r="K52" i="22"/>
  <c r="V51" i="22"/>
  <c r="AG51" i="22" s="1"/>
  <c r="X51" i="22"/>
  <c r="Z51" i="22" s="1"/>
  <c r="K51" i="22"/>
  <c r="V50" i="22"/>
  <c r="AG50" i="22" s="1"/>
  <c r="X50" i="22"/>
  <c r="Z50" i="22" s="1"/>
  <c r="K50" i="22"/>
  <c r="W49" i="22"/>
  <c r="V49" i="22"/>
  <c r="AG49" i="22" s="1"/>
  <c r="X49" i="22"/>
  <c r="Z49" i="22" s="1"/>
  <c r="K49" i="22"/>
  <c r="W48" i="22"/>
  <c r="V48" i="22"/>
  <c r="AG48" i="22" s="1"/>
  <c r="X48" i="22"/>
  <c r="Z48" i="22" s="1"/>
  <c r="K48" i="22"/>
  <c r="W47" i="22"/>
  <c r="V47" i="22"/>
  <c r="AG47" i="22" s="1"/>
  <c r="X47" i="22"/>
  <c r="Z47" i="22" s="1"/>
  <c r="K47" i="22"/>
  <c r="V46" i="22"/>
  <c r="AG46" i="22" s="1"/>
  <c r="X46" i="22"/>
  <c r="Z46" i="22" s="1"/>
  <c r="K46" i="22"/>
  <c r="W45" i="22"/>
  <c r="V45" i="22"/>
  <c r="AG45" i="22" s="1"/>
  <c r="X45" i="22"/>
  <c r="Z45" i="22" s="1"/>
  <c r="K45" i="22"/>
  <c r="V44" i="22"/>
  <c r="AG44" i="22" s="1"/>
  <c r="X44" i="22"/>
  <c r="Z44" i="22" s="1"/>
  <c r="K44" i="22"/>
  <c r="V43" i="22"/>
  <c r="AG43" i="22" s="1"/>
  <c r="X43" i="22"/>
  <c r="Z43" i="22" s="1"/>
  <c r="K43" i="22"/>
  <c r="V42" i="22"/>
  <c r="AG42" i="22" s="1"/>
  <c r="X42" i="22"/>
  <c r="Z42" i="22" s="1"/>
  <c r="K42" i="22"/>
  <c r="V41" i="22"/>
  <c r="AG41" i="22" s="1"/>
  <c r="X41" i="22"/>
  <c r="Z41" i="22" s="1"/>
  <c r="K41" i="22"/>
  <c r="W40" i="22"/>
  <c r="V40" i="22"/>
  <c r="AG40" i="22" s="1"/>
  <c r="X40" i="22"/>
  <c r="Z40" i="22" s="1"/>
  <c r="K40" i="22"/>
  <c r="W39" i="22"/>
  <c r="V39" i="22"/>
  <c r="AG39" i="22" s="1"/>
  <c r="X39" i="22"/>
  <c r="Z39" i="22" s="1"/>
  <c r="K39" i="22"/>
  <c r="W38" i="22"/>
  <c r="V38" i="22"/>
  <c r="AG38" i="22" s="1"/>
  <c r="X38" i="22"/>
  <c r="Z38" i="22" s="1"/>
  <c r="K38" i="22"/>
  <c r="V37" i="22"/>
  <c r="AG37" i="22" s="1"/>
  <c r="X37" i="22"/>
  <c r="Z37" i="22" s="1"/>
  <c r="K37" i="22"/>
  <c r="V36" i="22"/>
  <c r="AG36" i="22" s="1"/>
  <c r="X36" i="22"/>
  <c r="Z36" i="22" s="1"/>
  <c r="K36" i="22"/>
  <c r="W35" i="22"/>
  <c r="V35" i="22"/>
  <c r="AG35" i="22" s="1"/>
  <c r="X35" i="22"/>
  <c r="Z35" i="22" s="1"/>
  <c r="K35" i="22"/>
  <c r="W34" i="22"/>
  <c r="V34" i="22"/>
  <c r="AG34" i="22" s="1"/>
  <c r="X34" i="22"/>
  <c r="Z34" i="22" s="1"/>
  <c r="K34" i="22"/>
  <c r="V33" i="22"/>
  <c r="AG33" i="22" s="1"/>
  <c r="X33" i="22"/>
  <c r="Z33" i="22" s="1"/>
  <c r="K33" i="22"/>
  <c r="V32" i="22"/>
  <c r="AG32" i="22" s="1"/>
  <c r="X32" i="22"/>
  <c r="Z32" i="22" s="1"/>
  <c r="K32" i="22"/>
  <c r="W31" i="22"/>
  <c r="V31" i="22"/>
  <c r="AG31" i="22" s="1"/>
  <c r="X31" i="22"/>
  <c r="Z31" i="22" s="1"/>
  <c r="K31" i="22"/>
  <c r="V30" i="22"/>
  <c r="AG30" i="22" s="1"/>
  <c r="X30" i="22"/>
  <c r="Z30" i="22" s="1"/>
  <c r="K30" i="22"/>
  <c r="V29" i="22"/>
  <c r="AG29" i="22" s="1"/>
  <c r="X29" i="22"/>
  <c r="Z29" i="22" s="1"/>
  <c r="K29" i="22"/>
  <c r="W28" i="22"/>
  <c r="V28" i="22"/>
  <c r="AG28" i="22" s="1"/>
  <c r="X28" i="22"/>
  <c r="Z28" i="22" s="1"/>
  <c r="K28" i="22"/>
  <c r="W27" i="22"/>
  <c r="V27" i="22"/>
  <c r="AG27" i="22" s="1"/>
  <c r="X27" i="22"/>
  <c r="Z27" i="22" s="1"/>
  <c r="K27" i="22"/>
  <c r="V26" i="22"/>
  <c r="AG26" i="22" s="1"/>
  <c r="X26" i="22"/>
  <c r="Z26" i="22" s="1"/>
  <c r="K26" i="22"/>
  <c r="V25" i="22"/>
  <c r="AG25" i="22" s="1"/>
  <c r="X25" i="22"/>
  <c r="Z25" i="22" s="1"/>
  <c r="K25" i="22"/>
  <c r="W24" i="22"/>
  <c r="V24" i="22"/>
  <c r="AG24" i="22" s="1"/>
  <c r="X24" i="22"/>
  <c r="Z24" i="22" s="1"/>
  <c r="K24" i="22"/>
  <c r="W23" i="22"/>
  <c r="V23" i="22"/>
  <c r="AG23" i="22" s="1"/>
  <c r="X23" i="22"/>
  <c r="Z23" i="22" s="1"/>
  <c r="K23" i="22"/>
  <c r="W22" i="22"/>
  <c r="V22" i="22"/>
  <c r="AG22" i="22" s="1"/>
  <c r="X22" i="22"/>
  <c r="Z22" i="22" s="1"/>
  <c r="K22" i="22"/>
  <c r="V21" i="22"/>
  <c r="AG21" i="22" s="1"/>
  <c r="X21" i="22"/>
  <c r="Z21" i="22" s="1"/>
  <c r="K21" i="22"/>
  <c r="W20" i="22"/>
  <c r="V20" i="22"/>
  <c r="AG20" i="22" s="1"/>
  <c r="X20" i="22"/>
  <c r="Z20" i="22" s="1"/>
  <c r="K20" i="22"/>
  <c r="V19" i="22"/>
  <c r="AG19" i="22" s="1"/>
  <c r="X19" i="22"/>
  <c r="Z19" i="22" s="1"/>
  <c r="K19" i="22"/>
  <c r="V18" i="22"/>
  <c r="AG18" i="22" s="1"/>
  <c r="X18" i="22"/>
  <c r="Z18" i="22" s="1"/>
  <c r="K18" i="22"/>
  <c r="V17" i="22"/>
  <c r="AG17" i="22" s="1"/>
  <c r="X17" i="22"/>
  <c r="Z17" i="22" s="1"/>
  <c r="K17" i="22"/>
  <c r="W16" i="22"/>
  <c r="V16" i="22"/>
  <c r="AG16" i="22" s="1"/>
  <c r="X16" i="22"/>
  <c r="Z16" i="22" s="1"/>
  <c r="K16" i="22"/>
  <c r="W15" i="22"/>
  <c r="V15" i="22"/>
  <c r="AG15" i="22" s="1"/>
  <c r="X15" i="22"/>
  <c r="Z15" i="22" s="1"/>
  <c r="K15" i="22"/>
  <c r="V14" i="22"/>
  <c r="AG14" i="22" s="1"/>
  <c r="X14" i="22"/>
  <c r="Z14" i="22" s="1"/>
  <c r="K14" i="22"/>
  <c r="V13" i="22"/>
  <c r="AG13" i="22" s="1"/>
  <c r="X13" i="22"/>
  <c r="Z13" i="22" s="1"/>
  <c r="K13" i="22"/>
  <c r="W12" i="22"/>
  <c r="V12" i="22"/>
  <c r="AG12" i="22" s="1"/>
  <c r="X12" i="22"/>
  <c r="Z12" i="22" s="1"/>
  <c r="K12" i="22"/>
  <c r="V11" i="22"/>
  <c r="W11" i="22" s="1"/>
  <c r="X11" i="22"/>
  <c r="Z11" i="22" s="1"/>
  <c r="K11" i="22"/>
  <c r="V10" i="22"/>
  <c r="W10" i="22" s="1"/>
  <c r="X10" i="22"/>
  <c r="Z10" i="22" s="1"/>
  <c r="K10" i="22"/>
  <c r="V9" i="22"/>
  <c r="W9" i="22" s="1"/>
  <c r="X9" i="22"/>
  <c r="Z9" i="22" s="1"/>
  <c r="K9" i="22"/>
  <c r="V8" i="22"/>
  <c r="W8" i="22" s="1"/>
  <c r="X8" i="22"/>
  <c r="Z8" i="22" s="1"/>
  <c r="K8" i="22"/>
  <c r="V7" i="22"/>
  <c r="W7" i="22" s="1"/>
  <c r="X7" i="22"/>
  <c r="Z7" i="22" s="1"/>
  <c r="K7" i="22"/>
  <c r="V6" i="22"/>
  <c r="W6" i="22" s="1"/>
  <c r="X6" i="22"/>
  <c r="Z6" i="22" s="1"/>
  <c r="K6" i="22"/>
  <c r="V5" i="22"/>
  <c r="W5" i="22" s="1"/>
  <c r="X5" i="22"/>
  <c r="Z5" i="22" s="1"/>
  <c r="K5" i="22"/>
  <c r="V4" i="22"/>
  <c r="W4" i="22" s="1"/>
  <c r="X4" i="22"/>
  <c r="Z4" i="22" s="1"/>
  <c r="K4" i="22"/>
  <c r="AH2" i="22"/>
  <c r="AL267" i="21"/>
  <c r="AN267" i="21" s="1"/>
  <c r="AI267" i="21"/>
  <c r="AH267" i="21"/>
  <c r="AK267" i="21" s="1"/>
  <c r="AL266" i="21"/>
  <c r="AI266" i="21"/>
  <c r="AH266" i="21"/>
  <c r="AK266" i="21" s="1"/>
  <c r="AL265" i="21"/>
  <c r="AM265" i="21" s="1"/>
  <c r="AP265" i="21" s="1"/>
  <c r="AI265" i="21"/>
  <c r="AH265" i="21"/>
  <c r="AK265" i="21" s="1"/>
  <c r="AL264" i="21"/>
  <c r="AN264" i="21" s="1"/>
  <c r="AI264" i="21"/>
  <c r="AH264" i="21"/>
  <c r="AK264" i="21" s="1"/>
  <c r="AL263" i="21"/>
  <c r="AN263" i="21" s="1"/>
  <c r="AI263" i="21"/>
  <c r="AH263" i="21"/>
  <c r="AK263" i="21" s="1"/>
  <c r="AL262" i="21"/>
  <c r="AN262" i="21" s="1"/>
  <c r="AI262" i="21"/>
  <c r="AH262" i="21"/>
  <c r="AK262" i="21" s="1"/>
  <c r="AL261" i="21"/>
  <c r="AN261" i="21" s="1"/>
  <c r="AI261" i="21"/>
  <c r="AH261" i="21"/>
  <c r="AK261" i="21" s="1"/>
  <c r="AL260" i="21"/>
  <c r="AN260" i="21" s="1"/>
  <c r="AI260" i="21"/>
  <c r="AH260" i="21"/>
  <c r="AK260" i="21" s="1"/>
  <c r="AL259" i="21"/>
  <c r="AN259" i="21" s="1"/>
  <c r="AI259" i="21"/>
  <c r="AH259" i="21"/>
  <c r="AK259" i="21" s="1"/>
  <c r="AL258" i="21"/>
  <c r="AI258" i="21"/>
  <c r="AH258" i="21"/>
  <c r="AK258" i="21" s="1"/>
  <c r="AL257" i="21"/>
  <c r="AN257" i="21" s="1"/>
  <c r="AI257" i="21"/>
  <c r="AH257" i="21"/>
  <c r="AK257" i="21" s="1"/>
  <c r="AL256" i="21"/>
  <c r="AN256" i="21" s="1"/>
  <c r="AI256" i="21"/>
  <c r="AH256" i="21"/>
  <c r="AK256" i="21" s="1"/>
  <c r="AL255" i="21"/>
  <c r="AN255" i="21" s="1"/>
  <c r="AI255" i="21"/>
  <c r="AH255" i="21"/>
  <c r="AK255" i="21" s="1"/>
  <c r="AL254" i="21"/>
  <c r="AI254" i="21"/>
  <c r="AH254" i="21"/>
  <c r="AK254" i="21" s="1"/>
  <c r="AL253" i="21"/>
  <c r="AN253" i="21" s="1"/>
  <c r="AH253" i="21"/>
  <c r="AK253" i="21" s="1"/>
  <c r="AL252" i="21"/>
  <c r="AN252" i="21" s="1"/>
  <c r="AI252" i="21"/>
  <c r="AH252" i="21"/>
  <c r="AK252" i="21" s="1"/>
  <c r="AL251" i="21"/>
  <c r="AN251" i="21" s="1"/>
  <c r="AI251" i="21"/>
  <c r="AH251" i="21"/>
  <c r="AK251" i="21" s="1"/>
  <c r="AL250" i="21"/>
  <c r="AI250" i="21"/>
  <c r="AH250" i="21"/>
  <c r="AK250" i="21" s="1"/>
  <c r="AL249" i="21"/>
  <c r="AN249" i="21" s="1"/>
  <c r="AI249" i="21"/>
  <c r="AH249" i="21"/>
  <c r="AK249" i="21" s="1"/>
  <c r="AL248" i="21"/>
  <c r="AN248" i="21" s="1"/>
  <c r="AI248" i="21"/>
  <c r="AH248" i="21"/>
  <c r="AK248" i="21" s="1"/>
  <c r="AL247" i="21"/>
  <c r="AN247" i="21" s="1"/>
  <c r="AI247" i="21"/>
  <c r="AH247" i="21"/>
  <c r="AK247" i="21" s="1"/>
  <c r="AL246" i="21"/>
  <c r="AI246" i="21"/>
  <c r="AH246" i="21"/>
  <c r="AK246" i="21" s="1"/>
  <c r="AL245" i="21"/>
  <c r="AN245" i="21" s="1"/>
  <c r="AI245" i="21"/>
  <c r="AH245" i="21"/>
  <c r="AK245" i="21" s="1"/>
  <c r="AL244" i="21"/>
  <c r="AN244" i="21" s="1"/>
  <c r="AI244" i="21"/>
  <c r="AH244" i="21"/>
  <c r="AK244" i="21" s="1"/>
  <c r="AL243" i="21"/>
  <c r="AN243" i="21" s="1"/>
  <c r="AI243" i="21"/>
  <c r="AH243" i="21"/>
  <c r="AK243" i="21" s="1"/>
  <c r="AL242" i="21"/>
  <c r="AH242" i="21"/>
  <c r="AK242" i="21" s="1"/>
  <c r="AL241" i="21"/>
  <c r="AN241" i="21" s="1"/>
  <c r="AH241" i="21"/>
  <c r="AK241" i="21" s="1"/>
  <c r="AL240" i="21"/>
  <c r="AN240" i="21" s="1"/>
  <c r="AH240" i="21"/>
  <c r="AK240" i="21" s="1"/>
  <c r="AL239" i="21"/>
  <c r="AN239" i="21" s="1"/>
  <c r="AI239" i="21"/>
  <c r="AH239" i="21"/>
  <c r="AK239" i="21" s="1"/>
  <c r="AL238" i="21"/>
  <c r="AI238" i="21"/>
  <c r="AH238" i="21"/>
  <c r="AK238" i="21" s="1"/>
  <c r="AL237" i="21"/>
  <c r="AN237" i="21" s="1"/>
  <c r="AI237" i="21"/>
  <c r="AH237" i="21"/>
  <c r="AK237" i="21" s="1"/>
  <c r="AL236" i="21"/>
  <c r="AN236" i="21" s="1"/>
  <c r="AI236" i="21"/>
  <c r="AH236" i="21"/>
  <c r="AK236" i="21" s="1"/>
  <c r="AL235" i="21"/>
  <c r="AN235" i="21" s="1"/>
  <c r="AI235" i="21"/>
  <c r="AH235" i="21"/>
  <c r="AK235" i="21" s="1"/>
  <c r="AL234" i="21"/>
  <c r="AI234" i="21"/>
  <c r="AH234" i="21"/>
  <c r="AK234" i="21" s="1"/>
  <c r="AL233" i="21"/>
  <c r="AN233" i="21" s="1"/>
  <c r="AI233" i="21"/>
  <c r="AH233" i="21"/>
  <c r="AK233" i="21" s="1"/>
  <c r="AL232" i="21"/>
  <c r="AN232" i="21" s="1"/>
  <c r="AI232" i="21"/>
  <c r="AH232" i="21"/>
  <c r="AK232" i="21" s="1"/>
  <c r="AL231" i="21"/>
  <c r="AN231" i="21" s="1"/>
  <c r="AI231" i="21"/>
  <c r="AH231" i="21"/>
  <c r="AK231" i="21" s="1"/>
  <c r="AL230" i="21"/>
  <c r="AI230" i="21"/>
  <c r="AH230" i="21"/>
  <c r="AK230" i="21" s="1"/>
  <c r="AL229" i="21"/>
  <c r="AN229" i="21" s="1"/>
  <c r="AI229" i="21"/>
  <c r="AH229" i="21"/>
  <c r="AK229" i="21" s="1"/>
  <c r="AL228" i="21"/>
  <c r="AN228" i="21" s="1"/>
  <c r="AI228" i="21"/>
  <c r="AH228" i="21"/>
  <c r="AK228" i="21" s="1"/>
  <c r="AL227" i="21"/>
  <c r="AN227" i="21" s="1"/>
  <c r="AI227" i="21"/>
  <c r="AH227" i="21"/>
  <c r="AK227" i="21" s="1"/>
  <c r="AL226" i="21"/>
  <c r="AI226" i="21"/>
  <c r="AH226" i="21"/>
  <c r="AK226" i="21" s="1"/>
  <c r="AL225" i="21"/>
  <c r="AN225" i="21" s="1"/>
  <c r="AI225" i="21"/>
  <c r="AH225" i="21"/>
  <c r="AK225" i="21" s="1"/>
  <c r="AL224" i="21"/>
  <c r="AN224" i="21" s="1"/>
  <c r="AI224" i="21"/>
  <c r="AH224" i="21"/>
  <c r="AK224" i="21" s="1"/>
  <c r="AL223" i="21"/>
  <c r="AN223" i="21" s="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L206" i="21"/>
  <c r="AN206" i="21" s="1"/>
  <c r="AI206" i="21"/>
  <c r="AH206" i="21"/>
  <c r="AK206" i="21" s="1"/>
  <c r="AP205" i="21"/>
  <c r="AN205" i="21"/>
  <c r="AI205" i="21"/>
  <c r="AH205" i="21"/>
  <c r="AL204" i="21"/>
  <c r="AN204" i="21" s="1"/>
  <c r="AI204" i="21"/>
  <c r="AH204" i="21"/>
  <c r="AL203" i="21"/>
  <c r="AN203" i="21" s="1"/>
  <c r="AI203" i="21"/>
  <c r="AH203" i="21"/>
  <c r="AH200" i="21"/>
  <c r="W200" i="21"/>
  <c r="V200" i="21"/>
  <c r="AG200" i="21" s="1"/>
  <c r="X200" i="21"/>
  <c r="Z200" i="21" s="1"/>
  <c r="K200" i="21"/>
  <c r="AH199" i="21"/>
  <c r="V199" i="21"/>
  <c r="W199" i="21" s="1"/>
  <c r="X199" i="21"/>
  <c r="Z199" i="21" s="1"/>
  <c r="AH198" i="21"/>
  <c r="V198" i="21"/>
  <c r="W198" i="21" s="1"/>
  <c r="X198" i="21"/>
  <c r="Z198" i="21" s="1"/>
  <c r="AH197" i="21"/>
  <c r="W197" i="21"/>
  <c r="V197" i="21"/>
  <c r="X197" i="21"/>
  <c r="Z197" i="21" s="1"/>
  <c r="AH196" i="21"/>
  <c r="W196" i="21"/>
  <c r="V196" i="21"/>
  <c r="X196" i="21"/>
  <c r="Z196" i="21" s="1"/>
  <c r="AH195" i="21"/>
  <c r="W195" i="21"/>
  <c r="V195" i="21"/>
  <c r="X195" i="21"/>
  <c r="Z195" i="21" s="1"/>
  <c r="AH194" i="21"/>
  <c r="W194" i="21"/>
  <c r="V194" i="21"/>
  <c r="X194" i="21"/>
  <c r="Z194" i="21" s="1"/>
  <c r="AH193" i="21"/>
  <c r="W193" i="21"/>
  <c r="V193" i="21"/>
  <c r="X193" i="21"/>
  <c r="Z193" i="21" s="1"/>
  <c r="AH192" i="21"/>
  <c r="W192" i="21"/>
  <c r="V192" i="21"/>
  <c r="X192" i="21"/>
  <c r="Z192" i="21" s="1"/>
  <c r="AH191" i="21"/>
  <c r="W191" i="21"/>
  <c r="V191" i="21"/>
  <c r="X191" i="21"/>
  <c r="Z191" i="21" s="1"/>
  <c r="AH190" i="21"/>
  <c r="W190" i="21"/>
  <c r="V190" i="21"/>
  <c r="X190" i="21"/>
  <c r="Z190" i="21" s="1"/>
  <c r="AH189" i="21"/>
  <c r="W189" i="21"/>
  <c r="V189" i="21"/>
  <c r="X189" i="21"/>
  <c r="Z189" i="21" s="1"/>
  <c r="AH188" i="21"/>
  <c r="W188" i="21"/>
  <c r="V188" i="21"/>
  <c r="X188" i="21"/>
  <c r="Z188" i="21" s="1"/>
  <c r="AH187" i="21"/>
  <c r="W187" i="21"/>
  <c r="V187" i="21"/>
  <c r="X187" i="21"/>
  <c r="Z187" i="21" s="1"/>
  <c r="AH186" i="21"/>
  <c r="W186" i="21"/>
  <c r="V186" i="21"/>
  <c r="X186" i="21"/>
  <c r="Z186" i="21" s="1"/>
  <c r="AH185" i="21"/>
  <c r="W185" i="21"/>
  <c r="V185" i="21"/>
  <c r="X185" i="21"/>
  <c r="Z185" i="21" s="1"/>
  <c r="AH184" i="21"/>
  <c r="W184" i="21"/>
  <c r="V184" i="21"/>
  <c r="X184" i="21"/>
  <c r="Z184" i="21" s="1"/>
  <c r="AH183" i="21"/>
  <c r="W183" i="21"/>
  <c r="V183" i="21"/>
  <c r="X183" i="21"/>
  <c r="Z183" i="21" s="1"/>
  <c r="AH182" i="21"/>
  <c r="W182" i="21"/>
  <c r="V182" i="21"/>
  <c r="X182" i="21"/>
  <c r="Z182" i="21" s="1"/>
  <c r="AH181" i="21"/>
  <c r="W181" i="21"/>
  <c r="V181" i="21"/>
  <c r="X181" i="21"/>
  <c r="Z181" i="21" s="1"/>
  <c r="AH180" i="21"/>
  <c r="W180" i="21"/>
  <c r="V180" i="21"/>
  <c r="X180" i="21"/>
  <c r="Z180" i="21" s="1"/>
  <c r="AH179" i="21"/>
  <c r="W179" i="21"/>
  <c r="V179" i="21"/>
  <c r="X179" i="21"/>
  <c r="Z179" i="21" s="1"/>
  <c r="AH178" i="21"/>
  <c r="W178" i="21"/>
  <c r="V178" i="21"/>
  <c r="X178" i="21"/>
  <c r="Z178" i="21" s="1"/>
  <c r="AH177" i="21"/>
  <c r="W177" i="21"/>
  <c r="V177" i="21"/>
  <c r="X177" i="21"/>
  <c r="Z177" i="21" s="1"/>
  <c r="AH176" i="21"/>
  <c r="W176" i="21"/>
  <c r="V176" i="21"/>
  <c r="X176" i="21"/>
  <c r="Z176" i="21" s="1"/>
  <c r="AH175" i="21"/>
  <c r="W175" i="21"/>
  <c r="V175" i="21"/>
  <c r="X175" i="21"/>
  <c r="Z175" i="21" s="1"/>
  <c r="AH174" i="21"/>
  <c r="W174" i="21"/>
  <c r="V174" i="21"/>
  <c r="X174" i="21"/>
  <c r="Z174" i="21" s="1"/>
  <c r="AH173" i="21"/>
  <c r="W173" i="21"/>
  <c r="V173" i="21"/>
  <c r="X173" i="21"/>
  <c r="Z173" i="21" s="1"/>
  <c r="AH172" i="21"/>
  <c r="W172" i="21"/>
  <c r="V172" i="21"/>
  <c r="X172" i="21"/>
  <c r="Z172" i="21" s="1"/>
  <c r="AH171" i="21"/>
  <c r="W171" i="21"/>
  <c r="V171" i="21"/>
  <c r="X171" i="21"/>
  <c r="Z171" i="21" s="1"/>
  <c r="AH170" i="21"/>
  <c r="W170" i="21"/>
  <c r="V170" i="21"/>
  <c r="X170" i="21"/>
  <c r="Z170" i="21" s="1"/>
  <c r="AH169" i="21"/>
  <c r="W169" i="21"/>
  <c r="V169" i="21"/>
  <c r="X169" i="21"/>
  <c r="Z169" i="21" s="1"/>
  <c r="AH168" i="21"/>
  <c r="W168" i="21"/>
  <c r="V168" i="21"/>
  <c r="X168" i="21"/>
  <c r="Z168" i="21" s="1"/>
  <c r="AH167" i="21"/>
  <c r="W167" i="21"/>
  <c r="V167" i="21"/>
  <c r="X167" i="21"/>
  <c r="Z167" i="21" s="1"/>
  <c r="AH166" i="21"/>
  <c r="W166" i="21"/>
  <c r="V166" i="21"/>
  <c r="X166" i="21"/>
  <c r="Z166" i="21" s="1"/>
  <c r="AH165" i="21"/>
  <c r="W165" i="21"/>
  <c r="V165" i="21"/>
  <c r="X165" i="21"/>
  <c r="Z165" i="21" s="1"/>
  <c r="AH164" i="21"/>
  <c r="W164" i="21"/>
  <c r="V164" i="21"/>
  <c r="X164" i="21"/>
  <c r="Z164" i="21" s="1"/>
  <c r="AH163" i="21"/>
  <c r="W163" i="21"/>
  <c r="V163" i="21"/>
  <c r="X163" i="21"/>
  <c r="Z163" i="21" s="1"/>
  <c r="AH162" i="21"/>
  <c r="W162" i="21"/>
  <c r="V162" i="21"/>
  <c r="X162" i="21"/>
  <c r="Z162" i="21" s="1"/>
  <c r="AH161" i="21"/>
  <c r="W161" i="21"/>
  <c r="V161" i="21"/>
  <c r="X161" i="21"/>
  <c r="Z161" i="21" s="1"/>
  <c r="AH160" i="21"/>
  <c r="W160" i="21"/>
  <c r="V160" i="21"/>
  <c r="X160" i="21"/>
  <c r="Z160" i="21" s="1"/>
  <c r="AH159" i="21"/>
  <c r="W159" i="21"/>
  <c r="V159" i="21"/>
  <c r="X159" i="21"/>
  <c r="Z159" i="21" s="1"/>
  <c r="AH158" i="21"/>
  <c r="W158" i="21"/>
  <c r="V158" i="21"/>
  <c r="X158" i="21"/>
  <c r="Z158" i="21" s="1"/>
  <c r="AH157" i="21"/>
  <c r="W157" i="21"/>
  <c r="V157" i="21"/>
  <c r="X157" i="21"/>
  <c r="Z157" i="21" s="1"/>
  <c r="AH156" i="21"/>
  <c r="W156" i="21"/>
  <c r="V156" i="21"/>
  <c r="X156" i="21"/>
  <c r="Z156" i="21" s="1"/>
  <c r="AH155" i="21"/>
  <c r="W155" i="21"/>
  <c r="V155" i="21"/>
  <c r="X155" i="21"/>
  <c r="Z155" i="21" s="1"/>
  <c r="AH154" i="21"/>
  <c r="W154" i="21"/>
  <c r="V154" i="21"/>
  <c r="X154" i="21"/>
  <c r="Z154" i="21" s="1"/>
  <c r="AH153" i="21"/>
  <c r="W153" i="21"/>
  <c r="V153" i="21"/>
  <c r="X153" i="21"/>
  <c r="Z153" i="21" s="1"/>
  <c r="AH152" i="21"/>
  <c r="W152" i="21"/>
  <c r="V152" i="21"/>
  <c r="X152" i="21"/>
  <c r="Z152" i="21" s="1"/>
  <c r="AH151" i="21"/>
  <c r="W151" i="21"/>
  <c r="V151" i="21"/>
  <c r="X151" i="21"/>
  <c r="Z151" i="21" s="1"/>
  <c r="AH150" i="21"/>
  <c r="W150" i="21"/>
  <c r="V150" i="21"/>
  <c r="X150" i="21"/>
  <c r="Z150" i="21" s="1"/>
  <c r="AH149" i="21"/>
  <c r="W149" i="21"/>
  <c r="V149" i="21"/>
  <c r="X149" i="21"/>
  <c r="Z149" i="21" s="1"/>
  <c r="AH148" i="21"/>
  <c r="W148" i="21"/>
  <c r="V148" i="21"/>
  <c r="X148" i="21"/>
  <c r="Z148" i="21" s="1"/>
  <c r="AH147" i="21"/>
  <c r="W147" i="21"/>
  <c r="V147" i="21"/>
  <c r="X147" i="21"/>
  <c r="Z147" i="21" s="1"/>
  <c r="AH146" i="21"/>
  <c r="W146" i="21"/>
  <c r="V146" i="21"/>
  <c r="X146" i="21"/>
  <c r="Z146" i="21" s="1"/>
  <c r="AH145" i="21"/>
  <c r="W145" i="21"/>
  <c r="V145" i="21"/>
  <c r="X145" i="21"/>
  <c r="Z145" i="21" s="1"/>
  <c r="AH144" i="21"/>
  <c r="W144" i="21"/>
  <c r="V144" i="21"/>
  <c r="X144" i="21"/>
  <c r="Z144" i="21" s="1"/>
  <c r="AH143" i="21"/>
  <c r="W143" i="21"/>
  <c r="V143" i="21"/>
  <c r="X143" i="21"/>
  <c r="Z143" i="21" s="1"/>
  <c r="AH142" i="21"/>
  <c r="W142" i="21"/>
  <c r="V142" i="21"/>
  <c r="X142" i="21"/>
  <c r="Z142" i="21" s="1"/>
  <c r="AH141" i="21"/>
  <c r="W141" i="21"/>
  <c r="V141" i="21"/>
  <c r="X141" i="21"/>
  <c r="Z141" i="21" s="1"/>
  <c r="AH140" i="21"/>
  <c r="W140" i="21"/>
  <c r="V140" i="21"/>
  <c r="X140" i="21"/>
  <c r="Z140" i="21" s="1"/>
  <c r="AH139" i="21"/>
  <c r="W139" i="21"/>
  <c r="V139" i="21"/>
  <c r="X139" i="21"/>
  <c r="Z139" i="21" s="1"/>
  <c r="AH138" i="21"/>
  <c r="W138" i="21"/>
  <c r="V138" i="21"/>
  <c r="X138" i="21"/>
  <c r="Z138" i="21" s="1"/>
  <c r="AH137" i="21"/>
  <c r="W137" i="21"/>
  <c r="V137" i="21"/>
  <c r="X137" i="21"/>
  <c r="Z137" i="21" s="1"/>
  <c r="AH136" i="21"/>
  <c r="W136" i="21"/>
  <c r="V136" i="21"/>
  <c r="X136" i="21"/>
  <c r="Z136" i="21" s="1"/>
  <c r="AH135" i="21"/>
  <c r="W135" i="21"/>
  <c r="V135" i="21"/>
  <c r="X135" i="21"/>
  <c r="Z135" i="21" s="1"/>
  <c r="AH134" i="21"/>
  <c r="W134" i="21"/>
  <c r="V134" i="21"/>
  <c r="X134" i="21"/>
  <c r="Z134" i="21" s="1"/>
  <c r="AH133" i="21"/>
  <c r="W133" i="21"/>
  <c r="V133" i="21"/>
  <c r="X133" i="21"/>
  <c r="Z133" i="21" s="1"/>
  <c r="AH132" i="21"/>
  <c r="W132" i="21"/>
  <c r="V132" i="21"/>
  <c r="X132" i="21"/>
  <c r="Z132" i="21" s="1"/>
  <c r="AH131" i="21"/>
  <c r="W131" i="21"/>
  <c r="V131" i="21"/>
  <c r="X131" i="21"/>
  <c r="Z131" i="21" s="1"/>
  <c r="AH130" i="21"/>
  <c r="W130" i="21"/>
  <c r="V130" i="21"/>
  <c r="X130" i="21"/>
  <c r="Z130" i="21" s="1"/>
  <c r="AH129" i="21"/>
  <c r="W129" i="21"/>
  <c r="V129" i="21"/>
  <c r="X129" i="21"/>
  <c r="Z129" i="21" s="1"/>
  <c r="AH128" i="21"/>
  <c r="W128" i="21"/>
  <c r="V128" i="21"/>
  <c r="X128" i="21"/>
  <c r="Z128" i="21" s="1"/>
  <c r="AH127" i="21"/>
  <c r="W127" i="21"/>
  <c r="V127" i="21"/>
  <c r="X127" i="21"/>
  <c r="Z127" i="21" s="1"/>
  <c r="AH126" i="21"/>
  <c r="W126" i="21"/>
  <c r="V126" i="21"/>
  <c r="X126" i="21"/>
  <c r="Z126" i="21" s="1"/>
  <c r="AH125" i="21"/>
  <c r="W125" i="21"/>
  <c r="V125" i="21"/>
  <c r="X125" i="21"/>
  <c r="Z125" i="21" s="1"/>
  <c r="AH124" i="21"/>
  <c r="W124" i="21"/>
  <c r="V124" i="21"/>
  <c r="X124" i="21"/>
  <c r="Z124" i="21" s="1"/>
  <c r="AH123" i="21"/>
  <c r="W123" i="21"/>
  <c r="V123" i="21"/>
  <c r="X123" i="21"/>
  <c r="Z123" i="21" s="1"/>
  <c r="AH122" i="21"/>
  <c r="W122" i="21"/>
  <c r="V122" i="21"/>
  <c r="X122" i="21"/>
  <c r="Z122" i="21" s="1"/>
  <c r="AH121" i="21"/>
  <c r="W121" i="21"/>
  <c r="V121" i="21"/>
  <c r="X121" i="21"/>
  <c r="Z121" i="21" s="1"/>
  <c r="AH120" i="21"/>
  <c r="W120" i="21"/>
  <c r="V120" i="21"/>
  <c r="X120" i="21"/>
  <c r="Z120" i="21" s="1"/>
  <c r="AH119" i="21"/>
  <c r="W119" i="21"/>
  <c r="V119" i="21"/>
  <c r="X119" i="21"/>
  <c r="Z119" i="21" s="1"/>
  <c r="AH118" i="21"/>
  <c r="W118" i="21"/>
  <c r="V118" i="21"/>
  <c r="X118" i="21"/>
  <c r="Z118" i="21" s="1"/>
  <c r="AH117" i="21"/>
  <c r="W117" i="21"/>
  <c r="V117" i="21"/>
  <c r="X117" i="21"/>
  <c r="Z117" i="21" s="1"/>
  <c r="AH116" i="21"/>
  <c r="W116" i="21"/>
  <c r="V116" i="21"/>
  <c r="X116" i="21"/>
  <c r="Z116" i="21" s="1"/>
  <c r="AH115" i="21"/>
  <c r="W115" i="21"/>
  <c r="V115" i="21"/>
  <c r="X115" i="21"/>
  <c r="Z115" i="21" s="1"/>
  <c r="AH114" i="21"/>
  <c r="W114" i="21"/>
  <c r="V114" i="21"/>
  <c r="X114" i="21"/>
  <c r="Z114" i="21" s="1"/>
  <c r="AH113" i="21"/>
  <c r="W113" i="21"/>
  <c r="V113" i="21"/>
  <c r="X113" i="21"/>
  <c r="Z113" i="21" s="1"/>
  <c r="AH112" i="21"/>
  <c r="W112" i="21"/>
  <c r="V112" i="21"/>
  <c r="X112" i="21"/>
  <c r="Z112" i="21" s="1"/>
  <c r="AH111" i="21"/>
  <c r="W111" i="21"/>
  <c r="V111" i="21"/>
  <c r="X111" i="21"/>
  <c r="Z111" i="21" s="1"/>
  <c r="AH110" i="21"/>
  <c r="W110" i="21"/>
  <c r="V110" i="21"/>
  <c r="X110" i="21"/>
  <c r="Z110" i="21" s="1"/>
  <c r="AH109" i="21"/>
  <c r="W109" i="21"/>
  <c r="V109" i="21"/>
  <c r="X109" i="21"/>
  <c r="Z109" i="21" s="1"/>
  <c r="AH108" i="21"/>
  <c r="W108" i="21"/>
  <c r="V108" i="21"/>
  <c r="X108" i="21"/>
  <c r="Z108" i="21" s="1"/>
  <c r="AH107" i="21"/>
  <c r="W107" i="21"/>
  <c r="V107" i="21"/>
  <c r="X107" i="21"/>
  <c r="Z107" i="21" s="1"/>
  <c r="AH106" i="21"/>
  <c r="W106" i="21"/>
  <c r="V106" i="21"/>
  <c r="X106" i="21"/>
  <c r="Z106" i="21" s="1"/>
  <c r="AH105" i="21"/>
  <c r="W105" i="21"/>
  <c r="V105" i="21"/>
  <c r="X105" i="21"/>
  <c r="Z105" i="21" s="1"/>
  <c r="AH104" i="21"/>
  <c r="W104" i="21"/>
  <c r="V104" i="21"/>
  <c r="X104" i="21"/>
  <c r="Z104" i="21" s="1"/>
  <c r="AH103" i="21"/>
  <c r="W103" i="21"/>
  <c r="V103" i="21"/>
  <c r="X103" i="21"/>
  <c r="Z103" i="21" s="1"/>
  <c r="AH102" i="21"/>
  <c r="W102" i="21"/>
  <c r="V102" i="21"/>
  <c r="X102" i="21"/>
  <c r="Z102" i="21" s="1"/>
  <c r="AH101" i="21"/>
  <c r="W101" i="21"/>
  <c r="V101" i="21"/>
  <c r="X101" i="21"/>
  <c r="Z101" i="21" s="1"/>
  <c r="AH100" i="21"/>
  <c r="W100" i="21"/>
  <c r="V100" i="21"/>
  <c r="X100" i="21"/>
  <c r="Z100" i="21" s="1"/>
  <c r="AH99" i="21"/>
  <c r="W99" i="21"/>
  <c r="V99" i="21"/>
  <c r="X99" i="21"/>
  <c r="Z99" i="21" s="1"/>
  <c r="AH98" i="21"/>
  <c r="W98" i="21"/>
  <c r="V98" i="21"/>
  <c r="X98" i="21"/>
  <c r="Z98" i="21" s="1"/>
  <c r="AH97" i="21"/>
  <c r="W97" i="21"/>
  <c r="V97" i="21"/>
  <c r="X97" i="21"/>
  <c r="Z97" i="21" s="1"/>
  <c r="AH96" i="21"/>
  <c r="W96" i="21"/>
  <c r="V96" i="21"/>
  <c r="X96" i="21"/>
  <c r="Z96" i="21" s="1"/>
  <c r="AH95" i="21"/>
  <c r="W95" i="21"/>
  <c r="V95" i="21"/>
  <c r="X95" i="21"/>
  <c r="Z95" i="21" s="1"/>
  <c r="AH94" i="21"/>
  <c r="W94" i="21"/>
  <c r="V94" i="21"/>
  <c r="X94" i="21"/>
  <c r="Z94" i="21" s="1"/>
  <c r="AH93" i="21"/>
  <c r="W93" i="21"/>
  <c r="V93" i="21"/>
  <c r="X93" i="21"/>
  <c r="Z93" i="21" s="1"/>
  <c r="AH92" i="21"/>
  <c r="W92" i="21"/>
  <c r="V92" i="21"/>
  <c r="X92" i="21"/>
  <c r="Z92" i="21" s="1"/>
  <c r="AH91" i="21"/>
  <c r="W91" i="21"/>
  <c r="V91" i="21"/>
  <c r="X91" i="21"/>
  <c r="Z91" i="21" s="1"/>
  <c r="AH90" i="21"/>
  <c r="W90" i="21"/>
  <c r="V90" i="21"/>
  <c r="X90" i="21"/>
  <c r="Z90" i="21" s="1"/>
  <c r="AH89" i="21"/>
  <c r="W89" i="21"/>
  <c r="V89" i="21"/>
  <c r="X89" i="21"/>
  <c r="Z89" i="21" s="1"/>
  <c r="AH88" i="21"/>
  <c r="W88" i="21"/>
  <c r="V88" i="21"/>
  <c r="X88" i="21"/>
  <c r="Z88" i="21" s="1"/>
  <c r="AH87" i="21"/>
  <c r="AG87" i="21"/>
  <c r="V87" i="21"/>
  <c r="W87" i="21" s="1"/>
  <c r="X87" i="21"/>
  <c r="Z87" i="21" s="1"/>
  <c r="K87" i="21"/>
  <c r="AH86" i="21"/>
  <c r="AG86" i="21"/>
  <c r="W86" i="21"/>
  <c r="V86" i="21"/>
  <c r="X86" i="21"/>
  <c r="Z86" i="21" s="1"/>
  <c r="K86" i="21"/>
  <c r="AH85" i="21"/>
  <c r="V85" i="21"/>
  <c r="W85" i="21" s="1"/>
  <c r="X85" i="21"/>
  <c r="Z85" i="21" s="1"/>
  <c r="K85" i="21"/>
  <c r="AH84" i="21"/>
  <c r="W84" i="21"/>
  <c r="V84" i="21"/>
  <c r="AG84" i="21" s="1"/>
  <c r="X84" i="21"/>
  <c r="Z84" i="21" s="1"/>
  <c r="K84" i="21"/>
  <c r="AH83" i="21"/>
  <c r="V83" i="21"/>
  <c r="W83" i="21" s="1"/>
  <c r="X83" i="21"/>
  <c r="Z83" i="21" s="1"/>
  <c r="K83" i="21"/>
  <c r="AH82" i="21"/>
  <c r="AG82" i="21"/>
  <c r="W82" i="21"/>
  <c r="V82" i="21"/>
  <c r="X82" i="21"/>
  <c r="Z82" i="21" s="1"/>
  <c r="K82" i="21"/>
  <c r="AH81" i="21"/>
  <c r="V81" i="21"/>
  <c r="W81" i="21" s="1"/>
  <c r="X81" i="21"/>
  <c r="Z81" i="21" s="1"/>
  <c r="K81" i="21"/>
  <c r="AH80" i="21"/>
  <c r="W80" i="21"/>
  <c r="V80" i="21"/>
  <c r="AG80" i="21" s="1"/>
  <c r="X80" i="21"/>
  <c r="Z80" i="21" s="1"/>
  <c r="K80" i="21"/>
  <c r="AH79" i="21"/>
  <c r="V79" i="21"/>
  <c r="W79" i="21" s="1"/>
  <c r="X79" i="21"/>
  <c r="Z79" i="21" s="1"/>
  <c r="K79" i="21"/>
  <c r="AH78" i="21"/>
  <c r="AG78" i="21"/>
  <c r="W78" i="21"/>
  <c r="V78" i="21"/>
  <c r="X78" i="21"/>
  <c r="Z78" i="21" s="1"/>
  <c r="K78" i="21"/>
  <c r="AH77" i="21"/>
  <c r="V77" i="21"/>
  <c r="W77" i="21" s="1"/>
  <c r="X77" i="21"/>
  <c r="Z77" i="21" s="1"/>
  <c r="K77" i="21"/>
  <c r="AH76" i="21"/>
  <c r="W76" i="21"/>
  <c r="V76" i="21"/>
  <c r="AG76" i="21" s="1"/>
  <c r="X76" i="21"/>
  <c r="Z76" i="21" s="1"/>
  <c r="K76" i="21"/>
  <c r="AH75" i="21"/>
  <c r="V75" i="21"/>
  <c r="W75" i="21" s="1"/>
  <c r="X75" i="21"/>
  <c r="Z75" i="21" s="1"/>
  <c r="K75" i="21"/>
  <c r="AH74" i="21"/>
  <c r="AG74" i="21"/>
  <c r="W74" i="21"/>
  <c r="V74" i="21"/>
  <c r="X74" i="21"/>
  <c r="Z74" i="21" s="1"/>
  <c r="K74" i="21"/>
  <c r="AH73" i="21"/>
  <c r="V73" i="21"/>
  <c r="W73" i="21" s="1"/>
  <c r="X73" i="21"/>
  <c r="Z73" i="21" s="1"/>
  <c r="K73" i="21"/>
  <c r="AH72" i="21"/>
  <c r="W72" i="21"/>
  <c r="V72" i="21"/>
  <c r="AG72" i="21" s="1"/>
  <c r="X72" i="21"/>
  <c r="Z72" i="21" s="1"/>
  <c r="K72" i="21"/>
  <c r="AH71" i="21"/>
  <c r="V71" i="21"/>
  <c r="AG71" i="21" s="1"/>
  <c r="X71" i="21"/>
  <c r="Z71" i="21" s="1"/>
  <c r="K71" i="21"/>
  <c r="AH70" i="21"/>
  <c r="W70" i="21"/>
  <c r="V70" i="21"/>
  <c r="AG70" i="21" s="1"/>
  <c r="X70" i="21"/>
  <c r="Z70" i="21" s="1"/>
  <c r="K70" i="21"/>
  <c r="AH69" i="21"/>
  <c r="V69" i="21"/>
  <c r="AG69" i="21" s="1"/>
  <c r="X69" i="21"/>
  <c r="Z69" i="21" s="1"/>
  <c r="K69" i="21"/>
  <c r="AH68" i="21"/>
  <c r="W68" i="21"/>
  <c r="V68" i="21"/>
  <c r="AG68" i="21" s="1"/>
  <c r="X68" i="21"/>
  <c r="Z68" i="21" s="1"/>
  <c r="K68" i="21"/>
  <c r="AH67" i="21"/>
  <c r="V67" i="21"/>
  <c r="AG67" i="21" s="1"/>
  <c r="X67" i="21"/>
  <c r="Z67" i="21" s="1"/>
  <c r="K67" i="21"/>
  <c r="AH66" i="21"/>
  <c r="W66" i="21"/>
  <c r="V66" i="21"/>
  <c r="AG66" i="21" s="1"/>
  <c r="X66" i="21"/>
  <c r="Z66" i="21" s="1"/>
  <c r="K66" i="21"/>
  <c r="AH65" i="21"/>
  <c r="V65" i="21"/>
  <c r="AG65" i="21" s="1"/>
  <c r="X65" i="21"/>
  <c r="Z65" i="21" s="1"/>
  <c r="K65" i="21"/>
  <c r="AH64" i="21"/>
  <c r="W64" i="21"/>
  <c r="V64" i="21"/>
  <c r="AG64" i="21" s="1"/>
  <c r="X64" i="21"/>
  <c r="Z64" i="21" s="1"/>
  <c r="K64" i="21"/>
  <c r="AH63" i="21"/>
  <c r="V63" i="21"/>
  <c r="AG63" i="21" s="1"/>
  <c r="X63" i="21"/>
  <c r="Z63" i="21" s="1"/>
  <c r="K63" i="21"/>
  <c r="AH62" i="21"/>
  <c r="W62" i="21"/>
  <c r="V62" i="21"/>
  <c r="AG62" i="21" s="1"/>
  <c r="X62" i="21"/>
  <c r="Z62" i="21" s="1"/>
  <c r="K62" i="21"/>
  <c r="AH61" i="21"/>
  <c r="V61" i="21"/>
  <c r="AG61" i="21" s="1"/>
  <c r="X61" i="21"/>
  <c r="Z61" i="21" s="1"/>
  <c r="K61" i="21"/>
  <c r="AH60" i="21"/>
  <c r="W60" i="21"/>
  <c r="V60" i="21"/>
  <c r="AG60" i="21" s="1"/>
  <c r="X60" i="21"/>
  <c r="Z60" i="21" s="1"/>
  <c r="K60" i="21"/>
  <c r="AH59" i="21"/>
  <c r="V59" i="21"/>
  <c r="AG59" i="21" s="1"/>
  <c r="X59" i="21"/>
  <c r="Z59" i="21" s="1"/>
  <c r="K59" i="21"/>
  <c r="AH58" i="21"/>
  <c r="W58" i="21"/>
  <c r="V58" i="21"/>
  <c r="AG58" i="21" s="1"/>
  <c r="X58" i="21"/>
  <c r="Z58" i="21" s="1"/>
  <c r="K58" i="21"/>
  <c r="AH57" i="21"/>
  <c r="V57" i="21"/>
  <c r="AG57" i="21" s="1"/>
  <c r="X57" i="21"/>
  <c r="Z57" i="21" s="1"/>
  <c r="K57" i="21"/>
  <c r="AH56" i="21"/>
  <c r="W56" i="21"/>
  <c r="V56" i="21"/>
  <c r="AG56" i="21" s="1"/>
  <c r="X56" i="21"/>
  <c r="Z56" i="21" s="1"/>
  <c r="K56" i="21"/>
  <c r="AH55" i="21"/>
  <c r="V55" i="21"/>
  <c r="AG55" i="21" s="1"/>
  <c r="X55" i="21"/>
  <c r="Z55" i="21" s="1"/>
  <c r="K55" i="21"/>
  <c r="AH54" i="21"/>
  <c r="W54" i="21"/>
  <c r="V54" i="21"/>
  <c r="AG54" i="21" s="1"/>
  <c r="X54" i="21"/>
  <c r="Z54" i="21" s="1"/>
  <c r="K54" i="21"/>
  <c r="AH53" i="21"/>
  <c r="V53" i="21"/>
  <c r="AG53" i="21" s="1"/>
  <c r="X53" i="21"/>
  <c r="Z53" i="21" s="1"/>
  <c r="K53" i="21"/>
  <c r="AH52" i="21"/>
  <c r="W52" i="21"/>
  <c r="V52" i="21"/>
  <c r="AG52" i="21" s="1"/>
  <c r="X52" i="21"/>
  <c r="Z52" i="21" s="1"/>
  <c r="K52" i="21"/>
  <c r="AH51" i="21"/>
  <c r="V51" i="21"/>
  <c r="AG51" i="21" s="1"/>
  <c r="X51" i="21"/>
  <c r="Z51" i="21" s="1"/>
  <c r="K51" i="21"/>
  <c r="AH50" i="21"/>
  <c r="W50" i="21"/>
  <c r="V50" i="21"/>
  <c r="AG50" i="21" s="1"/>
  <c r="X50" i="21"/>
  <c r="Z50" i="21" s="1"/>
  <c r="K50" i="21"/>
  <c r="AH49" i="21"/>
  <c r="V49" i="21"/>
  <c r="AG49" i="21" s="1"/>
  <c r="X49" i="21"/>
  <c r="Z49" i="21" s="1"/>
  <c r="K49" i="21"/>
  <c r="AH48" i="21"/>
  <c r="W48" i="21"/>
  <c r="V48" i="21"/>
  <c r="AG48" i="21" s="1"/>
  <c r="X48" i="21"/>
  <c r="Z48" i="21" s="1"/>
  <c r="K48" i="21"/>
  <c r="AH47" i="21"/>
  <c r="V47" i="21"/>
  <c r="AG47" i="21" s="1"/>
  <c r="X47" i="21"/>
  <c r="Z47" i="21" s="1"/>
  <c r="K47" i="21"/>
  <c r="AH46" i="21"/>
  <c r="W46" i="21"/>
  <c r="V46" i="21"/>
  <c r="AG46" i="21" s="1"/>
  <c r="X46" i="21"/>
  <c r="Z46" i="21" s="1"/>
  <c r="K46" i="21"/>
  <c r="AH45" i="21"/>
  <c r="V45" i="21"/>
  <c r="AG45" i="21" s="1"/>
  <c r="X45" i="21"/>
  <c r="Z45" i="21" s="1"/>
  <c r="K45" i="21"/>
  <c r="AH44" i="21"/>
  <c r="W44" i="21"/>
  <c r="V44" i="21"/>
  <c r="AG44" i="21" s="1"/>
  <c r="X44" i="21"/>
  <c r="Z44" i="21" s="1"/>
  <c r="K44" i="21"/>
  <c r="AH43" i="21"/>
  <c r="V43" i="21"/>
  <c r="AG43" i="21" s="1"/>
  <c r="X43" i="21"/>
  <c r="Z43" i="21" s="1"/>
  <c r="K43" i="21"/>
  <c r="AH42" i="21"/>
  <c r="W42" i="21"/>
  <c r="V42" i="21"/>
  <c r="AG42" i="21" s="1"/>
  <c r="X42" i="21"/>
  <c r="Z42" i="21" s="1"/>
  <c r="K42" i="21"/>
  <c r="AH41" i="21"/>
  <c r="V41" i="21"/>
  <c r="AG41" i="21" s="1"/>
  <c r="X41" i="21"/>
  <c r="Z41" i="21" s="1"/>
  <c r="K41" i="21"/>
  <c r="AH40" i="21"/>
  <c r="W40" i="21"/>
  <c r="V40" i="21"/>
  <c r="AG40" i="21" s="1"/>
  <c r="X40" i="21"/>
  <c r="Z40" i="21" s="1"/>
  <c r="K40" i="21"/>
  <c r="AH39" i="21"/>
  <c r="V39" i="21"/>
  <c r="AG39" i="21" s="1"/>
  <c r="X39" i="21"/>
  <c r="Z39" i="21" s="1"/>
  <c r="K39" i="21"/>
  <c r="AH38" i="21"/>
  <c r="W38" i="21"/>
  <c r="V38" i="21"/>
  <c r="AG38" i="21" s="1"/>
  <c r="X38" i="21"/>
  <c r="Z38" i="21" s="1"/>
  <c r="K38" i="21"/>
  <c r="AH37" i="21"/>
  <c r="V37" i="21"/>
  <c r="AG37" i="21" s="1"/>
  <c r="X37" i="21"/>
  <c r="Z37" i="21" s="1"/>
  <c r="K37" i="21"/>
  <c r="AH36" i="21"/>
  <c r="W36" i="21"/>
  <c r="V36" i="21"/>
  <c r="AG36" i="21" s="1"/>
  <c r="X36" i="21"/>
  <c r="Z36" i="21" s="1"/>
  <c r="K36" i="21"/>
  <c r="AH35" i="21"/>
  <c r="V35" i="21"/>
  <c r="AG35" i="21" s="1"/>
  <c r="X35" i="21"/>
  <c r="Z35" i="21" s="1"/>
  <c r="K35" i="21"/>
  <c r="AH34" i="21"/>
  <c r="W34" i="21"/>
  <c r="V34" i="21"/>
  <c r="AG34" i="21" s="1"/>
  <c r="X34" i="21"/>
  <c r="Z34" i="21" s="1"/>
  <c r="K34" i="21"/>
  <c r="AH33" i="21"/>
  <c r="V33" i="21"/>
  <c r="AG33" i="21" s="1"/>
  <c r="X33" i="21"/>
  <c r="Z33" i="21" s="1"/>
  <c r="K33" i="21"/>
  <c r="AH32" i="21"/>
  <c r="W32" i="21"/>
  <c r="V32" i="21"/>
  <c r="AG32" i="21" s="1"/>
  <c r="X32" i="21"/>
  <c r="Z32" i="21" s="1"/>
  <c r="K32" i="21"/>
  <c r="AH31" i="21"/>
  <c r="V31" i="21"/>
  <c r="AG31" i="21" s="1"/>
  <c r="X31" i="21"/>
  <c r="Z31" i="21" s="1"/>
  <c r="K31" i="21"/>
  <c r="AH30" i="21"/>
  <c r="W30" i="21"/>
  <c r="V30" i="21"/>
  <c r="AG30" i="21" s="1"/>
  <c r="X30" i="21"/>
  <c r="Z30" i="21" s="1"/>
  <c r="K30" i="21"/>
  <c r="AH29" i="21"/>
  <c r="V29" i="21"/>
  <c r="AG29" i="21" s="1"/>
  <c r="X29" i="21"/>
  <c r="Z29" i="21" s="1"/>
  <c r="K29" i="21"/>
  <c r="AH28" i="21"/>
  <c r="W28" i="21"/>
  <c r="V28" i="21"/>
  <c r="AG28" i="21" s="1"/>
  <c r="X28" i="21"/>
  <c r="Z28" i="21" s="1"/>
  <c r="K28" i="21"/>
  <c r="AH27" i="21"/>
  <c r="V27" i="21"/>
  <c r="AG27" i="21" s="1"/>
  <c r="X27" i="21"/>
  <c r="Z27" i="21" s="1"/>
  <c r="K27" i="21"/>
  <c r="AH26" i="21"/>
  <c r="W26" i="21"/>
  <c r="V26" i="21"/>
  <c r="AG26" i="21" s="1"/>
  <c r="X26" i="21"/>
  <c r="Z26" i="21" s="1"/>
  <c r="K26" i="21"/>
  <c r="AH25" i="21"/>
  <c r="V25" i="21"/>
  <c r="AG25" i="21" s="1"/>
  <c r="X25" i="21"/>
  <c r="Z25" i="21" s="1"/>
  <c r="K25" i="21"/>
  <c r="AH24" i="21"/>
  <c r="W24" i="21"/>
  <c r="V24" i="21"/>
  <c r="AG24" i="21" s="1"/>
  <c r="X24" i="21"/>
  <c r="Z24" i="21" s="1"/>
  <c r="K24" i="21"/>
  <c r="AH23" i="21"/>
  <c r="V23" i="21"/>
  <c r="AG23" i="21" s="1"/>
  <c r="X23" i="21"/>
  <c r="Z23" i="21" s="1"/>
  <c r="K23" i="21"/>
  <c r="AH22" i="21"/>
  <c r="W22" i="21"/>
  <c r="V22" i="21"/>
  <c r="AG22" i="21" s="1"/>
  <c r="X22" i="21"/>
  <c r="Z22" i="21" s="1"/>
  <c r="K22" i="21"/>
  <c r="AH21" i="21"/>
  <c r="V21" i="21"/>
  <c r="AG21" i="21" s="1"/>
  <c r="X21" i="21"/>
  <c r="Z21" i="21" s="1"/>
  <c r="K21" i="21"/>
  <c r="AH20" i="21"/>
  <c r="V20" i="21"/>
  <c r="AG20" i="21" s="1"/>
  <c r="X20" i="21"/>
  <c r="Z20" i="21" s="1"/>
  <c r="AH19" i="21"/>
  <c r="V19" i="21"/>
  <c r="AG19" i="21" s="1"/>
  <c r="X19" i="21"/>
  <c r="Z19" i="21" s="1"/>
  <c r="K19" i="21"/>
  <c r="AH18" i="21"/>
  <c r="V18" i="21"/>
  <c r="AG18" i="21" s="1"/>
  <c r="X18" i="21"/>
  <c r="Z18" i="21" s="1"/>
  <c r="K18" i="21"/>
  <c r="AH17" i="21"/>
  <c r="V17" i="21"/>
  <c r="X17" i="21"/>
  <c r="Z17" i="21" s="1"/>
  <c r="K17" i="21"/>
  <c r="AH16" i="21"/>
  <c r="W16" i="21"/>
  <c r="V16" i="21"/>
  <c r="X16" i="21"/>
  <c r="Z16" i="21" s="1"/>
  <c r="K16" i="21"/>
  <c r="AH15" i="21"/>
  <c r="V15" i="21"/>
  <c r="X15" i="21"/>
  <c r="Z15" i="21" s="1"/>
  <c r="K15" i="21"/>
  <c r="AH14" i="21"/>
  <c r="V14" i="21"/>
  <c r="X14" i="21"/>
  <c r="Z14" i="21" s="1"/>
  <c r="K14" i="21"/>
  <c r="AH13" i="21"/>
  <c r="V13" i="21"/>
  <c r="AG13" i="21" s="1"/>
  <c r="X13" i="21"/>
  <c r="Z13" i="21" s="1"/>
  <c r="K13" i="21"/>
  <c r="AH12" i="21"/>
  <c r="V12" i="21"/>
  <c r="AG12" i="21" s="1"/>
  <c r="X12" i="21"/>
  <c r="Z12" i="21" s="1"/>
  <c r="K12" i="21"/>
  <c r="AH11" i="21"/>
  <c r="V11" i="21"/>
  <c r="AG11" i="21" s="1"/>
  <c r="X11" i="21"/>
  <c r="Z11" i="21" s="1"/>
  <c r="K11" i="21"/>
  <c r="AH10" i="21"/>
  <c r="V10" i="21"/>
  <c r="AG10" i="21" s="1"/>
  <c r="X10" i="21"/>
  <c r="Z10" i="21" s="1"/>
  <c r="AH9" i="21"/>
  <c r="V9" i="21"/>
  <c r="AG9" i="21" s="1"/>
  <c r="X9" i="21"/>
  <c r="Z9" i="21" s="1"/>
  <c r="K9" i="21"/>
  <c r="AH8" i="21"/>
  <c r="V8" i="21"/>
  <c r="AG8" i="21" s="1"/>
  <c r="X8" i="21"/>
  <c r="Z8" i="21" s="1"/>
  <c r="K8" i="21"/>
  <c r="AH7" i="21"/>
  <c r="V7" i="21"/>
  <c r="AG7" i="21" s="1"/>
  <c r="X7" i="21"/>
  <c r="Z7" i="21" s="1"/>
  <c r="K7" i="21"/>
  <c r="AH6" i="21"/>
  <c r="V6" i="21"/>
  <c r="AG6" i="21" s="1"/>
  <c r="X6" i="21"/>
  <c r="Z6" i="21" s="1"/>
  <c r="K6" i="21"/>
  <c r="AH5" i="21"/>
  <c r="V5" i="21"/>
  <c r="AG5" i="21" s="1"/>
  <c r="X5" i="21"/>
  <c r="Z5" i="21" s="1"/>
  <c r="K5" i="21"/>
  <c r="AH4" i="21"/>
  <c r="V4" i="21"/>
  <c r="AG4" i="21" s="1"/>
  <c r="X4" i="21"/>
  <c r="Z4" i="21" s="1"/>
  <c r="K4" i="21"/>
  <c r="AH3" i="21"/>
  <c r="V3" i="21"/>
  <c r="AG3" i="21" s="1"/>
  <c r="X3" i="21"/>
  <c r="Z3" i="21" s="1"/>
  <c r="K3" i="21"/>
  <c r="AH2" i="21"/>
  <c r="V2" i="21"/>
  <c r="AG2" i="21" s="1"/>
  <c r="X2" i="21"/>
  <c r="Z2" i="21" s="1"/>
  <c r="K2" i="21"/>
  <c r="AL267" i="20"/>
  <c r="AI267" i="20"/>
  <c r="AH267" i="20"/>
  <c r="AK267" i="20" s="1"/>
  <c r="AL266" i="20"/>
  <c r="AN266" i="20" s="1"/>
  <c r="AI266" i="20"/>
  <c r="AH266" i="20"/>
  <c r="AK266" i="20" s="1"/>
  <c r="AL265" i="20"/>
  <c r="AM265" i="20" s="1"/>
  <c r="AP265" i="20" s="1"/>
  <c r="AI265" i="20"/>
  <c r="AH265" i="20"/>
  <c r="AK265" i="20" s="1"/>
  <c r="AL264" i="20"/>
  <c r="AN264" i="20" s="1"/>
  <c r="AI264" i="20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L260" i="20"/>
  <c r="AN260" i="20" s="1"/>
  <c r="AI260" i="20"/>
  <c r="AH260" i="20"/>
  <c r="AL259" i="20"/>
  <c r="AN259" i="20" s="1"/>
  <c r="AI259" i="20"/>
  <c r="AH259" i="20"/>
  <c r="AL258" i="20"/>
  <c r="AN258" i="20" s="1"/>
  <c r="AI258" i="20"/>
  <c r="AH258" i="20"/>
  <c r="AL257" i="20"/>
  <c r="AN257" i="20" s="1"/>
  <c r="AI257" i="20"/>
  <c r="AH257" i="20"/>
  <c r="AL256" i="20"/>
  <c r="AN256" i="20" s="1"/>
  <c r="AI256" i="20"/>
  <c r="AH256" i="20"/>
  <c r="AL255" i="20"/>
  <c r="AN255" i="20" s="1"/>
  <c r="AI255" i="20"/>
  <c r="AH255" i="20"/>
  <c r="AL254" i="20"/>
  <c r="AN254" i="20" s="1"/>
  <c r="AH254" i="20"/>
  <c r="AL253" i="20"/>
  <c r="AN253" i="20" s="1"/>
  <c r="AH253" i="20"/>
  <c r="AL252" i="20"/>
  <c r="AN252" i="20" s="1"/>
  <c r="AH252" i="20"/>
  <c r="AL251" i="20"/>
  <c r="AN251" i="20" s="1"/>
  <c r="AI251" i="20"/>
  <c r="AH251" i="20"/>
  <c r="AL250" i="20"/>
  <c r="AN250" i="20" s="1"/>
  <c r="AI250" i="20"/>
  <c r="AH250" i="20"/>
  <c r="AL249" i="20"/>
  <c r="AN249" i="20" s="1"/>
  <c r="AI249" i="20"/>
  <c r="AH249" i="20"/>
  <c r="AL248" i="20"/>
  <c r="AN248" i="20" s="1"/>
  <c r="AI248" i="20"/>
  <c r="AH248" i="20"/>
  <c r="AL247" i="20"/>
  <c r="AN247" i="20" s="1"/>
  <c r="AI247" i="20"/>
  <c r="AH247" i="20"/>
  <c r="AL246" i="20"/>
  <c r="AN246" i="20" s="1"/>
  <c r="AI246" i="20"/>
  <c r="AH246" i="20"/>
  <c r="AL245" i="20"/>
  <c r="AN245" i="20" s="1"/>
  <c r="AI245" i="20"/>
  <c r="AH245" i="20"/>
  <c r="AL244" i="20"/>
  <c r="AN244" i="20" s="1"/>
  <c r="AI244" i="20"/>
  <c r="AH244" i="20"/>
  <c r="AL243" i="20"/>
  <c r="AN243" i="20" s="1"/>
  <c r="AI243" i="20"/>
  <c r="AH243" i="20"/>
  <c r="AL242" i="20"/>
  <c r="AN242" i="20" s="1"/>
  <c r="AH242" i="20"/>
  <c r="AL241" i="20"/>
  <c r="AN241" i="20" s="1"/>
  <c r="AH241" i="20"/>
  <c r="AL240" i="20"/>
  <c r="AN240" i="20" s="1"/>
  <c r="AH240" i="20"/>
  <c r="AL239" i="20"/>
  <c r="AN239" i="20" s="1"/>
  <c r="AI239" i="20"/>
  <c r="AH239" i="20"/>
  <c r="AL238" i="20"/>
  <c r="AN238" i="20" s="1"/>
  <c r="AI238" i="20"/>
  <c r="AH238" i="20"/>
  <c r="AL237" i="20"/>
  <c r="AN237" i="20" s="1"/>
  <c r="AI237" i="20"/>
  <c r="AH237" i="20"/>
  <c r="AL236" i="20"/>
  <c r="AN236" i="20" s="1"/>
  <c r="AI236" i="20"/>
  <c r="AH236" i="20"/>
  <c r="AL235" i="20"/>
  <c r="AN235" i="20" s="1"/>
  <c r="AI235" i="20"/>
  <c r="AH235" i="20"/>
  <c r="AL234" i="20"/>
  <c r="AN234" i="20" s="1"/>
  <c r="AI234" i="20"/>
  <c r="AH234" i="20"/>
  <c r="AL233" i="20"/>
  <c r="AN233" i="20" s="1"/>
  <c r="AI233" i="20"/>
  <c r="AH233" i="20"/>
  <c r="AL232" i="20"/>
  <c r="AN232" i="20" s="1"/>
  <c r="AI232" i="20"/>
  <c r="AH232" i="20"/>
  <c r="AL231" i="20"/>
  <c r="AN231" i="20" s="1"/>
  <c r="AI231" i="20"/>
  <c r="AH231" i="20"/>
  <c r="AL230" i="20"/>
  <c r="AN230" i="20" s="1"/>
  <c r="AI230" i="20"/>
  <c r="AH230" i="20"/>
  <c r="AL229" i="20"/>
  <c r="AN229" i="20" s="1"/>
  <c r="AI229" i="20"/>
  <c r="AH229" i="20"/>
  <c r="AL228" i="20"/>
  <c r="AN228" i="20" s="1"/>
  <c r="AI228" i="20"/>
  <c r="AH228" i="20"/>
  <c r="AL227" i="20"/>
  <c r="AN227" i="20" s="1"/>
  <c r="AI227" i="20"/>
  <c r="AH227" i="20"/>
  <c r="AL226" i="20"/>
  <c r="AN226" i="20" s="1"/>
  <c r="AI226" i="20"/>
  <c r="AH226" i="20"/>
  <c r="AL225" i="20"/>
  <c r="AN225" i="20" s="1"/>
  <c r="AI225" i="20"/>
  <c r="AH225" i="20"/>
  <c r="AL224" i="20"/>
  <c r="AN224" i="20" s="1"/>
  <c r="AI224" i="20"/>
  <c r="AH224" i="20"/>
  <c r="AL223" i="20"/>
  <c r="AN223" i="20" s="1"/>
  <c r="AI223" i="20"/>
  <c r="AH223" i="20"/>
  <c r="AL222" i="20"/>
  <c r="AN222" i="20" s="1"/>
  <c r="AI222" i="20"/>
  <c r="AH222" i="20"/>
  <c r="AL221" i="20"/>
  <c r="AN221" i="20" s="1"/>
  <c r="AI221" i="20"/>
  <c r="AH221" i="20"/>
  <c r="AL220" i="20"/>
  <c r="AN220" i="20" s="1"/>
  <c r="AI220" i="20"/>
  <c r="AH220" i="20"/>
  <c r="AL219" i="20"/>
  <c r="AN219" i="20" s="1"/>
  <c r="AI219" i="20"/>
  <c r="AH219" i="20"/>
  <c r="AL218" i="20"/>
  <c r="AN218" i="20" s="1"/>
  <c r="AI218" i="20"/>
  <c r="AH218" i="20"/>
  <c r="AL217" i="20"/>
  <c r="AN217" i="20" s="1"/>
  <c r="AI217" i="20"/>
  <c r="AH217" i="20"/>
  <c r="AL216" i="20"/>
  <c r="AN216" i="20" s="1"/>
  <c r="AI216" i="20"/>
  <c r="AH216" i="20"/>
  <c r="AL215" i="20"/>
  <c r="AN215" i="20" s="1"/>
  <c r="AI215" i="20"/>
  <c r="AH215" i="20"/>
  <c r="AL214" i="20"/>
  <c r="AN214" i="20" s="1"/>
  <c r="AI214" i="20"/>
  <c r="AH214" i="20"/>
  <c r="AL213" i="20"/>
  <c r="AN213" i="20" s="1"/>
  <c r="AI213" i="20"/>
  <c r="AH213" i="20"/>
  <c r="AL212" i="20"/>
  <c r="AN212" i="20" s="1"/>
  <c r="AI212" i="20"/>
  <c r="AH212" i="20"/>
  <c r="AL211" i="20"/>
  <c r="AN211" i="20" s="1"/>
  <c r="AI211" i="20"/>
  <c r="AH211" i="20"/>
  <c r="AL210" i="20"/>
  <c r="AN210" i="20" s="1"/>
  <c r="AI210" i="20"/>
  <c r="AH210" i="20"/>
  <c r="AL209" i="20"/>
  <c r="AN209" i="20" s="1"/>
  <c r="AI209" i="20"/>
  <c r="AH209" i="20"/>
  <c r="AL208" i="20"/>
  <c r="AN208" i="20" s="1"/>
  <c r="AI208" i="20"/>
  <c r="AH208" i="20"/>
  <c r="AL207" i="20"/>
  <c r="AN207" i="20" s="1"/>
  <c r="AI207" i="20"/>
  <c r="AH207" i="20"/>
  <c r="AB207" i="20"/>
  <c r="AL206" i="20"/>
  <c r="AN206" i="20" s="1"/>
  <c r="AI206" i="20"/>
  <c r="AH206" i="20"/>
  <c r="AK206" i="20" s="1"/>
  <c r="AP205" i="20"/>
  <c r="AN205" i="20"/>
  <c r="AI205" i="20"/>
  <c r="AH205" i="20"/>
  <c r="AK205" i="20" s="1"/>
  <c r="AL204" i="20"/>
  <c r="AI204" i="20"/>
  <c r="AH204" i="20"/>
  <c r="AK204" i="20" s="1"/>
  <c r="AL203" i="20"/>
  <c r="AI203" i="20"/>
  <c r="AH203" i="20"/>
  <c r="AK203" i="20" s="1"/>
  <c r="AH200" i="20"/>
  <c r="V200" i="20"/>
  <c r="W200" i="20" s="1"/>
  <c r="X200" i="20"/>
  <c r="Z200" i="20" s="1"/>
  <c r="K200" i="20"/>
  <c r="AH199" i="20"/>
  <c r="V199" i="20"/>
  <c r="W199" i="20" s="1"/>
  <c r="X199" i="20"/>
  <c r="Z199" i="20" s="1"/>
  <c r="AH198" i="20"/>
  <c r="W198" i="20"/>
  <c r="V198" i="20"/>
  <c r="X198" i="20"/>
  <c r="Z198" i="20" s="1"/>
  <c r="AH197" i="20"/>
  <c r="W197" i="20"/>
  <c r="V197" i="20"/>
  <c r="X197" i="20"/>
  <c r="Z197" i="20" s="1"/>
  <c r="AH196" i="20"/>
  <c r="W196" i="20"/>
  <c r="V196" i="20"/>
  <c r="X196" i="20"/>
  <c r="Z196" i="20" s="1"/>
  <c r="AH195" i="20"/>
  <c r="W195" i="20"/>
  <c r="V195" i="20"/>
  <c r="X195" i="20"/>
  <c r="Z195" i="20" s="1"/>
  <c r="AH194" i="20"/>
  <c r="W194" i="20"/>
  <c r="V194" i="20"/>
  <c r="X194" i="20"/>
  <c r="Z194" i="20" s="1"/>
  <c r="AH193" i="20"/>
  <c r="W193" i="20"/>
  <c r="V193" i="20"/>
  <c r="X193" i="20"/>
  <c r="Z193" i="20" s="1"/>
  <c r="AH192" i="20"/>
  <c r="W192" i="20"/>
  <c r="V192" i="20"/>
  <c r="X192" i="20"/>
  <c r="Z192" i="20" s="1"/>
  <c r="AH191" i="20"/>
  <c r="W191" i="20"/>
  <c r="V191" i="20"/>
  <c r="X191" i="20"/>
  <c r="Z191" i="20" s="1"/>
  <c r="AH190" i="20"/>
  <c r="W190" i="20"/>
  <c r="V190" i="20"/>
  <c r="X190" i="20"/>
  <c r="Z190" i="20" s="1"/>
  <c r="AH189" i="20"/>
  <c r="W189" i="20"/>
  <c r="V189" i="20"/>
  <c r="X189" i="20"/>
  <c r="Z189" i="20" s="1"/>
  <c r="AH188" i="20"/>
  <c r="W188" i="20"/>
  <c r="V188" i="20"/>
  <c r="X188" i="20"/>
  <c r="Z188" i="20" s="1"/>
  <c r="AH187" i="20"/>
  <c r="W187" i="20"/>
  <c r="V187" i="20"/>
  <c r="X187" i="20"/>
  <c r="Z187" i="20" s="1"/>
  <c r="AH186" i="20"/>
  <c r="W186" i="20"/>
  <c r="V186" i="20"/>
  <c r="X186" i="20"/>
  <c r="Z186" i="20" s="1"/>
  <c r="AH185" i="20"/>
  <c r="W185" i="20"/>
  <c r="V185" i="20"/>
  <c r="X185" i="20"/>
  <c r="Z185" i="20" s="1"/>
  <c r="AH184" i="20"/>
  <c r="W184" i="20"/>
  <c r="V184" i="20"/>
  <c r="X184" i="20"/>
  <c r="Z184" i="20" s="1"/>
  <c r="AH183" i="20"/>
  <c r="W183" i="20"/>
  <c r="V183" i="20"/>
  <c r="X183" i="20"/>
  <c r="Z183" i="20" s="1"/>
  <c r="AH182" i="20"/>
  <c r="W182" i="20"/>
  <c r="V182" i="20"/>
  <c r="X182" i="20"/>
  <c r="Z182" i="20" s="1"/>
  <c r="AH181" i="20"/>
  <c r="W181" i="20"/>
  <c r="V181" i="20"/>
  <c r="X181" i="20"/>
  <c r="Z181" i="20" s="1"/>
  <c r="AH180" i="20"/>
  <c r="W180" i="20"/>
  <c r="V180" i="20"/>
  <c r="X180" i="20"/>
  <c r="Z180" i="20" s="1"/>
  <c r="AH179" i="20"/>
  <c r="W179" i="20"/>
  <c r="V179" i="20"/>
  <c r="X179" i="20"/>
  <c r="Z179" i="20" s="1"/>
  <c r="AH178" i="20"/>
  <c r="W178" i="20"/>
  <c r="V178" i="20"/>
  <c r="X178" i="20"/>
  <c r="Z178" i="20" s="1"/>
  <c r="AH177" i="20"/>
  <c r="W177" i="20"/>
  <c r="V177" i="20"/>
  <c r="X177" i="20"/>
  <c r="Z177" i="20" s="1"/>
  <c r="AH176" i="20"/>
  <c r="W176" i="20"/>
  <c r="V176" i="20"/>
  <c r="X176" i="20"/>
  <c r="Z176" i="20" s="1"/>
  <c r="AH175" i="20"/>
  <c r="W175" i="20"/>
  <c r="V175" i="20"/>
  <c r="X175" i="20"/>
  <c r="Z175" i="20" s="1"/>
  <c r="AH174" i="20"/>
  <c r="W174" i="20"/>
  <c r="V174" i="20"/>
  <c r="X174" i="20"/>
  <c r="Z174" i="20" s="1"/>
  <c r="AH173" i="20"/>
  <c r="W173" i="20"/>
  <c r="V173" i="20"/>
  <c r="X173" i="20"/>
  <c r="Z173" i="20" s="1"/>
  <c r="AH172" i="20"/>
  <c r="W172" i="20"/>
  <c r="V172" i="20"/>
  <c r="X172" i="20"/>
  <c r="Z172" i="20" s="1"/>
  <c r="AH171" i="20"/>
  <c r="W171" i="20"/>
  <c r="V171" i="20"/>
  <c r="X171" i="20"/>
  <c r="Z171" i="20" s="1"/>
  <c r="AH170" i="20"/>
  <c r="W170" i="20"/>
  <c r="V170" i="20"/>
  <c r="X170" i="20"/>
  <c r="Z170" i="20" s="1"/>
  <c r="AH169" i="20"/>
  <c r="W169" i="20"/>
  <c r="V169" i="20"/>
  <c r="X169" i="20"/>
  <c r="Z169" i="20" s="1"/>
  <c r="AH168" i="20"/>
  <c r="W168" i="20"/>
  <c r="V168" i="20"/>
  <c r="X168" i="20"/>
  <c r="Z168" i="20" s="1"/>
  <c r="AH167" i="20"/>
  <c r="W167" i="20"/>
  <c r="V167" i="20"/>
  <c r="X167" i="20"/>
  <c r="Z167" i="20" s="1"/>
  <c r="AH166" i="20"/>
  <c r="W166" i="20"/>
  <c r="V166" i="20"/>
  <c r="X166" i="20"/>
  <c r="Z166" i="20" s="1"/>
  <c r="AH165" i="20"/>
  <c r="W165" i="20"/>
  <c r="V165" i="20"/>
  <c r="X165" i="20"/>
  <c r="Z165" i="20" s="1"/>
  <c r="AH164" i="20"/>
  <c r="W164" i="20"/>
  <c r="V164" i="20"/>
  <c r="X164" i="20"/>
  <c r="Z164" i="20" s="1"/>
  <c r="AH163" i="20"/>
  <c r="W163" i="20"/>
  <c r="V163" i="20"/>
  <c r="X163" i="20"/>
  <c r="Z163" i="20" s="1"/>
  <c r="AH162" i="20"/>
  <c r="W162" i="20"/>
  <c r="V162" i="20"/>
  <c r="X162" i="20"/>
  <c r="Z162" i="20" s="1"/>
  <c r="AH161" i="20"/>
  <c r="W161" i="20"/>
  <c r="V161" i="20"/>
  <c r="X161" i="20"/>
  <c r="Z161" i="20" s="1"/>
  <c r="AH160" i="20"/>
  <c r="W160" i="20"/>
  <c r="V160" i="20"/>
  <c r="X160" i="20"/>
  <c r="Z160" i="20" s="1"/>
  <c r="AH159" i="20"/>
  <c r="W159" i="20"/>
  <c r="V159" i="20"/>
  <c r="X159" i="20"/>
  <c r="Z159" i="20" s="1"/>
  <c r="AH158" i="20"/>
  <c r="W158" i="20"/>
  <c r="V158" i="20"/>
  <c r="X158" i="20"/>
  <c r="Z158" i="20" s="1"/>
  <c r="AH157" i="20"/>
  <c r="W157" i="20"/>
  <c r="V157" i="20"/>
  <c r="X157" i="20"/>
  <c r="Z157" i="20" s="1"/>
  <c r="AH156" i="20"/>
  <c r="W156" i="20"/>
  <c r="V156" i="20"/>
  <c r="X156" i="20"/>
  <c r="Z156" i="20" s="1"/>
  <c r="AH155" i="20"/>
  <c r="W155" i="20"/>
  <c r="V155" i="20"/>
  <c r="X155" i="20"/>
  <c r="Z155" i="20" s="1"/>
  <c r="AH154" i="20"/>
  <c r="W154" i="20"/>
  <c r="V154" i="20"/>
  <c r="X154" i="20"/>
  <c r="Z154" i="20" s="1"/>
  <c r="AH153" i="20"/>
  <c r="W153" i="20"/>
  <c r="V153" i="20"/>
  <c r="X153" i="20"/>
  <c r="Z153" i="20" s="1"/>
  <c r="AH152" i="20"/>
  <c r="W152" i="20"/>
  <c r="V152" i="20"/>
  <c r="X152" i="20"/>
  <c r="Z152" i="20" s="1"/>
  <c r="AH151" i="20"/>
  <c r="W151" i="20"/>
  <c r="V151" i="20"/>
  <c r="X151" i="20"/>
  <c r="Z151" i="20" s="1"/>
  <c r="AH150" i="20"/>
  <c r="W150" i="20"/>
  <c r="V150" i="20"/>
  <c r="X150" i="20"/>
  <c r="Z150" i="20" s="1"/>
  <c r="AH149" i="20"/>
  <c r="W149" i="20"/>
  <c r="V149" i="20"/>
  <c r="X149" i="20"/>
  <c r="Z149" i="20" s="1"/>
  <c r="AH148" i="20"/>
  <c r="W148" i="20"/>
  <c r="V148" i="20"/>
  <c r="X148" i="20"/>
  <c r="Z148" i="20" s="1"/>
  <c r="AH147" i="20"/>
  <c r="W147" i="20"/>
  <c r="V147" i="20"/>
  <c r="X147" i="20"/>
  <c r="Z147" i="20" s="1"/>
  <c r="AH146" i="20"/>
  <c r="W146" i="20"/>
  <c r="V146" i="20"/>
  <c r="X146" i="20"/>
  <c r="Z146" i="20" s="1"/>
  <c r="AH145" i="20"/>
  <c r="W145" i="20"/>
  <c r="V145" i="20"/>
  <c r="X145" i="20"/>
  <c r="Z145" i="20" s="1"/>
  <c r="AH144" i="20"/>
  <c r="W144" i="20"/>
  <c r="V144" i="20"/>
  <c r="X144" i="20"/>
  <c r="Z144" i="20" s="1"/>
  <c r="AH143" i="20"/>
  <c r="W143" i="20"/>
  <c r="V143" i="20"/>
  <c r="X143" i="20"/>
  <c r="Z143" i="20" s="1"/>
  <c r="AH142" i="20"/>
  <c r="W142" i="20"/>
  <c r="V142" i="20"/>
  <c r="X142" i="20"/>
  <c r="Z142" i="20" s="1"/>
  <c r="AH141" i="20"/>
  <c r="W141" i="20"/>
  <c r="V141" i="20"/>
  <c r="X141" i="20"/>
  <c r="Z141" i="20" s="1"/>
  <c r="AH140" i="20"/>
  <c r="W140" i="20"/>
  <c r="V140" i="20"/>
  <c r="X140" i="20"/>
  <c r="Z140" i="20" s="1"/>
  <c r="AH139" i="20"/>
  <c r="W139" i="20"/>
  <c r="V139" i="20"/>
  <c r="X139" i="20"/>
  <c r="Z139" i="20" s="1"/>
  <c r="AH138" i="20"/>
  <c r="W138" i="20"/>
  <c r="V138" i="20"/>
  <c r="X138" i="20"/>
  <c r="Z138" i="20" s="1"/>
  <c r="AH137" i="20"/>
  <c r="W137" i="20"/>
  <c r="V137" i="20"/>
  <c r="X137" i="20"/>
  <c r="Z137" i="20" s="1"/>
  <c r="AH136" i="20"/>
  <c r="W136" i="20"/>
  <c r="V136" i="20"/>
  <c r="X136" i="20"/>
  <c r="Z136" i="20" s="1"/>
  <c r="AH135" i="20"/>
  <c r="W135" i="20"/>
  <c r="V135" i="20"/>
  <c r="X135" i="20"/>
  <c r="Z135" i="20" s="1"/>
  <c r="AH134" i="20"/>
  <c r="W134" i="20"/>
  <c r="V134" i="20"/>
  <c r="X134" i="20"/>
  <c r="Z134" i="20" s="1"/>
  <c r="AH133" i="20"/>
  <c r="W133" i="20"/>
  <c r="V133" i="20"/>
  <c r="X133" i="20"/>
  <c r="Z133" i="20" s="1"/>
  <c r="AH132" i="20"/>
  <c r="W132" i="20"/>
  <c r="V132" i="20"/>
  <c r="X132" i="20"/>
  <c r="Z132" i="20" s="1"/>
  <c r="AH131" i="20"/>
  <c r="W131" i="20"/>
  <c r="V131" i="20"/>
  <c r="X131" i="20"/>
  <c r="Z131" i="20" s="1"/>
  <c r="AH130" i="20"/>
  <c r="W130" i="20"/>
  <c r="V130" i="20"/>
  <c r="X130" i="20"/>
  <c r="Z130" i="20" s="1"/>
  <c r="AH129" i="20"/>
  <c r="W129" i="20"/>
  <c r="V129" i="20"/>
  <c r="X129" i="20"/>
  <c r="Z129" i="20" s="1"/>
  <c r="AH128" i="20"/>
  <c r="W128" i="20"/>
  <c r="V128" i="20"/>
  <c r="X128" i="20"/>
  <c r="Z128" i="20" s="1"/>
  <c r="AH127" i="20"/>
  <c r="W127" i="20"/>
  <c r="V127" i="20"/>
  <c r="X127" i="20"/>
  <c r="Z127" i="20" s="1"/>
  <c r="AH126" i="20"/>
  <c r="W126" i="20"/>
  <c r="V126" i="20"/>
  <c r="X126" i="20"/>
  <c r="Z126" i="20" s="1"/>
  <c r="AH125" i="20"/>
  <c r="W125" i="20"/>
  <c r="V125" i="20"/>
  <c r="X125" i="20"/>
  <c r="Z125" i="20" s="1"/>
  <c r="AH124" i="20"/>
  <c r="W124" i="20"/>
  <c r="V124" i="20"/>
  <c r="X124" i="20"/>
  <c r="Z124" i="20" s="1"/>
  <c r="AH123" i="20"/>
  <c r="W123" i="20"/>
  <c r="V123" i="20"/>
  <c r="X123" i="20"/>
  <c r="Z123" i="20" s="1"/>
  <c r="AH122" i="20"/>
  <c r="W122" i="20"/>
  <c r="V122" i="20"/>
  <c r="X122" i="20"/>
  <c r="Z122" i="20" s="1"/>
  <c r="AH121" i="20"/>
  <c r="W121" i="20"/>
  <c r="V121" i="20"/>
  <c r="X121" i="20"/>
  <c r="Z121" i="20" s="1"/>
  <c r="AH120" i="20"/>
  <c r="W120" i="20"/>
  <c r="V120" i="20"/>
  <c r="X120" i="20"/>
  <c r="Z120" i="20" s="1"/>
  <c r="AH119" i="20"/>
  <c r="W119" i="20"/>
  <c r="V119" i="20"/>
  <c r="X119" i="20"/>
  <c r="Z119" i="20" s="1"/>
  <c r="AH118" i="20"/>
  <c r="W118" i="20"/>
  <c r="V118" i="20"/>
  <c r="X118" i="20"/>
  <c r="Z118" i="20" s="1"/>
  <c r="AH117" i="20"/>
  <c r="W117" i="20"/>
  <c r="V117" i="20"/>
  <c r="X117" i="20"/>
  <c r="Z117" i="20" s="1"/>
  <c r="AH116" i="20"/>
  <c r="W116" i="20"/>
  <c r="V116" i="20"/>
  <c r="X116" i="20"/>
  <c r="Z116" i="20" s="1"/>
  <c r="AH115" i="20"/>
  <c r="W115" i="20"/>
  <c r="V115" i="20"/>
  <c r="X115" i="20"/>
  <c r="Z115" i="20" s="1"/>
  <c r="AH114" i="20"/>
  <c r="W114" i="20"/>
  <c r="V114" i="20"/>
  <c r="X114" i="20"/>
  <c r="Z114" i="20" s="1"/>
  <c r="AH113" i="20"/>
  <c r="W113" i="20"/>
  <c r="V113" i="20"/>
  <c r="X113" i="20"/>
  <c r="Z113" i="20" s="1"/>
  <c r="AH112" i="20"/>
  <c r="W112" i="20"/>
  <c r="V112" i="20"/>
  <c r="X112" i="20"/>
  <c r="Z112" i="20" s="1"/>
  <c r="AH111" i="20"/>
  <c r="W111" i="20"/>
  <c r="V111" i="20"/>
  <c r="X111" i="20"/>
  <c r="Z111" i="20" s="1"/>
  <c r="AH110" i="20"/>
  <c r="W110" i="20"/>
  <c r="V110" i="20"/>
  <c r="X110" i="20"/>
  <c r="Z110" i="20" s="1"/>
  <c r="AH109" i="20"/>
  <c r="W109" i="20"/>
  <c r="V109" i="20"/>
  <c r="X109" i="20"/>
  <c r="Z109" i="20" s="1"/>
  <c r="AH108" i="20"/>
  <c r="W108" i="20"/>
  <c r="V108" i="20"/>
  <c r="X108" i="20"/>
  <c r="Z108" i="20" s="1"/>
  <c r="AH107" i="20"/>
  <c r="W107" i="20"/>
  <c r="V107" i="20"/>
  <c r="X107" i="20"/>
  <c r="Z107" i="20" s="1"/>
  <c r="AH106" i="20"/>
  <c r="W106" i="20"/>
  <c r="V106" i="20"/>
  <c r="X106" i="20"/>
  <c r="Z106" i="20" s="1"/>
  <c r="AH105" i="20"/>
  <c r="W105" i="20"/>
  <c r="V105" i="20"/>
  <c r="X105" i="20"/>
  <c r="Z105" i="20" s="1"/>
  <c r="AH104" i="20"/>
  <c r="W104" i="20"/>
  <c r="V104" i="20"/>
  <c r="X104" i="20"/>
  <c r="Z104" i="20" s="1"/>
  <c r="AH103" i="20"/>
  <c r="W103" i="20"/>
  <c r="V103" i="20"/>
  <c r="X103" i="20"/>
  <c r="Z103" i="20" s="1"/>
  <c r="AH102" i="20"/>
  <c r="W102" i="20"/>
  <c r="V102" i="20"/>
  <c r="X102" i="20"/>
  <c r="Z102" i="20" s="1"/>
  <c r="AH101" i="20"/>
  <c r="W101" i="20"/>
  <c r="V101" i="20"/>
  <c r="X101" i="20"/>
  <c r="Z101" i="20" s="1"/>
  <c r="AH100" i="20"/>
  <c r="W100" i="20"/>
  <c r="V100" i="20"/>
  <c r="X100" i="20"/>
  <c r="Z100" i="20" s="1"/>
  <c r="AH99" i="20"/>
  <c r="W99" i="20"/>
  <c r="V99" i="20"/>
  <c r="X99" i="20"/>
  <c r="Z99" i="20" s="1"/>
  <c r="AH98" i="20"/>
  <c r="W98" i="20"/>
  <c r="V98" i="20"/>
  <c r="X98" i="20"/>
  <c r="Z98" i="20" s="1"/>
  <c r="AH97" i="20"/>
  <c r="W97" i="20"/>
  <c r="V97" i="20"/>
  <c r="X97" i="20"/>
  <c r="Z97" i="20" s="1"/>
  <c r="AH96" i="20"/>
  <c r="W96" i="20"/>
  <c r="V96" i="20"/>
  <c r="X96" i="20"/>
  <c r="Z96" i="20" s="1"/>
  <c r="AH95" i="20"/>
  <c r="W95" i="20"/>
  <c r="V95" i="20"/>
  <c r="X95" i="20"/>
  <c r="Z95" i="20" s="1"/>
  <c r="AH94" i="20"/>
  <c r="W94" i="20"/>
  <c r="V94" i="20"/>
  <c r="X94" i="20"/>
  <c r="Z94" i="20" s="1"/>
  <c r="AH93" i="20"/>
  <c r="W93" i="20"/>
  <c r="V93" i="20"/>
  <c r="X93" i="20"/>
  <c r="Z93" i="20" s="1"/>
  <c r="AH92" i="20"/>
  <c r="W92" i="20"/>
  <c r="V92" i="20"/>
  <c r="X92" i="20"/>
  <c r="Z92" i="20" s="1"/>
  <c r="AH91" i="20"/>
  <c r="W91" i="20"/>
  <c r="V91" i="20"/>
  <c r="X91" i="20"/>
  <c r="Z91" i="20" s="1"/>
  <c r="AH90" i="20"/>
  <c r="W90" i="20"/>
  <c r="V90" i="20"/>
  <c r="X90" i="20"/>
  <c r="Z90" i="20" s="1"/>
  <c r="AH89" i="20"/>
  <c r="X89" i="20"/>
  <c r="Z89" i="20" s="1"/>
  <c r="W89" i="20"/>
  <c r="V89" i="20"/>
  <c r="AH88" i="20"/>
  <c r="W88" i="20"/>
  <c r="V88" i="20"/>
  <c r="X88" i="20"/>
  <c r="Z88" i="20" s="1"/>
  <c r="AH87" i="20"/>
  <c r="AG87" i="20"/>
  <c r="V87" i="20"/>
  <c r="W87" i="20" s="1"/>
  <c r="X87" i="20"/>
  <c r="Z87" i="20" s="1"/>
  <c r="K87" i="20"/>
  <c r="AH86" i="20"/>
  <c r="AG86" i="20"/>
  <c r="V86" i="20"/>
  <c r="W86" i="20" s="1"/>
  <c r="X86" i="20"/>
  <c r="Z86" i="20" s="1"/>
  <c r="K86" i="20"/>
  <c r="AH85" i="20"/>
  <c r="V85" i="20"/>
  <c r="X85" i="20"/>
  <c r="Z85" i="20" s="1"/>
  <c r="K85" i="20"/>
  <c r="AH84" i="20"/>
  <c r="W84" i="20"/>
  <c r="V84" i="20"/>
  <c r="AG84" i="20" s="1"/>
  <c r="X84" i="20"/>
  <c r="Z84" i="20" s="1"/>
  <c r="K84" i="20"/>
  <c r="AH83" i="20"/>
  <c r="AG83" i="20"/>
  <c r="V83" i="20"/>
  <c r="W83" i="20" s="1"/>
  <c r="X83" i="20"/>
  <c r="Z83" i="20" s="1"/>
  <c r="K83" i="20"/>
  <c r="AH82" i="20"/>
  <c r="AG82" i="20"/>
  <c r="V82" i="20"/>
  <c r="W82" i="20" s="1"/>
  <c r="X82" i="20"/>
  <c r="Z82" i="20" s="1"/>
  <c r="K82" i="20"/>
  <c r="AH81" i="20"/>
  <c r="W81" i="20"/>
  <c r="V81" i="20"/>
  <c r="AG81" i="20" s="1"/>
  <c r="X81" i="20"/>
  <c r="Z81" i="20" s="1"/>
  <c r="K81" i="20"/>
  <c r="AH80" i="20"/>
  <c r="AG80" i="20"/>
  <c r="W80" i="20"/>
  <c r="V80" i="20"/>
  <c r="X80" i="20"/>
  <c r="Z80" i="20" s="1"/>
  <c r="K80" i="20"/>
  <c r="AH79" i="20"/>
  <c r="W79" i="20"/>
  <c r="V79" i="20"/>
  <c r="AG79" i="20" s="1"/>
  <c r="X79" i="20"/>
  <c r="Z79" i="20" s="1"/>
  <c r="K79" i="20"/>
  <c r="AH78" i="20"/>
  <c r="V78" i="20"/>
  <c r="AG78" i="20" s="1"/>
  <c r="X78" i="20"/>
  <c r="Z78" i="20" s="1"/>
  <c r="K78" i="20"/>
  <c r="AH77" i="20"/>
  <c r="W77" i="20"/>
  <c r="V77" i="20"/>
  <c r="AG77" i="20" s="1"/>
  <c r="X77" i="20"/>
  <c r="Z77" i="20" s="1"/>
  <c r="K77" i="20"/>
  <c r="AH76" i="20"/>
  <c r="W76" i="20"/>
  <c r="V76" i="20"/>
  <c r="AG76" i="20" s="1"/>
  <c r="X76" i="20"/>
  <c r="Z76" i="20" s="1"/>
  <c r="K76" i="20"/>
  <c r="AH75" i="20"/>
  <c r="W75" i="20"/>
  <c r="V75" i="20"/>
  <c r="AG75" i="20" s="1"/>
  <c r="X75" i="20"/>
  <c r="Z75" i="20" s="1"/>
  <c r="K75" i="20"/>
  <c r="AH74" i="20"/>
  <c r="AG74" i="20"/>
  <c r="V74" i="20"/>
  <c r="W74" i="20" s="1"/>
  <c r="X74" i="20"/>
  <c r="Z74" i="20" s="1"/>
  <c r="K74" i="20"/>
  <c r="AH73" i="20"/>
  <c r="W73" i="20"/>
  <c r="V73" i="20"/>
  <c r="AG73" i="20" s="1"/>
  <c r="X73" i="20"/>
  <c r="Z73" i="20" s="1"/>
  <c r="K73" i="20"/>
  <c r="AH72" i="20"/>
  <c r="AG72" i="20"/>
  <c r="W72" i="20"/>
  <c r="V72" i="20"/>
  <c r="X72" i="20"/>
  <c r="Z72" i="20" s="1"/>
  <c r="K72" i="20"/>
  <c r="AH71" i="20"/>
  <c r="W71" i="20"/>
  <c r="V71" i="20"/>
  <c r="AG71" i="20" s="1"/>
  <c r="X71" i="20"/>
  <c r="Z71" i="20" s="1"/>
  <c r="K71" i="20"/>
  <c r="AH70" i="20"/>
  <c r="V70" i="20"/>
  <c r="AG70" i="20" s="1"/>
  <c r="X70" i="20"/>
  <c r="Z70" i="20" s="1"/>
  <c r="K70" i="20"/>
  <c r="AH69" i="20"/>
  <c r="V69" i="20"/>
  <c r="W69" i="20" s="1"/>
  <c r="X69" i="20"/>
  <c r="Z69" i="20" s="1"/>
  <c r="K69" i="20"/>
  <c r="AH68" i="20"/>
  <c r="AG68" i="20"/>
  <c r="W68" i="20"/>
  <c r="V68" i="20"/>
  <c r="X68" i="20"/>
  <c r="Z68" i="20" s="1"/>
  <c r="K68" i="20"/>
  <c r="AH67" i="20"/>
  <c r="V67" i="20"/>
  <c r="W67" i="20" s="1"/>
  <c r="X67" i="20"/>
  <c r="Z67" i="20" s="1"/>
  <c r="K67" i="20"/>
  <c r="AH66" i="20"/>
  <c r="V66" i="20"/>
  <c r="W66" i="20" s="1"/>
  <c r="X66" i="20"/>
  <c r="Z66" i="20" s="1"/>
  <c r="K66" i="20"/>
  <c r="AH65" i="20"/>
  <c r="V65" i="20"/>
  <c r="W65" i="20" s="1"/>
  <c r="X65" i="20"/>
  <c r="Z65" i="20" s="1"/>
  <c r="K65" i="20"/>
  <c r="AH64" i="20"/>
  <c r="AG64" i="20"/>
  <c r="W64" i="20"/>
  <c r="V64" i="20"/>
  <c r="X64" i="20"/>
  <c r="Z64" i="20" s="1"/>
  <c r="K64" i="20"/>
  <c r="AH63" i="20"/>
  <c r="V63" i="20"/>
  <c r="W63" i="20" s="1"/>
  <c r="X63" i="20"/>
  <c r="Z63" i="20" s="1"/>
  <c r="K63" i="20"/>
  <c r="AH62" i="20"/>
  <c r="V62" i="20"/>
  <c r="AG62" i="20" s="1"/>
  <c r="X62" i="20"/>
  <c r="Z62" i="20" s="1"/>
  <c r="K62" i="20"/>
  <c r="AH61" i="20"/>
  <c r="V61" i="20"/>
  <c r="W61" i="20" s="1"/>
  <c r="X61" i="20"/>
  <c r="Z61" i="20" s="1"/>
  <c r="K61" i="20"/>
  <c r="AH60" i="20"/>
  <c r="AG60" i="20"/>
  <c r="W60" i="20"/>
  <c r="V60" i="20"/>
  <c r="X60" i="20"/>
  <c r="Z60" i="20" s="1"/>
  <c r="K60" i="20"/>
  <c r="AH59" i="20"/>
  <c r="V59" i="20"/>
  <c r="W59" i="20" s="1"/>
  <c r="X59" i="20"/>
  <c r="Z59" i="20" s="1"/>
  <c r="K59" i="20"/>
  <c r="AH58" i="20"/>
  <c r="V58" i="20"/>
  <c r="W58" i="20" s="1"/>
  <c r="X58" i="20"/>
  <c r="Z58" i="20" s="1"/>
  <c r="K58" i="20"/>
  <c r="AH57" i="20"/>
  <c r="X57" i="20"/>
  <c r="Z57" i="20" s="1"/>
  <c r="V57" i="20"/>
  <c r="W57" i="20" s="1"/>
  <c r="K57" i="20"/>
  <c r="AH56" i="20"/>
  <c r="AG56" i="20"/>
  <c r="W56" i="20"/>
  <c r="V56" i="20"/>
  <c r="X56" i="20"/>
  <c r="Z56" i="20" s="1"/>
  <c r="K56" i="20"/>
  <c r="AH55" i="20"/>
  <c r="V55" i="20"/>
  <c r="W55" i="20" s="1"/>
  <c r="X55" i="20"/>
  <c r="Z55" i="20" s="1"/>
  <c r="K55" i="20"/>
  <c r="AH54" i="20"/>
  <c r="V54" i="20"/>
  <c r="AG54" i="20" s="1"/>
  <c r="X54" i="20"/>
  <c r="Z54" i="20" s="1"/>
  <c r="K54" i="20"/>
  <c r="AH53" i="20"/>
  <c r="V53" i="20"/>
  <c r="W53" i="20" s="1"/>
  <c r="X53" i="20"/>
  <c r="Z53" i="20" s="1"/>
  <c r="K53" i="20"/>
  <c r="AH52" i="20"/>
  <c r="AG52" i="20"/>
  <c r="W52" i="20"/>
  <c r="V52" i="20"/>
  <c r="X52" i="20"/>
  <c r="Z52" i="20" s="1"/>
  <c r="K52" i="20"/>
  <c r="AH51" i="20"/>
  <c r="V51" i="20"/>
  <c r="W51" i="20" s="1"/>
  <c r="X51" i="20"/>
  <c r="Z51" i="20" s="1"/>
  <c r="K51" i="20"/>
  <c r="AH50" i="20"/>
  <c r="V50" i="20"/>
  <c r="W50" i="20" s="1"/>
  <c r="X50" i="20"/>
  <c r="Z50" i="20" s="1"/>
  <c r="K50" i="20"/>
  <c r="AH49" i="20"/>
  <c r="V49" i="20"/>
  <c r="W49" i="20" s="1"/>
  <c r="X49" i="20"/>
  <c r="Z49" i="20" s="1"/>
  <c r="K49" i="20"/>
  <c r="AH48" i="20"/>
  <c r="AG48" i="20"/>
  <c r="W48" i="20"/>
  <c r="V48" i="20"/>
  <c r="X48" i="20"/>
  <c r="Z48" i="20" s="1"/>
  <c r="K48" i="20"/>
  <c r="AH47" i="20"/>
  <c r="V47" i="20"/>
  <c r="W47" i="20" s="1"/>
  <c r="X47" i="20"/>
  <c r="Z47" i="20" s="1"/>
  <c r="K47" i="20"/>
  <c r="AH46" i="20"/>
  <c r="V46" i="20"/>
  <c r="AG46" i="20" s="1"/>
  <c r="X46" i="20"/>
  <c r="Z46" i="20" s="1"/>
  <c r="K46" i="20"/>
  <c r="AH45" i="20"/>
  <c r="V45" i="20"/>
  <c r="W45" i="20" s="1"/>
  <c r="X45" i="20"/>
  <c r="Z45" i="20" s="1"/>
  <c r="K45" i="20"/>
  <c r="AH44" i="20"/>
  <c r="AG44" i="20"/>
  <c r="W44" i="20"/>
  <c r="V44" i="20"/>
  <c r="X44" i="20"/>
  <c r="Z44" i="20" s="1"/>
  <c r="K44" i="20"/>
  <c r="AH43" i="20"/>
  <c r="V43" i="20"/>
  <c r="W43" i="20" s="1"/>
  <c r="X43" i="20"/>
  <c r="Z43" i="20" s="1"/>
  <c r="K43" i="20"/>
  <c r="AH42" i="20"/>
  <c r="V42" i="20"/>
  <c r="W42" i="20" s="1"/>
  <c r="X42" i="20"/>
  <c r="Z42" i="20" s="1"/>
  <c r="K42" i="20"/>
  <c r="AH41" i="20"/>
  <c r="V41" i="20"/>
  <c r="W41" i="20" s="1"/>
  <c r="X41" i="20"/>
  <c r="Z41" i="20" s="1"/>
  <c r="K41" i="20"/>
  <c r="AH40" i="20"/>
  <c r="AG40" i="20"/>
  <c r="W40" i="20"/>
  <c r="V40" i="20"/>
  <c r="X40" i="20"/>
  <c r="Z40" i="20" s="1"/>
  <c r="K40" i="20"/>
  <c r="AH39" i="20"/>
  <c r="V39" i="20"/>
  <c r="W39" i="20" s="1"/>
  <c r="X39" i="20"/>
  <c r="Z39" i="20" s="1"/>
  <c r="K39" i="20"/>
  <c r="AH38" i="20"/>
  <c r="V38" i="20"/>
  <c r="AG38" i="20" s="1"/>
  <c r="X38" i="20"/>
  <c r="Z38" i="20" s="1"/>
  <c r="K38" i="20"/>
  <c r="AH37" i="20"/>
  <c r="V37" i="20"/>
  <c r="W37" i="20" s="1"/>
  <c r="X37" i="20"/>
  <c r="Z37" i="20" s="1"/>
  <c r="K37" i="20"/>
  <c r="AH36" i="20"/>
  <c r="AG36" i="20"/>
  <c r="V36" i="20"/>
  <c r="W36" i="20" s="1"/>
  <c r="X36" i="20"/>
  <c r="Z36" i="20" s="1"/>
  <c r="K36" i="20"/>
  <c r="AH35" i="20"/>
  <c r="V35" i="20"/>
  <c r="W35" i="20" s="1"/>
  <c r="X35" i="20"/>
  <c r="Z35" i="20" s="1"/>
  <c r="K35" i="20"/>
  <c r="AH34" i="20"/>
  <c r="AH33" i="20"/>
  <c r="V33" i="20"/>
  <c r="W33" i="20" s="1"/>
  <c r="X33" i="20"/>
  <c r="Z33" i="20" s="1"/>
  <c r="K33" i="20"/>
  <c r="AH32" i="20"/>
  <c r="AG32" i="20"/>
  <c r="W32" i="20"/>
  <c r="V32" i="20"/>
  <c r="X32" i="20"/>
  <c r="Z32" i="20" s="1"/>
  <c r="K32" i="20"/>
  <c r="AH31" i="20"/>
  <c r="V31" i="20"/>
  <c r="W31" i="20" s="1"/>
  <c r="X31" i="20"/>
  <c r="Z31" i="20" s="1"/>
  <c r="K31" i="20"/>
  <c r="AH30" i="20"/>
  <c r="V30" i="20"/>
  <c r="AG30" i="20" s="1"/>
  <c r="X30" i="20"/>
  <c r="Z30" i="20" s="1"/>
  <c r="K30" i="20"/>
  <c r="AH29" i="20"/>
  <c r="V29" i="20"/>
  <c r="W29" i="20" s="1"/>
  <c r="X29" i="20"/>
  <c r="Z29" i="20" s="1"/>
  <c r="K29" i="20"/>
  <c r="AH28" i="20"/>
  <c r="AG28" i="20"/>
  <c r="V28" i="20"/>
  <c r="W28" i="20" s="1"/>
  <c r="X28" i="20"/>
  <c r="Z28" i="20" s="1"/>
  <c r="K28" i="20"/>
  <c r="AH27" i="20"/>
  <c r="V27" i="20"/>
  <c r="W27" i="20" s="1"/>
  <c r="X27" i="20"/>
  <c r="Z27" i="20" s="1"/>
  <c r="K27" i="20"/>
  <c r="AH26" i="20"/>
  <c r="V26" i="20"/>
  <c r="W26" i="20" s="1"/>
  <c r="X26" i="20"/>
  <c r="Z26" i="20" s="1"/>
  <c r="K26" i="20"/>
  <c r="AH25" i="20"/>
  <c r="V25" i="20"/>
  <c r="W25" i="20" s="1"/>
  <c r="X25" i="20"/>
  <c r="Z25" i="20" s="1"/>
  <c r="K25" i="20"/>
  <c r="AH24" i="20"/>
  <c r="AG24" i="20"/>
  <c r="W24" i="20"/>
  <c r="V24" i="20"/>
  <c r="X24" i="20"/>
  <c r="Z24" i="20" s="1"/>
  <c r="K24" i="20"/>
  <c r="AH23" i="20"/>
  <c r="V23" i="20"/>
  <c r="W23" i="20" s="1"/>
  <c r="X23" i="20"/>
  <c r="Z23" i="20" s="1"/>
  <c r="K23" i="20"/>
  <c r="AH22" i="20"/>
  <c r="V22" i="20"/>
  <c r="AG22" i="20" s="1"/>
  <c r="X22" i="20"/>
  <c r="Z22" i="20" s="1"/>
  <c r="K22" i="20"/>
  <c r="AH21" i="20"/>
  <c r="V21" i="20"/>
  <c r="W21" i="20" s="1"/>
  <c r="X21" i="20"/>
  <c r="Z21" i="20" s="1"/>
  <c r="K21" i="20"/>
  <c r="AH20" i="20"/>
  <c r="AG20" i="20"/>
  <c r="W20" i="20"/>
  <c r="V20" i="20"/>
  <c r="X20" i="20"/>
  <c r="Z20" i="20" s="1"/>
  <c r="K20" i="20"/>
  <c r="AH19" i="20"/>
  <c r="V19" i="20"/>
  <c r="W19" i="20" s="1"/>
  <c r="X19" i="20"/>
  <c r="Z19" i="20" s="1"/>
  <c r="K19" i="20"/>
  <c r="AH18" i="20"/>
  <c r="V18" i="20"/>
  <c r="W18" i="20" s="1"/>
  <c r="X18" i="20"/>
  <c r="Z18" i="20" s="1"/>
  <c r="K18" i="20"/>
  <c r="AH17" i="20"/>
  <c r="V17" i="20"/>
  <c r="W17" i="20" s="1"/>
  <c r="X17" i="20"/>
  <c r="Z17" i="20" s="1"/>
  <c r="K17" i="20"/>
  <c r="AH16" i="20"/>
  <c r="V16" i="20"/>
  <c r="AI253" i="20" s="1"/>
  <c r="X16" i="20"/>
  <c r="Z16" i="20" s="1"/>
  <c r="K16" i="20"/>
  <c r="AH15" i="20"/>
  <c r="V15" i="20"/>
  <c r="W15" i="20" s="1"/>
  <c r="X15" i="20"/>
  <c r="Z15" i="20" s="1"/>
  <c r="K15" i="20"/>
  <c r="AH14" i="20"/>
  <c r="V14" i="20"/>
  <c r="AG14" i="20" s="1"/>
  <c r="X14" i="20"/>
  <c r="Z14" i="20" s="1"/>
  <c r="K14" i="20"/>
  <c r="AH13" i="20"/>
  <c r="V13" i="20"/>
  <c r="W13" i="20" s="1"/>
  <c r="X13" i="20"/>
  <c r="Z13" i="20" s="1"/>
  <c r="K13" i="20"/>
  <c r="AH12" i="20"/>
  <c r="AG12" i="20"/>
  <c r="V12" i="20"/>
  <c r="W12" i="20" s="1"/>
  <c r="X12" i="20"/>
  <c r="Z12" i="20" s="1"/>
  <c r="K12" i="20"/>
  <c r="AH11" i="20"/>
  <c r="V11" i="20"/>
  <c r="W11" i="20" s="1"/>
  <c r="X11" i="20"/>
  <c r="Z11" i="20" s="1"/>
  <c r="K11" i="20"/>
  <c r="AH10" i="20"/>
  <c r="V10" i="20"/>
  <c r="W10" i="20" s="1"/>
  <c r="X10" i="20"/>
  <c r="Z10" i="20" s="1"/>
  <c r="K10" i="20"/>
  <c r="AH9" i="20"/>
  <c r="V9" i="20"/>
  <c r="W9" i="20" s="1"/>
  <c r="X9" i="20"/>
  <c r="Z9" i="20" s="1"/>
  <c r="K9" i="20"/>
  <c r="AH8" i="20"/>
  <c r="AG8" i="20"/>
  <c r="V8" i="20"/>
  <c r="W8" i="20" s="1"/>
  <c r="X8" i="20"/>
  <c r="Z8" i="20" s="1"/>
  <c r="K8" i="20"/>
  <c r="AH7" i="20"/>
  <c r="V7" i="20"/>
  <c r="W7" i="20" s="1"/>
  <c r="X7" i="20"/>
  <c r="Z7" i="20" s="1"/>
  <c r="K7" i="20"/>
  <c r="AH6" i="20"/>
  <c r="V6" i="20"/>
  <c r="AG6" i="20" s="1"/>
  <c r="X6" i="20"/>
  <c r="Z6" i="20" s="1"/>
  <c r="K6" i="20"/>
  <c r="AH5" i="20"/>
  <c r="V5" i="20"/>
  <c r="W5" i="20" s="1"/>
  <c r="X5" i="20"/>
  <c r="Z5" i="20" s="1"/>
  <c r="K5" i="20"/>
  <c r="AH4" i="20"/>
  <c r="AG4" i="20"/>
  <c r="W4" i="20"/>
  <c r="V4" i="20"/>
  <c r="X4" i="20"/>
  <c r="Z4" i="20" s="1"/>
  <c r="K4" i="20"/>
  <c r="AH3" i="20"/>
  <c r="V3" i="20"/>
  <c r="W3" i="20" s="1"/>
  <c r="X3" i="20"/>
  <c r="Z3" i="20" s="1"/>
  <c r="K3" i="20"/>
  <c r="AH2" i="20"/>
  <c r="AL267" i="19"/>
  <c r="AI267" i="19"/>
  <c r="AH267" i="19"/>
  <c r="AK267" i="19" s="1"/>
  <c r="AL266" i="19"/>
  <c r="AI266" i="19"/>
  <c r="AH266" i="19"/>
  <c r="AK266" i="19" s="1"/>
  <c r="AL265" i="19"/>
  <c r="AI265" i="19"/>
  <c r="AH265" i="19"/>
  <c r="AK265" i="19" s="1"/>
  <c r="AL264" i="19"/>
  <c r="AN264" i="19" s="1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I261" i="19"/>
  <c r="AH261" i="19"/>
  <c r="AK261" i="19" s="1"/>
  <c r="AL260" i="19"/>
  <c r="AN260" i="19" s="1"/>
  <c r="AI260" i="19"/>
  <c r="AH260" i="19"/>
  <c r="AK260" i="19" s="1"/>
  <c r="AL259" i="19"/>
  <c r="AN259" i="19" s="1"/>
  <c r="AI259" i="19"/>
  <c r="AH259" i="19"/>
  <c r="AK259" i="19" s="1"/>
  <c r="AL258" i="19"/>
  <c r="AN258" i="19" s="1"/>
  <c r="AI258" i="19"/>
  <c r="AH258" i="19"/>
  <c r="AK258" i="19" s="1"/>
  <c r="AL257" i="19"/>
  <c r="AN257" i="19" s="1"/>
  <c r="AI257" i="19"/>
  <c r="AH257" i="19"/>
  <c r="AK257" i="19" s="1"/>
  <c r="AL256" i="19"/>
  <c r="AN256" i="19" s="1"/>
  <c r="AI256" i="19"/>
  <c r="AH256" i="19"/>
  <c r="AK256" i="19" s="1"/>
  <c r="AL255" i="19"/>
  <c r="AN255" i="19" s="1"/>
  <c r="AI255" i="19"/>
  <c r="AH255" i="19"/>
  <c r="AK255" i="19" s="1"/>
  <c r="AL254" i="19"/>
  <c r="AN254" i="19" s="1"/>
  <c r="AI254" i="19"/>
  <c r="AH254" i="19"/>
  <c r="AK254" i="19" s="1"/>
  <c r="AL253" i="19"/>
  <c r="AN253" i="19" s="1"/>
  <c r="AH253" i="19"/>
  <c r="AK253" i="19" s="1"/>
  <c r="AL252" i="19"/>
  <c r="AN252" i="19" s="1"/>
  <c r="AI252" i="19"/>
  <c r="AH252" i="19"/>
  <c r="AK252" i="19" s="1"/>
  <c r="AL251" i="19"/>
  <c r="AN251" i="19" s="1"/>
  <c r="AH251" i="19"/>
  <c r="AK251" i="19" s="1"/>
  <c r="AL250" i="19"/>
  <c r="AN250" i="19" s="1"/>
  <c r="AI250" i="19"/>
  <c r="AH250" i="19"/>
  <c r="AK250" i="19" s="1"/>
  <c r="AL249" i="19"/>
  <c r="AN249" i="19" s="1"/>
  <c r="AI249" i="19"/>
  <c r="AH249" i="19"/>
  <c r="AK249" i="19" s="1"/>
  <c r="AL248" i="19"/>
  <c r="AN248" i="19" s="1"/>
  <c r="AI248" i="19"/>
  <c r="AH248" i="19"/>
  <c r="AK248" i="19" s="1"/>
  <c r="AL247" i="19"/>
  <c r="AN247" i="19" s="1"/>
  <c r="AI247" i="19"/>
  <c r="AH247" i="19"/>
  <c r="AK247" i="19" s="1"/>
  <c r="AL246" i="19"/>
  <c r="AN246" i="19" s="1"/>
  <c r="AI246" i="19"/>
  <c r="AH246" i="19"/>
  <c r="AK246" i="19" s="1"/>
  <c r="AL245" i="19"/>
  <c r="AN245" i="19" s="1"/>
  <c r="AI245" i="19"/>
  <c r="AH245" i="19"/>
  <c r="AK245" i="19" s="1"/>
  <c r="AL244" i="19"/>
  <c r="AN244" i="19" s="1"/>
  <c r="AI244" i="19"/>
  <c r="AH244" i="19"/>
  <c r="AK244" i="19" s="1"/>
  <c r="AL243" i="19"/>
  <c r="AN243" i="19" s="1"/>
  <c r="AI243" i="19"/>
  <c r="AH243" i="19"/>
  <c r="AK243" i="19" s="1"/>
  <c r="AL242" i="19"/>
  <c r="AN242" i="19" s="1"/>
  <c r="AH242" i="19"/>
  <c r="AK242" i="19" s="1"/>
  <c r="AL241" i="19"/>
  <c r="AN241" i="19" s="1"/>
  <c r="AH241" i="19"/>
  <c r="AK241" i="19" s="1"/>
  <c r="AL240" i="19"/>
  <c r="AN240" i="19" s="1"/>
  <c r="AH240" i="19"/>
  <c r="AK240" i="19" s="1"/>
  <c r="AL239" i="19"/>
  <c r="AN239" i="19" s="1"/>
  <c r="AI239" i="19"/>
  <c r="AH239" i="19"/>
  <c r="AK239" i="19" s="1"/>
  <c r="AL238" i="19"/>
  <c r="AN238" i="19" s="1"/>
  <c r="AI238" i="19"/>
  <c r="AH238" i="19"/>
  <c r="AK238" i="19" s="1"/>
  <c r="AL237" i="19"/>
  <c r="AN237" i="19" s="1"/>
  <c r="AI237" i="19"/>
  <c r="AH237" i="19"/>
  <c r="AK237" i="19" s="1"/>
  <c r="AL236" i="19"/>
  <c r="AN236" i="19" s="1"/>
  <c r="AI236" i="19"/>
  <c r="AH236" i="19"/>
  <c r="AK236" i="19" s="1"/>
  <c r="AL235" i="19"/>
  <c r="AN235" i="19" s="1"/>
  <c r="AI235" i="19"/>
  <c r="AH235" i="19"/>
  <c r="AK235" i="19" s="1"/>
  <c r="AL234" i="19"/>
  <c r="AN234" i="19" s="1"/>
  <c r="AI234" i="19"/>
  <c r="AH234" i="19"/>
  <c r="AK234" i="19" s="1"/>
  <c r="AL233" i="19"/>
  <c r="AN233" i="19" s="1"/>
  <c r="AI233" i="19"/>
  <c r="AH233" i="19"/>
  <c r="AK233" i="19" s="1"/>
  <c r="AL232" i="19"/>
  <c r="AN232" i="19" s="1"/>
  <c r="AI232" i="19"/>
  <c r="AH232" i="19"/>
  <c r="AK232" i="19" s="1"/>
  <c r="AL231" i="19"/>
  <c r="AN231" i="19" s="1"/>
  <c r="AI231" i="19"/>
  <c r="AH231" i="19"/>
  <c r="AK231" i="19" s="1"/>
  <c r="AL230" i="19"/>
  <c r="AN230" i="19" s="1"/>
  <c r="AI230" i="19"/>
  <c r="AH230" i="19"/>
  <c r="AK230" i="19" s="1"/>
  <c r="AL229" i="19"/>
  <c r="AN229" i="19" s="1"/>
  <c r="AI229" i="19"/>
  <c r="AH229" i="19"/>
  <c r="AK229" i="19" s="1"/>
  <c r="AL228" i="19"/>
  <c r="AN228" i="19" s="1"/>
  <c r="AI228" i="19"/>
  <c r="AH228" i="19"/>
  <c r="AK228" i="19" s="1"/>
  <c r="AL227" i="19"/>
  <c r="AN227" i="19" s="1"/>
  <c r="AI227" i="19"/>
  <c r="AH227" i="19"/>
  <c r="AK227" i="19" s="1"/>
  <c r="AL226" i="19"/>
  <c r="AN226" i="19" s="1"/>
  <c r="AI226" i="19"/>
  <c r="AH226" i="19"/>
  <c r="AK226" i="19" s="1"/>
  <c r="AL225" i="19"/>
  <c r="AN225" i="19" s="1"/>
  <c r="AI225" i="19"/>
  <c r="AH225" i="19"/>
  <c r="AK225" i="19" s="1"/>
  <c r="AL224" i="19"/>
  <c r="AN224" i="19" s="1"/>
  <c r="AI224" i="19"/>
  <c r="AH224" i="19"/>
  <c r="AK224" i="19" s="1"/>
  <c r="AL223" i="19"/>
  <c r="AN223" i="19" s="1"/>
  <c r="AI223" i="19"/>
  <c r="AH223" i="19"/>
  <c r="AK223" i="19" s="1"/>
  <c r="AL222" i="19"/>
  <c r="AN222" i="19" s="1"/>
  <c r="AI222" i="19"/>
  <c r="AH222" i="19"/>
  <c r="AK222" i="19" s="1"/>
  <c r="AL221" i="19"/>
  <c r="AN221" i="19" s="1"/>
  <c r="AI221" i="19"/>
  <c r="AH221" i="19"/>
  <c r="AK221" i="19" s="1"/>
  <c r="AL220" i="19"/>
  <c r="AN220" i="19" s="1"/>
  <c r="AI220" i="19"/>
  <c r="AH220" i="19"/>
  <c r="AK220" i="19" s="1"/>
  <c r="AL219" i="19"/>
  <c r="AN219" i="19" s="1"/>
  <c r="AI219" i="19"/>
  <c r="AH219" i="19"/>
  <c r="AK219" i="19" s="1"/>
  <c r="AL218" i="19"/>
  <c r="AN218" i="19" s="1"/>
  <c r="AI218" i="19"/>
  <c r="AH218" i="19"/>
  <c r="AK218" i="19" s="1"/>
  <c r="AL217" i="19"/>
  <c r="AN217" i="19" s="1"/>
  <c r="AI217" i="19"/>
  <c r="AH217" i="19"/>
  <c r="AK217" i="19" s="1"/>
  <c r="AL216" i="19"/>
  <c r="AN216" i="19" s="1"/>
  <c r="AI216" i="19"/>
  <c r="AH216" i="19"/>
  <c r="AK216" i="19" s="1"/>
  <c r="AL215" i="19"/>
  <c r="AN215" i="19" s="1"/>
  <c r="AI215" i="19"/>
  <c r="AH215" i="19"/>
  <c r="AK215" i="19" s="1"/>
  <c r="AL214" i="19"/>
  <c r="AN214" i="19" s="1"/>
  <c r="AI214" i="19"/>
  <c r="AH214" i="19"/>
  <c r="AK214" i="19" s="1"/>
  <c r="AL213" i="19"/>
  <c r="AN213" i="19" s="1"/>
  <c r="AI213" i="19"/>
  <c r="AH213" i="19"/>
  <c r="AK213" i="19" s="1"/>
  <c r="AL212" i="19"/>
  <c r="AN212" i="19" s="1"/>
  <c r="AI212" i="19"/>
  <c r="AH212" i="19"/>
  <c r="AK212" i="19" s="1"/>
  <c r="AL211" i="19"/>
  <c r="AN211" i="19" s="1"/>
  <c r="AI211" i="19"/>
  <c r="AH211" i="19"/>
  <c r="AK211" i="19" s="1"/>
  <c r="AL210" i="19"/>
  <c r="AN210" i="19" s="1"/>
  <c r="AI210" i="19"/>
  <c r="AH210" i="19"/>
  <c r="AK210" i="19" s="1"/>
  <c r="AL209" i="19"/>
  <c r="AN209" i="19" s="1"/>
  <c r="AI209" i="19"/>
  <c r="AH209" i="19"/>
  <c r="AK209" i="19" s="1"/>
  <c r="AL208" i="19"/>
  <c r="AN208" i="19" s="1"/>
  <c r="AI208" i="19"/>
  <c r="AH208" i="19"/>
  <c r="AK208" i="19" s="1"/>
  <c r="AL207" i="19"/>
  <c r="AN207" i="19" s="1"/>
  <c r="AI207" i="19"/>
  <c r="AH207" i="19"/>
  <c r="AK207" i="19" s="1"/>
  <c r="AB207" i="19"/>
  <c r="AL206" i="19"/>
  <c r="AN206" i="19" s="1"/>
  <c r="AI206" i="19"/>
  <c r="AH206" i="19"/>
  <c r="AK206" i="19" s="1"/>
  <c r="AP205" i="19"/>
  <c r="AN205" i="19"/>
  <c r="AI205" i="19"/>
  <c r="AH205" i="19"/>
  <c r="AK205" i="19" s="1"/>
  <c r="AL204" i="19"/>
  <c r="AI204" i="19"/>
  <c r="AH204" i="19"/>
  <c r="AK204" i="19" s="1"/>
  <c r="AL203" i="19"/>
  <c r="AI203" i="19"/>
  <c r="AH203" i="19"/>
  <c r="AK203" i="19" s="1"/>
  <c r="V200" i="19"/>
  <c r="W200" i="19" s="1"/>
  <c r="X200" i="19"/>
  <c r="Z200" i="19" s="1"/>
  <c r="K200" i="19"/>
  <c r="V199" i="19"/>
  <c r="W199" i="19" s="1"/>
  <c r="X199" i="19"/>
  <c r="Z199" i="19" s="1"/>
  <c r="W198" i="19"/>
  <c r="V198" i="19"/>
  <c r="X198" i="19"/>
  <c r="Z198" i="19" s="1"/>
  <c r="W197" i="19"/>
  <c r="V197" i="19"/>
  <c r="X197" i="19"/>
  <c r="Z197" i="19" s="1"/>
  <c r="W196" i="19"/>
  <c r="V196" i="19"/>
  <c r="X196" i="19"/>
  <c r="Z196" i="19" s="1"/>
  <c r="W195" i="19"/>
  <c r="V195" i="19"/>
  <c r="X195" i="19"/>
  <c r="Z195" i="19" s="1"/>
  <c r="W194" i="19"/>
  <c r="V194" i="19"/>
  <c r="X194" i="19"/>
  <c r="Z194" i="19" s="1"/>
  <c r="W193" i="19"/>
  <c r="V193" i="19"/>
  <c r="X193" i="19"/>
  <c r="Z193" i="19" s="1"/>
  <c r="W192" i="19"/>
  <c r="V192" i="19"/>
  <c r="X192" i="19"/>
  <c r="Z192" i="19" s="1"/>
  <c r="W191" i="19"/>
  <c r="V191" i="19"/>
  <c r="X191" i="19"/>
  <c r="Z191" i="19" s="1"/>
  <c r="W190" i="19"/>
  <c r="V190" i="19"/>
  <c r="X190" i="19"/>
  <c r="Z190" i="19" s="1"/>
  <c r="W189" i="19"/>
  <c r="V189" i="19"/>
  <c r="X189" i="19"/>
  <c r="Z189" i="19" s="1"/>
  <c r="W188" i="19"/>
  <c r="V188" i="19"/>
  <c r="X188" i="19"/>
  <c r="Z188" i="19" s="1"/>
  <c r="W187" i="19"/>
  <c r="V187" i="19"/>
  <c r="X187" i="19"/>
  <c r="Z187" i="19" s="1"/>
  <c r="W186" i="19"/>
  <c r="V186" i="19"/>
  <c r="X186" i="19"/>
  <c r="Z186" i="19" s="1"/>
  <c r="W185" i="19"/>
  <c r="V185" i="19"/>
  <c r="X185" i="19"/>
  <c r="Z185" i="19" s="1"/>
  <c r="W184" i="19"/>
  <c r="V184" i="19"/>
  <c r="X184" i="19"/>
  <c r="Z184" i="19" s="1"/>
  <c r="W183" i="19"/>
  <c r="V183" i="19"/>
  <c r="X183" i="19"/>
  <c r="Z183" i="19" s="1"/>
  <c r="W182" i="19"/>
  <c r="V182" i="19"/>
  <c r="X182" i="19"/>
  <c r="Z182" i="19" s="1"/>
  <c r="W181" i="19"/>
  <c r="V181" i="19"/>
  <c r="X181" i="19"/>
  <c r="Z181" i="19" s="1"/>
  <c r="W180" i="19"/>
  <c r="V180" i="19"/>
  <c r="X180" i="19"/>
  <c r="Z180" i="19" s="1"/>
  <c r="W179" i="19"/>
  <c r="V179" i="19"/>
  <c r="X179" i="19"/>
  <c r="Z179" i="19" s="1"/>
  <c r="W178" i="19"/>
  <c r="V178" i="19"/>
  <c r="X178" i="19"/>
  <c r="Z178" i="19" s="1"/>
  <c r="W177" i="19"/>
  <c r="V177" i="19"/>
  <c r="X177" i="19"/>
  <c r="Z177" i="19" s="1"/>
  <c r="W176" i="19"/>
  <c r="V176" i="19"/>
  <c r="X176" i="19"/>
  <c r="Z176" i="19" s="1"/>
  <c r="W175" i="19"/>
  <c r="V175" i="19"/>
  <c r="X175" i="19"/>
  <c r="Z175" i="19" s="1"/>
  <c r="W174" i="19"/>
  <c r="V174" i="19"/>
  <c r="X174" i="19"/>
  <c r="Z174" i="19" s="1"/>
  <c r="W173" i="19"/>
  <c r="V173" i="19"/>
  <c r="X173" i="19"/>
  <c r="Z173" i="19" s="1"/>
  <c r="W172" i="19"/>
  <c r="V172" i="19"/>
  <c r="X172" i="19"/>
  <c r="Z172" i="19" s="1"/>
  <c r="W171" i="19"/>
  <c r="V171" i="19"/>
  <c r="X171" i="19"/>
  <c r="Z171" i="19" s="1"/>
  <c r="W170" i="19"/>
  <c r="V170" i="19"/>
  <c r="X170" i="19"/>
  <c r="Z170" i="19" s="1"/>
  <c r="W169" i="19"/>
  <c r="V169" i="19"/>
  <c r="X169" i="19"/>
  <c r="Z169" i="19" s="1"/>
  <c r="W168" i="19"/>
  <c r="V168" i="19"/>
  <c r="X168" i="19"/>
  <c r="Z168" i="19" s="1"/>
  <c r="W167" i="19"/>
  <c r="V167" i="19"/>
  <c r="X167" i="19"/>
  <c r="Z167" i="19" s="1"/>
  <c r="W166" i="19"/>
  <c r="V166" i="19"/>
  <c r="X166" i="19"/>
  <c r="Z166" i="19" s="1"/>
  <c r="W165" i="19"/>
  <c r="V165" i="19"/>
  <c r="X165" i="19"/>
  <c r="Z165" i="19" s="1"/>
  <c r="W164" i="19"/>
  <c r="V164" i="19"/>
  <c r="X164" i="19"/>
  <c r="Z164" i="19" s="1"/>
  <c r="W163" i="19"/>
  <c r="V163" i="19"/>
  <c r="X163" i="19"/>
  <c r="Z163" i="19" s="1"/>
  <c r="W162" i="19"/>
  <c r="V162" i="19"/>
  <c r="X162" i="19"/>
  <c r="Z162" i="19" s="1"/>
  <c r="W161" i="19"/>
  <c r="V161" i="19"/>
  <c r="X161" i="19"/>
  <c r="Z161" i="19" s="1"/>
  <c r="W160" i="19"/>
  <c r="V160" i="19"/>
  <c r="X160" i="19"/>
  <c r="Z160" i="19" s="1"/>
  <c r="W159" i="19"/>
  <c r="V159" i="19"/>
  <c r="X159" i="19"/>
  <c r="Z159" i="19" s="1"/>
  <c r="W158" i="19"/>
  <c r="V158" i="19"/>
  <c r="X158" i="19"/>
  <c r="Z158" i="19" s="1"/>
  <c r="W157" i="19"/>
  <c r="V157" i="19"/>
  <c r="X157" i="19"/>
  <c r="Z157" i="19" s="1"/>
  <c r="W156" i="19"/>
  <c r="V156" i="19"/>
  <c r="X156" i="19"/>
  <c r="Z156" i="19" s="1"/>
  <c r="W155" i="19"/>
  <c r="V155" i="19"/>
  <c r="X155" i="19"/>
  <c r="Z155" i="19" s="1"/>
  <c r="W154" i="19"/>
  <c r="V154" i="19"/>
  <c r="X154" i="19"/>
  <c r="Z154" i="19" s="1"/>
  <c r="W153" i="19"/>
  <c r="V153" i="19"/>
  <c r="X153" i="19"/>
  <c r="Z153" i="19" s="1"/>
  <c r="W152" i="19"/>
  <c r="V152" i="19"/>
  <c r="X152" i="19"/>
  <c r="Z152" i="19" s="1"/>
  <c r="W151" i="19"/>
  <c r="V151" i="19"/>
  <c r="X151" i="19"/>
  <c r="Z151" i="19" s="1"/>
  <c r="W150" i="19"/>
  <c r="V150" i="19"/>
  <c r="X150" i="19"/>
  <c r="Z150" i="19" s="1"/>
  <c r="W149" i="19"/>
  <c r="V149" i="19"/>
  <c r="X149" i="19"/>
  <c r="Z149" i="19" s="1"/>
  <c r="W148" i="19"/>
  <c r="V148" i="19"/>
  <c r="X148" i="19"/>
  <c r="Z148" i="19" s="1"/>
  <c r="W147" i="19"/>
  <c r="V147" i="19"/>
  <c r="X147" i="19"/>
  <c r="Z147" i="19" s="1"/>
  <c r="W146" i="19"/>
  <c r="V146" i="19"/>
  <c r="X146" i="19"/>
  <c r="Z146" i="19" s="1"/>
  <c r="W145" i="19"/>
  <c r="V145" i="19"/>
  <c r="X145" i="19"/>
  <c r="Z145" i="19" s="1"/>
  <c r="W144" i="19"/>
  <c r="V144" i="19"/>
  <c r="X144" i="19"/>
  <c r="Z144" i="19" s="1"/>
  <c r="W143" i="19"/>
  <c r="V143" i="19"/>
  <c r="X143" i="19"/>
  <c r="Z143" i="19" s="1"/>
  <c r="W142" i="19"/>
  <c r="V142" i="19"/>
  <c r="X142" i="19"/>
  <c r="Z142" i="19" s="1"/>
  <c r="W141" i="19"/>
  <c r="V141" i="19"/>
  <c r="X141" i="19"/>
  <c r="Z141" i="19" s="1"/>
  <c r="W140" i="19"/>
  <c r="V140" i="19"/>
  <c r="X140" i="19"/>
  <c r="Z140" i="19" s="1"/>
  <c r="W139" i="19"/>
  <c r="V139" i="19"/>
  <c r="X139" i="19"/>
  <c r="Z139" i="19" s="1"/>
  <c r="W138" i="19"/>
  <c r="V138" i="19"/>
  <c r="X138" i="19"/>
  <c r="Z138" i="19" s="1"/>
  <c r="W137" i="19"/>
  <c r="V137" i="19"/>
  <c r="X137" i="19"/>
  <c r="Z137" i="19" s="1"/>
  <c r="W136" i="19"/>
  <c r="V136" i="19"/>
  <c r="X136" i="19"/>
  <c r="Z136" i="19" s="1"/>
  <c r="W135" i="19"/>
  <c r="V135" i="19"/>
  <c r="X135" i="19"/>
  <c r="Z135" i="19" s="1"/>
  <c r="W134" i="19"/>
  <c r="V134" i="19"/>
  <c r="X134" i="19"/>
  <c r="Z134" i="19" s="1"/>
  <c r="W133" i="19"/>
  <c r="V133" i="19"/>
  <c r="X133" i="19"/>
  <c r="Z133" i="19" s="1"/>
  <c r="W132" i="19"/>
  <c r="V132" i="19"/>
  <c r="X132" i="19"/>
  <c r="Z132" i="19" s="1"/>
  <c r="W131" i="19"/>
  <c r="V131" i="19"/>
  <c r="X131" i="19"/>
  <c r="Z131" i="19" s="1"/>
  <c r="W130" i="19"/>
  <c r="V130" i="19"/>
  <c r="X130" i="19"/>
  <c r="Z130" i="19" s="1"/>
  <c r="W129" i="19"/>
  <c r="V129" i="19"/>
  <c r="X129" i="19"/>
  <c r="Z129" i="19" s="1"/>
  <c r="W128" i="19"/>
  <c r="V128" i="19"/>
  <c r="X128" i="19"/>
  <c r="Z128" i="19" s="1"/>
  <c r="W127" i="19"/>
  <c r="V127" i="19"/>
  <c r="X127" i="19"/>
  <c r="Z127" i="19" s="1"/>
  <c r="W126" i="19"/>
  <c r="V126" i="19"/>
  <c r="X126" i="19"/>
  <c r="Z126" i="19" s="1"/>
  <c r="W125" i="19"/>
  <c r="V125" i="19"/>
  <c r="X125" i="19"/>
  <c r="Z125" i="19" s="1"/>
  <c r="W124" i="19"/>
  <c r="V124" i="19"/>
  <c r="X124" i="19"/>
  <c r="Z124" i="19" s="1"/>
  <c r="W123" i="19"/>
  <c r="V123" i="19"/>
  <c r="X123" i="19"/>
  <c r="Z123" i="19" s="1"/>
  <c r="W122" i="19"/>
  <c r="V122" i="19"/>
  <c r="X122" i="19"/>
  <c r="Z122" i="19" s="1"/>
  <c r="W121" i="19"/>
  <c r="V121" i="19"/>
  <c r="X121" i="19"/>
  <c r="Z121" i="19" s="1"/>
  <c r="W120" i="19"/>
  <c r="V120" i="19"/>
  <c r="X120" i="19"/>
  <c r="Z120" i="19" s="1"/>
  <c r="W119" i="19"/>
  <c r="V119" i="19"/>
  <c r="X119" i="19"/>
  <c r="Z119" i="19" s="1"/>
  <c r="W118" i="19"/>
  <c r="V118" i="19"/>
  <c r="X118" i="19"/>
  <c r="Z118" i="19" s="1"/>
  <c r="W117" i="19"/>
  <c r="V117" i="19"/>
  <c r="X117" i="19"/>
  <c r="Z117" i="19" s="1"/>
  <c r="W116" i="19"/>
  <c r="V116" i="19"/>
  <c r="X116" i="19"/>
  <c r="Z116" i="19" s="1"/>
  <c r="W115" i="19"/>
  <c r="V115" i="19"/>
  <c r="X115" i="19"/>
  <c r="Z115" i="19" s="1"/>
  <c r="W114" i="19"/>
  <c r="V114" i="19"/>
  <c r="X114" i="19"/>
  <c r="Z114" i="19" s="1"/>
  <c r="W113" i="19"/>
  <c r="V113" i="19"/>
  <c r="X113" i="19"/>
  <c r="Z113" i="19" s="1"/>
  <c r="W112" i="19"/>
  <c r="V112" i="19"/>
  <c r="X112" i="19"/>
  <c r="Z112" i="19" s="1"/>
  <c r="W111" i="19"/>
  <c r="V111" i="19"/>
  <c r="X111" i="19"/>
  <c r="Z111" i="19" s="1"/>
  <c r="W110" i="19"/>
  <c r="V110" i="19"/>
  <c r="X110" i="19"/>
  <c r="Z110" i="19" s="1"/>
  <c r="W109" i="19"/>
  <c r="V109" i="19"/>
  <c r="X109" i="19"/>
  <c r="Z109" i="19" s="1"/>
  <c r="W108" i="19"/>
  <c r="V108" i="19"/>
  <c r="X108" i="19"/>
  <c r="Z108" i="19" s="1"/>
  <c r="W107" i="19"/>
  <c r="V107" i="19"/>
  <c r="X107" i="19"/>
  <c r="Z107" i="19" s="1"/>
  <c r="W106" i="19"/>
  <c r="V106" i="19"/>
  <c r="X106" i="19"/>
  <c r="Z106" i="19" s="1"/>
  <c r="W105" i="19"/>
  <c r="V105" i="19"/>
  <c r="X105" i="19"/>
  <c r="Z105" i="19" s="1"/>
  <c r="W104" i="19"/>
  <c r="V104" i="19"/>
  <c r="X104" i="19"/>
  <c r="Z104" i="19" s="1"/>
  <c r="W103" i="19"/>
  <c r="V103" i="19"/>
  <c r="X103" i="19"/>
  <c r="Z103" i="19" s="1"/>
  <c r="W102" i="19"/>
  <c r="V102" i="19"/>
  <c r="X102" i="19"/>
  <c r="Z102" i="19" s="1"/>
  <c r="W101" i="19"/>
  <c r="V101" i="19"/>
  <c r="X101" i="19"/>
  <c r="Z101" i="19" s="1"/>
  <c r="W100" i="19"/>
  <c r="V100" i="19"/>
  <c r="X100" i="19"/>
  <c r="Z100" i="19" s="1"/>
  <c r="W99" i="19"/>
  <c r="V99" i="19"/>
  <c r="X99" i="19"/>
  <c r="Z99" i="19" s="1"/>
  <c r="W98" i="19"/>
  <c r="V98" i="19"/>
  <c r="X98" i="19"/>
  <c r="Z98" i="19" s="1"/>
  <c r="W97" i="19"/>
  <c r="V97" i="19"/>
  <c r="X97" i="19"/>
  <c r="Z97" i="19" s="1"/>
  <c r="W96" i="19"/>
  <c r="V96" i="19"/>
  <c r="X96" i="19"/>
  <c r="Z96" i="19" s="1"/>
  <c r="W95" i="19"/>
  <c r="V95" i="19"/>
  <c r="X95" i="19"/>
  <c r="Z95" i="19" s="1"/>
  <c r="W94" i="19"/>
  <c r="V94" i="19"/>
  <c r="X94" i="19"/>
  <c r="Z94" i="19" s="1"/>
  <c r="W93" i="19"/>
  <c r="V93" i="19"/>
  <c r="X93" i="19"/>
  <c r="Z93" i="19" s="1"/>
  <c r="W92" i="19"/>
  <c r="V92" i="19"/>
  <c r="X92" i="19"/>
  <c r="Z92" i="19" s="1"/>
  <c r="W91" i="19"/>
  <c r="V91" i="19"/>
  <c r="X91" i="19"/>
  <c r="Z91" i="19" s="1"/>
  <c r="W90" i="19"/>
  <c r="V90" i="19"/>
  <c r="X90" i="19"/>
  <c r="Z90" i="19" s="1"/>
  <c r="W89" i="19"/>
  <c r="V89" i="19"/>
  <c r="X89" i="19"/>
  <c r="Z89" i="19" s="1"/>
  <c r="W88" i="19"/>
  <c r="V88" i="19"/>
  <c r="X88" i="19"/>
  <c r="Z88" i="19" s="1"/>
  <c r="AG87" i="19"/>
  <c r="V87" i="19"/>
  <c r="W87" i="19" s="1"/>
  <c r="X87" i="19"/>
  <c r="Z87" i="19" s="1"/>
  <c r="K87" i="19"/>
  <c r="V86" i="19"/>
  <c r="AG86" i="19" s="1"/>
  <c r="X86" i="19"/>
  <c r="Z86" i="19" s="1"/>
  <c r="K86" i="19"/>
  <c r="AG85" i="19"/>
  <c r="V85" i="19"/>
  <c r="W85" i="19" s="1"/>
  <c r="X85" i="19"/>
  <c r="Z85" i="19" s="1"/>
  <c r="K85" i="19"/>
  <c r="V84" i="19"/>
  <c r="W84" i="19" s="1"/>
  <c r="X84" i="19"/>
  <c r="Z84" i="19" s="1"/>
  <c r="K84" i="19"/>
  <c r="V83" i="19"/>
  <c r="W83" i="19" s="1"/>
  <c r="X83" i="19"/>
  <c r="Z83" i="19" s="1"/>
  <c r="K83" i="19"/>
  <c r="V82" i="19"/>
  <c r="AG82" i="19" s="1"/>
  <c r="X82" i="19"/>
  <c r="Z82" i="19" s="1"/>
  <c r="K82" i="19"/>
  <c r="AG81" i="19"/>
  <c r="V81" i="19"/>
  <c r="W81" i="19" s="1"/>
  <c r="X81" i="19"/>
  <c r="Z81" i="19" s="1"/>
  <c r="K81" i="19"/>
  <c r="V80" i="19"/>
  <c r="W80" i="19" s="1"/>
  <c r="X80" i="19"/>
  <c r="Z80" i="19" s="1"/>
  <c r="K80" i="19"/>
  <c r="V79" i="19"/>
  <c r="W79" i="19" s="1"/>
  <c r="X79" i="19"/>
  <c r="Z79" i="19" s="1"/>
  <c r="K79" i="19"/>
  <c r="V78" i="19"/>
  <c r="AG78" i="19" s="1"/>
  <c r="X78" i="19"/>
  <c r="Z78" i="19" s="1"/>
  <c r="K78" i="19"/>
  <c r="AG77" i="19"/>
  <c r="V77" i="19"/>
  <c r="W77" i="19" s="1"/>
  <c r="X77" i="19"/>
  <c r="Z77" i="19" s="1"/>
  <c r="K77" i="19"/>
  <c r="AG76" i="19"/>
  <c r="V76" i="19"/>
  <c r="W76" i="19" s="1"/>
  <c r="X76" i="19"/>
  <c r="Z76" i="19" s="1"/>
  <c r="K76" i="19"/>
  <c r="AG75" i="19"/>
  <c r="V75" i="19"/>
  <c r="W75" i="19" s="1"/>
  <c r="X75" i="19"/>
  <c r="Z75" i="19" s="1"/>
  <c r="K75" i="19"/>
  <c r="W74" i="19"/>
  <c r="V74" i="19"/>
  <c r="AG74" i="19" s="1"/>
  <c r="X74" i="19"/>
  <c r="Z74" i="19" s="1"/>
  <c r="K74" i="19"/>
  <c r="AG73" i="19"/>
  <c r="V73" i="19"/>
  <c r="W73" i="19" s="1"/>
  <c r="X73" i="19"/>
  <c r="Z73" i="19" s="1"/>
  <c r="K73" i="19"/>
  <c r="AG72" i="19"/>
  <c r="V72" i="19"/>
  <c r="W72" i="19" s="1"/>
  <c r="X72" i="19"/>
  <c r="Z72" i="19" s="1"/>
  <c r="K72" i="19"/>
  <c r="W71" i="19"/>
  <c r="V71" i="19"/>
  <c r="AG71" i="19" s="1"/>
  <c r="X71" i="19"/>
  <c r="Z71" i="19" s="1"/>
  <c r="K71" i="19"/>
  <c r="AG70" i="19"/>
  <c r="W70" i="19"/>
  <c r="V70" i="19"/>
  <c r="X70" i="19"/>
  <c r="Z70" i="19" s="1"/>
  <c r="K70" i="19"/>
  <c r="W69" i="19"/>
  <c r="V69" i="19"/>
  <c r="AG69" i="19" s="1"/>
  <c r="X69" i="19"/>
  <c r="Z69" i="19" s="1"/>
  <c r="K69" i="19"/>
  <c r="AG68" i="19"/>
  <c r="V68" i="19"/>
  <c r="W68" i="19" s="1"/>
  <c r="X68" i="19"/>
  <c r="Z68" i="19" s="1"/>
  <c r="K68" i="19"/>
  <c r="W67" i="19"/>
  <c r="V67" i="19"/>
  <c r="AG67" i="19" s="1"/>
  <c r="X67" i="19"/>
  <c r="Z67" i="19" s="1"/>
  <c r="K67" i="19"/>
  <c r="AG66" i="19"/>
  <c r="W66" i="19"/>
  <c r="V66" i="19"/>
  <c r="X66" i="19"/>
  <c r="Z66" i="19" s="1"/>
  <c r="K66" i="19"/>
  <c r="W65" i="19"/>
  <c r="V65" i="19"/>
  <c r="AG65" i="19" s="1"/>
  <c r="X65" i="19"/>
  <c r="Z65" i="19" s="1"/>
  <c r="K65" i="19"/>
  <c r="AG64" i="19"/>
  <c r="V64" i="19"/>
  <c r="W64" i="19" s="1"/>
  <c r="X64" i="19"/>
  <c r="Z64" i="19" s="1"/>
  <c r="K64" i="19"/>
  <c r="W63" i="19"/>
  <c r="V63" i="19"/>
  <c r="AG63" i="19" s="1"/>
  <c r="X63" i="19"/>
  <c r="Z63" i="19" s="1"/>
  <c r="K63" i="19"/>
  <c r="AG62" i="19"/>
  <c r="W62" i="19"/>
  <c r="V62" i="19"/>
  <c r="X62" i="19"/>
  <c r="Z62" i="19" s="1"/>
  <c r="K62" i="19"/>
  <c r="W61" i="19"/>
  <c r="V61" i="19"/>
  <c r="AG61" i="19" s="1"/>
  <c r="X61" i="19"/>
  <c r="Z61" i="19" s="1"/>
  <c r="K61" i="19"/>
  <c r="AG60" i="19"/>
  <c r="V60" i="19"/>
  <c r="W60" i="19" s="1"/>
  <c r="X60" i="19"/>
  <c r="Z60" i="19" s="1"/>
  <c r="K60" i="19"/>
  <c r="W59" i="19"/>
  <c r="V59" i="19"/>
  <c r="AG59" i="19" s="1"/>
  <c r="X59" i="19"/>
  <c r="Z59" i="19" s="1"/>
  <c r="K59" i="19"/>
  <c r="AG58" i="19"/>
  <c r="W58" i="19"/>
  <c r="V58" i="19"/>
  <c r="X58" i="19"/>
  <c r="Z58" i="19" s="1"/>
  <c r="K58" i="19"/>
  <c r="W57" i="19"/>
  <c r="V57" i="19"/>
  <c r="AG57" i="19" s="1"/>
  <c r="X57" i="19"/>
  <c r="Z57" i="19" s="1"/>
  <c r="K57" i="19"/>
  <c r="AG56" i="19"/>
  <c r="V56" i="19"/>
  <c r="W56" i="19" s="1"/>
  <c r="X56" i="19"/>
  <c r="Z56" i="19" s="1"/>
  <c r="K56" i="19"/>
  <c r="W55" i="19"/>
  <c r="V55" i="19"/>
  <c r="AG55" i="19" s="1"/>
  <c r="X55" i="19"/>
  <c r="Z55" i="19" s="1"/>
  <c r="K55" i="19"/>
  <c r="AG54" i="19"/>
  <c r="W54" i="19"/>
  <c r="V54" i="19"/>
  <c r="X54" i="19"/>
  <c r="Z54" i="19" s="1"/>
  <c r="K54" i="19"/>
  <c r="W53" i="19"/>
  <c r="V53" i="19"/>
  <c r="AG53" i="19" s="1"/>
  <c r="X53" i="19"/>
  <c r="Z53" i="19" s="1"/>
  <c r="K53" i="19"/>
  <c r="AG52" i="19"/>
  <c r="W52" i="19"/>
  <c r="V52" i="19"/>
  <c r="X52" i="19"/>
  <c r="Z52" i="19" s="1"/>
  <c r="K52" i="19"/>
  <c r="W51" i="19"/>
  <c r="V51" i="19"/>
  <c r="AG51" i="19" s="1"/>
  <c r="X51" i="19"/>
  <c r="Z51" i="19" s="1"/>
  <c r="K51" i="19"/>
  <c r="AG50" i="19"/>
  <c r="W50" i="19"/>
  <c r="V50" i="19"/>
  <c r="X50" i="19"/>
  <c r="Z50" i="19" s="1"/>
  <c r="K50" i="19"/>
  <c r="W49" i="19"/>
  <c r="V49" i="19"/>
  <c r="AG49" i="19" s="1"/>
  <c r="X49" i="19"/>
  <c r="Z49" i="19" s="1"/>
  <c r="K49" i="19"/>
  <c r="AG48" i="19"/>
  <c r="W48" i="19"/>
  <c r="V48" i="19"/>
  <c r="X48" i="19"/>
  <c r="Z48" i="19" s="1"/>
  <c r="K48" i="19"/>
  <c r="V47" i="19"/>
  <c r="AG47" i="19" s="1"/>
  <c r="X47" i="19"/>
  <c r="Z47" i="19" s="1"/>
  <c r="K47" i="19"/>
  <c r="V46" i="19"/>
  <c r="W46" i="19" s="1"/>
  <c r="X46" i="19"/>
  <c r="Z46" i="19" s="1"/>
  <c r="K46" i="19"/>
  <c r="V45" i="19"/>
  <c r="AG45" i="19" s="1"/>
  <c r="X45" i="19"/>
  <c r="Z45" i="19" s="1"/>
  <c r="K45" i="19"/>
  <c r="V44" i="19"/>
  <c r="W44" i="19" s="1"/>
  <c r="X44" i="19"/>
  <c r="Z44" i="19" s="1"/>
  <c r="K44" i="19"/>
  <c r="V43" i="19"/>
  <c r="AG43" i="19" s="1"/>
  <c r="X43" i="19"/>
  <c r="Z43" i="19" s="1"/>
  <c r="K43" i="19"/>
  <c r="V42" i="19"/>
  <c r="W42" i="19" s="1"/>
  <c r="X42" i="19"/>
  <c r="Z42" i="19" s="1"/>
  <c r="K42" i="19"/>
  <c r="V41" i="19"/>
  <c r="W41" i="19" s="1"/>
  <c r="X41" i="19"/>
  <c r="Z41" i="19" s="1"/>
  <c r="K41" i="19"/>
  <c r="V40" i="19"/>
  <c r="W40" i="19" s="1"/>
  <c r="X40" i="19"/>
  <c r="Z40" i="19" s="1"/>
  <c r="K40" i="19"/>
  <c r="V39" i="19"/>
  <c r="AG39" i="19" s="1"/>
  <c r="X39" i="19"/>
  <c r="Z39" i="19" s="1"/>
  <c r="K39" i="19"/>
  <c r="V38" i="19"/>
  <c r="W38" i="19" s="1"/>
  <c r="X38" i="19"/>
  <c r="Z38" i="19" s="1"/>
  <c r="K38" i="19"/>
  <c r="V37" i="19"/>
  <c r="AG37" i="19" s="1"/>
  <c r="X37" i="19"/>
  <c r="Z37" i="19" s="1"/>
  <c r="K37" i="19"/>
  <c r="V36" i="19"/>
  <c r="W36" i="19" s="1"/>
  <c r="X36" i="19"/>
  <c r="Z36" i="19" s="1"/>
  <c r="K36" i="19"/>
  <c r="V35" i="19"/>
  <c r="AG35" i="19" s="1"/>
  <c r="X35" i="19"/>
  <c r="Z35" i="19" s="1"/>
  <c r="K35" i="19"/>
  <c r="V34" i="19"/>
  <c r="W34" i="19" s="1"/>
  <c r="X34" i="19"/>
  <c r="Z34" i="19" s="1"/>
  <c r="K34" i="19"/>
  <c r="V33" i="19"/>
  <c r="AG33" i="19" s="1"/>
  <c r="X33" i="19"/>
  <c r="Z33" i="19" s="1"/>
  <c r="K33" i="19"/>
  <c r="V32" i="19"/>
  <c r="W32" i="19" s="1"/>
  <c r="X32" i="19"/>
  <c r="Z32" i="19" s="1"/>
  <c r="K32" i="19"/>
  <c r="V31" i="19"/>
  <c r="W31" i="19" s="1"/>
  <c r="X31" i="19"/>
  <c r="Z31" i="19" s="1"/>
  <c r="K31" i="19"/>
  <c r="V30" i="19"/>
  <c r="W30" i="19" s="1"/>
  <c r="X30" i="19"/>
  <c r="Z30" i="19" s="1"/>
  <c r="K30" i="19"/>
  <c r="V29" i="19"/>
  <c r="AG29" i="19" s="1"/>
  <c r="X29" i="19"/>
  <c r="Z29" i="19" s="1"/>
  <c r="K29" i="19"/>
  <c r="V28" i="19"/>
  <c r="W28" i="19" s="1"/>
  <c r="X28" i="19"/>
  <c r="Z28" i="19" s="1"/>
  <c r="K28" i="19"/>
  <c r="V27" i="19"/>
  <c r="AG27" i="19" s="1"/>
  <c r="X27" i="19"/>
  <c r="Z27" i="19" s="1"/>
  <c r="K27" i="19"/>
  <c r="V26" i="19"/>
  <c r="W26" i="19" s="1"/>
  <c r="X26" i="19"/>
  <c r="Z26" i="19" s="1"/>
  <c r="K26" i="19"/>
  <c r="V25" i="19"/>
  <c r="W25" i="19" s="1"/>
  <c r="X25" i="19"/>
  <c r="Z25" i="19" s="1"/>
  <c r="K25" i="19"/>
  <c r="V24" i="19"/>
  <c r="W24" i="19" s="1"/>
  <c r="X24" i="19"/>
  <c r="Z24" i="19" s="1"/>
  <c r="K24" i="19"/>
  <c r="V23" i="19"/>
  <c r="AG23" i="19" s="1"/>
  <c r="X23" i="19"/>
  <c r="Z23" i="19" s="1"/>
  <c r="K23" i="19"/>
  <c r="V22" i="19"/>
  <c r="W22" i="19" s="1"/>
  <c r="X22" i="19"/>
  <c r="Z22" i="19" s="1"/>
  <c r="K22" i="19"/>
  <c r="V21" i="19"/>
  <c r="AG21" i="19" s="1"/>
  <c r="X21" i="19"/>
  <c r="Z21" i="19" s="1"/>
  <c r="K21" i="19"/>
  <c r="V20" i="19"/>
  <c r="W20" i="19" s="1"/>
  <c r="X20" i="19"/>
  <c r="Z20" i="19" s="1"/>
  <c r="K20" i="19"/>
  <c r="V19" i="19"/>
  <c r="W19" i="19" s="1"/>
  <c r="X19" i="19"/>
  <c r="Z19" i="19" s="1"/>
  <c r="K19" i="19"/>
  <c r="V18" i="19"/>
  <c r="W18" i="19" s="1"/>
  <c r="X18" i="19"/>
  <c r="Z18" i="19" s="1"/>
  <c r="K18" i="19"/>
  <c r="V17" i="19"/>
  <c r="AG17" i="19" s="1"/>
  <c r="X17" i="19"/>
  <c r="Z17" i="19" s="1"/>
  <c r="K17" i="19"/>
  <c r="V16" i="19"/>
  <c r="W16" i="19" s="1"/>
  <c r="X16" i="19"/>
  <c r="Z16" i="19" s="1"/>
  <c r="K16" i="19"/>
  <c r="V15" i="19"/>
  <c r="AG15" i="19" s="1"/>
  <c r="X15" i="19"/>
  <c r="Z15" i="19" s="1"/>
  <c r="K15" i="19"/>
  <c r="V14" i="19"/>
  <c r="W14" i="19" s="1"/>
  <c r="X14" i="19"/>
  <c r="Z14" i="19" s="1"/>
  <c r="K14" i="19"/>
  <c r="V13" i="19"/>
  <c r="AG13" i="19" s="1"/>
  <c r="X13" i="19"/>
  <c r="Z13" i="19" s="1"/>
  <c r="K13" i="19"/>
  <c r="V12" i="19"/>
  <c r="W12" i="19" s="1"/>
  <c r="X12" i="19"/>
  <c r="Z12" i="19" s="1"/>
  <c r="K12" i="19"/>
  <c r="V11" i="19"/>
  <c r="AG11" i="19" s="1"/>
  <c r="X11" i="19"/>
  <c r="Z11" i="19" s="1"/>
  <c r="K11" i="19"/>
  <c r="V10" i="19"/>
  <c r="W10" i="19" s="1"/>
  <c r="X10" i="19"/>
  <c r="Z10" i="19" s="1"/>
  <c r="K10" i="19"/>
  <c r="V9" i="19"/>
  <c r="AG9" i="19" s="1"/>
  <c r="X9" i="19"/>
  <c r="Z9" i="19" s="1"/>
  <c r="K9" i="19"/>
  <c r="V8" i="19"/>
  <c r="W8" i="19" s="1"/>
  <c r="X8" i="19"/>
  <c r="Z8" i="19" s="1"/>
  <c r="K8" i="19"/>
  <c r="V7" i="19"/>
  <c r="W7" i="19" s="1"/>
  <c r="X7" i="19"/>
  <c r="Z7" i="19" s="1"/>
  <c r="K7" i="19"/>
  <c r="V6" i="19"/>
  <c r="W6" i="19" s="1"/>
  <c r="X6" i="19"/>
  <c r="Z6" i="19" s="1"/>
  <c r="K6" i="19"/>
  <c r="V5" i="19"/>
  <c r="AG5" i="19" s="1"/>
  <c r="X5" i="19"/>
  <c r="Z5" i="19" s="1"/>
  <c r="K5" i="19"/>
  <c r="V4" i="19"/>
  <c r="W4" i="19" s="1"/>
  <c r="X4" i="19"/>
  <c r="Z4" i="19" s="1"/>
  <c r="K4" i="19"/>
  <c r="V3" i="19"/>
  <c r="AG3" i="19" s="1"/>
  <c r="X3" i="19"/>
  <c r="Z3" i="19" s="1"/>
  <c r="K3" i="19"/>
  <c r="AH2" i="19"/>
  <c r="V2" i="19"/>
  <c r="W2" i="19" s="1"/>
  <c r="X2" i="19"/>
  <c r="Z2" i="19" s="1"/>
  <c r="K2" i="19"/>
  <c r="AL267" i="18"/>
  <c r="AN267" i="18" s="1"/>
  <c r="AI267" i="18"/>
  <c r="AH267" i="18"/>
  <c r="AK267" i="18" s="1"/>
  <c r="AL266" i="18"/>
  <c r="AI266" i="18"/>
  <c r="AH266" i="18"/>
  <c r="AK266" i="18" s="1"/>
  <c r="AL265" i="18"/>
  <c r="AI265" i="18"/>
  <c r="AH265" i="18"/>
  <c r="AK265" i="18" s="1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I259" i="18"/>
  <c r="AH259" i="18"/>
  <c r="AK259" i="18" s="1"/>
  <c r="AL258" i="18"/>
  <c r="AN258" i="18" s="1"/>
  <c r="AI258" i="18"/>
  <c r="AH258" i="18"/>
  <c r="AK258" i="18" s="1"/>
  <c r="AL257" i="18"/>
  <c r="AN257" i="18" s="1"/>
  <c r="AI257" i="18"/>
  <c r="AH257" i="18"/>
  <c r="AK257" i="18" s="1"/>
  <c r="AL256" i="18"/>
  <c r="AN256" i="18" s="1"/>
  <c r="AI256" i="18"/>
  <c r="AH256" i="18"/>
  <c r="AK256" i="18" s="1"/>
  <c r="AL255" i="18"/>
  <c r="AN255" i="18" s="1"/>
  <c r="AI255" i="18"/>
  <c r="AH255" i="18"/>
  <c r="AK255" i="18" s="1"/>
  <c r="AL254" i="18"/>
  <c r="AN254" i="18" s="1"/>
  <c r="AH254" i="18"/>
  <c r="AK254" i="18" s="1"/>
  <c r="AL253" i="18"/>
  <c r="AN253" i="18" s="1"/>
  <c r="AH253" i="18"/>
  <c r="AK253" i="18" s="1"/>
  <c r="AL252" i="18"/>
  <c r="AN252" i="18" s="1"/>
  <c r="AH252" i="18"/>
  <c r="AK252" i="18" s="1"/>
  <c r="AL251" i="18"/>
  <c r="AN251" i="18" s="1"/>
  <c r="AI251" i="18"/>
  <c r="AH251" i="18"/>
  <c r="AK251" i="18" s="1"/>
  <c r="AL250" i="18"/>
  <c r="AN250" i="18" s="1"/>
  <c r="AI250" i="18"/>
  <c r="AH250" i="18"/>
  <c r="AK250" i="18" s="1"/>
  <c r="AL249" i="18"/>
  <c r="AN249" i="18" s="1"/>
  <c r="AI249" i="18"/>
  <c r="AH249" i="18"/>
  <c r="AK249" i="18" s="1"/>
  <c r="AL248" i="18"/>
  <c r="AN248" i="18" s="1"/>
  <c r="AI248" i="18"/>
  <c r="AH248" i="18"/>
  <c r="AK248" i="18" s="1"/>
  <c r="AL247" i="18"/>
  <c r="AN247" i="18" s="1"/>
  <c r="AI247" i="18"/>
  <c r="AH247" i="18"/>
  <c r="AK247" i="18" s="1"/>
  <c r="AL246" i="18"/>
  <c r="AN246" i="18" s="1"/>
  <c r="AI246" i="18"/>
  <c r="AH246" i="18"/>
  <c r="AK246" i="18" s="1"/>
  <c r="AL245" i="18"/>
  <c r="AN245" i="18" s="1"/>
  <c r="AI245" i="18"/>
  <c r="AH245" i="18"/>
  <c r="AK245" i="18" s="1"/>
  <c r="AL244" i="18"/>
  <c r="AN244" i="18" s="1"/>
  <c r="AI244" i="18"/>
  <c r="AH244" i="18"/>
  <c r="AK244" i="18" s="1"/>
  <c r="AL243" i="18"/>
  <c r="AN243" i="18" s="1"/>
  <c r="AI243" i="18"/>
  <c r="AH243" i="18"/>
  <c r="AK243" i="18" s="1"/>
  <c r="AL242" i="18"/>
  <c r="AH242" i="18"/>
  <c r="AK242" i="18" s="1"/>
  <c r="AL241" i="18"/>
  <c r="AN241" i="18" s="1"/>
  <c r="AH241" i="18"/>
  <c r="AK241" i="18" s="1"/>
  <c r="AL240" i="18"/>
  <c r="AN240" i="18" s="1"/>
  <c r="AH240" i="18"/>
  <c r="AK240" i="18" s="1"/>
  <c r="AL239" i="18"/>
  <c r="AN239" i="18" s="1"/>
  <c r="AI239" i="18"/>
  <c r="AH239" i="18"/>
  <c r="AK239" i="18" s="1"/>
  <c r="AL238" i="18"/>
  <c r="AI238" i="18"/>
  <c r="AH238" i="18"/>
  <c r="AK238" i="18" s="1"/>
  <c r="AL237" i="18"/>
  <c r="AN237" i="18" s="1"/>
  <c r="AI237" i="18"/>
  <c r="AH237" i="18"/>
  <c r="AK237" i="18" s="1"/>
  <c r="AL236" i="18"/>
  <c r="AN236" i="18" s="1"/>
  <c r="AI236" i="18"/>
  <c r="AH236" i="18"/>
  <c r="AK236" i="18" s="1"/>
  <c r="AL235" i="18"/>
  <c r="AN235" i="18" s="1"/>
  <c r="AI235" i="18"/>
  <c r="AH235" i="18"/>
  <c r="AK235" i="18" s="1"/>
  <c r="AL234" i="18"/>
  <c r="AN234" i="18" s="1"/>
  <c r="AI234" i="18"/>
  <c r="AH234" i="18"/>
  <c r="AK234" i="18" s="1"/>
  <c r="AL233" i="18"/>
  <c r="AN233" i="18" s="1"/>
  <c r="AI233" i="18"/>
  <c r="AH233" i="18"/>
  <c r="AK233" i="18" s="1"/>
  <c r="AL232" i="18"/>
  <c r="AI232" i="18"/>
  <c r="AH232" i="18"/>
  <c r="AK232" i="18" s="1"/>
  <c r="AL231" i="18"/>
  <c r="AN231" i="18" s="1"/>
  <c r="AI231" i="18"/>
  <c r="AH231" i="18"/>
  <c r="AK231" i="18" s="1"/>
  <c r="AL230" i="18"/>
  <c r="AI230" i="18"/>
  <c r="AH230" i="18"/>
  <c r="AK230" i="18" s="1"/>
  <c r="AL229" i="18"/>
  <c r="AN229" i="18" s="1"/>
  <c r="AI229" i="18"/>
  <c r="AH229" i="18"/>
  <c r="AK229" i="18" s="1"/>
  <c r="AL228" i="18"/>
  <c r="AN228" i="18" s="1"/>
  <c r="AI228" i="18"/>
  <c r="AH228" i="18"/>
  <c r="AK228" i="18" s="1"/>
  <c r="AL227" i="18"/>
  <c r="AN227" i="18" s="1"/>
  <c r="AI227" i="18"/>
  <c r="AH227" i="18"/>
  <c r="AK227" i="18" s="1"/>
  <c r="AL226" i="18"/>
  <c r="AN226" i="18" s="1"/>
  <c r="AI226" i="18"/>
  <c r="AH226" i="18"/>
  <c r="AK226" i="18" s="1"/>
  <c r="AL225" i="18"/>
  <c r="AN225" i="18" s="1"/>
  <c r="AI225" i="18"/>
  <c r="AH225" i="18"/>
  <c r="AK225" i="18" s="1"/>
  <c r="AL224" i="18"/>
  <c r="AI224" i="18"/>
  <c r="AH224" i="18"/>
  <c r="AK224" i="18" s="1"/>
  <c r="AL223" i="18"/>
  <c r="AN223" i="18" s="1"/>
  <c r="AI223" i="18"/>
  <c r="AH223" i="18"/>
  <c r="AK223" i="18" s="1"/>
  <c r="AL222" i="18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I206" i="18"/>
  <c r="AH206" i="18"/>
  <c r="AK206" i="18" s="1"/>
  <c r="AP205" i="18"/>
  <c r="AN205" i="18"/>
  <c r="AI205" i="18"/>
  <c r="AH205" i="18"/>
  <c r="AL204" i="18"/>
  <c r="AN204" i="18" s="1"/>
  <c r="AI204" i="18"/>
  <c r="AH204" i="18"/>
  <c r="AL203" i="18"/>
  <c r="AN203" i="18" s="1"/>
  <c r="AI203" i="18"/>
  <c r="AH203" i="18"/>
  <c r="W200" i="18"/>
  <c r="V200" i="18"/>
  <c r="AG200" i="18" s="1"/>
  <c r="X200" i="18"/>
  <c r="Z200" i="18" s="1"/>
  <c r="K200" i="18"/>
  <c r="V199" i="18"/>
  <c r="W199" i="18" s="1"/>
  <c r="X199" i="18"/>
  <c r="Z199" i="18" s="1"/>
  <c r="W198" i="18"/>
  <c r="V198" i="18"/>
  <c r="X198" i="18"/>
  <c r="Z198" i="18" s="1"/>
  <c r="W197" i="18"/>
  <c r="V197" i="18"/>
  <c r="X197" i="18"/>
  <c r="Z197" i="18" s="1"/>
  <c r="W196" i="18"/>
  <c r="V196" i="18"/>
  <c r="X196" i="18"/>
  <c r="Z196" i="18" s="1"/>
  <c r="W195" i="18"/>
  <c r="V195" i="18"/>
  <c r="X195" i="18"/>
  <c r="Z195" i="18" s="1"/>
  <c r="W194" i="18"/>
  <c r="V194" i="18"/>
  <c r="X194" i="18"/>
  <c r="Z194" i="18" s="1"/>
  <c r="W193" i="18"/>
  <c r="V193" i="18"/>
  <c r="X193" i="18"/>
  <c r="Z193" i="18" s="1"/>
  <c r="W192" i="18"/>
  <c r="V192" i="18"/>
  <c r="X192" i="18"/>
  <c r="Z192" i="18" s="1"/>
  <c r="W191" i="18"/>
  <c r="V191" i="18"/>
  <c r="X191" i="18"/>
  <c r="Z191" i="18" s="1"/>
  <c r="W190" i="18"/>
  <c r="V190" i="18"/>
  <c r="X190" i="18"/>
  <c r="Z190" i="18" s="1"/>
  <c r="W189" i="18"/>
  <c r="V189" i="18"/>
  <c r="X189" i="18"/>
  <c r="Z189" i="18" s="1"/>
  <c r="W188" i="18"/>
  <c r="V188" i="18"/>
  <c r="X188" i="18"/>
  <c r="Z188" i="18" s="1"/>
  <c r="W187" i="18"/>
  <c r="V187" i="18"/>
  <c r="X187" i="18"/>
  <c r="Z187" i="18" s="1"/>
  <c r="W186" i="18"/>
  <c r="V186" i="18"/>
  <c r="X186" i="18"/>
  <c r="Z186" i="18" s="1"/>
  <c r="W185" i="18"/>
  <c r="V185" i="18"/>
  <c r="X185" i="18"/>
  <c r="Z185" i="18" s="1"/>
  <c r="W184" i="18"/>
  <c r="V184" i="18"/>
  <c r="X184" i="18"/>
  <c r="Z184" i="18" s="1"/>
  <c r="W183" i="18"/>
  <c r="V183" i="18"/>
  <c r="X183" i="18"/>
  <c r="Z183" i="18" s="1"/>
  <c r="W182" i="18"/>
  <c r="V182" i="18"/>
  <c r="X182" i="18"/>
  <c r="Z182" i="18" s="1"/>
  <c r="W181" i="18"/>
  <c r="V181" i="18"/>
  <c r="X181" i="18"/>
  <c r="Z181" i="18" s="1"/>
  <c r="W180" i="18"/>
  <c r="V180" i="18"/>
  <c r="X180" i="18"/>
  <c r="Z180" i="18" s="1"/>
  <c r="W179" i="18"/>
  <c r="V179" i="18"/>
  <c r="X179" i="18"/>
  <c r="Z179" i="18" s="1"/>
  <c r="W178" i="18"/>
  <c r="V178" i="18"/>
  <c r="X178" i="18"/>
  <c r="Z178" i="18" s="1"/>
  <c r="W177" i="18"/>
  <c r="V177" i="18"/>
  <c r="X177" i="18"/>
  <c r="Z177" i="18" s="1"/>
  <c r="W176" i="18"/>
  <c r="V176" i="18"/>
  <c r="X176" i="18"/>
  <c r="Z176" i="18" s="1"/>
  <c r="W175" i="18"/>
  <c r="V175" i="18"/>
  <c r="X175" i="18"/>
  <c r="Z175" i="18" s="1"/>
  <c r="W174" i="18"/>
  <c r="V174" i="18"/>
  <c r="X174" i="18"/>
  <c r="Z174" i="18" s="1"/>
  <c r="W173" i="18"/>
  <c r="V173" i="18"/>
  <c r="X173" i="18"/>
  <c r="Z173" i="18" s="1"/>
  <c r="W172" i="18"/>
  <c r="V172" i="18"/>
  <c r="X172" i="18"/>
  <c r="Z172" i="18" s="1"/>
  <c r="W171" i="18"/>
  <c r="V171" i="18"/>
  <c r="X171" i="18"/>
  <c r="Z171" i="18" s="1"/>
  <c r="W170" i="18"/>
  <c r="V170" i="18"/>
  <c r="X170" i="18"/>
  <c r="Z170" i="18" s="1"/>
  <c r="W169" i="18"/>
  <c r="V169" i="18"/>
  <c r="X169" i="18"/>
  <c r="Z169" i="18" s="1"/>
  <c r="W168" i="18"/>
  <c r="V168" i="18"/>
  <c r="X168" i="18"/>
  <c r="Z168" i="18" s="1"/>
  <c r="W167" i="18"/>
  <c r="V167" i="18"/>
  <c r="X167" i="18"/>
  <c r="Z167" i="18" s="1"/>
  <c r="W166" i="18"/>
  <c r="V166" i="18"/>
  <c r="X166" i="18"/>
  <c r="Z166" i="18" s="1"/>
  <c r="W165" i="18"/>
  <c r="V165" i="18"/>
  <c r="X165" i="18"/>
  <c r="Z165" i="18" s="1"/>
  <c r="W164" i="18"/>
  <c r="V164" i="18"/>
  <c r="X164" i="18"/>
  <c r="Z164" i="18" s="1"/>
  <c r="W163" i="18"/>
  <c r="V163" i="18"/>
  <c r="X163" i="18"/>
  <c r="Z163" i="18" s="1"/>
  <c r="W162" i="18"/>
  <c r="V162" i="18"/>
  <c r="X162" i="18"/>
  <c r="Z162" i="18" s="1"/>
  <c r="W161" i="18"/>
  <c r="V161" i="18"/>
  <c r="X161" i="18"/>
  <c r="Z161" i="18" s="1"/>
  <c r="W160" i="18"/>
  <c r="V160" i="18"/>
  <c r="X160" i="18"/>
  <c r="Z160" i="18" s="1"/>
  <c r="W159" i="18"/>
  <c r="V159" i="18"/>
  <c r="X159" i="18"/>
  <c r="Z159" i="18" s="1"/>
  <c r="W158" i="18"/>
  <c r="V158" i="18"/>
  <c r="X158" i="18"/>
  <c r="Z158" i="18" s="1"/>
  <c r="W157" i="18"/>
  <c r="V157" i="18"/>
  <c r="X157" i="18"/>
  <c r="Z157" i="18" s="1"/>
  <c r="W156" i="18"/>
  <c r="V156" i="18"/>
  <c r="X156" i="18"/>
  <c r="Z156" i="18" s="1"/>
  <c r="W155" i="18"/>
  <c r="V155" i="18"/>
  <c r="X155" i="18"/>
  <c r="Z155" i="18" s="1"/>
  <c r="W154" i="18"/>
  <c r="V154" i="18"/>
  <c r="X154" i="18"/>
  <c r="Z154" i="18" s="1"/>
  <c r="W153" i="18"/>
  <c r="V153" i="18"/>
  <c r="X153" i="18"/>
  <c r="Z153" i="18" s="1"/>
  <c r="W152" i="18"/>
  <c r="V152" i="18"/>
  <c r="X152" i="18"/>
  <c r="Z152" i="18" s="1"/>
  <c r="W151" i="18"/>
  <c r="V151" i="18"/>
  <c r="X151" i="18"/>
  <c r="Z151" i="18" s="1"/>
  <c r="W150" i="18"/>
  <c r="V150" i="18"/>
  <c r="X150" i="18"/>
  <c r="Z150" i="18" s="1"/>
  <c r="W149" i="18"/>
  <c r="V149" i="18"/>
  <c r="X149" i="18"/>
  <c r="Z149" i="18" s="1"/>
  <c r="W148" i="18"/>
  <c r="V148" i="18"/>
  <c r="X148" i="18"/>
  <c r="Z148" i="18" s="1"/>
  <c r="W147" i="18"/>
  <c r="V147" i="18"/>
  <c r="X147" i="18"/>
  <c r="Z147" i="18" s="1"/>
  <c r="W146" i="18"/>
  <c r="V146" i="18"/>
  <c r="X146" i="18"/>
  <c r="Z146" i="18" s="1"/>
  <c r="W145" i="18"/>
  <c r="V145" i="18"/>
  <c r="X145" i="18"/>
  <c r="Z145" i="18" s="1"/>
  <c r="W144" i="18"/>
  <c r="V144" i="18"/>
  <c r="X144" i="18"/>
  <c r="Z144" i="18" s="1"/>
  <c r="W143" i="18"/>
  <c r="V143" i="18"/>
  <c r="X143" i="18"/>
  <c r="Z143" i="18" s="1"/>
  <c r="W142" i="18"/>
  <c r="V142" i="18"/>
  <c r="X142" i="18"/>
  <c r="Z142" i="18" s="1"/>
  <c r="W141" i="18"/>
  <c r="V141" i="18"/>
  <c r="X141" i="18"/>
  <c r="Z141" i="18" s="1"/>
  <c r="W140" i="18"/>
  <c r="V140" i="18"/>
  <c r="X140" i="18"/>
  <c r="Z140" i="18" s="1"/>
  <c r="W139" i="18"/>
  <c r="V139" i="18"/>
  <c r="X139" i="18"/>
  <c r="Z139" i="18" s="1"/>
  <c r="W138" i="18"/>
  <c r="V138" i="18"/>
  <c r="X138" i="18"/>
  <c r="Z138" i="18" s="1"/>
  <c r="W137" i="18"/>
  <c r="V137" i="18"/>
  <c r="X137" i="18"/>
  <c r="Z137" i="18" s="1"/>
  <c r="W136" i="18"/>
  <c r="V136" i="18"/>
  <c r="X136" i="18"/>
  <c r="Z136" i="18" s="1"/>
  <c r="W135" i="18"/>
  <c r="V135" i="18"/>
  <c r="X135" i="18"/>
  <c r="Z135" i="18" s="1"/>
  <c r="W134" i="18"/>
  <c r="V134" i="18"/>
  <c r="X134" i="18"/>
  <c r="Z134" i="18" s="1"/>
  <c r="W133" i="18"/>
  <c r="V133" i="18"/>
  <c r="X133" i="18"/>
  <c r="Z133" i="18" s="1"/>
  <c r="W132" i="18"/>
  <c r="V132" i="18"/>
  <c r="X132" i="18"/>
  <c r="Z132" i="18" s="1"/>
  <c r="W131" i="18"/>
  <c r="V131" i="18"/>
  <c r="X131" i="18"/>
  <c r="Z131" i="18" s="1"/>
  <c r="W130" i="18"/>
  <c r="V130" i="18"/>
  <c r="X130" i="18"/>
  <c r="Z130" i="18" s="1"/>
  <c r="W129" i="18"/>
  <c r="V129" i="18"/>
  <c r="X129" i="18"/>
  <c r="Z129" i="18" s="1"/>
  <c r="W128" i="18"/>
  <c r="V128" i="18"/>
  <c r="X128" i="18"/>
  <c r="Z128" i="18" s="1"/>
  <c r="W127" i="18"/>
  <c r="V127" i="18"/>
  <c r="X127" i="18"/>
  <c r="Z127" i="18" s="1"/>
  <c r="W126" i="18"/>
  <c r="V126" i="18"/>
  <c r="X126" i="18"/>
  <c r="Z126" i="18" s="1"/>
  <c r="W125" i="18"/>
  <c r="V125" i="18"/>
  <c r="X125" i="18"/>
  <c r="Z125" i="18" s="1"/>
  <c r="W124" i="18"/>
  <c r="V124" i="18"/>
  <c r="X124" i="18"/>
  <c r="Z124" i="18" s="1"/>
  <c r="W123" i="18"/>
  <c r="V123" i="18"/>
  <c r="X123" i="18"/>
  <c r="Z123" i="18" s="1"/>
  <c r="W122" i="18"/>
  <c r="V122" i="18"/>
  <c r="X122" i="18"/>
  <c r="Z122" i="18" s="1"/>
  <c r="W121" i="18"/>
  <c r="V121" i="18"/>
  <c r="X121" i="18"/>
  <c r="Z121" i="18" s="1"/>
  <c r="W120" i="18"/>
  <c r="V120" i="18"/>
  <c r="X120" i="18"/>
  <c r="Z120" i="18" s="1"/>
  <c r="W119" i="18"/>
  <c r="V119" i="18"/>
  <c r="X119" i="18"/>
  <c r="Z119" i="18" s="1"/>
  <c r="W118" i="18"/>
  <c r="V118" i="18"/>
  <c r="X118" i="18"/>
  <c r="Z118" i="18" s="1"/>
  <c r="W117" i="18"/>
  <c r="V117" i="18"/>
  <c r="X117" i="18"/>
  <c r="Z117" i="18" s="1"/>
  <c r="W116" i="18"/>
  <c r="V116" i="18"/>
  <c r="X116" i="18"/>
  <c r="Z116" i="18" s="1"/>
  <c r="W115" i="18"/>
  <c r="V115" i="18"/>
  <c r="X115" i="18"/>
  <c r="Z115" i="18" s="1"/>
  <c r="W114" i="18"/>
  <c r="V114" i="18"/>
  <c r="X114" i="18"/>
  <c r="Z114" i="18" s="1"/>
  <c r="W113" i="18"/>
  <c r="V113" i="18"/>
  <c r="X113" i="18"/>
  <c r="Z113" i="18" s="1"/>
  <c r="W112" i="18"/>
  <c r="V112" i="18"/>
  <c r="X112" i="18"/>
  <c r="Z112" i="18" s="1"/>
  <c r="W111" i="18"/>
  <c r="V111" i="18"/>
  <c r="X111" i="18"/>
  <c r="Z111" i="18" s="1"/>
  <c r="W110" i="18"/>
  <c r="V110" i="18"/>
  <c r="X110" i="18"/>
  <c r="Z110" i="18" s="1"/>
  <c r="W109" i="18"/>
  <c r="V109" i="18"/>
  <c r="X109" i="18"/>
  <c r="Z109" i="18" s="1"/>
  <c r="W108" i="18"/>
  <c r="V108" i="18"/>
  <c r="X108" i="18"/>
  <c r="Z108" i="18" s="1"/>
  <c r="W107" i="18"/>
  <c r="V107" i="18"/>
  <c r="X107" i="18"/>
  <c r="Z107" i="18" s="1"/>
  <c r="W106" i="18"/>
  <c r="V106" i="18"/>
  <c r="X106" i="18"/>
  <c r="Z106" i="18" s="1"/>
  <c r="W105" i="18"/>
  <c r="V105" i="18"/>
  <c r="X105" i="18"/>
  <c r="Z105" i="18" s="1"/>
  <c r="W104" i="18"/>
  <c r="V104" i="18"/>
  <c r="X104" i="18"/>
  <c r="Z104" i="18" s="1"/>
  <c r="W103" i="18"/>
  <c r="V103" i="18"/>
  <c r="X103" i="18"/>
  <c r="Z103" i="18" s="1"/>
  <c r="W102" i="18"/>
  <c r="V102" i="18"/>
  <c r="X102" i="18"/>
  <c r="Z102" i="18" s="1"/>
  <c r="W101" i="18"/>
  <c r="V101" i="18"/>
  <c r="X101" i="18"/>
  <c r="Z101" i="18" s="1"/>
  <c r="W100" i="18"/>
  <c r="V100" i="18"/>
  <c r="X100" i="18"/>
  <c r="Z100" i="18" s="1"/>
  <c r="W99" i="18"/>
  <c r="V99" i="18"/>
  <c r="X99" i="18"/>
  <c r="Z99" i="18" s="1"/>
  <c r="W98" i="18"/>
  <c r="V98" i="18"/>
  <c r="X98" i="18"/>
  <c r="Z98" i="18" s="1"/>
  <c r="W97" i="18"/>
  <c r="V97" i="18"/>
  <c r="X97" i="18"/>
  <c r="Z97" i="18" s="1"/>
  <c r="W96" i="18"/>
  <c r="V96" i="18"/>
  <c r="X96" i="18"/>
  <c r="Z96" i="18" s="1"/>
  <c r="W95" i="18"/>
  <c r="V95" i="18"/>
  <c r="X95" i="18"/>
  <c r="Z95" i="18" s="1"/>
  <c r="W94" i="18"/>
  <c r="V94" i="18"/>
  <c r="X94" i="18"/>
  <c r="Z94" i="18" s="1"/>
  <c r="W93" i="18"/>
  <c r="V93" i="18"/>
  <c r="X93" i="18"/>
  <c r="Z93" i="18" s="1"/>
  <c r="W92" i="18"/>
  <c r="V92" i="18"/>
  <c r="X92" i="18"/>
  <c r="Z92" i="18" s="1"/>
  <c r="W91" i="18"/>
  <c r="V91" i="18"/>
  <c r="X91" i="18"/>
  <c r="Z91" i="18" s="1"/>
  <c r="W90" i="18"/>
  <c r="V90" i="18"/>
  <c r="X90" i="18"/>
  <c r="Z90" i="18" s="1"/>
  <c r="W89" i="18"/>
  <c r="V89" i="18"/>
  <c r="X89" i="18"/>
  <c r="Z89" i="18" s="1"/>
  <c r="W88" i="18"/>
  <c r="V88" i="18"/>
  <c r="X88" i="18"/>
  <c r="Z88" i="18" s="1"/>
  <c r="AG87" i="18"/>
  <c r="V87" i="18"/>
  <c r="W87" i="18" s="1"/>
  <c r="X87" i="18"/>
  <c r="Z87" i="18" s="1"/>
  <c r="K87" i="18"/>
  <c r="V86" i="18"/>
  <c r="W86" i="18" s="1"/>
  <c r="X86" i="18"/>
  <c r="Z86" i="18" s="1"/>
  <c r="K86" i="18"/>
  <c r="AG85" i="18"/>
  <c r="V85" i="18"/>
  <c r="W85" i="18" s="1"/>
  <c r="X85" i="18"/>
  <c r="Z85" i="18" s="1"/>
  <c r="K85" i="18"/>
  <c r="V84" i="18"/>
  <c r="AG84" i="18" s="1"/>
  <c r="X84" i="18"/>
  <c r="Z84" i="18" s="1"/>
  <c r="K84" i="18"/>
  <c r="AG83" i="18"/>
  <c r="V83" i="18"/>
  <c r="W83" i="18" s="1"/>
  <c r="X83" i="18"/>
  <c r="Z83" i="18" s="1"/>
  <c r="K83" i="18"/>
  <c r="V82" i="18"/>
  <c r="W82" i="18" s="1"/>
  <c r="X82" i="18"/>
  <c r="Z82" i="18" s="1"/>
  <c r="K82" i="18"/>
  <c r="AG81" i="18"/>
  <c r="V81" i="18"/>
  <c r="W81" i="18" s="1"/>
  <c r="X81" i="18"/>
  <c r="Z81" i="18" s="1"/>
  <c r="K81" i="18"/>
  <c r="V80" i="18"/>
  <c r="AG80" i="18" s="1"/>
  <c r="X80" i="18"/>
  <c r="Z80" i="18" s="1"/>
  <c r="K80" i="18"/>
  <c r="AG79" i="18"/>
  <c r="V79" i="18"/>
  <c r="W79" i="18" s="1"/>
  <c r="X79" i="18"/>
  <c r="Z79" i="18" s="1"/>
  <c r="K79" i="18"/>
  <c r="V78" i="18"/>
  <c r="W78" i="18" s="1"/>
  <c r="X78" i="18"/>
  <c r="Z78" i="18" s="1"/>
  <c r="K78" i="18"/>
  <c r="AG77" i="18"/>
  <c r="V77" i="18"/>
  <c r="W77" i="18" s="1"/>
  <c r="X77" i="18"/>
  <c r="Z77" i="18" s="1"/>
  <c r="K77" i="18"/>
  <c r="V76" i="18"/>
  <c r="AG76" i="18" s="1"/>
  <c r="X76" i="18"/>
  <c r="Z76" i="18" s="1"/>
  <c r="K76" i="18"/>
  <c r="AG75" i="18"/>
  <c r="V75" i="18"/>
  <c r="W75" i="18" s="1"/>
  <c r="X75" i="18"/>
  <c r="Z75" i="18" s="1"/>
  <c r="K75" i="18"/>
  <c r="V74" i="18"/>
  <c r="W74" i="18" s="1"/>
  <c r="X74" i="18"/>
  <c r="Z74" i="18" s="1"/>
  <c r="K74" i="18"/>
  <c r="AG73" i="18"/>
  <c r="V73" i="18"/>
  <c r="W73" i="18" s="1"/>
  <c r="X73" i="18"/>
  <c r="Z73" i="18" s="1"/>
  <c r="K73" i="18"/>
  <c r="V72" i="18"/>
  <c r="AG72" i="18" s="1"/>
  <c r="X72" i="18"/>
  <c r="Z72" i="18" s="1"/>
  <c r="K72" i="18"/>
  <c r="AG71" i="18"/>
  <c r="V71" i="18"/>
  <c r="W71" i="18" s="1"/>
  <c r="X71" i="18"/>
  <c r="Z71" i="18" s="1"/>
  <c r="K71" i="18"/>
  <c r="V70" i="18"/>
  <c r="W70" i="18" s="1"/>
  <c r="X70" i="18"/>
  <c r="Z70" i="18" s="1"/>
  <c r="K70" i="18"/>
  <c r="AG69" i="18"/>
  <c r="V69" i="18"/>
  <c r="W69" i="18" s="1"/>
  <c r="X69" i="18"/>
  <c r="Z69" i="18" s="1"/>
  <c r="K69" i="18"/>
  <c r="V68" i="18"/>
  <c r="X68" i="18"/>
  <c r="Z68" i="18" s="1"/>
  <c r="K68" i="18"/>
  <c r="AG67" i="18"/>
  <c r="V67" i="18"/>
  <c r="W67" i="18" s="1"/>
  <c r="X67" i="18"/>
  <c r="Z67" i="18" s="1"/>
  <c r="K67" i="18"/>
  <c r="V66" i="18"/>
  <c r="X66" i="18"/>
  <c r="Z66" i="18" s="1"/>
  <c r="K66" i="18"/>
  <c r="AG65" i="18"/>
  <c r="V65" i="18"/>
  <c r="W65" i="18" s="1"/>
  <c r="X65" i="18"/>
  <c r="Z65" i="18" s="1"/>
  <c r="K65" i="18"/>
  <c r="V64" i="18"/>
  <c r="X64" i="18"/>
  <c r="Z64" i="18" s="1"/>
  <c r="K64" i="18"/>
  <c r="AG63" i="18"/>
  <c r="V63" i="18"/>
  <c r="W63" i="18" s="1"/>
  <c r="X63" i="18"/>
  <c r="Z63" i="18" s="1"/>
  <c r="K63" i="18"/>
  <c r="V62" i="18"/>
  <c r="X62" i="18"/>
  <c r="Z62" i="18" s="1"/>
  <c r="K62" i="18"/>
  <c r="AG61" i="18"/>
  <c r="V61" i="18"/>
  <c r="W61" i="18" s="1"/>
  <c r="X61" i="18"/>
  <c r="Z61" i="18" s="1"/>
  <c r="K61" i="18"/>
  <c r="V60" i="18"/>
  <c r="X60" i="18"/>
  <c r="Z60" i="18" s="1"/>
  <c r="K60" i="18"/>
  <c r="AG59" i="18"/>
  <c r="V59" i="18"/>
  <c r="W59" i="18" s="1"/>
  <c r="X59" i="18"/>
  <c r="Z59" i="18" s="1"/>
  <c r="K59" i="18"/>
  <c r="V58" i="18"/>
  <c r="X58" i="18"/>
  <c r="Z58" i="18" s="1"/>
  <c r="K58" i="18"/>
  <c r="AG57" i="18"/>
  <c r="V57" i="18"/>
  <c r="W57" i="18" s="1"/>
  <c r="X57" i="18"/>
  <c r="Z57" i="18" s="1"/>
  <c r="K57" i="18"/>
  <c r="V56" i="18"/>
  <c r="X56" i="18"/>
  <c r="Z56" i="18" s="1"/>
  <c r="K56" i="18"/>
  <c r="AG55" i="18"/>
  <c r="V55" i="18"/>
  <c r="W55" i="18" s="1"/>
  <c r="X55" i="18"/>
  <c r="Z55" i="18" s="1"/>
  <c r="K55" i="18"/>
  <c r="V54" i="18"/>
  <c r="X54" i="18"/>
  <c r="Z54" i="18" s="1"/>
  <c r="K54" i="18"/>
  <c r="V53" i="18"/>
  <c r="W53" i="18" s="1"/>
  <c r="X53" i="18"/>
  <c r="Z53" i="18" s="1"/>
  <c r="K53" i="18"/>
  <c r="V52" i="18"/>
  <c r="AG52" i="18" s="1"/>
  <c r="X52" i="18"/>
  <c r="Z52" i="18" s="1"/>
  <c r="K52" i="18"/>
  <c r="AG51" i="18"/>
  <c r="V51" i="18"/>
  <c r="W51" i="18" s="1"/>
  <c r="X51" i="18"/>
  <c r="Z51" i="18" s="1"/>
  <c r="K51" i="18"/>
  <c r="AG50" i="18"/>
  <c r="V50" i="18"/>
  <c r="W50" i="18" s="1"/>
  <c r="X50" i="18"/>
  <c r="Z50" i="18" s="1"/>
  <c r="K50" i="18"/>
  <c r="V49" i="18"/>
  <c r="W49" i="18" s="1"/>
  <c r="X49" i="18"/>
  <c r="Z49" i="18" s="1"/>
  <c r="K49" i="18"/>
  <c r="V48" i="18"/>
  <c r="AG48" i="18" s="1"/>
  <c r="X48" i="18"/>
  <c r="Z48" i="18" s="1"/>
  <c r="K48" i="18"/>
  <c r="V47" i="18"/>
  <c r="W47" i="18" s="1"/>
  <c r="X47" i="18"/>
  <c r="Z47" i="18" s="1"/>
  <c r="K47" i="18"/>
  <c r="V46" i="18"/>
  <c r="W46" i="18" s="1"/>
  <c r="X46" i="18"/>
  <c r="Z46" i="18" s="1"/>
  <c r="K46" i="18"/>
  <c r="V45" i="18"/>
  <c r="W45" i="18" s="1"/>
  <c r="X45" i="18"/>
  <c r="Z45" i="18" s="1"/>
  <c r="K45" i="18"/>
  <c r="V44" i="18"/>
  <c r="AG44" i="18" s="1"/>
  <c r="X44" i="18"/>
  <c r="Z44" i="18" s="1"/>
  <c r="K44" i="18"/>
  <c r="AG43" i="18"/>
  <c r="V43" i="18"/>
  <c r="W43" i="18" s="1"/>
  <c r="X43" i="18"/>
  <c r="Z43" i="18" s="1"/>
  <c r="K43" i="18"/>
  <c r="V42" i="18"/>
  <c r="W42" i="18" s="1"/>
  <c r="X42" i="18"/>
  <c r="Z42" i="18" s="1"/>
  <c r="K42" i="18"/>
  <c r="V41" i="18"/>
  <c r="W41" i="18" s="1"/>
  <c r="X41" i="18"/>
  <c r="Z41" i="18" s="1"/>
  <c r="K41" i="18"/>
  <c r="V40" i="18"/>
  <c r="AG40" i="18" s="1"/>
  <c r="X40" i="18"/>
  <c r="Z40" i="18" s="1"/>
  <c r="K40" i="18"/>
  <c r="AG39" i="18"/>
  <c r="V39" i="18"/>
  <c r="W39" i="18" s="1"/>
  <c r="X39" i="18"/>
  <c r="Z39" i="18" s="1"/>
  <c r="K39" i="18"/>
  <c r="V38" i="18"/>
  <c r="W38" i="18" s="1"/>
  <c r="X38" i="18"/>
  <c r="Z38" i="18" s="1"/>
  <c r="K38" i="18"/>
  <c r="V37" i="18"/>
  <c r="W37" i="18" s="1"/>
  <c r="X37" i="18"/>
  <c r="Z37" i="18" s="1"/>
  <c r="K37" i="18"/>
  <c r="V36" i="18"/>
  <c r="AG36" i="18" s="1"/>
  <c r="X36" i="18"/>
  <c r="Z36" i="18" s="1"/>
  <c r="K36" i="18"/>
  <c r="V35" i="18"/>
  <c r="W35" i="18" s="1"/>
  <c r="X35" i="18"/>
  <c r="Z35" i="18" s="1"/>
  <c r="K35" i="18"/>
  <c r="V34" i="18"/>
  <c r="W34" i="18" s="1"/>
  <c r="X34" i="18"/>
  <c r="Z34" i="18" s="1"/>
  <c r="K34" i="18"/>
  <c r="V33" i="18"/>
  <c r="W33" i="18" s="1"/>
  <c r="X33" i="18"/>
  <c r="Z33" i="18" s="1"/>
  <c r="K33" i="18"/>
  <c r="V32" i="18"/>
  <c r="AG32" i="18" s="1"/>
  <c r="X32" i="18"/>
  <c r="Z32" i="18" s="1"/>
  <c r="K32" i="18"/>
  <c r="V31" i="18"/>
  <c r="W31" i="18" s="1"/>
  <c r="X31" i="18"/>
  <c r="Z31" i="18" s="1"/>
  <c r="K31" i="18"/>
  <c r="V30" i="18"/>
  <c r="W30" i="18" s="1"/>
  <c r="X30" i="18"/>
  <c r="Z30" i="18" s="1"/>
  <c r="K30" i="18"/>
  <c r="V29" i="18"/>
  <c r="W29" i="18" s="1"/>
  <c r="X29" i="18"/>
  <c r="Z29" i="18" s="1"/>
  <c r="K29" i="18"/>
  <c r="V28" i="18"/>
  <c r="AG28" i="18" s="1"/>
  <c r="X28" i="18"/>
  <c r="Z28" i="18" s="1"/>
  <c r="K28" i="18"/>
  <c r="AG27" i="18"/>
  <c r="V27" i="18"/>
  <c r="W27" i="18" s="1"/>
  <c r="X27" i="18"/>
  <c r="Z27" i="18" s="1"/>
  <c r="K27" i="18"/>
  <c r="V26" i="18"/>
  <c r="W26" i="18" s="1"/>
  <c r="X26" i="18"/>
  <c r="Z26" i="18" s="1"/>
  <c r="K26" i="18"/>
  <c r="V25" i="18"/>
  <c r="W25" i="18" s="1"/>
  <c r="X25" i="18"/>
  <c r="Z25" i="18" s="1"/>
  <c r="K25" i="18"/>
  <c r="W24" i="18"/>
  <c r="V24" i="18"/>
  <c r="AG24" i="18" s="1"/>
  <c r="X24" i="18"/>
  <c r="Z24" i="18" s="1"/>
  <c r="K24" i="18"/>
  <c r="V23" i="18"/>
  <c r="W23" i="18" s="1"/>
  <c r="X23" i="18"/>
  <c r="Z23" i="18" s="1"/>
  <c r="K23" i="18"/>
  <c r="V22" i="18"/>
  <c r="W22" i="18" s="1"/>
  <c r="X22" i="18"/>
  <c r="Z22" i="18" s="1"/>
  <c r="K22" i="18"/>
  <c r="V21" i="18"/>
  <c r="W21" i="18" s="1"/>
  <c r="X21" i="18"/>
  <c r="Z21" i="18" s="1"/>
  <c r="K21" i="18"/>
  <c r="V20" i="18"/>
  <c r="AG20" i="18" s="1"/>
  <c r="X20" i="18"/>
  <c r="Z20" i="18" s="1"/>
  <c r="K20" i="18"/>
  <c r="V18" i="18"/>
  <c r="W18" i="18" s="1"/>
  <c r="X18" i="18"/>
  <c r="Z18" i="18" s="1"/>
  <c r="K18" i="18"/>
  <c r="V17" i="18"/>
  <c r="W17" i="18" s="1"/>
  <c r="X17" i="18"/>
  <c r="Z17" i="18" s="1"/>
  <c r="K17" i="18"/>
  <c r="W16" i="18"/>
  <c r="V16" i="18"/>
  <c r="AG16" i="18" s="1"/>
  <c r="X16" i="18"/>
  <c r="Z16" i="18" s="1"/>
  <c r="K16" i="18"/>
  <c r="V15" i="18"/>
  <c r="W15" i="18" s="1"/>
  <c r="X15" i="18"/>
  <c r="Z15" i="18" s="1"/>
  <c r="K15" i="18"/>
  <c r="V14" i="18"/>
  <c r="W14" i="18" s="1"/>
  <c r="X14" i="18"/>
  <c r="Z14" i="18" s="1"/>
  <c r="K14" i="18"/>
  <c r="AG13" i="18"/>
  <c r="V13" i="18"/>
  <c r="W13" i="18" s="1"/>
  <c r="X13" i="18"/>
  <c r="Z13" i="18" s="1"/>
  <c r="K13" i="18"/>
  <c r="V12" i="18"/>
  <c r="AG12" i="18" s="1"/>
  <c r="X12" i="18"/>
  <c r="Z12" i="18" s="1"/>
  <c r="K12" i="18"/>
  <c r="AG11" i="18"/>
  <c r="V11" i="18"/>
  <c r="W11" i="18" s="1"/>
  <c r="X11" i="18"/>
  <c r="Z11" i="18" s="1"/>
  <c r="K11" i="18"/>
  <c r="V10" i="18"/>
  <c r="W10" i="18" s="1"/>
  <c r="X10" i="18"/>
  <c r="Z10" i="18" s="1"/>
  <c r="K10" i="18"/>
  <c r="V9" i="18"/>
  <c r="W9" i="18" s="1"/>
  <c r="X9" i="18"/>
  <c r="Z9" i="18" s="1"/>
  <c r="K9" i="18"/>
  <c r="V8" i="18"/>
  <c r="AG8" i="18" s="1"/>
  <c r="X8" i="18"/>
  <c r="Z8" i="18" s="1"/>
  <c r="K8" i="18"/>
  <c r="AG7" i="18"/>
  <c r="V7" i="18"/>
  <c r="W7" i="18" s="1"/>
  <c r="X7" i="18"/>
  <c r="Z7" i="18" s="1"/>
  <c r="K7" i="18"/>
  <c r="V6" i="18"/>
  <c r="W6" i="18" s="1"/>
  <c r="X6" i="18"/>
  <c r="Z6" i="18" s="1"/>
  <c r="K6" i="18"/>
  <c r="V5" i="18"/>
  <c r="W5" i="18" s="1"/>
  <c r="X5" i="18"/>
  <c r="Z5" i="18" s="1"/>
  <c r="K5" i="18"/>
  <c r="V4" i="18"/>
  <c r="AG4" i="18" s="1"/>
  <c r="X4" i="18"/>
  <c r="Z4" i="18" s="1"/>
  <c r="K4" i="18"/>
  <c r="AG3" i="18"/>
  <c r="V3" i="18"/>
  <c r="W3" i="18" s="1"/>
  <c r="X3" i="18"/>
  <c r="Z3" i="18" s="1"/>
  <c r="K3" i="18"/>
  <c r="AH2" i="18"/>
  <c r="V2" i="18"/>
  <c r="W2" i="18" s="1"/>
  <c r="X2" i="18"/>
  <c r="Z2" i="18" s="1"/>
  <c r="K2" i="18"/>
  <c r="AL267" i="17"/>
  <c r="AI267" i="17"/>
  <c r="AH267" i="17"/>
  <c r="AK267" i="17" s="1"/>
  <c r="AL266" i="17"/>
  <c r="AN266" i="17" s="1"/>
  <c r="AI266" i="17"/>
  <c r="AH266" i="17"/>
  <c r="AK266" i="17" s="1"/>
  <c r="AL265" i="17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K259" i="17" s="1"/>
  <c r="AL258" i="17"/>
  <c r="AN258" i="17" s="1"/>
  <c r="AI258" i="17"/>
  <c r="AH258" i="17"/>
  <c r="AK258" i="17" s="1"/>
  <c r="AL257" i="17"/>
  <c r="AN257" i="17" s="1"/>
  <c r="AI257" i="17"/>
  <c r="AH257" i="17"/>
  <c r="AL256" i="17"/>
  <c r="AN256" i="17" s="1"/>
  <c r="AI256" i="17"/>
  <c r="AH256" i="17"/>
  <c r="AL255" i="17"/>
  <c r="AN255" i="17" s="1"/>
  <c r="AI255" i="17"/>
  <c r="AH255" i="17"/>
  <c r="AL254" i="17"/>
  <c r="AN254" i="17" s="1"/>
  <c r="AH254" i="17"/>
  <c r="AL253" i="17"/>
  <c r="AN253" i="17" s="1"/>
  <c r="AI253" i="17"/>
  <c r="AH253" i="17"/>
  <c r="AL252" i="17"/>
  <c r="AN252" i="17" s="1"/>
  <c r="AH252" i="17"/>
  <c r="AL251" i="17"/>
  <c r="AN251" i="17" s="1"/>
  <c r="AH251" i="17"/>
  <c r="AL250" i="17"/>
  <c r="AN250" i="17" s="1"/>
  <c r="AI250" i="17"/>
  <c r="AH250" i="17"/>
  <c r="AL249" i="17"/>
  <c r="AN249" i="17" s="1"/>
  <c r="AI249" i="17"/>
  <c r="AH249" i="17"/>
  <c r="AL248" i="17"/>
  <c r="AN248" i="17" s="1"/>
  <c r="AI248" i="17"/>
  <c r="AH248" i="17"/>
  <c r="AL247" i="17"/>
  <c r="AN247" i="17" s="1"/>
  <c r="AI247" i="17"/>
  <c r="AH247" i="17"/>
  <c r="AL246" i="17"/>
  <c r="AN246" i="17" s="1"/>
  <c r="AI246" i="17"/>
  <c r="AH246" i="17"/>
  <c r="AL245" i="17"/>
  <c r="AN245" i="17" s="1"/>
  <c r="AI245" i="17"/>
  <c r="AH245" i="17"/>
  <c r="AL244" i="17"/>
  <c r="AN244" i="17" s="1"/>
  <c r="AI244" i="17"/>
  <c r="AH244" i="17"/>
  <c r="AL243" i="17"/>
  <c r="AN243" i="17" s="1"/>
  <c r="AI243" i="17"/>
  <c r="AH243" i="17"/>
  <c r="AL242" i="17"/>
  <c r="AN242" i="17" s="1"/>
  <c r="AH242" i="17"/>
  <c r="AL241" i="17"/>
  <c r="AN241" i="17" s="1"/>
  <c r="AH241" i="17"/>
  <c r="AL240" i="17"/>
  <c r="AN240" i="17" s="1"/>
  <c r="AH240" i="17"/>
  <c r="AL239" i="17"/>
  <c r="AN239" i="17" s="1"/>
  <c r="AI239" i="17"/>
  <c r="AH239" i="17"/>
  <c r="AL238" i="17"/>
  <c r="AN238" i="17" s="1"/>
  <c r="AI238" i="17"/>
  <c r="AH238" i="17"/>
  <c r="AL237" i="17"/>
  <c r="AN237" i="17" s="1"/>
  <c r="AI237" i="17"/>
  <c r="AH237" i="17"/>
  <c r="AL236" i="17"/>
  <c r="AN236" i="17" s="1"/>
  <c r="AI236" i="17"/>
  <c r="AH236" i="17"/>
  <c r="AL235" i="17"/>
  <c r="AN235" i="17" s="1"/>
  <c r="AI235" i="17"/>
  <c r="AH235" i="17"/>
  <c r="AL234" i="17"/>
  <c r="AN234" i="17" s="1"/>
  <c r="AI234" i="17"/>
  <c r="AH234" i="17"/>
  <c r="AL233" i="17"/>
  <c r="AN233" i="17" s="1"/>
  <c r="AI233" i="17"/>
  <c r="AH233" i="17"/>
  <c r="AL232" i="17"/>
  <c r="AN232" i="17" s="1"/>
  <c r="AI232" i="17"/>
  <c r="AH232" i="17"/>
  <c r="AL231" i="17"/>
  <c r="AN231" i="17" s="1"/>
  <c r="AI231" i="17"/>
  <c r="AH231" i="17"/>
  <c r="AL230" i="17"/>
  <c r="AN230" i="17" s="1"/>
  <c r="AI230" i="17"/>
  <c r="AH230" i="17"/>
  <c r="AL229" i="17"/>
  <c r="AN229" i="17" s="1"/>
  <c r="AI229" i="17"/>
  <c r="AH229" i="17"/>
  <c r="AL228" i="17"/>
  <c r="AN228" i="17" s="1"/>
  <c r="AI228" i="17"/>
  <c r="AH228" i="17"/>
  <c r="AL227" i="17"/>
  <c r="AN227" i="17" s="1"/>
  <c r="AI227" i="17"/>
  <c r="AH227" i="17"/>
  <c r="AL226" i="17"/>
  <c r="AN226" i="17" s="1"/>
  <c r="AI226" i="17"/>
  <c r="AH226" i="17"/>
  <c r="AL225" i="17"/>
  <c r="AN225" i="17" s="1"/>
  <c r="AI225" i="17"/>
  <c r="AH225" i="17"/>
  <c r="AL224" i="17"/>
  <c r="AN224" i="17" s="1"/>
  <c r="AI224" i="17"/>
  <c r="AH224" i="17"/>
  <c r="AL223" i="17"/>
  <c r="AN223" i="17" s="1"/>
  <c r="AI223" i="17"/>
  <c r="AH223" i="17"/>
  <c r="AL222" i="17"/>
  <c r="AN222" i="17" s="1"/>
  <c r="AI222" i="17"/>
  <c r="AH222" i="17"/>
  <c r="AK222" i="17" s="1"/>
  <c r="AL221" i="17"/>
  <c r="AN221" i="17" s="1"/>
  <c r="AI221" i="17"/>
  <c r="AH221" i="17"/>
  <c r="AK221" i="17" s="1"/>
  <c r="AL220" i="17"/>
  <c r="AN220" i="17" s="1"/>
  <c r="AI220" i="17"/>
  <c r="AH220" i="17"/>
  <c r="AK220" i="17" s="1"/>
  <c r="AL219" i="17"/>
  <c r="AN219" i="17" s="1"/>
  <c r="AI219" i="17"/>
  <c r="AH219" i="17"/>
  <c r="AK219" i="17" s="1"/>
  <c r="AL218" i="17"/>
  <c r="AN218" i="17" s="1"/>
  <c r="AI218" i="17"/>
  <c r="AH218" i="17"/>
  <c r="AK218" i="17" s="1"/>
  <c r="AL217" i="17"/>
  <c r="AN217" i="17" s="1"/>
  <c r="AI217" i="17"/>
  <c r="AH217" i="17"/>
  <c r="AK217" i="17" s="1"/>
  <c r="AL216" i="17"/>
  <c r="AN216" i="17" s="1"/>
  <c r="AI216" i="17"/>
  <c r="AH216" i="17"/>
  <c r="AK216" i="17" s="1"/>
  <c r="AL215" i="17"/>
  <c r="AN215" i="17" s="1"/>
  <c r="AI215" i="17"/>
  <c r="AH215" i="17"/>
  <c r="AK215" i="17" s="1"/>
  <c r="AL214" i="17"/>
  <c r="AN214" i="17" s="1"/>
  <c r="AI214" i="17"/>
  <c r="AH214" i="17"/>
  <c r="AK214" i="17" s="1"/>
  <c r="AL213" i="17"/>
  <c r="AN213" i="17" s="1"/>
  <c r="AI213" i="17"/>
  <c r="AH213" i="17"/>
  <c r="AK213" i="17" s="1"/>
  <c r="AL212" i="17"/>
  <c r="AN212" i="17" s="1"/>
  <c r="AI212" i="17"/>
  <c r="AH212" i="17"/>
  <c r="AK212" i="17" s="1"/>
  <c r="AL211" i="17"/>
  <c r="AN211" i="17" s="1"/>
  <c r="AI211" i="17"/>
  <c r="AH211" i="17"/>
  <c r="AK211" i="17" s="1"/>
  <c r="AL210" i="17"/>
  <c r="AN210" i="17" s="1"/>
  <c r="AI210" i="17"/>
  <c r="AH210" i="17"/>
  <c r="AK210" i="17" s="1"/>
  <c r="AL209" i="17"/>
  <c r="AN209" i="17" s="1"/>
  <c r="AI209" i="17"/>
  <c r="AH209" i="17"/>
  <c r="AK209" i="17" s="1"/>
  <c r="AL208" i="17"/>
  <c r="AN208" i="17" s="1"/>
  <c r="AI208" i="17"/>
  <c r="AH208" i="17"/>
  <c r="AK208" i="17" s="1"/>
  <c r="AL207" i="17"/>
  <c r="AN207" i="17" s="1"/>
  <c r="AI207" i="17"/>
  <c r="AH207" i="17"/>
  <c r="AK207" i="17" s="1"/>
  <c r="AB207" i="17"/>
  <c r="AL206" i="17"/>
  <c r="AN206" i="17" s="1"/>
  <c r="AI206" i="17"/>
  <c r="AH206" i="17"/>
  <c r="AK206" i="17" s="1"/>
  <c r="AP205" i="17"/>
  <c r="AN205" i="17"/>
  <c r="AI205" i="17"/>
  <c r="AH205" i="17"/>
  <c r="AL204" i="17"/>
  <c r="AI204" i="17"/>
  <c r="AH204" i="17"/>
  <c r="AK204" i="17" s="1"/>
  <c r="AL203" i="17"/>
  <c r="AI203" i="17"/>
  <c r="AH203" i="17"/>
  <c r="AK203" i="17" s="1"/>
  <c r="AH200" i="17"/>
  <c r="V200" i="17"/>
  <c r="W200" i="17" s="1"/>
  <c r="X200" i="17"/>
  <c r="Z200" i="17" s="1"/>
  <c r="K200" i="17"/>
  <c r="AH199" i="17"/>
  <c r="W199" i="17"/>
  <c r="V199" i="17"/>
  <c r="X199" i="17"/>
  <c r="Z199" i="17" s="1"/>
  <c r="AH198" i="17"/>
  <c r="W198" i="17"/>
  <c r="V198" i="17"/>
  <c r="X198" i="17"/>
  <c r="Z198" i="17" s="1"/>
  <c r="AH197" i="17"/>
  <c r="W197" i="17"/>
  <c r="V197" i="17"/>
  <c r="X197" i="17"/>
  <c r="Z197" i="17" s="1"/>
  <c r="AH196" i="17"/>
  <c r="W196" i="17"/>
  <c r="V196" i="17"/>
  <c r="X196" i="17"/>
  <c r="Z196" i="17" s="1"/>
  <c r="AH195" i="17"/>
  <c r="W195" i="17"/>
  <c r="V195" i="17"/>
  <c r="X195" i="17"/>
  <c r="Z195" i="17" s="1"/>
  <c r="AH194" i="17"/>
  <c r="W194" i="17"/>
  <c r="V194" i="17"/>
  <c r="X194" i="17"/>
  <c r="Z194" i="17" s="1"/>
  <c r="AH193" i="17"/>
  <c r="W193" i="17"/>
  <c r="V193" i="17"/>
  <c r="X193" i="17"/>
  <c r="Z193" i="17" s="1"/>
  <c r="AH192" i="17"/>
  <c r="W192" i="17"/>
  <c r="V192" i="17"/>
  <c r="X192" i="17"/>
  <c r="Z192" i="17" s="1"/>
  <c r="AH191" i="17"/>
  <c r="W191" i="17"/>
  <c r="V191" i="17"/>
  <c r="X191" i="17"/>
  <c r="Z191" i="17" s="1"/>
  <c r="AH190" i="17"/>
  <c r="W190" i="17"/>
  <c r="V190" i="17"/>
  <c r="X190" i="17"/>
  <c r="Z190" i="17" s="1"/>
  <c r="AH189" i="17"/>
  <c r="W189" i="17"/>
  <c r="V189" i="17"/>
  <c r="X189" i="17"/>
  <c r="Z189" i="17" s="1"/>
  <c r="AH188" i="17"/>
  <c r="W188" i="17"/>
  <c r="V188" i="17"/>
  <c r="X188" i="17"/>
  <c r="Z188" i="17" s="1"/>
  <c r="AH187" i="17"/>
  <c r="W187" i="17"/>
  <c r="V187" i="17"/>
  <c r="X187" i="17"/>
  <c r="Z187" i="17" s="1"/>
  <c r="AH186" i="17"/>
  <c r="W186" i="17"/>
  <c r="V186" i="17"/>
  <c r="X186" i="17"/>
  <c r="Z186" i="17" s="1"/>
  <c r="AH185" i="17"/>
  <c r="W185" i="17"/>
  <c r="V185" i="17"/>
  <c r="X185" i="17"/>
  <c r="Z185" i="17" s="1"/>
  <c r="AH184" i="17"/>
  <c r="W184" i="17"/>
  <c r="V184" i="17"/>
  <c r="X184" i="17"/>
  <c r="Z184" i="17" s="1"/>
  <c r="AH183" i="17"/>
  <c r="W183" i="17"/>
  <c r="V183" i="17"/>
  <c r="X183" i="17"/>
  <c r="Z183" i="17" s="1"/>
  <c r="AH182" i="17"/>
  <c r="W182" i="17"/>
  <c r="V182" i="17"/>
  <c r="X182" i="17"/>
  <c r="Z182" i="17" s="1"/>
  <c r="AH181" i="17"/>
  <c r="W181" i="17"/>
  <c r="V181" i="17"/>
  <c r="X181" i="17"/>
  <c r="Z181" i="17" s="1"/>
  <c r="AH180" i="17"/>
  <c r="W180" i="17"/>
  <c r="V180" i="17"/>
  <c r="X180" i="17"/>
  <c r="Z180" i="17" s="1"/>
  <c r="AH179" i="17"/>
  <c r="W179" i="17"/>
  <c r="V179" i="17"/>
  <c r="X179" i="17"/>
  <c r="Z179" i="17" s="1"/>
  <c r="AH178" i="17"/>
  <c r="W178" i="17"/>
  <c r="V178" i="17"/>
  <c r="X178" i="17"/>
  <c r="Z178" i="17" s="1"/>
  <c r="AH177" i="17"/>
  <c r="W177" i="17"/>
  <c r="V177" i="17"/>
  <c r="X177" i="17"/>
  <c r="Z177" i="17" s="1"/>
  <c r="AH176" i="17"/>
  <c r="W176" i="17"/>
  <c r="V176" i="17"/>
  <c r="X176" i="17"/>
  <c r="Z176" i="17" s="1"/>
  <c r="AH175" i="17"/>
  <c r="W175" i="17"/>
  <c r="V175" i="17"/>
  <c r="X175" i="17"/>
  <c r="Z175" i="17" s="1"/>
  <c r="AH174" i="17"/>
  <c r="W174" i="17"/>
  <c r="V174" i="17"/>
  <c r="X174" i="17"/>
  <c r="Z174" i="17" s="1"/>
  <c r="AH173" i="17"/>
  <c r="W173" i="17"/>
  <c r="V173" i="17"/>
  <c r="X173" i="17"/>
  <c r="Z173" i="17" s="1"/>
  <c r="AH172" i="17"/>
  <c r="W172" i="17"/>
  <c r="V172" i="17"/>
  <c r="X172" i="17"/>
  <c r="Z172" i="17" s="1"/>
  <c r="AH171" i="17"/>
  <c r="W171" i="17"/>
  <c r="V171" i="17"/>
  <c r="X171" i="17"/>
  <c r="Z171" i="17" s="1"/>
  <c r="AH170" i="17"/>
  <c r="W170" i="17"/>
  <c r="V170" i="17"/>
  <c r="X170" i="17"/>
  <c r="Z170" i="17" s="1"/>
  <c r="AH169" i="17"/>
  <c r="W169" i="17"/>
  <c r="V169" i="17"/>
  <c r="X169" i="17"/>
  <c r="Z169" i="17" s="1"/>
  <c r="AH168" i="17"/>
  <c r="W168" i="17"/>
  <c r="V168" i="17"/>
  <c r="X168" i="17"/>
  <c r="Z168" i="17" s="1"/>
  <c r="AH167" i="17"/>
  <c r="W167" i="17"/>
  <c r="V167" i="17"/>
  <c r="X167" i="17"/>
  <c r="Z167" i="17" s="1"/>
  <c r="AH166" i="17"/>
  <c r="W166" i="17"/>
  <c r="V166" i="17"/>
  <c r="X166" i="17"/>
  <c r="Z166" i="17" s="1"/>
  <c r="AH165" i="17"/>
  <c r="W165" i="17"/>
  <c r="V165" i="17"/>
  <c r="X165" i="17"/>
  <c r="Z165" i="17" s="1"/>
  <c r="AH164" i="17"/>
  <c r="W164" i="17"/>
  <c r="V164" i="17"/>
  <c r="X164" i="17"/>
  <c r="Z164" i="17" s="1"/>
  <c r="AH163" i="17"/>
  <c r="W163" i="17"/>
  <c r="V163" i="17"/>
  <c r="X163" i="17"/>
  <c r="Z163" i="17" s="1"/>
  <c r="AH162" i="17"/>
  <c r="W162" i="17"/>
  <c r="V162" i="17"/>
  <c r="X162" i="17"/>
  <c r="Z162" i="17" s="1"/>
  <c r="AH161" i="17"/>
  <c r="W161" i="17"/>
  <c r="V161" i="17"/>
  <c r="X161" i="17"/>
  <c r="Z161" i="17" s="1"/>
  <c r="AH160" i="17"/>
  <c r="W160" i="17"/>
  <c r="V160" i="17"/>
  <c r="X160" i="17"/>
  <c r="Z160" i="17" s="1"/>
  <c r="AH159" i="17"/>
  <c r="W159" i="17"/>
  <c r="V159" i="17"/>
  <c r="X159" i="17"/>
  <c r="Z159" i="17" s="1"/>
  <c r="AH158" i="17"/>
  <c r="W158" i="17"/>
  <c r="V158" i="17"/>
  <c r="X158" i="17"/>
  <c r="Z158" i="17" s="1"/>
  <c r="AH157" i="17"/>
  <c r="W157" i="17"/>
  <c r="V157" i="17"/>
  <c r="X157" i="17"/>
  <c r="Z157" i="17" s="1"/>
  <c r="AH156" i="17"/>
  <c r="W156" i="17"/>
  <c r="V156" i="17"/>
  <c r="X156" i="17"/>
  <c r="Z156" i="17" s="1"/>
  <c r="AH155" i="17"/>
  <c r="W155" i="17"/>
  <c r="V155" i="17"/>
  <c r="X155" i="17"/>
  <c r="Z155" i="17" s="1"/>
  <c r="AH154" i="17"/>
  <c r="W154" i="17"/>
  <c r="V154" i="17"/>
  <c r="X154" i="17"/>
  <c r="Z154" i="17" s="1"/>
  <c r="AH153" i="17"/>
  <c r="W153" i="17"/>
  <c r="V153" i="17"/>
  <c r="X153" i="17"/>
  <c r="Z153" i="17" s="1"/>
  <c r="AH152" i="17"/>
  <c r="W152" i="17"/>
  <c r="V152" i="17"/>
  <c r="X152" i="17"/>
  <c r="Z152" i="17" s="1"/>
  <c r="AH151" i="17"/>
  <c r="W151" i="17"/>
  <c r="V151" i="17"/>
  <c r="X151" i="17"/>
  <c r="Z151" i="17" s="1"/>
  <c r="AH150" i="17"/>
  <c r="W150" i="17"/>
  <c r="V150" i="17"/>
  <c r="X150" i="17"/>
  <c r="Z150" i="17" s="1"/>
  <c r="AH149" i="17"/>
  <c r="W149" i="17"/>
  <c r="V149" i="17"/>
  <c r="X149" i="17"/>
  <c r="Z149" i="17" s="1"/>
  <c r="AH148" i="17"/>
  <c r="W148" i="17"/>
  <c r="V148" i="17"/>
  <c r="X148" i="17"/>
  <c r="Z148" i="17" s="1"/>
  <c r="AH147" i="17"/>
  <c r="W147" i="17"/>
  <c r="V147" i="17"/>
  <c r="X147" i="17"/>
  <c r="Z147" i="17" s="1"/>
  <c r="AH146" i="17"/>
  <c r="W146" i="17"/>
  <c r="V146" i="17"/>
  <c r="X146" i="17"/>
  <c r="Z146" i="17" s="1"/>
  <c r="AH145" i="17"/>
  <c r="W145" i="17"/>
  <c r="V145" i="17"/>
  <c r="X145" i="17"/>
  <c r="Z145" i="17" s="1"/>
  <c r="AH144" i="17"/>
  <c r="W144" i="17"/>
  <c r="V144" i="17"/>
  <c r="X144" i="17"/>
  <c r="Z144" i="17" s="1"/>
  <c r="AH143" i="17"/>
  <c r="W143" i="17"/>
  <c r="V143" i="17"/>
  <c r="X143" i="17"/>
  <c r="Z143" i="17" s="1"/>
  <c r="AH142" i="17"/>
  <c r="W142" i="17"/>
  <c r="V142" i="17"/>
  <c r="X142" i="17"/>
  <c r="Z142" i="17" s="1"/>
  <c r="AH141" i="17"/>
  <c r="W141" i="17"/>
  <c r="V141" i="17"/>
  <c r="X141" i="17"/>
  <c r="Z141" i="17" s="1"/>
  <c r="AH140" i="17"/>
  <c r="W140" i="17"/>
  <c r="V140" i="17"/>
  <c r="X140" i="17"/>
  <c r="Z140" i="17" s="1"/>
  <c r="AH139" i="17"/>
  <c r="W139" i="17"/>
  <c r="V139" i="17"/>
  <c r="X139" i="17"/>
  <c r="Z139" i="17" s="1"/>
  <c r="AH138" i="17"/>
  <c r="W138" i="17"/>
  <c r="V138" i="17"/>
  <c r="X138" i="17"/>
  <c r="Z138" i="17" s="1"/>
  <c r="AH137" i="17"/>
  <c r="W137" i="17"/>
  <c r="V137" i="17"/>
  <c r="X137" i="17"/>
  <c r="Z137" i="17" s="1"/>
  <c r="AH136" i="17"/>
  <c r="W136" i="17"/>
  <c r="V136" i="17"/>
  <c r="X136" i="17"/>
  <c r="Z136" i="17" s="1"/>
  <c r="AH135" i="17"/>
  <c r="W135" i="17"/>
  <c r="V135" i="17"/>
  <c r="X135" i="17"/>
  <c r="Z135" i="17" s="1"/>
  <c r="AH134" i="17"/>
  <c r="W134" i="17"/>
  <c r="V134" i="17"/>
  <c r="X134" i="17"/>
  <c r="Z134" i="17" s="1"/>
  <c r="AH133" i="17"/>
  <c r="W133" i="17"/>
  <c r="V133" i="17"/>
  <c r="X133" i="17"/>
  <c r="Z133" i="17" s="1"/>
  <c r="AH132" i="17"/>
  <c r="W132" i="17"/>
  <c r="V132" i="17"/>
  <c r="X132" i="17"/>
  <c r="Z132" i="17" s="1"/>
  <c r="AH131" i="17"/>
  <c r="W131" i="17"/>
  <c r="V131" i="17"/>
  <c r="X131" i="17"/>
  <c r="Z131" i="17" s="1"/>
  <c r="AH130" i="17"/>
  <c r="W130" i="17"/>
  <c r="V130" i="17"/>
  <c r="X130" i="17"/>
  <c r="Z130" i="17" s="1"/>
  <c r="AH129" i="17"/>
  <c r="W129" i="17"/>
  <c r="V129" i="17"/>
  <c r="X129" i="17"/>
  <c r="Z129" i="17" s="1"/>
  <c r="AH128" i="17"/>
  <c r="W128" i="17"/>
  <c r="V128" i="17"/>
  <c r="X128" i="17"/>
  <c r="Z128" i="17" s="1"/>
  <c r="AH127" i="17"/>
  <c r="W127" i="17"/>
  <c r="V127" i="17"/>
  <c r="X127" i="17"/>
  <c r="Z127" i="17" s="1"/>
  <c r="AH126" i="17"/>
  <c r="W126" i="17"/>
  <c r="V126" i="17"/>
  <c r="X126" i="17"/>
  <c r="Z126" i="17" s="1"/>
  <c r="AH125" i="17"/>
  <c r="W125" i="17"/>
  <c r="V125" i="17"/>
  <c r="X125" i="17"/>
  <c r="Z125" i="17" s="1"/>
  <c r="AH124" i="17"/>
  <c r="W124" i="17"/>
  <c r="V124" i="17"/>
  <c r="X124" i="17"/>
  <c r="Z124" i="17" s="1"/>
  <c r="AH123" i="17"/>
  <c r="W123" i="17"/>
  <c r="V123" i="17"/>
  <c r="X123" i="17"/>
  <c r="Z123" i="17" s="1"/>
  <c r="AH122" i="17"/>
  <c r="W122" i="17"/>
  <c r="V122" i="17"/>
  <c r="X122" i="17"/>
  <c r="Z122" i="17" s="1"/>
  <c r="AH121" i="17"/>
  <c r="W121" i="17"/>
  <c r="V121" i="17"/>
  <c r="X121" i="17"/>
  <c r="Z121" i="17" s="1"/>
  <c r="AH120" i="17"/>
  <c r="W120" i="17"/>
  <c r="V120" i="17"/>
  <c r="X120" i="17"/>
  <c r="Z120" i="17" s="1"/>
  <c r="AH119" i="17"/>
  <c r="W119" i="17"/>
  <c r="V119" i="17"/>
  <c r="X119" i="17"/>
  <c r="Z119" i="17" s="1"/>
  <c r="AH118" i="17"/>
  <c r="W118" i="17"/>
  <c r="V118" i="17"/>
  <c r="X118" i="17"/>
  <c r="Z118" i="17" s="1"/>
  <c r="AH117" i="17"/>
  <c r="W117" i="17"/>
  <c r="V117" i="17"/>
  <c r="X117" i="17"/>
  <c r="Z117" i="17" s="1"/>
  <c r="AH116" i="17"/>
  <c r="W116" i="17"/>
  <c r="V116" i="17"/>
  <c r="X116" i="17"/>
  <c r="Z116" i="17" s="1"/>
  <c r="AH115" i="17"/>
  <c r="W115" i="17"/>
  <c r="V115" i="17"/>
  <c r="X115" i="17"/>
  <c r="Z115" i="17" s="1"/>
  <c r="AH114" i="17"/>
  <c r="W114" i="17"/>
  <c r="V114" i="17"/>
  <c r="X114" i="17"/>
  <c r="Z114" i="17" s="1"/>
  <c r="AH113" i="17"/>
  <c r="W113" i="17"/>
  <c r="V113" i="17"/>
  <c r="X113" i="17"/>
  <c r="Z113" i="17" s="1"/>
  <c r="AH112" i="17"/>
  <c r="W112" i="17"/>
  <c r="V112" i="17"/>
  <c r="X112" i="17"/>
  <c r="Z112" i="17" s="1"/>
  <c r="AH111" i="17"/>
  <c r="W111" i="17"/>
  <c r="V111" i="17"/>
  <c r="X111" i="17"/>
  <c r="Z111" i="17" s="1"/>
  <c r="AH110" i="17"/>
  <c r="W110" i="17"/>
  <c r="V110" i="17"/>
  <c r="X110" i="17"/>
  <c r="Z110" i="17" s="1"/>
  <c r="AH109" i="17"/>
  <c r="W109" i="17"/>
  <c r="V109" i="17"/>
  <c r="X109" i="17"/>
  <c r="Z109" i="17" s="1"/>
  <c r="AH108" i="17"/>
  <c r="W108" i="17"/>
  <c r="V108" i="17"/>
  <c r="X108" i="17"/>
  <c r="Z108" i="17" s="1"/>
  <c r="AH107" i="17"/>
  <c r="W107" i="17"/>
  <c r="V107" i="17"/>
  <c r="X107" i="17"/>
  <c r="Z107" i="17" s="1"/>
  <c r="AH106" i="17"/>
  <c r="W106" i="17"/>
  <c r="V106" i="17"/>
  <c r="X106" i="17"/>
  <c r="Z106" i="17" s="1"/>
  <c r="AH105" i="17"/>
  <c r="W105" i="17"/>
  <c r="V105" i="17"/>
  <c r="X105" i="17"/>
  <c r="Z105" i="17" s="1"/>
  <c r="AH104" i="17"/>
  <c r="W104" i="17"/>
  <c r="V104" i="17"/>
  <c r="X104" i="17"/>
  <c r="Z104" i="17" s="1"/>
  <c r="AH103" i="17"/>
  <c r="W103" i="17"/>
  <c r="V103" i="17"/>
  <c r="X103" i="17"/>
  <c r="Z103" i="17" s="1"/>
  <c r="AH102" i="17"/>
  <c r="W102" i="17"/>
  <c r="V102" i="17"/>
  <c r="X102" i="17"/>
  <c r="Z102" i="17" s="1"/>
  <c r="AH101" i="17"/>
  <c r="W101" i="17"/>
  <c r="V101" i="17"/>
  <c r="X101" i="17"/>
  <c r="Z101" i="17" s="1"/>
  <c r="AH100" i="17"/>
  <c r="W100" i="17"/>
  <c r="V100" i="17"/>
  <c r="X100" i="17"/>
  <c r="Z100" i="17" s="1"/>
  <c r="AH99" i="17"/>
  <c r="W99" i="17"/>
  <c r="V99" i="17"/>
  <c r="X99" i="17"/>
  <c r="Z99" i="17" s="1"/>
  <c r="AH98" i="17"/>
  <c r="W98" i="17"/>
  <c r="V98" i="17"/>
  <c r="X98" i="17"/>
  <c r="Z98" i="17" s="1"/>
  <c r="AH97" i="17"/>
  <c r="W97" i="17"/>
  <c r="V97" i="17"/>
  <c r="X97" i="17"/>
  <c r="Z97" i="17" s="1"/>
  <c r="AH96" i="17"/>
  <c r="W96" i="17"/>
  <c r="V96" i="17"/>
  <c r="X96" i="17"/>
  <c r="Z96" i="17" s="1"/>
  <c r="AH95" i="17"/>
  <c r="W95" i="17"/>
  <c r="V95" i="17"/>
  <c r="X95" i="17"/>
  <c r="Z95" i="17" s="1"/>
  <c r="AH94" i="17"/>
  <c r="W94" i="17"/>
  <c r="V94" i="17"/>
  <c r="X94" i="17"/>
  <c r="Z94" i="17" s="1"/>
  <c r="AH93" i="17"/>
  <c r="W93" i="17"/>
  <c r="V93" i="17"/>
  <c r="X93" i="17"/>
  <c r="Z93" i="17" s="1"/>
  <c r="AH92" i="17"/>
  <c r="W92" i="17"/>
  <c r="V92" i="17"/>
  <c r="X92" i="17"/>
  <c r="Z92" i="17" s="1"/>
  <c r="AH91" i="17"/>
  <c r="W91" i="17"/>
  <c r="V91" i="17"/>
  <c r="X91" i="17"/>
  <c r="Z91" i="17" s="1"/>
  <c r="AH90" i="17"/>
  <c r="W90" i="17"/>
  <c r="V90" i="17"/>
  <c r="X90" i="17"/>
  <c r="Z90" i="17" s="1"/>
  <c r="AH89" i="17"/>
  <c r="W89" i="17"/>
  <c r="V89" i="17"/>
  <c r="X89" i="17"/>
  <c r="Z89" i="17" s="1"/>
  <c r="AH88" i="17"/>
  <c r="W88" i="17"/>
  <c r="V88" i="17"/>
  <c r="X88" i="17"/>
  <c r="Z88" i="17" s="1"/>
  <c r="AH87" i="17"/>
  <c r="V87" i="17"/>
  <c r="W87" i="17" s="1"/>
  <c r="X87" i="17"/>
  <c r="Z87" i="17" s="1"/>
  <c r="K87" i="17"/>
  <c r="AH86" i="17"/>
  <c r="V86" i="17"/>
  <c r="W86" i="17" s="1"/>
  <c r="X86" i="17"/>
  <c r="Z86" i="17" s="1"/>
  <c r="K86" i="17"/>
  <c r="AH85" i="17"/>
  <c r="V85" i="17"/>
  <c r="W85" i="17" s="1"/>
  <c r="X85" i="17"/>
  <c r="Z85" i="17" s="1"/>
  <c r="K85" i="17"/>
  <c r="AH84" i="17"/>
  <c r="AG84" i="17"/>
  <c r="W84" i="17"/>
  <c r="V84" i="17"/>
  <c r="X84" i="17"/>
  <c r="Z84" i="17" s="1"/>
  <c r="K84" i="17"/>
  <c r="AH83" i="17"/>
  <c r="V83" i="17"/>
  <c r="W83" i="17" s="1"/>
  <c r="X83" i="17"/>
  <c r="Z83" i="17" s="1"/>
  <c r="K83" i="17"/>
  <c r="AH82" i="17"/>
  <c r="V82" i="17"/>
  <c r="AG82" i="17" s="1"/>
  <c r="X82" i="17"/>
  <c r="Z82" i="17" s="1"/>
  <c r="K82" i="17"/>
  <c r="AH81" i="17"/>
  <c r="V81" i="17"/>
  <c r="W81" i="17" s="1"/>
  <c r="X81" i="17"/>
  <c r="Z81" i="17" s="1"/>
  <c r="K81" i="17"/>
  <c r="AH80" i="17"/>
  <c r="AG80" i="17"/>
  <c r="W80" i="17"/>
  <c r="V80" i="17"/>
  <c r="X80" i="17"/>
  <c r="Z80" i="17" s="1"/>
  <c r="K80" i="17"/>
  <c r="AH79" i="17"/>
  <c r="V79" i="17"/>
  <c r="W79" i="17" s="1"/>
  <c r="X79" i="17"/>
  <c r="Z79" i="17" s="1"/>
  <c r="K79" i="17"/>
  <c r="AH78" i="17"/>
  <c r="V78" i="17"/>
  <c r="W78" i="17" s="1"/>
  <c r="X78" i="17"/>
  <c r="Z78" i="17" s="1"/>
  <c r="K78" i="17"/>
  <c r="AH77" i="17"/>
  <c r="V77" i="17"/>
  <c r="W77" i="17" s="1"/>
  <c r="X77" i="17"/>
  <c r="Z77" i="17" s="1"/>
  <c r="K77" i="17"/>
  <c r="AH76" i="17"/>
  <c r="AG76" i="17"/>
  <c r="W76" i="17"/>
  <c r="V76" i="17"/>
  <c r="X76" i="17"/>
  <c r="Z76" i="17" s="1"/>
  <c r="K76" i="17"/>
  <c r="AH75" i="17"/>
  <c r="V75" i="17"/>
  <c r="W75" i="17" s="1"/>
  <c r="X75" i="17"/>
  <c r="Z75" i="17" s="1"/>
  <c r="K75" i="17"/>
  <c r="AH74" i="17"/>
  <c r="V74" i="17"/>
  <c r="AG74" i="17" s="1"/>
  <c r="X74" i="17"/>
  <c r="Z74" i="17" s="1"/>
  <c r="K74" i="17"/>
  <c r="AH73" i="17"/>
  <c r="V73" i="17"/>
  <c r="W73" i="17" s="1"/>
  <c r="X73" i="17"/>
  <c r="Z73" i="17" s="1"/>
  <c r="K73" i="17"/>
  <c r="AH72" i="17"/>
  <c r="AG72" i="17"/>
  <c r="W72" i="17"/>
  <c r="V72" i="17"/>
  <c r="X72" i="17"/>
  <c r="Z72" i="17" s="1"/>
  <c r="K72" i="17"/>
  <c r="AH71" i="17"/>
  <c r="W71" i="17"/>
  <c r="V71" i="17"/>
  <c r="AG71" i="17" s="1"/>
  <c r="X71" i="17"/>
  <c r="Z71" i="17" s="1"/>
  <c r="K71" i="17"/>
  <c r="AH70" i="17"/>
  <c r="AG70" i="17"/>
  <c r="W70" i="17"/>
  <c r="V70" i="17"/>
  <c r="X70" i="17"/>
  <c r="Z70" i="17" s="1"/>
  <c r="K70" i="17"/>
  <c r="AH69" i="17"/>
  <c r="W69" i="17"/>
  <c r="V69" i="17"/>
  <c r="AG69" i="17" s="1"/>
  <c r="X69" i="17"/>
  <c r="Z69" i="17" s="1"/>
  <c r="K69" i="17"/>
  <c r="AH68" i="17"/>
  <c r="AG68" i="17"/>
  <c r="W68" i="17"/>
  <c r="V68" i="17"/>
  <c r="X68" i="17"/>
  <c r="Z68" i="17" s="1"/>
  <c r="K68" i="17"/>
  <c r="AH67" i="17"/>
  <c r="W67" i="17"/>
  <c r="V67" i="17"/>
  <c r="AG67" i="17" s="1"/>
  <c r="X67" i="17"/>
  <c r="Z67" i="17" s="1"/>
  <c r="K67" i="17"/>
  <c r="AH66" i="17"/>
  <c r="AG66" i="17"/>
  <c r="W66" i="17"/>
  <c r="V66" i="17"/>
  <c r="X66" i="17"/>
  <c r="Z66" i="17" s="1"/>
  <c r="K66" i="17"/>
  <c r="AH65" i="17"/>
  <c r="AG65" i="17"/>
  <c r="AH64" i="17"/>
  <c r="AG64" i="17"/>
  <c r="W64" i="17"/>
  <c r="V64" i="17"/>
  <c r="X64" i="17"/>
  <c r="Z64" i="17" s="1"/>
  <c r="K64" i="17"/>
  <c r="AH63" i="17"/>
  <c r="V63" i="17"/>
  <c r="AG63" i="17" s="1"/>
  <c r="X63" i="17"/>
  <c r="Z63" i="17" s="1"/>
  <c r="K63" i="17"/>
  <c r="AH62" i="17"/>
  <c r="AG62" i="17"/>
  <c r="W62" i="17"/>
  <c r="V62" i="17"/>
  <c r="X62" i="17"/>
  <c r="Z62" i="17" s="1"/>
  <c r="K62" i="17"/>
  <c r="AH61" i="17"/>
  <c r="V61" i="17"/>
  <c r="AG61" i="17" s="1"/>
  <c r="X61" i="17"/>
  <c r="Z61" i="17" s="1"/>
  <c r="K61" i="17"/>
  <c r="AH60" i="17"/>
  <c r="AG60" i="17"/>
  <c r="W60" i="17"/>
  <c r="V60" i="17"/>
  <c r="X60" i="17"/>
  <c r="Z60" i="17" s="1"/>
  <c r="K60" i="17"/>
  <c r="AH59" i="17"/>
  <c r="W59" i="17"/>
  <c r="V59" i="17"/>
  <c r="AG59" i="17" s="1"/>
  <c r="X59" i="17"/>
  <c r="Z59" i="17" s="1"/>
  <c r="K59" i="17"/>
  <c r="AH58" i="17"/>
  <c r="AG58" i="17"/>
  <c r="W58" i="17"/>
  <c r="V58" i="17"/>
  <c r="X58" i="17"/>
  <c r="Z58" i="17" s="1"/>
  <c r="K58" i="17"/>
  <c r="AH57" i="17"/>
  <c r="W57" i="17"/>
  <c r="V57" i="17"/>
  <c r="AG57" i="17" s="1"/>
  <c r="X57" i="17"/>
  <c r="Z57" i="17" s="1"/>
  <c r="K57" i="17"/>
  <c r="AH56" i="17"/>
  <c r="AG56" i="17"/>
  <c r="W56" i="17"/>
  <c r="V56" i="17"/>
  <c r="X56" i="17"/>
  <c r="Z56" i="17" s="1"/>
  <c r="AH55" i="17"/>
  <c r="V55" i="17"/>
  <c r="AG55" i="17" s="1"/>
  <c r="X55" i="17"/>
  <c r="Z55" i="17" s="1"/>
  <c r="K55" i="17"/>
  <c r="AH54" i="17"/>
  <c r="AG54" i="17"/>
  <c r="W54" i="17"/>
  <c r="V54" i="17"/>
  <c r="X54" i="17"/>
  <c r="Z54" i="17" s="1"/>
  <c r="K54" i="17"/>
  <c r="AH53" i="17"/>
  <c r="V53" i="17"/>
  <c r="AG53" i="17" s="1"/>
  <c r="X53" i="17"/>
  <c r="Z53" i="17" s="1"/>
  <c r="K53" i="17"/>
  <c r="AH52" i="17"/>
  <c r="AG52" i="17"/>
  <c r="W52" i="17"/>
  <c r="V52" i="17"/>
  <c r="X52" i="17"/>
  <c r="Z52" i="17" s="1"/>
  <c r="K52" i="17"/>
  <c r="AH51" i="17"/>
  <c r="V51" i="17"/>
  <c r="AG51" i="17" s="1"/>
  <c r="X51" i="17"/>
  <c r="Z51" i="17" s="1"/>
  <c r="K51" i="17"/>
  <c r="AH50" i="17"/>
  <c r="V50" i="17"/>
  <c r="AG50" i="17" s="1"/>
  <c r="X50" i="17"/>
  <c r="Z50" i="17" s="1"/>
  <c r="K50" i="17"/>
  <c r="AH49" i="17"/>
  <c r="W49" i="17"/>
  <c r="V49" i="17"/>
  <c r="AG49" i="17" s="1"/>
  <c r="X49" i="17"/>
  <c r="Z49" i="17" s="1"/>
  <c r="K49" i="17"/>
  <c r="AH48" i="17"/>
  <c r="V48" i="17"/>
  <c r="AG48" i="17" s="1"/>
  <c r="X48" i="17"/>
  <c r="Z48" i="17" s="1"/>
  <c r="K48" i="17"/>
  <c r="AH47" i="17"/>
  <c r="V47" i="17"/>
  <c r="AG47" i="17" s="1"/>
  <c r="X47" i="17"/>
  <c r="Z47" i="17" s="1"/>
  <c r="K47" i="17"/>
  <c r="AH46" i="17"/>
  <c r="V46" i="17"/>
  <c r="W46" i="17" s="1"/>
  <c r="X46" i="17"/>
  <c r="Z46" i="17" s="1"/>
  <c r="K46" i="17"/>
  <c r="AH45" i="17"/>
  <c r="W45" i="17"/>
  <c r="V45" i="17"/>
  <c r="AG45" i="17" s="1"/>
  <c r="X45" i="17"/>
  <c r="Z45" i="17" s="1"/>
  <c r="K45" i="17"/>
  <c r="AH44" i="17"/>
  <c r="AG44" i="17"/>
  <c r="W44" i="17"/>
  <c r="V44" i="17"/>
  <c r="X44" i="17"/>
  <c r="Z44" i="17" s="1"/>
  <c r="K44" i="17"/>
  <c r="AH43" i="17"/>
  <c r="V43" i="17"/>
  <c r="AG43" i="17" s="1"/>
  <c r="X43" i="17"/>
  <c r="Z43" i="17" s="1"/>
  <c r="K43" i="17"/>
  <c r="AH42" i="17"/>
  <c r="V42" i="17"/>
  <c r="AG42" i="17" s="1"/>
  <c r="X42" i="17"/>
  <c r="Z42" i="17" s="1"/>
  <c r="K42" i="17"/>
  <c r="AH41" i="17"/>
  <c r="V41" i="17"/>
  <c r="W41" i="17" s="1"/>
  <c r="X41" i="17"/>
  <c r="Z41" i="17" s="1"/>
  <c r="K41" i="17"/>
  <c r="AH40" i="17"/>
  <c r="V40" i="17"/>
  <c r="AG40" i="17" s="1"/>
  <c r="X40" i="17"/>
  <c r="Z40" i="17" s="1"/>
  <c r="K40" i="17"/>
  <c r="AH39" i="17"/>
  <c r="V39" i="17"/>
  <c r="W39" i="17" s="1"/>
  <c r="X39" i="17"/>
  <c r="Z39" i="17" s="1"/>
  <c r="K39" i="17"/>
  <c r="AH38" i="17"/>
  <c r="V38" i="17"/>
  <c r="AG38" i="17" s="1"/>
  <c r="X38" i="17"/>
  <c r="Z38" i="17" s="1"/>
  <c r="K38" i="17"/>
  <c r="AH37" i="17"/>
  <c r="V37" i="17"/>
  <c r="W37" i="17" s="1"/>
  <c r="X37" i="17"/>
  <c r="Z37" i="17" s="1"/>
  <c r="K37" i="17"/>
  <c r="AH36" i="17"/>
  <c r="V36" i="17"/>
  <c r="AG36" i="17" s="1"/>
  <c r="X36" i="17"/>
  <c r="Z36" i="17" s="1"/>
  <c r="K36" i="17"/>
  <c r="AH35" i="17"/>
  <c r="V35" i="17"/>
  <c r="W35" i="17" s="1"/>
  <c r="X35" i="17"/>
  <c r="Z35" i="17" s="1"/>
  <c r="K35" i="17"/>
  <c r="AH34" i="17"/>
  <c r="V34" i="17"/>
  <c r="AG34" i="17" s="1"/>
  <c r="X34" i="17"/>
  <c r="Z34" i="17" s="1"/>
  <c r="K34" i="17"/>
  <c r="AH33" i="17"/>
  <c r="V33" i="17"/>
  <c r="W33" i="17" s="1"/>
  <c r="X33" i="17"/>
  <c r="Z33" i="17" s="1"/>
  <c r="K33" i="17"/>
  <c r="AH32" i="17"/>
  <c r="V32" i="17"/>
  <c r="AG32" i="17" s="1"/>
  <c r="X32" i="17"/>
  <c r="Z32" i="17" s="1"/>
  <c r="K32" i="17"/>
  <c r="AH31" i="17"/>
  <c r="V31" i="17"/>
  <c r="W31" i="17" s="1"/>
  <c r="X31" i="17"/>
  <c r="Z31" i="17" s="1"/>
  <c r="K31" i="17"/>
  <c r="AH30" i="17"/>
  <c r="V30" i="17"/>
  <c r="AG30" i="17" s="1"/>
  <c r="X30" i="17"/>
  <c r="Z30" i="17" s="1"/>
  <c r="K30" i="17"/>
  <c r="AH29" i="17"/>
  <c r="V29" i="17"/>
  <c r="W29" i="17" s="1"/>
  <c r="X29" i="17"/>
  <c r="Z29" i="17" s="1"/>
  <c r="K29" i="17"/>
  <c r="AH28" i="17"/>
  <c r="V28" i="17"/>
  <c r="AG28" i="17" s="1"/>
  <c r="X28" i="17"/>
  <c r="Z28" i="17" s="1"/>
  <c r="K28" i="17"/>
  <c r="AH27" i="17"/>
  <c r="V27" i="17"/>
  <c r="W27" i="17" s="1"/>
  <c r="X27" i="17"/>
  <c r="Z27" i="17" s="1"/>
  <c r="K27" i="17"/>
  <c r="AH26" i="17"/>
  <c r="V26" i="17"/>
  <c r="AG26" i="17" s="1"/>
  <c r="X26" i="17"/>
  <c r="Z26" i="17" s="1"/>
  <c r="K26" i="17"/>
  <c r="AH25" i="17"/>
  <c r="V25" i="17"/>
  <c r="W25" i="17" s="1"/>
  <c r="X25" i="17"/>
  <c r="Z25" i="17" s="1"/>
  <c r="K25" i="17"/>
  <c r="AH24" i="17"/>
  <c r="V24" i="17"/>
  <c r="AG24" i="17" s="1"/>
  <c r="X24" i="17"/>
  <c r="Z24" i="17" s="1"/>
  <c r="K24" i="17"/>
  <c r="AH23" i="17"/>
  <c r="V23" i="17"/>
  <c r="W23" i="17" s="1"/>
  <c r="X23" i="17"/>
  <c r="Z23" i="17" s="1"/>
  <c r="K23" i="17"/>
  <c r="AH22" i="17"/>
  <c r="V22" i="17"/>
  <c r="AG22" i="17" s="1"/>
  <c r="X22" i="17"/>
  <c r="Z22" i="17" s="1"/>
  <c r="K22" i="17"/>
  <c r="AH21" i="17"/>
  <c r="V21" i="17"/>
  <c r="W21" i="17" s="1"/>
  <c r="X21" i="17"/>
  <c r="Z21" i="17" s="1"/>
  <c r="K21" i="17"/>
  <c r="AH20" i="17"/>
  <c r="V20" i="17"/>
  <c r="AG20" i="17" s="1"/>
  <c r="X20" i="17"/>
  <c r="Z20" i="17" s="1"/>
  <c r="K20" i="17"/>
  <c r="AH19" i="17"/>
  <c r="V19" i="17"/>
  <c r="W19" i="17" s="1"/>
  <c r="X19" i="17"/>
  <c r="Z19" i="17" s="1"/>
  <c r="K19" i="17"/>
  <c r="AH18" i="17"/>
  <c r="V18" i="17"/>
  <c r="AG18" i="17" s="1"/>
  <c r="X18" i="17"/>
  <c r="Z18" i="17" s="1"/>
  <c r="K18" i="17"/>
  <c r="AH17" i="17"/>
  <c r="V17" i="17"/>
  <c r="W17" i="17" s="1"/>
  <c r="X17" i="17"/>
  <c r="Z17" i="17" s="1"/>
  <c r="K17" i="17"/>
  <c r="AH16" i="17"/>
  <c r="V16" i="17"/>
  <c r="AG16" i="17" s="1"/>
  <c r="X16" i="17"/>
  <c r="Z16" i="17" s="1"/>
  <c r="K16" i="17"/>
  <c r="AH15" i="17"/>
  <c r="V15" i="17"/>
  <c r="W15" i="17" s="1"/>
  <c r="X15" i="17"/>
  <c r="Z15" i="17" s="1"/>
  <c r="K15" i="17"/>
  <c r="AH14" i="17"/>
  <c r="V14" i="17"/>
  <c r="AG14" i="17" s="1"/>
  <c r="X14" i="17"/>
  <c r="Z14" i="17" s="1"/>
  <c r="K14" i="17"/>
  <c r="AH13" i="17"/>
  <c r="V13" i="17"/>
  <c r="W13" i="17" s="1"/>
  <c r="X13" i="17"/>
  <c r="Z13" i="17" s="1"/>
  <c r="K13" i="17"/>
  <c r="AH12" i="17"/>
  <c r="V12" i="17"/>
  <c r="AG12" i="17" s="1"/>
  <c r="X12" i="17"/>
  <c r="Z12" i="17" s="1"/>
  <c r="K12" i="17"/>
  <c r="AH11" i="17"/>
  <c r="V11" i="17"/>
  <c r="W11" i="17" s="1"/>
  <c r="X11" i="17"/>
  <c r="Z11" i="17" s="1"/>
  <c r="K11" i="17"/>
  <c r="AH10" i="17"/>
  <c r="V10" i="17"/>
  <c r="AG10" i="17" s="1"/>
  <c r="X10" i="17"/>
  <c r="Z10" i="17" s="1"/>
  <c r="K10" i="17"/>
  <c r="AH9" i="17"/>
  <c r="V9" i="17"/>
  <c r="W9" i="17" s="1"/>
  <c r="X9" i="17"/>
  <c r="Z9" i="17" s="1"/>
  <c r="K9" i="17"/>
  <c r="AH8" i="17"/>
  <c r="V8" i="17"/>
  <c r="AG8" i="17" s="1"/>
  <c r="X8" i="17"/>
  <c r="Z8" i="17" s="1"/>
  <c r="K8" i="17"/>
  <c r="AH7" i="17"/>
  <c r="V7" i="17"/>
  <c r="W7" i="17" s="1"/>
  <c r="X7" i="17"/>
  <c r="Z7" i="17" s="1"/>
  <c r="K7" i="17"/>
  <c r="AH6" i="17"/>
  <c r="V6" i="17"/>
  <c r="AG6" i="17" s="1"/>
  <c r="X6" i="17"/>
  <c r="Z6" i="17" s="1"/>
  <c r="K6" i="17"/>
  <c r="AH5" i="17"/>
  <c r="V5" i="17"/>
  <c r="W5" i="17" s="1"/>
  <c r="X5" i="17"/>
  <c r="Z5" i="17" s="1"/>
  <c r="K5" i="17"/>
  <c r="AH4" i="17"/>
  <c r="V4" i="17"/>
  <c r="AG4" i="17" s="1"/>
  <c r="X4" i="17"/>
  <c r="Z4" i="17" s="1"/>
  <c r="K4" i="17"/>
  <c r="AH3" i="17"/>
  <c r="V3" i="17"/>
  <c r="W3" i="17" s="1"/>
  <c r="X3" i="17"/>
  <c r="Z3" i="17" s="1"/>
  <c r="K3" i="17"/>
  <c r="AH2" i="17"/>
  <c r="V2" i="17"/>
  <c r="AG2" i="17" s="1"/>
  <c r="X2" i="17"/>
  <c r="Z2" i="17" s="1"/>
  <c r="K2" i="17"/>
  <c r="AL267" i="16"/>
  <c r="AI267" i="16"/>
  <c r="AH267" i="16"/>
  <c r="AK267" i="16" s="1"/>
  <c r="AL266" i="16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N262" i="16" s="1"/>
  <c r="AI262" i="16"/>
  <c r="AH262" i="16"/>
  <c r="AK262" i="16" s="1"/>
  <c r="AL261" i="16"/>
  <c r="AN261" i="16" s="1"/>
  <c r="AI261" i="16"/>
  <c r="AH261" i="16"/>
  <c r="AK261" i="16" s="1"/>
  <c r="AL260" i="16"/>
  <c r="AN260" i="16" s="1"/>
  <c r="AI260" i="16"/>
  <c r="AH260" i="16"/>
  <c r="AK260" i="16" s="1"/>
  <c r="AL259" i="16"/>
  <c r="AN259" i="16" s="1"/>
  <c r="AI259" i="16"/>
  <c r="AH259" i="16"/>
  <c r="AK259" i="16" s="1"/>
  <c r="AL258" i="16"/>
  <c r="AN258" i="16" s="1"/>
  <c r="AI258" i="16"/>
  <c r="AH258" i="16"/>
  <c r="AK258" i="16" s="1"/>
  <c r="AL257" i="16"/>
  <c r="AN257" i="16" s="1"/>
  <c r="AI257" i="16"/>
  <c r="AH257" i="16"/>
  <c r="AK257" i="16" s="1"/>
  <c r="AL256" i="16"/>
  <c r="AN256" i="16" s="1"/>
  <c r="AI256" i="16"/>
  <c r="AH256" i="16"/>
  <c r="AK256" i="16" s="1"/>
  <c r="AL255" i="16"/>
  <c r="AI255" i="16"/>
  <c r="AH255" i="16"/>
  <c r="AK255" i="16" s="1"/>
  <c r="AL254" i="16"/>
  <c r="AN254" i="16" s="1"/>
  <c r="AH254" i="16"/>
  <c r="AK254" i="16" s="1"/>
  <c r="AL253" i="16"/>
  <c r="AH253" i="16"/>
  <c r="AK253" i="16" s="1"/>
  <c r="AL252" i="16"/>
  <c r="AN252" i="16" s="1"/>
  <c r="AH252" i="16"/>
  <c r="AK252" i="16" s="1"/>
  <c r="AL251" i="16"/>
  <c r="AH251" i="16"/>
  <c r="AK251" i="16" s="1"/>
  <c r="AL250" i="16"/>
  <c r="AN250" i="16" s="1"/>
  <c r="AI250" i="16"/>
  <c r="AH250" i="16"/>
  <c r="AK250" i="16" s="1"/>
  <c r="AL249" i="16"/>
  <c r="AI249" i="16"/>
  <c r="AH249" i="16"/>
  <c r="AK249" i="16" s="1"/>
  <c r="AL248" i="16"/>
  <c r="AN248" i="16" s="1"/>
  <c r="AI248" i="16"/>
  <c r="AH248" i="16"/>
  <c r="AK248" i="16" s="1"/>
  <c r="AL247" i="16"/>
  <c r="AI247" i="16"/>
  <c r="AH247" i="16"/>
  <c r="AK247" i="16" s="1"/>
  <c r="AL246" i="16"/>
  <c r="AN246" i="16" s="1"/>
  <c r="AI246" i="16"/>
  <c r="AH246" i="16"/>
  <c r="AK246" i="16" s="1"/>
  <c r="AL245" i="16"/>
  <c r="AI245" i="16"/>
  <c r="AH245" i="16"/>
  <c r="AK245" i="16" s="1"/>
  <c r="AL244" i="16"/>
  <c r="AN244" i="16" s="1"/>
  <c r="AI244" i="16"/>
  <c r="AH244" i="16"/>
  <c r="AK244" i="16" s="1"/>
  <c r="AL243" i="16"/>
  <c r="AI243" i="16"/>
  <c r="AH243" i="16"/>
  <c r="AK243" i="16" s="1"/>
  <c r="AL242" i="16"/>
  <c r="AN242" i="16" s="1"/>
  <c r="AH242" i="16"/>
  <c r="AK242" i="16" s="1"/>
  <c r="AL241" i="16"/>
  <c r="AH241" i="16"/>
  <c r="AK241" i="16" s="1"/>
  <c r="AL240" i="16"/>
  <c r="AN240" i="16" s="1"/>
  <c r="AH240" i="16"/>
  <c r="AK240" i="16" s="1"/>
  <c r="AL239" i="16"/>
  <c r="AN239" i="16" s="1"/>
  <c r="AI239" i="16"/>
  <c r="AH239" i="16"/>
  <c r="AK239" i="16" s="1"/>
  <c r="AL238" i="16"/>
  <c r="AN238" i="16" s="1"/>
  <c r="AI238" i="16"/>
  <c r="AH238" i="16"/>
  <c r="AK238" i="16" s="1"/>
  <c r="AL237" i="16"/>
  <c r="AN237" i="16" s="1"/>
  <c r="AI237" i="16"/>
  <c r="AH237" i="16"/>
  <c r="AK237" i="16" s="1"/>
  <c r="AL236" i="16"/>
  <c r="AN236" i="16" s="1"/>
  <c r="AI236" i="16"/>
  <c r="AH236" i="16"/>
  <c r="AK236" i="16" s="1"/>
  <c r="AL235" i="16"/>
  <c r="AN235" i="16" s="1"/>
  <c r="AI235" i="16"/>
  <c r="AH235" i="16"/>
  <c r="AK235" i="16" s="1"/>
  <c r="AL234" i="16"/>
  <c r="AN234" i="16" s="1"/>
  <c r="AI234" i="16"/>
  <c r="AH234" i="16"/>
  <c r="AK234" i="16" s="1"/>
  <c r="AL233" i="16"/>
  <c r="AN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I231" i="16"/>
  <c r="AH231" i="16"/>
  <c r="AK231" i="16" s="1"/>
  <c r="AL230" i="16"/>
  <c r="AN230" i="16" s="1"/>
  <c r="AI230" i="16"/>
  <c r="AH230" i="16"/>
  <c r="AK230" i="16" s="1"/>
  <c r="AL229" i="16"/>
  <c r="AN229" i="16" s="1"/>
  <c r="AI229" i="16"/>
  <c r="AH229" i="16"/>
  <c r="AK229" i="16" s="1"/>
  <c r="AL228" i="16"/>
  <c r="AN228" i="16" s="1"/>
  <c r="AI228" i="16"/>
  <c r="AH228" i="16"/>
  <c r="AK228" i="16" s="1"/>
  <c r="AL227" i="16"/>
  <c r="AN227" i="16" s="1"/>
  <c r="AI227" i="16"/>
  <c r="AH227" i="16"/>
  <c r="AK227" i="16" s="1"/>
  <c r="AL226" i="16"/>
  <c r="AN226" i="16" s="1"/>
  <c r="AI226" i="16"/>
  <c r="AH226" i="16"/>
  <c r="AK226" i="16" s="1"/>
  <c r="AL225" i="16"/>
  <c r="AN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I223" i="16"/>
  <c r="AH223" i="16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L219" i="16"/>
  <c r="AN219" i="16" s="1"/>
  <c r="AI219" i="16"/>
  <c r="AH219" i="16"/>
  <c r="AL218" i="16"/>
  <c r="AN218" i="16" s="1"/>
  <c r="AI218" i="16"/>
  <c r="AH218" i="16"/>
  <c r="AL217" i="16"/>
  <c r="AN217" i="16" s="1"/>
  <c r="AI217" i="16"/>
  <c r="AH217" i="16"/>
  <c r="AL216" i="16"/>
  <c r="AN216" i="16" s="1"/>
  <c r="AI216" i="16"/>
  <c r="AH216" i="16"/>
  <c r="AL215" i="16"/>
  <c r="AN215" i="16" s="1"/>
  <c r="AI215" i="16"/>
  <c r="AH215" i="16"/>
  <c r="AL214" i="16"/>
  <c r="AN214" i="16" s="1"/>
  <c r="AI214" i="16"/>
  <c r="AH214" i="16"/>
  <c r="AL213" i="16"/>
  <c r="AN213" i="16" s="1"/>
  <c r="AI213" i="16"/>
  <c r="AH213" i="16"/>
  <c r="AL212" i="16"/>
  <c r="AN212" i="16" s="1"/>
  <c r="AI212" i="16"/>
  <c r="AH212" i="16"/>
  <c r="AL211" i="16"/>
  <c r="AN211" i="16" s="1"/>
  <c r="AI211" i="16"/>
  <c r="AH211" i="16"/>
  <c r="AL210" i="16"/>
  <c r="AN210" i="16" s="1"/>
  <c r="AI210" i="16"/>
  <c r="AH210" i="16"/>
  <c r="AL209" i="16"/>
  <c r="AN209" i="16" s="1"/>
  <c r="AI209" i="16"/>
  <c r="AH209" i="16"/>
  <c r="AL208" i="16"/>
  <c r="AN208" i="16" s="1"/>
  <c r="AI208" i="16"/>
  <c r="AH208" i="16"/>
  <c r="AL207" i="16"/>
  <c r="AN207" i="16" s="1"/>
  <c r="AI207" i="16"/>
  <c r="AH207" i="16"/>
  <c r="AB207" i="16"/>
  <c r="AL206" i="16"/>
  <c r="AN206" i="16" s="1"/>
  <c r="AI206" i="16"/>
  <c r="AH206" i="16"/>
  <c r="AK206" i="16" s="1"/>
  <c r="AP205" i="16"/>
  <c r="AN205" i="16"/>
  <c r="AI205" i="16"/>
  <c r="AH205" i="16"/>
  <c r="AK205" i="16" s="1"/>
  <c r="AL204" i="16"/>
  <c r="AI204" i="16"/>
  <c r="AH204" i="16"/>
  <c r="AK204" i="16" s="1"/>
  <c r="AL203" i="16"/>
  <c r="AI203" i="16"/>
  <c r="AH203" i="16"/>
  <c r="AK203" i="16" s="1"/>
  <c r="V200" i="16"/>
  <c r="W200" i="16" s="1"/>
  <c r="X200" i="16"/>
  <c r="Z200" i="16" s="1"/>
  <c r="K200" i="16"/>
  <c r="W199" i="16"/>
  <c r="V199" i="16"/>
  <c r="X199" i="16"/>
  <c r="Z199" i="16" s="1"/>
  <c r="W198" i="16"/>
  <c r="V198" i="16"/>
  <c r="X198" i="16"/>
  <c r="Z198" i="16" s="1"/>
  <c r="W197" i="16"/>
  <c r="V197" i="16"/>
  <c r="X197" i="16"/>
  <c r="Z197" i="16" s="1"/>
  <c r="W196" i="16"/>
  <c r="V196" i="16"/>
  <c r="X196" i="16"/>
  <c r="Z196" i="16" s="1"/>
  <c r="W195" i="16"/>
  <c r="V195" i="16"/>
  <c r="X195" i="16"/>
  <c r="Z195" i="16" s="1"/>
  <c r="W194" i="16"/>
  <c r="V194" i="16"/>
  <c r="X194" i="16"/>
  <c r="Z194" i="16" s="1"/>
  <c r="W193" i="16"/>
  <c r="V193" i="16"/>
  <c r="X193" i="16"/>
  <c r="Z193" i="16" s="1"/>
  <c r="W192" i="16"/>
  <c r="V192" i="16"/>
  <c r="X192" i="16"/>
  <c r="Z192" i="16" s="1"/>
  <c r="W191" i="16"/>
  <c r="V191" i="16"/>
  <c r="X191" i="16"/>
  <c r="Z191" i="16" s="1"/>
  <c r="W190" i="16"/>
  <c r="V190" i="16"/>
  <c r="X190" i="16"/>
  <c r="Z190" i="16" s="1"/>
  <c r="W189" i="16"/>
  <c r="V189" i="16"/>
  <c r="X189" i="16"/>
  <c r="Z189" i="16" s="1"/>
  <c r="W188" i="16"/>
  <c r="V188" i="16"/>
  <c r="X188" i="16"/>
  <c r="Z188" i="16" s="1"/>
  <c r="W187" i="16"/>
  <c r="V187" i="16"/>
  <c r="X187" i="16"/>
  <c r="Z187" i="16" s="1"/>
  <c r="W186" i="16"/>
  <c r="V186" i="16"/>
  <c r="X186" i="16"/>
  <c r="Z186" i="16" s="1"/>
  <c r="W185" i="16"/>
  <c r="V185" i="16"/>
  <c r="X185" i="16"/>
  <c r="Z185" i="16" s="1"/>
  <c r="W184" i="16"/>
  <c r="V184" i="16"/>
  <c r="X184" i="16"/>
  <c r="Z184" i="16" s="1"/>
  <c r="W183" i="16"/>
  <c r="V183" i="16"/>
  <c r="X183" i="16"/>
  <c r="Z183" i="16" s="1"/>
  <c r="W182" i="16"/>
  <c r="V182" i="16"/>
  <c r="X182" i="16"/>
  <c r="Z182" i="16" s="1"/>
  <c r="W181" i="16"/>
  <c r="V181" i="16"/>
  <c r="X181" i="16"/>
  <c r="Z181" i="16" s="1"/>
  <c r="W180" i="16"/>
  <c r="V180" i="16"/>
  <c r="X180" i="16"/>
  <c r="Z180" i="16" s="1"/>
  <c r="W179" i="16"/>
  <c r="V179" i="16"/>
  <c r="X179" i="16"/>
  <c r="Z179" i="16" s="1"/>
  <c r="W178" i="16"/>
  <c r="V178" i="16"/>
  <c r="X178" i="16"/>
  <c r="Z178" i="16" s="1"/>
  <c r="W177" i="16"/>
  <c r="V177" i="16"/>
  <c r="X177" i="16"/>
  <c r="Z177" i="16" s="1"/>
  <c r="W176" i="16"/>
  <c r="V176" i="16"/>
  <c r="X176" i="16"/>
  <c r="Z176" i="16" s="1"/>
  <c r="W175" i="16"/>
  <c r="V175" i="16"/>
  <c r="X175" i="16"/>
  <c r="Z175" i="16" s="1"/>
  <c r="W174" i="16"/>
  <c r="V174" i="16"/>
  <c r="X174" i="16"/>
  <c r="Z174" i="16" s="1"/>
  <c r="W173" i="16"/>
  <c r="V173" i="16"/>
  <c r="X173" i="16"/>
  <c r="Z173" i="16" s="1"/>
  <c r="W172" i="16"/>
  <c r="V172" i="16"/>
  <c r="X172" i="16"/>
  <c r="Z172" i="16" s="1"/>
  <c r="W171" i="16"/>
  <c r="V171" i="16"/>
  <c r="X171" i="16"/>
  <c r="Z171" i="16" s="1"/>
  <c r="W170" i="16"/>
  <c r="V170" i="16"/>
  <c r="X170" i="16"/>
  <c r="Z170" i="16" s="1"/>
  <c r="W169" i="16"/>
  <c r="V169" i="16"/>
  <c r="X169" i="16"/>
  <c r="Z169" i="16" s="1"/>
  <c r="W168" i="16"/>
  <c r="V168" i="16"/>
  <c r="X168" i="16"/>
  <c r="Z168" i="16" s="1"/>
  <c r="W167" i="16"/>
  <c r="V167" i="16"/>
  <c r="X167" i="16"/>
  <c r="Z167" i="16" s="1"/>
  <c r="W166" i="16"/>
  <c r="V166" i="16"/>
  <c r="X166" i="16"/>
  <c r="Z166" i="16" s="1"/>
  <c r="W165" i="16"/>
  <c r="V165" i="16"/>
  <c r="X165" i="16"/>
  <c r="Z165" i="16" s="1"/>
  <c r="W164" i="16"/>
  <c r="V164" i="16"/>
  <c r="X164" i="16"/>
  <c r="Z164" i="16" s="1"/>
  <c r="W163" i="16"/>
  <c r="V163" i="16"/>
  <c r="X163" i="16"/>
  <c r="Z163" i="16" s="1"/>
  <c r="W162" i="16"/>
  <c r="V162" i="16"/>
  <c r="X162" i="16"/>
  <c r="Z162" i="16" s="1"/>
  <c r="W161" i="16"/>
  <c r="V161" i="16"/>
  <c r="X161" i="16"/>
  <c r="Z161" i="16" s="1"/>
  <c r="W160" i="16"/>
  <c r="V160" i="16"/>
  <c r="X160" i="16"/>
  <c r="Z160" i="16" s="1"/>
  <c r="W159" i="16"/>
  <c r="V159" i="16"/>
  <c r="X159" i="16"/>
  <c r="Z159" i="16" s="1"/>
  <c r="W158" i="16"/>
  <c r="V158" i="16"/>
  <c r="X158" i="16"/>
  <c r="Z158" i="16" s="1"/>
  <c r="W157" i="16"/>
  <c r="V157" i="16"/>
  <c r="X157" i="16"/>
  <c r="Z157" i="16" s="1"/>
  <c r="W156" i="16"/>
  <c r="V156" i="16"/>
  <c r="X156" i="16"/>
  <c r="Z156" i="16" s="1"/>
  <c r="W155" i="16"/>
  <c r="V155" i="16"/>
  <c r="X155" i="16"/>
  <c r="Z155" i="16" s="1"/>
  <c r="W154" i="16"/>
  <c r="V154" i="16"/>
  <c r="X154" i="16"/>
  <c r="Z154" i="16" s="1"/>
  <c r="W153" i="16"/>
  <c r="V153" i="16"/>
  <c r="X153" i="16"/>
  <c r="Z153" i="16" s="1"/>
  <c r="W152" i="16"/>
  <c r="V152" i="16"/>
  <c r="X152" i="16"/>
  <c r="Z152" i="16" s="1"/>
  <c r="W151" i="16"/>
  <c r="V151" i="16"/>
  <c r="X151" i="16"/>
  <c r="Z151" i="16" s="1"/>
  <c r="W150" i="16"/>
  <c r="V150" i="16"/>
  <c r="X150" i="16"/>
  <c r="Z150" i="16" s="1"/>
  <c r="W149" i="16"/>
  <c r="V149" i="16"/>
  <c r="X149" i="16"/>
  <c r="Z149" i="16" s="1"/>
  <c r="W148" i="16"/>
  <c r="V148" i="16"/>
  <c r="X148" i="16"/>
  <c r="Z148" i="16" s="1"/>
  <c r="W147" i="16"/>
  <c r="V147" i="16"/>
  <c r="X147" i="16"/>
  <c r="Z147" i="16" s="1"/>
  <c r="W146" i="16"/>
  <c r="V146" i="16"/>
  <c r="X146" i="16"/>
  <c r="Z146" i="16" s="1"/>
  <c r="W145" i="16"/>
  <c r="V145" i="16"/>
  <c r="X145" i="16"/>
  <c r="Z145" i="16" s="1"/>
  <c r="W144" i="16"/>
  <c r="V144" i="16"/>
  <c r="X144" i="16"/>
  <c r="Z144" i="16" s="1"/>
  <c r="W143" i="16"/>
  <c r="V143" i="16"/>
  <c r="X143" i="16"/>
  <c r="Z143" i="16" s="1"/>
  <c r="W142" i="16"/>
  <c r="V142" i="16"/>
  <c r="X142" i="16"/>
  <c r="Z142" i="16" s="1"/>
  <c r="W141" i="16"/>
  <c r="V141" i="16"/>
  <c r="X141" i="16"/>
  <c r="Z141" i="16" s="1"/>
  <c r="W140" i="16"/>
  <c r="V140" i="16"/>
  <c r="X140" i="16"/>
  <c r="Z140" i="16" s="1"/>
  <c r="W139" i="16"/>
  <c r="V139" i="16"/>
  <c r="X139" i="16"/>
  <c r="Z139" i="16" s="1"/>
  <c r="W138" i="16"/>
  <c r="V138" i="16"/>
  <c r="X138" i="16"/>
  <c r="Z138" i="16" s="1"/>
  <c r="W137" i="16"/>
  <c r="V137" i="16"/>
  <c r="X137" i="16"/>
  <c r="Z137" i="16" s="1"/>
  <c r="W136" i="16"/>
  <c r="V136" i="16"/>
  <c r="X136" i="16"/>
  <c r="Z136" i="16" s="1"/>
  <c r="W135" i="16"/>
  <c r="V135" i="16"/>
  <c r="X135" i="16"/>
  <c r="Z135" i="16" s="1"/>
  <c r="W134" i="16"/>
  <c r="V134" i="16"/>
  <c r="X134" i="16"/>
  <c r="Z134" i="16" s="1"/>
  <c r="W133" i="16"/>
  <c r="V133" i="16"/>
  <c r="X133" i="16"/>
  <c r="Z133" i="16" s="1"/>
  <c r="W132" i="16"/>
  <c r="V132" i="16"/>
  <c r="X132" i="16"/>
  <c r="Z132" i="16" s="1"/>
  <c r="W131" i="16"/>
  <c r="V131" i="16"/>
  <c r="X131" i="16"/>
  <c r="Z131" i="16" s="1"/>
  <c r="W130" i="16"/>
  <c r="V130" i="16"/>
  <c r="X130" i="16"/>
  <c r="Z130" i="16" s="1"/>
  <c r="W129" i="16"/>
  <c r="V129" i="16"/>
  <c r="X129" i="16"/>
  <c r="Z129" i="16" s="1"/>
  <c r="W128" i="16"/>
  <c r="V128" i="16"/>
  <c r="X128" i="16"/>
  <c r="Z128" i="16" s="1"/>
  <c r="W127" i="16"/>
  <c r="V127" i="16"/>
  <c r="X127" i="16"/>
  <c r="Z127" i="16" s="1"/>
  <c r="W126" i="16"/>
  <c r="V126" i="16"/>
  <c r="X126" i="16"/>
  <c r="Z126" i="16" s="1"/>
  <c r="W125" i="16"/>
  <c r="V125" i="16"/>
  <c r="X125" i="16"/>
  <c r="Z125" i="16" s="1"/>
  <c r="W124" i="16"/>
  <c r="V124" i="16"/>
  <c r="X124" i="16"/>
  <c r="Z124" i="16" s="1"/>
  <c r="W123" i="16"/>
  <c r="V123" i="16"/>
  <c r="X123" i="16"/>
  <c r="Z123" i="16" s="1"/>
  <c r="W122" i="16"/>
  <c r="V122" i="16"/>
  <c r="X122" i="16"/>
  <c r="Z122" i="16" s="1"/>
  <c r="W121" i="16"/>
  <c r="V121" i="16"/>
  <c r="X121" i="16"/>
  <c r="Z121" i="16" s="1"/>
  <c r="W120" i="16"/>
  <c r="V120" i="16"/>
  <c r="X120" i="16"/>
  <c r="Z120" i="16" s="1"/>
  <c r="W119" i="16"/>
  <c r="V119" i="16"/>
  <c r="X119" i="16"/>
  <c r="Z119" i="16" s="1"/>
  <c r="W118" i="16"/>
  <c r="V118" i="16"/>
  <c r="X118" i="16"/>
  <c r="Z118" i="16" s="1"/>
  <c r="W117" i="16"/>
  <c r="V117" i="16"/>
  <c r="X117" i="16"/>
  <c r="Z117" i="16" s="1"/>
  <c r="W116" i="16"/>
  <c r="V116" i="16"/>
  <c r="X116" i="16"/>
  <c r="Z116" i="16" s="1"/>
  <c r="W115" i="16"/>
  <c r="V115" i="16"/>
  <c r="X115" i="16"/>
  <c r="Z115" i="16" s="1"/>
  <c r="W114" i="16"/>
  <c r="V114" i="16"/>
  <c r="X114" i="16"/>
  <c r="Z114" i="16" s="1"/>
  <c r="W113" i="16"/>
  <c r="V113" i="16"/>
  <c r="X113" i="16"/>
  <c r="Z113" i="16" s="1"/>
  <c r="W112" i="16"/>
  <c r="V112" i="16"/>
  <c r="X112" i="16"/>
  <c r="Z112" i="16" s="1"/>
  <c r="W111" i="16"/>
  <c r="V111" i="16"/>
  <c r="X111" i="16"/>
  <c r="Z111" i="16" s="1"/>
  <c r="W110" i="16"/>
  <c r="V110" i="16"/>
  <c r="X110" i="16"/>
  <c r="Z110" i="16" s="1"/>
  <c r="W109" i="16"/>
  <c r="V109" i="16"/>
  <c r="X109" i="16"/>
  <c r="Z109" i="16" s="1"/>
  <c r="W108" i="16"/>
  <c r="V108" i="16"/>
  <c r="X108" i="16"/>
  <c r="Z108" i="16" s="1"/>
  <c r="W107" i="16"/>
  <c r="V107" i="16"/>
  <c r="X107" i="16"/>
  <c r="Z107" i="16" s="1"/>
  <c r="W106" i="16"/>
  <c r="V106" i="16"/>
  <c r="X106" i="16"/>
  <c r="Z106" i="16" s="1"/>
  <c r="W105" i="16"/>
  <c r="V105" i="16"/>
  <c r="X105" i="16"/>
  <c r="Z105" i="16" s="1"/>
  <c r="W104" i="16"/>
  <c r="V104" i="16"/>
  <c r="X104" i="16"/>
  <c r="Z104" i="16" s="1"/>
  <c r="W103" i="16"/>
  <c r="V103" i="16"/>
  <c r="X103" i="16"/>
  <c r="Z103" i="16" s="1"/>
  <c r="W102" i="16"/>
  <c r="V102" i="16"/>
  <c r="X102" i="16"/>
  <c r="Z102" i="16" s="1"/>
  <c r="W101" i="16"/>
  <c r="V101" i="16"/>
  <c r="X101" i="16"/>
  <c r="Z101" i="16" s="1"/>
  <c r="W100" i="16"/>
  <c r="V100" i="16"/>
  <c r="X100" i="16"/>
  <c r="Z100" i="16" s="1"/>
  <c r="W99" i="16"/>
  <c r="V99" i="16"/>
  <c r="X99" i="16"/>
  <c r="Z99" i="16" s="1"/>
  <c r="W98" i="16"/>
  <c r="V98" i="16"/>
  <c r="X98" i="16"/>
  <c r="Z98" i="16" s="1"/>
  <c r="W97" i="16"/>
  <c r="V97" i="16"/>
  <c r="X97" i="16"/>
  <c r="Z97" i="16" s="1"/>
  <c r="W96" i="16"/>
  <c r="V96" i="16"/>
  <c r="X96" i="16"/>
  <c r="Z96" i="16" s="1"/>
  <c r="W95" i="16"/>
  <c r="V95" i="16"/>
  <c r="X95" i="16"/>
  <c r="Z95" i="16" s="1"/>
  <c r="W94" i="16"/>
  <c r="V94" i="16"/>
  <c r="X94" i="16"/>
  <c r="Z94" i="16" s="1"/>
  <c r="W93" i="16"/>
  <c r="V93" i="16"/>
  <c r="X93" i="16"/>
  <c r="Z93" i="16" s="1"/>
  <c r="W92" i="16"/>
  <c r="V92" i="16"/>
  <c r="X92" i="16"/>
  <c r="Z92" i="16" s="1"/>
  <c r="W91" i="16"/>
  <c r="V91" i="16"/>
  <c r="X91" i="16"/>
  <c r="Z91" i="16" s="1"/>
  <c r="W90" i="16"/>
  <c r="V90" i="16"/>
  <c r="X90" i="16"/>
  <c r="Z90" i="16" s="1"/>
  <c r="W89" i="16"/>
  <c r="V89" i="16"/>
  <c r="X89" i="16"/>
  <c r="Z89" i="16" s="1"/>
  <c r="W88" i="16"/>
  <c r="V88" i="16"/>
  <c r="X88" i="16"/>
  <c r="Z88" i="16" s="1"/>
  <c r="AG87" i="16"/>
  <c r="V87" i="16"/>
  <c r="W87" i="16" s="1"/>
  <c r="X87" i="16"/>
  <c r="Z87" i="16" s="1"/>
  <c r="K87" i="16"/>
  <c r="V86" i="16"/>
  <c r="W86" i="16" s="1"/>
  <c r="X86" i="16"/>
  <c r="Z86" i="16" s="1"/>
  <c r="K86" i="16"/>
  <c r="V84" i="16"/>
  <c r="AG84" i="16" s="1"/>
  <c r="X84" i="16"/>
  <c r="Z84" i="16" s="1"/>
  <c r="K84" i="16"/>
  <c r="V83" i="16"/>
  <c r="W83" i="16" s="1"/>
  <c r="X83" i="16"/>
  <c r="Z83" i="16" s="1"/>
  <c r="K83" i="16"/>
  <c r="V82" i="16"/>
  <c r="W82" i="16" s="1"/>
  <c r="X82" i="16"/>
  <c r="Z82" i="16" s="1"/>
  <c r="K82" i="16"/>
  <c r="V81" i="16"/>
  <c r="W81" i="16" s="1"/>
  <c r="X81" i="16"/>
  <c r="Z81" i="16" s="1"/>
  <c r="K81" i="16"/>
  <c r="V80" i="16"/>
  <c r="AG80" i="16" s="1"/>
  <c r="X80" i="16"/>
  <c r="Z80" i="16" s="1"/>
  <c r="K80" i="16"/>
  <c r="AG79" i="16"/>
  <c r="V79" i="16"/>
  <c r="W79" i="16" s="1"/>
  <c r="X79" i="16"/>
  <c r="Z79" i="16" s="1"/>
  <c r="K79" i="16"/>
  <c r="V78" i="16"/>
  <c r="W78" i="16" s="1"/>
  <c r="X78" i="16"/>
  <c r="Z78" i="16" s="1"/>
  <c r="K78" i="16"/>
  <c r="AG77" i="16"/>
  <c r="V77" i="16"/>
  <c r="W77" i="16" s="1"/>
  <c r="X77" i="16"/>
  <c r="Z77" i="16" s="1"/>
  <c r="V76" i="16"/>
  <c r="AG76" i="16" s="1"/>
  <c r="X76" i="16"/>
  <c r="Z76" i="16" s="1"/>
  <c r="K76" i="16"/>
  <c r="V75" i="16"/>
  <c r="W75" i="16" s="1"/>
  <c r="X75" i="16"/>
  <c r="Z75" i="16" s="1"/>
  <c r="K75" i="16"/>
  <c r="AG74" i="16"/>
  <c r="V74" i="16"/>
  <c r="W74" i="16" s="1"/>
  <c r="X74" i="16"/>
  <c r="Z74" i="16" s="1"/>
  <c r="K74" i="16"/>
  <c r="V73" i="16"/>
  <c r="W73" i="16" s="1"/>
  <c r="X73" i="16"/>
  <c r="Z73" i="16" s="1"/>
  <c r="K73" i="16"/>
  <c r="V72" i="16"/>
  <c r="AG72" i="16" s="1"/>
  <c r="X72" i="16"/>
  <c r="Z72" i="16" s="1"/>
  <c r="K72" i="16"/>
  <c r="AG71" i="16"/>
  <c r="V71" i="16"/>
  <c r="W71" i="16" s="1"/>
  <c r="X71" i="16"/>
  <c r="Z71" i="16" s="1"/>
  <c r="K71" i="16"/>
  <c r="V70" i="16"/>
  <c r="W70" i="16" s="1"/>
  <c r="X70" i="16"/>
  <c r="Z70" i="16" s="1"/>
  <c r="K70" i="16"/>
  <c r="AG69" i="16"/>
  <c r="V69" i="16"/>
  <c r="W69" i="16" s="1"/>
  <c r="X69" i="16"/>
  <c r="Z69" i="16" s="1"/>
  <c r="K69" i="16"/>
  <c r="V68" i="16"/>
  <c r="AG68" i="16" s="1"/>
  <c r="X68" i="16"/>
  <c r="Z68" i="16" s="1"/>
  <c r="K68" i="16"/>
  <c r="AG67" i="16"/>
  <c r="V67" i="16"/>
  <c r="W67" i="16" s="1"/>
  <c r="X67" i="16"/>
  <c r="Z67" i="16" s="1"/>
  <c r="K67" i="16"/>
  <c r="V66" i="16"/>
  <c r="W66" i="16" s="1"/>
  <c r="X66" i="16"/>
  <c r="Z66" i="16" s="1"/>
  <c r="K66" i="16"/>
  <c r="V65" i="16"/>
  <c r="W65" i="16" s="1"/>
  <c r="X65" i="16"/>
  <c r="Z65" i="16" s="1"/>
  <c r="K65" i="16"/>
  <c r="V64" i="16"/>
  <c r="X64" i="16"/>
  <c r="Z64" i="16" s="1"/>
  <c r="K64" i="16"/>
  <c r="AG63" i="16"/>
  <c r="V63" i="16"/>
  <c r="W63" i="16" s="1"/>
  <c r="X63" i="16"/>
  <c r="Z63" i="16" s="1"/>
  <c r="K63" i="16"/>
  <c r="V62" i="16"/>
  <c r="W62" i="16" s="1"/>
  <c r="X62" i="16"/>
  <c r="Z62" i="16" s="1"/>
  <c r="K62" i="16"/>
  <c r="AG61" i="16"/>
  <c r="V61" i="16"/>
  <c r="W61" i="16" s="1"/>
  <c r="X61" i="16"/>
  <c r="Z61" i="16" s="1"/>
  <c r="K61" i="16"/>
  <c r="V60" i="16"/>
  <c r="X60" i="16"/>
  <c r="Z60" i="16" s="1"/>
  <c r="K60" i="16"/>
  <c r="V59" i="16"/>
  <c r="W59" i="16" s="1"/>
  <c r="X59" i="16"/>
  <c r="Z59" i="16" s="1"/>
  <c r="K59" i="16"/>
  <c r="AG58" i="16"/>
  <c r="V58" i="16"/>
  <c r="W58" i="16" s="1"/>
  <c r="X58" i="16"/>
  <c r="Z58" i="16" s="1"/>
  <c r="K58" i="16"/>
  <c r="V57" i="16"/>
  <c r="W57" i="16" s="1"/>
  <c r="X57" i="16"/>
  <c r="Z57" i="16" s="1"/>
  <c r="K57" i="16"/>
  <c r="W56" i="16"/>
  <c r="V56" i="16"/>
  <c r="AG56" i="16" s="1"/>
  <c r="X56" i="16"/>
  <c r="Z56" i="16" s="1"/>
  <c r="K56" i="16"/>
  <c r="V55" i="16"/>
  <c r="W55" i="16" s="1"/>
  <c r="X55" i="16"/>
  <c r="Z55" i="16" s="1"/>
  <c r="K55" i="16"/>
  <c r="AG54" i="16"/>
  <c r="V54" i="16"/>
  <c r="W54" i="16" s="1"/>
  <c r="X54" i="16"/>
  <c r="Z54" i="16" s="1"/>
  <c r="K54" i="16"/>
  <c r="V53" i="16"/>
  <c r="W53" i="16" s="1"/>
  <c r="X53" i="16"/>
  <c r="Z53" i="16" s="1"/>
  <c r="K53" i="16"/>
  <c r="V52" i="16"/>
  <c r="AG52" i="16" s="1"/>
  <c r="X52" i="16"/>
  <c r="Z52" i="16" s="1"/>
  <c r="K52" i="16"/>
  <c r="V51" i="16"/>
  <c r="W51" i="16" s="1"/>
  <c r="X51" i="16"/>
  <c r="Z51" i="16" s="1"/>
  <c r="K51" i="16"/>
  <c r="V50" i="16"/>
  <c r="W50" i="16" s="1"/>
  <c r="X50" i="16"/>
  <c r="Z50" i="16" s="1"/>
  <c r="K50" i="16"/>
  <c r="V49" i="16"/>
  <c r="W49" i="16" s="1"/>
  <c r="X49" i="16"/>
  <c r="Z49" i="16" s="1"/>
  <c r="K49" i="16"/>
  <c r="V48" i="16"/>
  <c r="AG48" i="16" s="1"/>
  <c r="X48" i="16"/>
  <c r="Z48" i="16" s="1"/>
  <c r="K48" i="16"/>
  <c r="AG47" i="16"/>
  <c r="V47" i="16"/>
  <c r="W47" i="16" s="1"/>
  <c r="X47" i="16"/>
  <c r="Z47" i="16" s="1"/>
  <c r="K47" i="16"/>
  <c r="V46" i="16"/>
  <c r="W46" i="16" s="1"/>
  <c r="X46" i="16"/>
  <c r="Z46" i="16" s="1"/>
  <c r="K46" i="16"/>
  <c r="V45" i="16"/>
  <c r="W45" i="16" s="1"/>
  <c r="X45" i="16"/>
  <c r="Z45" i="16" s="1"/>
  <c r="K45" i="16"/>
  <c r="V44" i="16"/>
  <c r="AG44" i="16" s="1"/>
  <c r="X44" i="16"/>
  <c r="Z44" i="16" s="1"/>
  <c r="K44" i="16"/>
  <c r="V43" i="16"/>
  <c r="W43" i="16" s="1"/>
  <c r="X43" i="16"/>
  <c r="Z43" i="16" s="1"/>
  <c r="K43" i="16"/>
  <c r="V42" i="16"/>
  <c r="W42" i="16" s="1"/>
  <c r="X42" i="16"/>
  <c r="Z42" i="16" s="1"/>
  <c r="K42" i="16"/>
  <c r="V41" i="16"/>
  <c r="AG41" i="16" s="1"/>
  <c r="X41" i="16"/>
  <c r="Z41" i="16" s="1"/>
  <c r="K41" i="16"/>
  <c r="V40" i="16"/>
  <c r="AG40" i="16" s="1"/>
  <c r="X40" i="16"/>
  <c r="Z40" i="16" s="1"/>
  <c r="K40" i="16"/>
  <c r="W39" i="16"/>
  <c r="V39" i="16"/>
  <c r="AG39" i="16" s="1"/>
  <c r="X39" i="16"/>
  <c r="Z39" i="16" s="1"/>
  <c r="K39" i="16"/>
  <c r="V38" i="16"/>
  <c r="W38" i="16" s="1"/>
  <c r="X38" i="16"/>
  <c r="Z38" i="16" s="1"/>
  <c r="K38" i="16"/>
  <c r="V37" i="16"/>
  <c r="AG37" i="16" s="1"/>
  <c r="X37" i="16"/>
  <c r="Z37" i="16" s="1"/>
  <c r="K37" i="16"/>
  <c r="V36" i="16"/>
  <c r="AG36" i="16" s="1"/>
  <c r="X36" i="16"/>
  <c r="Z36" i="16" s="1"/>
  <c r="K36" i="16"/>
  <c r="W35" i="16"/>
  <c r="V35" i="16"/>
  <c r="AG35" i="16" s="1"/>
  <c r="X35" i="16"/>
  <c r="Z35" i="16" s="1"/>
  <c r="K35" i="16"/>
  <c r="V34" i="16"/>
  <c r="W34" i="16" s="1"/>
  <c r="X34" i="16"/>
  <c r="Z34" i="16" s="1"/>
  <c r="K34" i="16"/>
  <c r="V33" i="16"/>
  <c r="AG33" i="16" s="1"/>
  <c r="X33" i="16"/>
  <c r="Z33" i="16" s="1"/>
  <c r="K33" i="16"/>
  <c r="V32" i="16"/>
  <c r="AG32" i="16" s="1"/>
  <c r="X32" i="16"/>
  <c r="Z32" i="16" s="1"/>
  <c r="K32" i="16"/>
  <c r="W31" i="16"/>
  <c r="V31" i="16"/>
  <c r="AG31" i="16" s="1"/>
  <c r="X31" i="16"/>
  <c r="Z31" i="16" s="1"/>
  <c r="K31" i="16"/>
  <c r="V30" i="16"/>
  <c r="W30" i="16" s="1"/>
  <c r="X30" i="16"/>
  <c r="Z30" i="16" s="1"/>
  <c r="K30" i="16"/>
  <c r="V29" i="16"/>
  <c r="AG29" i="16" s="1"/>
  <c r="X29" i="16"/>
  <c r="Z29" i="16" s="1"/>
  <c r="K29" i="16"/>
  <c r="V28" i="16"/>
  <c r="AG28" i="16" s="1"/>
  <c r="X28" i="16"/>
  <c r="Z28" i="16" s="1"/>
  <c r="K28" i="16"/>
  <c r="V27" i="16"/>
  <c r="AG27" i="16" s="1"/>
  <c r="X27" i="16"/>
  <c r="Z27" i="16" s="1"/>
  <c r="K27" i="16"/>
  <c r="V26" i="16"/>
  <c r="W26" i="16" s="1"/>
  <c r="X26" i="16"/>
  <c r="Z26" i="16" s="1"/>
  <c r="K26" i="16"/>
  <c r="W25" i="16"/>
  <c r="V25" i="16"/>
  <c r="AG25" i="16" s="1"/>
  <c r="X25" i="16"/>
  <c r="Z25" i="16" s="1"/>
  <c r="K25" i="16"/>
  <c r="V24" i="16"/>
  <c r="AG24" i="16" s="1"/>
  <c r="X24" i="16"/>
  <c r="Z24" i="16" s="1"/>
  <c r="K24" i="16"/>
  <c r="W23" i="16"/>
  <c r="V23" i="16"/>
  <c r="AG23" i="16" s="1"/>
  <c r="X23" i="16"/>
  <c r="Z23" i="16" s="1"/>
  <c r="K23" i="16"/>
  <c r="V22" i="16"/>
  <c r="W22" i="16" s="1"/>
  <c r="X22" i="16"/>
  <c r="Z22" i="16" s="1"/>
  <c r="K22" i="16"/>
  <c r="W21" i="16"/>
  <c r="V21" i="16"/>
  <c r="AG21" i="16" s="1"/>
  <c r="X21" i="16"/>
  <c r="Z21" i="16" s="1"/>
  <c r="K21" i="16"/>
  <c r="V20" i="16"/>
  <c r="AG20" i="16" s="1"/>
  <c r="X20" i="16"/>
  <c r="Z20" i="16" s="1"/>
  <c r="K20" i="16"/>
  <c r="W19" i="16"/>
  <c r="V19" i="16"/>
  <c r="AG19" i="16" s="1"/>
  <c r="X19" i="16"/>
  <c r="Z19" i="16" s="1"/>
  <c r="K19" i="16"/>
  <c r="V18" i="16"/>
  <c r="W18" i="16" s="1"/>
  <c r="X18" i="16"/>
  <c r="Z18" i="16" s="1"/>
  <c r="K18" i="16"/>
  <c r="W17" i="16"/>
  <c r="V17" i="16"/>
  <c r="AG17" i="16" s="1"/>
  <c r="X17" i="16"/>
  <c r="Z17" i="16" s="1"/>
  <c r="K17" i="16"/>
  <c r="V16" i="16"/>
  <c r="AG16" i="16" s="1"/>
  <c r="X16" i="16"/>
  <c r="Z16" i="16" s="1"/>
  <c r="K16" i="16"/>
  <c r="V15" i="16"/>
  <c r="AG15" i="16" s="1"/>
  <c r="X15" i="16"/>
  <c r="Z15" i="16" s="1"/>
  <c r="K15" i="16"/>
  <c r="V14" i="16"/>
  <c r="W14" i="16" s="1"/>
  <c r="X14" i="16"/>
  <c r="Z14" i="16" s="1"/>
  <c r="K14" i="16"/>
  <c r="V13" i="16"/>
  <c r="AG13" i="16" s="1"/>
  <c r="X13" i="16"/>
  <c r="Z13" i="16" s="1"/>
  <c r="K13" i="16"/>
  <c r="V12" i="16"/>
  <c r="AG12" i="16" s="1"/>
  <c r="X12" i="16"/>
  <c r="Z12" i="16" s="1"/>
  <c r="K12" i="16"/>
  <c r="V11" i="16"/>
  <c r="AG11" i="16" s="1"/>
  <c r="X11" i="16"/>
  <c r="Z11" i="16" s="1"/>
  <c r="K11" i="16"/>
  <c r="V10" i="16"/>
  <c r="W10" i="16" s="1"/>
  <c r="X10" i="16"/>
  <c r="Z10" i="16" s="1"/>
  <c r="K10" i="16"/>
  <c r="V9" i="16"/>
  <c r="AG9" i="16" s="1"/>
  <c r="X9" i="16"/>
  <c r="Z9" i="16" s="1"/>
  <c r="K9" i="16"/>
  <c r="V8" i="16"/>
  <c r="AG8" i="16" s="1"/>
  <c r="X8" i="16"/>
  <c r="Z8" i="16" s="1"/>
  <c r="K8" i="16"/>
  <c r="W7" i="16"/>
  <c r="V7" i="16"/>
  <c r="AG7" i="16" s="1"/>
  <c r="X7" i="16"/>
  <c r="Z7" i="16" s="1"/>
  <c r="K7" i="16"/>
  <c r="V6" i="16"/>
  <c r="W6" i="16" s="1"/>
  <c r="X6" i="16"/>
  <c r="Z6" i="16" s="1"/>
  <c r="K6" i="16"/>
  <c r="W5" i="16"/>
  <c r="V5" i="16"/>
  <c r="AG5" i="16" s="1"/>
  <c r="X5" i="16"/>
  <c r="Z5" i="16" s="1"/>
  <c r="K5" i="16"/>
  <c r="V4" i="16"/>
  <c r="AG4" i="16" s="1"/>
  <c r="X4" i="16"/>
  <c r="Z4" i="16" s="1"/>
  <c r="K4" i="16"/>
  <c r="V3" i="16"/>
  <c r="AG3" i="16" s="1"/>
  <c r="X3" i="16"/>
  <c r="Z3" i="16" s="1"/>
  <c r="K3" i="16"/>
  <c r="AH2" i="16"/>
  <c r="V2" i="16"/>
  <c r="W2" i="16" s="1"/>
  <c r="X2" i="16"/>
  <c r="Z2" i="16" s="1"/>
  <c r="K2" i="16"/>
  <c r="AL267" i="15"/>
  <c r="AN267" i="15" s="1"/>
  <c r="AI267" i="15"/>
  <c r="AH267" i="15"/>
  <c r="AK267" i="15" s="1"/>
  <c r="AL266" i="15"/>
  <c r="AI266" i="15"/>
  <c r="AH266" i="15"/>
  <c r="AK266" i="15" s="1"/>
  <c r="AL265" i="15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I261" i="15"/>
  <c r="AH261" i="15"/>
  <c r="AK261" i="15" s="1"/>
  <c r="AL260" i="15"/>
  <c r="AN260" i="15" s="1"/>
  <c r="AI260" i="15"/>
  <c r="AH260" i="15"/>
  <c r="AK260" i="15" s="1"/>
  <c r="AL259" i="15"/>
  <c r="AN259" i="15" s="1"/>
  <c r="AI259" i="15"/>
  <c r="AH259" i="15"/>
  <c r="AK259" i="15" s="1"/>
  <c r="AL258" i="15"/>
  <c r="AN258" i="15" s="1"/>
  <c r="AI258" i="15"/>
  <c r="AH258" i="15"/>
  <c r="AK258" i="15" s="1"/>
  <c r="AL257" i="15"/>
  <c r="AN257" i="15" s="1"/>
  <c r="AI257" i="15"/>
  <c r="AH257" i="15"/>
  <c r="AK257" i="15" s="1"/>
  <c r="AL256" i="15"/>
  <c r="AN256" i="15" s="1"/>
  <c r="AI256" i="15"/>
  <c r="AH256" i="15"/>
  <c r="AL255" i="15"/>
  <c r="AN255" i="15" s="1"/>
  <c r="AI255" i="15"/>
  <c r="AH255" i="15"/>
  <c r="AK255" i="15" s="1"/>
  <c r="AL254" i="15"/>
  <c r="AN254" i="15" s="1"/>
  <c r="AH254" i="15"/>
  <c r="AK254" i="15" s="1"/>
  <c r="AL253" i="15"/>
  <c r="AN253" i="15" s="1"/>
  <c r="AH253" i="15"/>
  <c r="AK253" i="15" s="1"/>
  <c r="AL252" i="15"/>
  <c r="AN252" i="15" s="1"/>
  <c r="AI252" i="15"/>
  <c r="AH252" i="15"/>
  <c r="AK252" i="15" s="1"/>
  <c r="AL251" i="15"/>
  <c r="AN251" i="15" s="1"/>
  <c r="AI251" i="15"/>
  <c r="AH251" i="15"/>
  <c r="AK251" i="15" s="1"/>
  <c r="AL250" i="15"/>
  <c r="AN250" i="15" s="1"/>
  <c r="AI250" i="15"/>
  <c r="AH250" i="15"/>
  <c r="AK250" i="15" s="1"/>
  <c r="AL249" i="15"/>
  <c r="AN249" i="15" s="1"/>
  <c r="AI249" i="15"/>
  <c r="AH249" i="15"/>
  <c r="AK249" i="15" s="1"/>
  <c r="AL248" i="15"/>
  <c r="AN248" i="15" s="1"/>
  <c r="AI248" i="15"/>
  <c r="AH248" i="15"/>
  <c r="AK248" i="15" s="1"/>
  <c r="AL247" i="15"/>
  <c r="AN247" i="15" s="1"/>
  <c r="AI247" i="15"/>
  <c r="AH247" i="15"/>
  <c r="AK247" i="15" s="1"/>
  <c r="AL246" i="15"/>
  <c r="AN246" i="15" s="1"/>
  <c r="AI246" i="15"/>
  <c r="AH246" i="15"/>
  <c r="AK246" i="15" s="1"/>
  <c r="AL245" i="15"/>
  <c r="AN245" i="15" s="1"/>
  <c r="AI245" i="15"/>
  <c r="AH245" i="15"/>
  <c r="AK245" i="15" s="1"/>
  <c r="AL244" i="15"/>
  <c r="AN244" i="15" s="1"/>
  <c r="AI244" i="15"/>
  <c r="AH244" i="15"/>
  <c r="AK244" i="15" s="1"/>
  <c r="AL243" i="15"/>
  <c r="AN243" i="15" s="1"/>
  <c r="AI243" i="15"/>
  <c r="AH243" i="15"/>
  <c r="AK243" i="15" s="1"/>
  <c r="AL242" i="15"/>
  <c r="AN242" i="15" s="1"/>
  <c r="AH242" i="15"/>
  <c r="AK242" i="15" s="1"/>
  <c r="AL241" i="15"/>
  <c r="AN241" i="15" s="1"/>
  <c r="AH241" i="15"/>
  <c r="AK241" i="15" s="1"/>
  <c r="AL240" i="15"/>
  <c r="AN240" i="15" s="1"/>
  <c r="AH240" i="15"/>
  <c r="AK240" i="15" s="1"/>
  <c r="AL239" i="15"/>
  <c r="AN239" i="15" s="1"/>
  <c r="AI239" i="15"/>
  <c r="AH239" i="15"/>
  <c r="AK239" i="15" s="1"/>
  <c r="AL238" i="15"/>
  <c r="AN238" i="15" s="1"/>
  <c r="AI238" i="15"/>
  <c r="AH238" i="15"/>
  <c r="AK238" i="15" s="1"/>
  <c r="AL237" i="15"/>
  <c r="AN237" i="15" s="1"/>
  <c r="AI237" i="15"/>
  <c r="AH237" i="15"/>
  <c r="AK237" i="15" s="1"/>
  <c r="AL236" i="15"/>
  <c r="AN236" i="15" s="1"/>
  <c r="AI236" i="15"/>
  <c r="AH236" i="15"/>
  <c r="AK236" i="15" s="1"/>
  <c r="AL235" i="15"/>
  <c r="AN235" i="15" s="1"/>
  <c r="AI235" i="15"/>
  <c r="AH235" i="15"/>
  <c r="AK235" i="15" s="1"/>
  <c r="AL234" i="15"/>
  <c r="AN234" i="15" s="1"/>
  <c r="AI234" i="15"/>
  <c r="AH234" i="15"/>
  <c r="AK234" i="15" s="1"/>
  <c r="AL233" i="15"/>
  <c r="AN233" i="15" s="1"/>
  <c r="AI233" i="15"/>
  <c r="AH233" i="15"/>
  <c r="AK233" i="15" s="1"/>
  <c r="AL232" i="15"/>
  <c r="AN232" i="15" s="1"/>
  <c r="AI232" i="15"/>
  <c r="AH232" i="15"/>
  <c r="AK232" i="15" s="1"/>
  <c r="AL231" i="15"/>
  <c r="AN231" i="15" s="1"/>
  <c r="AI231" i="15"/>
  <c r="AH231" i="15"/>
  <c r="AK231" i="15" s="1"/>
  <c r="AL230" i="15"/>
  <c r="AN230" i="15" s="1"/>
  <c r="AI230" i="15"/>
  <c r="AH230" i="15"/>
  <c r="AK230" i="15" s="1"/>
  <c r="AL229" i="15"/>
  <c r="AN229" i="15" s="1"/>
  <c r="AI229" i="15"/>
  <c r="AH229" i="15"/>
  <c r="AK229" i="15" s="1"/>
  <c r="AL228" i="15"/>
  <c r="AN228" i="15" s="1"/>
  <c r="AI228" i="15"/>
  <c r="AH228" i="15"/>
  <c r="AK228" i="15" s="1"/>
  <c r="AL227" i="15"/>
  <c r="AN227" i="15" s="1"/>
  <c r="AI227" i="15"/>
  <c r="AH227" i="15"/>
  <c r="AK227" i="15" s="1"/>
  <c r="AL226" i="15"/>
  <c r="AN226" i="15" s="1"/>
  <c r="AI226" i="15"/>
  <c r="AH226" i="15"/>
  <c r="AK226" i="15" s="1"/>
  <c r="AL225" i="15"/>
  <c r="AN225" i="15" s="1"/>
  <c r="AI225" i="15"/>
  <c r="AH225" i="15"/>
  <c r="AK225" i="15" s="1"/>
  <c r="AL224" i="15"/>
  <c r="AN224" i="15" s="1"/>
  <c r="AI224" i="15"/>
  <c r="AH224" i="15"/>
  <c r="AK224" i="15" s="1"/>
  <c r="AL223" i="15"/>
  <c r="AN223" i="15" s="1"/>
  <c r="AI223" i="15"/>
  <c r="AH223" i="15"/>
  <c r="AK223" i="15" s="1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N206" i="15" s="1"/>
  <c r="AI206" i="15"/>
  <c r="AH206" i="15"/>
  <c r="AK206" i="15" s="1"/>
  <c r="AP205" i="15"/>
  <c r="AN205" i="15"/>
  <c r="AI205" i="15"/>
  <c r="AH205" i="15"/>
  <c r="AL204" i="15"/>
  <c r="AN204" i="15" s="1"/>
  <c r="AI204" i="15"/>
  <c r="AH204" i="15"/>
  <c r="AK204" i="15" s="1"/>
  <c r="AL203" i="15"/>
  <c r="AN203" i="15" s="1"/>
  <c r="AI203" i="15"/>
  <c r="AH203" i="15"/>
  <c r="W200" i="15"/>
  <c r="V200" i="15"/>
  <c r="AG200" i="15" s="1"/>
  <c r="X200" i="15"/>
  <c r="Z200" i="15" s="1"/>
  <c r="K200" i="15"/>
  <c r="V199" i="15"/>
  <c r="W199" i="15" s="1"/>
  <c r="X199" i="15"/>
  <c r="Z199" i="15" s="1"/>
  <c r="V198" i="15"/>
  <c r="W198" i="15" s="1"/>
  <c r="X198" i="15"/>
  <c r="Z198" i="15" s="1"/>
  <c r="V197" i="15"/>
  <c r="W197" i="15" s="1"/>
  <c r="X197" i="15"/>
  <c r="Z197" i="15" s="1"/>
  <c r="W196" i="15"/>
  <c r="V196" i="15"/>
  <c r="X196" i="15"/>
  <c r="Z196" i="15" s="1"/>
  <c r="W195" i="15"/>
  <c r="V195" i="15"/>
  <c r="X195" i="15"/>
  <c r="Z195" i="15" s="1"/>
  <c r="W194" i="15"/>
  <c r="V194" i="15"/>
  <c r="X194" i="15"/>
  <c r="Z194" i="15" s="1"/>
  <c r="W193" i="15"/>
  <c r="V193" i="15"/>
  <c r="X193" i="15"/>
  <c r="Z193" i="15" s="1"/>
  <c r="W192" i="15"/>
  <c r="V192" i="15"/>
  <c r="X192" i="15"/>
  <c r="Z192" i="15" s="1"/>
  <c r="W191" i="15"/>
  <c r="V191" i="15"/>
  <c r="X191" i="15"/>
  <c r="Z191" i="15" s="1"/>
  <c r="W190" i="15"/>
  <c r="V190" i="15"/>
  <c r="X190" i="15"/>
  <c r="Z190" i="15" s="1"/>
  <c r="W189" i="15"/>
  <c r="V189" i="15"/>
  <c r="X189" i="15"/>
  <c r="Z189" i="15" s="1"/>
  <c r="W188" i="15"/>
  <c r="V188" i="15"/>
  <c r="X188" i="15"/>
  <c r="Z188" i="15" s="1"/>
  <c r="W187" i="15"/>
  <c r="V187" i="15"/>
  <c r="X187" i="15"/>
  <c r="Z187" i="15" s="1"/>
  <c r="W186" i="15"/>
  <c r="V186" i="15"/>
  <c r="X186" i="15"/>
  <c r="Z186" i="15" s="1"/>
  <c r="W185" i="15"/>
  <c r="V185" i="15"/>
  <c r="X185" i="15"/>
  <c r="Z185" i="15" s="1"/>
  <c r="W184" i="15"/>
  <c r="V184" i="15"/>
  <c r="X184" i="15"/>
  <c r="Z184" i="15" s="1"/>
  <c r="W183" i="15"/>
  <c r="V183" i="15"/>
  <c r="X183" i="15"/>
  <c r="Z183" i="15" s="1"/>
  <c r="W182" i="15"/>
  <c r="V182" i="15"/>
  <c r="X182" i="15"/>
  <c r="Z182" i="15" s="1"/>
  <c r="W181" i="15"/>
  <c r="V181" i="15"/>
  <c r="X181" i="15"/>
  <c r="Z181" i="15" s="1"/>
  <c r="W180" i="15"/>
  <c r="V180" i="15"/>
  <c r="X180" i="15"/>
  <c r="Z180" i="15" s="1"/>
  <c r="W179" i="15"/>
  <c r="V179" i="15"/>
  <c r="X179" i="15"/>
  <c r="Z179" i="15" s="1"/>
  <c r="W178" i="15"/>
  <c r="V178" i="15"/>
  <c r="X178" i="15"/>
  <c r="Z178" i="15" s="1"/>
  <c r="W177" i="15"/>
  <c r="V177" i="15"/>
  <c r="X177" i="15"/>
  <c r="Z177" i="15" s="1"/>
  <c r="W176" i="15"/>
  <c r="V176" i="15"/>
  <c r="X176" i="15"/>
  <c r="Z176" i="15" s="1"/>
  <c r="W175" i="15"/>
  <c r="V175" i="15"/>
  <c r="X175" i="15"/>
  <c r="Z175" i="15" s="1"/>
  <c r="W174" i="15"/>
  <c r="V174" i="15"/>
  <c r="X174" i="15"/>
  <c r="Z174" i="15" s="1"/>
  <c r="W173" i="15"/>
  <c r="V173" i="15"/>
  <c r="X173" i="15"/>
  <c r="Z173" i="15" s="1"/>
  <c r="W172" i="15"/>
  <c r="V172" i="15"/>
  <c r="X172" i="15"/>
  <c r="Z172" i="15" s="1"/>
  <c r="W171" i="15"/>
  <c r="V171" i="15"/>
  <c r="X171" i="15"/>
  <c r="Z171" i="15" s="1"/>
  <c r="W170" i="15"/>
  <c r="V170" i="15"/>
  <c r="X170" i="15"/>
  <c r="Z170" i="15" s="1"/>
  <c r="W169" i="15"/>
  <c r="V169" i="15"/>
  <c r="X169" i="15"/>
  <c r="Z169" i="15" s="1"/>
  <c r="W168" i="15"/>
  <c r="V168" i="15"/>
  <c r="X168" i="15"/>
  <c r="Z168" i="15" s="1"/>
  <c r="W167" i="15"/>
  <c r="V167" i="15"/>
  <c r="X167" i="15"/>
  <c r="Z167" i="15" s="1"/>
  <c r="W166" i="15"/>
  <c r="V166" i="15"/>
  <c r="X166" i="15"/>
  <c r="Z166" i="15" s="1"/>
  <c r="W165" i="15"/>
  <c r="V165" i="15"/>
  <c r="X165" i="15"/>
  <c r="Z165" i="15" s="1"/>
  <c r="W164" i="15"/>
  <c r="V164" i="15"/>
  <c r="X164" i="15"/>
  <c r="Z164" i="15" s="1"/>
  <c r="W163" i="15"/>
  <c r="V163" i="15"/>
  <c r="X163" i="15"/>
  <c r="Z163" i="15" s="1"/>
  <c r="W162" i="15"/>
  <c r="V162" i="15"/>
  <c r="X162" i="15"/>
  <c r="Z162" i="15" s="1"/>
  <c r="W161" i="15"/>
  <c r="V161" i="15"/>
  <c r="X161" i="15"/>
  <c r="Z161" i="15" s="1"/>
  <c r="W160" i="15"/>
  <c r="V160" i="15"/>
  <c r="X160" i="15"/>
  <c r="Z160" i="15" s="1"/>
  <c r="W159" i="15"/>
  <c r="V159" i="15"/>
  <c r="X159" i="15"/>
  <c r="Z159" i="15" s="1"/>
  <c r="W158" i="15"/>
  <c r="V158" i="15"/>
  <c r="X158" i="15"/>
  <c r="Z158" i="15" s="1"/>
  <c r="W157" i="15"/>
  <c r="V157" i="15"/>
  <c r="X157" i="15"/>
  <c r="Z157" i="15" s="1"/>
  <c r="W156" i="15"/>
  <c r="V156" i="15"/>
  <c r="X156" i="15"/>
  <c r="Z156" i="15" s="1"/>
  <c r="W155" i="15"/>
  <c r="V155" i="15"/>
  <c r="X155" i="15"/>
  <c r="Z155" i="15" s="1"/>
  <c r="W154" i="15"/>
  <c r="V154" i="15"/>
  <c r="X154" i="15"/>
  <c r="Z154" i="15" s="1"/>
  <c r="W153" i="15"/>
  <c r="V153" i="15"/>
  <c r="X153" i="15"/>
  <c r="Z153" i="15" s="1"/>
  <c r="W152" i="15"/>
  <c r="V152" i="15"/>
  <c r="X152" i="15"/>
  <c r="Z152" i="15" s="1"/>
  <c r="W151" i="15"/>
  <c r="V151" i="15"/>
  <c r="X151" i="15"/>
  <c r="Z151" i="15" s="1"/>
  <c r="W150" i="15"/>
  <c r="V150" i="15"/>
  <c r="X150" i="15"/>
  <c r="Z150" i="15" s="1"/>
  <c r="W149" i="15"/>
  <c r="V149" i="15"/>
  <c r="X149" i="15"/>
  <c r="Z149" i="15" s="1"/>
  <c r="W148" i="15"/>
  <c r="V148" i="15"/>
  <c r="X148" i="15"/>
  <c r="Z148" i="15" s="1"/>
  <c r="W147" i="15"/>
  <c r="V147" i="15"/>
  <c r="X147" i="15"/>
  <c r="Z147" i="15" s="1"/>
  <c r="W146" i="15"/>
  <c r="V146" i="15"/>
  <c r="X146" i="15"/>
  <c r="Z146" i="15" s="1"/>
  <c r="W145" i="15"/>
  <c r="V145" i="15"/>
  <c r="X145" i="15"/>
  <c r="Z145" i="15" s="1"/>
  <c r="W144" i="15"/>
  <c r="V144" i="15"/>
  <c r="X144" i="15"/>
  <c r="Z144" i="15" s="1"/>
  <c r="W143" i="15"/>
  <c r="V143" i="15"/>
  <c r="X143" i="15"/>
  <c r="Z143" i="15" s="1"/>
  <c r="W142" i="15"/>
  <c r="V142" i="15"/>
  <c r="X142" i="15"/>
  <c r="Z142" i="15" s="1"/>
  <c r="W141" i="15"/>
  <c r="V141" i="15"/>
  <c r="X141" i="15"/>
  <c r="Z141" i="15" s="1"/>
  <c r="W140" i="15"/>
  <c r="V140" i="15"/>
  <c r="X140" i="15"/>
  <c r="Z140" i="15" s="1"/>
  <c r="W139" i="15"/>
  <c r="V139" i="15"/>
  <c r="X139" i="15"/>
  <c r="Z139" i="15" s="1"/>
  <c r="W138" i="15"/>
  <c r="V138" i="15"/>
  <c r="X138" i="15"/>
  <c r="Z138" i="15" s="1"/>
  <c r="W137" i="15"/>
  <c r="V137" i="15"/>
  <c r="X137" i="15"/>
  <c r="Z137" i="15" s="1"/>
  <c r="W136" i="15"/>
  <c r="V136" i="15"/>
  <c r="X136" i="15"/>
  <c r="Z136" i="15" s="1"/>
  <c r="W135" i="15"/>
  <c r="V135" i="15"/>
  <c r="X135" i="15"/>
  <c r="Z135" i="15" s="1"/>
  <c r="W134" i="15"/>
  <c r="V134" i="15"/>
  <c r="X134" i="15"/>
  <c r="Z134" i="15" s="1"/>
  <c r="W133" i="15"/>
  <c r="V133" i="15"/>
  <c r="X133" i="15"/>
  <c r="Z133" i="15" s="1"/>
  <c r="W132" i="15"/>
  <c r="V132" i="15"/>
  <c r="X132" i="15"/>
  <c r="Z132" i="15" s="1"/>
  <c r="W131" i="15"/>
  <c r="V131" i="15"/>
  <c r="X131" i="15"/>
  <c r="Z131" i="15" s="1"/>
  <c r="W130" i="15"/>
  <c r="V130" i="15"/>
  <c r="X130" i="15"/>
  <c r="Z130" i="15" s="1"/>
  <c r="W129" i="15"/>
  <c r="V129" i="15"/>
  <c r="X129" i="15"/>
  <c r="Z129" i="15" s="1"/>
  <c r="W128" i="15"/>
  <c r="V128" i="15"/>
  <c r="X128" i="15"/>
  <c r="Z128" i="15" s="1"/>
  <c r="W127" i="15"/>
  <c r="V127" i="15"/>
  <c r="X127" i="15"/>
  <c r="Z127" i="15" s="1"/>
  <c r="W126" i="15"/>
  <c r="V126" i="15"/>
  <c r="X126" i="15"/>
  <c r="Z126" i="15" s="1"/>
  <c r="W125" i="15"/>
  <c r="V125" i="15"/>
  <c r="X125" i="15"/>
  <c r="Z125" i="15" s="1"/>
  <c r="W124" i="15"/>
  <c r="V124" i="15"/>
  <c r="X124" i="15"/>
  <c r="Z124" i="15" s="1"/>
  <c r="W123" i="15"/>
  <c r="V123" i="15"/>
  <c r="X123" i="15"/>
  <c r="Z123" i="15" s="1"/>
  <c r="W122" i="15"/>
  <c r="V122" i="15"/>
  <c r="X122" i="15"/>
  <c r="Z122" i="15" s="1"/>
  <c r="W121" i="15"/>
  <c r="V121" i="15"/>
  <c r="X121" i="15"/>
  <c r="Z121" i="15" s="1"/>
  <c r="W120" i="15"/>
  <c r="V120" i="15"/>
  <c r="X120" i="15"/>
  <c r="Z120" i="15" s="1"/>
  <c r="W119" i="15"/>
  <c r="V119" i="15"/>
  <c r="X119" i="15"/>
  <c r="Z119" i="15" s="1"/>
  <c r="W118" i="15"/>
  <c r="V118" i="15"/>
  <c r="X118" i="15"/>
  <c r="Z118" i="15" s="1"/>
  <c r="W117" i="15"/>
  <c r="V117" i="15"/>
  <c r="X117" i="15"/>
  <c r="Z117" i="15" s="1"/>
  <c r="W116" i="15"/>
  <c r="V116" i="15"/>
  <c r="X116" i="15"/>
  <c r="Z116" i="15" s="1"/>
  <c r="W115" i="15"/>
  <c r="V115" i="15"/>
  <c r="X115" i="15"/>
  <c r="Z115" i="15" s="1"/>
  <c r="W114" i="15"/>
  <c r="V114" i="15"/>
  <c r="X114" i="15"/>
  <c r="Z114" i="15" s="1"/>
  <c r="W113" i="15"/>
  <c r="V113" i="15"/>
  <c r="X113" i="15"/>
  <c r="Z113" i="15" s="1"/>
  <c r="W112" i="15"/>
  <c r="V112" i="15"/>
  <c r="X112" i="15"/>
  <c r="Z112" i="15" s="1"/>
  <c r="W111" i="15"/>
  <c r="V111" i="15"/>
  <c r="X111" i="15"/>
  <c r="Z111" i="15" s="1"/>
  <c r="W110" i="15"/>
  <c r="V110" i="15"/>
  <c r="X110" i="15"/>
  <c r="Z110" i="15" s="1"/>
  <c r="W109" i="15"/>
  <c r="V109" i="15"/>
  <c r="X109" i="15"/>
  <c r="Z109" i="15" s="1"/>
  <c r="W108" i="15"/>
  <c r="V108" i="15"/>
  <c r="X108" i="15"/>
  <c r="Z108" i="15" s="1"/>
  <c r="W107" i="15"/>
  <c r="V107" i="15"/>
  <c r="X107" i="15"/>
  <c r="Z107" i="15" s="1"/>
  <c r="W106" i="15"/>
  <c r="V106" i="15"/>
  <c r="X106" i="15"/>
  <c r="Z106" i="15" s="1"/>
  <c r="W105" i="15"/>
  <c r="V105" i="15"/>
  <c r="X105" i="15"/>
  <c r="Z105" i="15" s="1"/>
  <c r="W104" i="15"/>
  <c r="V104" i="15"/>
  <c r="X104" i="15"/>
  <c r="Z104" i="15" s="1"/>
  <c r="W103" i="15"/>
  <c r="V103" i="15"/>
  <c r="X103" i="15"/>
  <c r="Z103" i="15" s="1"/>
  <c r="W102" i="15"/>
  <c r="V102" i="15"/>
  <c r="X102" i="15"/>
  <c r="Z102" i="15" s="1"/>
  <c r="W101" i="15"/>
  <c r="V101" i="15"/>
  <c r="X101" i="15"/>
  <c r="Z101" i="15" s="1"/>
  <c r="W100" i="15"/>
  <c r="V100" i="15"/>
  <c r="X100" i="15"/>
  <c r="Z100" i="15" s="1"/>
  <c r="W99" i="15"/>
  <c r="V99" i="15"/>
  <c r="X99" i="15"/>
  <c r="Z99" i="15" s="1"/>
  <c r="W98" i="15"/>
  <c r="V98" i="15"/>
  <c r="X98" i="15"/>
  <c r="Z98" i="15" s="1"/>
  <c r="W97" i="15"/>
  <c r="V97" i="15"/>
  <c r="X97" i="15"/>
  <c r="Z97" i="15" s="1"/>
  <c r="W96" i="15"/>
  <c r="V96" i="15"/>
  <c r="X96" i="15"/>
  <c r="Z96" i="15" s="1"/>
  <c r="W95" i="15"/>
  <c r="V95" i="15"/>
  <c r="X95" i="15"/>
  <c r="Z95" i="15" s="1"/>
  <c r="W94" i="15"/>
  <c r="V94" i="15"/>
  <c r="X94" i="15"/>
  <c r="Z94" i="15" s="1"/>
  <c r="W93" i="15"/>
  <c r="V93" i="15"/>
  <c r="X93" i="15"/>
  <c r="Z93" i="15" s="1"/>
  <c r="W92" i="15"/>
  <c r="V92" i="15"/>
  <c r="X92" i="15"/>
  <c r="Z92" i="15" s="1"/>
  <c r="W91" i="15"/>
  <c r="V91" i="15"/>
  <c r="X91" i="15"/>
  <c r="Z91" i="15" s="1"/>
  <c r="W90" i="15"/>
  <c r="V90" i="15"/>
  <c r="X90" i="15"/>
  <c r="Z90" i="15" s="1"/>
  <c r="W89" i="15"/>
  <c r="V89" i="15"/>
  <c r="X89" i="15"/>
  <c r="Z89" i="15" s="1"/>
  <c r="W88" i="15"/>
  <c r="V88" i="15"/>
  <c r="X88" i="15"/>
  <c r="Z88" i="15" s="1"/>
  <c r="AG87" i="15"/>
  <c r="V87" i="15"/>
  <c r="W87" i="15" s="1"/>
  <c r="X87" i="15"/>
  <c r="Z87" i="15" s="1"/>
  <c r="K87" i="15"/>
  <c r="V86" i="15"/>
  <c r="AG86" i="15" s="1"/>
  <c r="X86" i="15"/>
  <c r="Z86" i="15" s="1"/>
  <c r="K86" i="15"/>
  <c r="AG85" i="15"/>
  <c r="V85" i="15"/>
  <c r="W85" i="15" s="1"/>
  <c r="X85" i="15"/>
  <c r="Z85" i="15" s="1"/>
  <c r="K85" i="15"/>
  <c r="V84" i="15"/>
  <c r="W84" i="15" s="1"/>
  <c r="X84" i="15"/>
  <c r="Z84" i="15" s="1"/>
  <c r="K84" i="15"/>
  <c r="AG83" i="15"/>
  <c r="V83" i="15"/>
  <c r="W83" i="15" s="1"/>
  <c r="X83" i="15"/>
  <c r="Z83" i="15" s="1"/>
  <c r="K83" i="15"/>
  <c r="V82" i="15"/>
  <c r="AG82" i="15" s="1"/>
  <c r="X82" i="15"/>
  <c r="Z82" i="15" s="1"/>
  <c r="K82" i="15"/>
  <c r="AG81" i="15"/>
  <c r="V81" i="15"/>
  <c r="W81" i="15" s="1"/>
  <c r="X81" i="15"/>
  <c r="Z81" i="15" s="1"/>
  <c r="K81" i="15"/>
  <c r="V80" i="15"/>
  <c r="W80" i="15" s="1"/>
  <c r="X80" i="15"/>
  <c r="Z80" i="15" s="1"/>
  <c r="K80" i="15"/>
  <c r="AG79" i="15"/>
  <c r="V79" i="15"/>
  <c r="W79" i="15" s="1"/>
  <c r="X79" i="15"/>
  <c r="Z79" i="15" s="1"/>
  <c r="K79" i="15"/>
  <c r="V78" i="15"/>
  <c r="AG78" i="15" s="1"/>
  <c r="X78" i="15"/>
  <c r="Z78" i="15" s="1"/>
  <c r="K78" i="15"/>
  <c r="AG77" i="15"/>
  <c r="V77" i="15"/>
  <c r="W77" i="15" s="1"/>
  <c r="X77" i="15"/>
  <c r="Z77" i="15" s="1"/>
  <c r="K77" i="15"/>
  <c r="V76" i="15"/>
  <c r="W76" i="15" s="1"/>
  <c r="X76" i="15"/>
  <c r="Z76" i="15" s="1"/>
  <c r="K76" i="15"/>
  <c r="AG75" i="15"/>
  <c r="V75" i="15"/>
  <c r="W75" i="15" s="1"/>
  <c r="X75" i="15"/>
  <c r="Z75" i="15" s="1"/>
  <c r="K75" i="15"/>
  <c r="V74" i="15"/>
  <c r="AG74" i="15" s="1"/>
  <c r="X74" i="15"/>
  <c r="Z74" i="15" s="1"/>
  <c r="K74" i="15"/>
  <c r="AG73" i="15"/>
  <c r="V73" i="15"/>
  <c r="W73" i="15" s="1"/>
  <c r="X73" i="15"/>
  <c r="Z73" i="15" s="1"/>
  <c r="K73" i="15"/>
  <c r="W72" i="15"/>
  <c r="V72" i="15"/>
  <c r="AG72" i="15" s="1"/>
  <c r="X72" i="15"/>
  <c r="Z72" i="15" s="1"/>
  <c r="K72" i="15"/>
  <c r="W71" i="15"/>
  <c r="V71" i="15"/>
  <c r="AG71" i="15" s="1"/>
  <c r="X71" i="15"/>
  <c r="Z71" i="15" s="1"/>
  <c r="K71" i="15"/>
  <c r="W70" i="15"/>
  <c r="V70" i="15"/>
  <c r="AG70" i="15" s="1"/>
  <c r="X70" i="15"/>
  <c r="Z70" i="15" s="1"/>
  <c r="K70" i="15"/>
  <c r="W69" i="15"/>
  <c r="V69" i="15"/>
  <c r="AG69" i="15" s="1"/>
  <c r="X69" i="15"/>
  <c r="Z69" i="15" s="1"/>
  <c r="K69" i="15"/>
  <c r="W68" i="15"/>
  <c r="V68" i="15"/>
  <c r="AG68" i="15" s="1"/>
  <c r="X68" i="15"/>
  <c r="Z68" i="15" s="1"/>
  <c r="K68" i="15"/>
  <c r="W67" i="15"/>
  <c r="V67" i="15"/>
  <c r="AG67" i="15" s="1"/>
  <c r="X67" i="15"/>
  <c r="Z67" i="15" s="1"/>
  <c r="K67" i="15"/>
  <c r="W66" i="15"/>
  <c r="V66" i="15"/>
  <c r="AG66" i="15" s="1"/>
  <c r="X66" i="15"/>
  <c r="Z66" i="15" s="1"/>
  <c r="K66" i="15"/>
  <c r="W65" i="15"/>
  <c r="V65" i="15"/>
  <c r="AG65" i="15" s="1"/>
  <c r="X65" i="15"/>
  <c r="Z65" i="15" s="1"/>
  <c r="K65" i="15"/>
  <c r="W64" i="15"/>
  <c r="V64" i="15"/>
  <c r="AG64" i="15" s="1"/>
  <c r="X64" i="15"/>
  <c r="Z64" i="15" s="1"/>
  <c r="K64" i="15"/>
  <c r="W63" i="15"/>
  <c r="V63" i="15"/>
  <c r="AG63" i="15" s="1"/>
  <c r="X63" i="15"/>
  <c r="Z63" i="15" s="1"/>
  <c r="K63" i="15"/>
  <c r="W62" i="15"/>
  <c r="V62" i="15"/>
  <c r="AG62" i="15" s="1"/>
  <c r="X62" i="15"/>
  <c r="Z62" i="15" s="1"/>
  <c r="K62" i="15"/>
  <c r="W61" i="15"/>
  <c r="V61" i="15"/>
  <c r="AG61" i="15" s="1"/>
  <c r="X61" i="15"/>
  <c r="Z61" i="15" s="1"/>
  <c r="K61" i="15"/>
  <c r="W60" i="15"/>
  <c r="V60" i="15"/>
  <c r="AG60" i="15" s="1"/>
  <c r="X60" i="15"/>
  <c r="Z60" i="15" s="1"/>
  <c r="K60" i="15"/>
  <c r="W59" i="15"/>
  <c r="V59" i="15"/>
  <c r="AG59" i="15" s="1"/>
  <c r="X59" i="15"/>
  <c r="Z59" i="15" s="1"/>
  <c r="K59" i="15"/>
  <c r="W58" i="15"/>
  <c r="V58" i="15"/>
  <c r="AG58" i="15" s="1"/>
  <c r="X58" i="15"/>
  <c r="Z58" i="15" s="1"/>
  <c r="K58" i="15"/>
  <c r="W57" i="15"/>
  <c r="V57" i="15"/>
  <c r="AG57" i="15" s="1"/>
  <c r="X57" i="15"/>
  <c r="Z57" i="15" s="1"/>
  <c r="K57" i="15"/>
  <c r="W56" i="15"/>
  <c r="V56" i="15"/>
  <c r="AG56" i="15" s="1"/>
  <c r="X56" i="15"/>
  <c r="Z56" i="15" s="1"/>
  <c r="K56" i="15"/>
  <c r="W55" i="15"/>
  <c r="V55" i="15"/>
  <c r="AG55" i="15" s="1"/>
  <c r="X55" i="15"/>
  <c r="Z55" i="15" s="1"/>
  <c r="K55" i="15"/>
  <c r="W54" i="15"/>
  <c r="V54" i="15"/>
  <c r="AG54" i="15" s="1"/>
  <c r="X54" i="15"/>
  <c r="Z54" i="15" s="1"/>
  <c r="K54" i="15"/>
  <c r="W53" i="15"/>
  <c r="V53" i="15"/>
  <c r="AG53" i="15" s="1"/>
  <c r="X53" i="15"/>
  <c r="Z53" i="15" s="1"/>
  <c r="K53" i="15"/>
  <c r="W52" i="15"/>
  <c r="V52" i="15"/>
  <c r="AG52" i="15" s="1"/>
  <c r="X52" i="15"/>
  <c r="Z52" i="15" s="1"/>
  <c r="K52" i="15"/>
  <c r="W51" i="15"/>
  <c r="V51" i="15"/>
  <c r="AG51" i="15" s="1"/>
  <c r="X51" i="15"/>
  <c r="Z51" i="15" s="1"/>
  <c r="K51" i="15"/>
  <c r="W50" i="15"/>
  <c r="V50" i="15"/>
  <c r="AG50" i="15" s="1"/>
  <c r="X50" i="15"/>
  <c r="Z50" i="15" s="1"/>
  <c r="K50" i="15"/>
  <c r="W49" i="15"/>
  <c r="V49" i="15"/>
  <c r="AG49" i="15" s="1"/>
  <c r="X49" i="15"/>
  <c r="Z49" i="15" s="1"/>
  <c r="K49" i="15"/>
  <c r="W48" i="15"/>
  <c r="V48" i="15"/>
  <c r="AG48" i="15" s="1"/>
  <c r="X48" i="15"/>
  <c r="Z48" i="15" s="1"/>
  <c r="K48" i="15"/>
  <c r="W47" i="15"/>
  <c r="V47" i="15"/>
  <c r="AG47" i="15" s="1"/>
  <c r="X47" i="15"/>
  <c r="Z47" i="15" s="1"/>
  <c r="K47" i="15"/>
  <c r="W46" i="15"/>
  <c r="V46" i="15"/>
  <c r="AG46" i="15" s="1"/>
  <c r="X46" i="15"/>
  <c r="Z46" i="15" s="1"/>
  <c r="K46" i="15"/>
  <c r="W45" i="15"/>
  <c r="V45" i="15"/>
  <c r="AG45" i="15" s="1"/>
  <c r="X45" i="15"/>
  <c r="Z45" i="15" s="1"/>
  <c r="K45" i="15"/>
  <c r="W44" i="15"/>
  <c r="V44" i="15"/>
  <c r="AG44" i="15" s="1"/>
  <c r="X44" i="15"/>
  <c r="Z44" i="15" s="1"/>
  <c r="K44" i="15"/>
  <c r="W43" i="15"/>
  <c r="V43" i="15"/>
  <c r="AG43" i="15" s="1"/>
  <c r="X43" i="15"/>
  <c r="Z43" i="15" s="1"/>
  <c r="K43" i="15"/>
  <c r="W42" i="15"/>
  <c r="V42" i="15"/>
  <c r="AG42" i="15" s="1"/>
  <c r="X42" i="15"/>
  <c r="Z42" i="15" s="1"/>
  <c r="K42" i="15"/>
  <c r="W41" i="15"/>
  <c r="V41" i="15"/>
  <c r="AG41" i="15" s="1"/>
  <c r="X41" i="15"/>
  <c r="Z41" i="15" s="1"/>
  <c r="K41" i="15"/>
  <c r="W40" i="15"/>
  <c r="V40" i="15"/>
  <c r="AG40" i="15" s="1"/>
  <c r="X40" i="15"/>
  <c r="Z40" i="15" s="1"/>
  <c r="K40" i="15"/>
  <c r="W39" i="15"/>
  <c r="V39" i="15"/>
  <c r="AG39" i="15" s="1"/>
  <c r="X39" i="15"/>
  <c r="Z39" i="15" s="1"/>
  <c r="K39" i="15"/>
  <c r="W38" i="15"/>
  <c r="V38" i="15"/>
  <c r="AG38" i="15" s="1"/>
  <c r="X38" i="15"/>
  <c r="Z38" i="15" s="1"/>
  <c r="K38" i="15"/>
  <c r="W37" i="15"/>
  <c r="V37" i="15"/>
  <c r="AG37" i="15" s="1"/>
  <c r="X37" i="15"/>
  <c r="Z37" i="15" s="1"/>
  <c r="K37" i="15"/>
  <c r="W36" i="15"/>
  <c r="V36" i="15"/>
  <c r="AG36" i="15" s="1"/>
  <c r="X36" i="15"/>
  <c r="Z36" i="15" s="1"/>
  <c r="K36" i="15"/>
  <c r="W35" i="15"/>
  <c r="V35" i="15"/>
  <c r="AG35" i="15" s="1"/>
  <c r="X35" i="15"/>
  <c r="Z35" i="15" s="1"/>
  <c r="K35" i="15"/>
  <c r="W34" i="15"/>
  <c r="V34" i="15"/>
  <c r="AG34" i="15" s="1"/>
  <c r="X34" i="15"/>
  <c r="Z34" i="15" s="1"/>
  <c r="K34" i="15"/>
  <c r="W33" i="15"/>
  <c r="V33" i="15"/>
  <c r="AG33" i="15" s="1"/>
  <c r="X33" i="15"/>
  <c r="Z33" i="15" s="1"/>
  <c r="K33" i="15"/>
  <c r="W32" i="15"/>
  <c r="V32" i="15"/>
  <c r="AG32" i="15" s="1"/>
  <c r="X32" i="15"/>
  <c r="Z32" i="15" s="1"/>
  <c r="K32" i="15"/>
  <c r="W31" i="15"/>
  <c r="V31" i="15"/>
  <c r="AG31" i="15" s="1"/>
  <c r="X31" i="15"/>
  <c r="Z31" i="15" s="1"/>
  <c r="K31" i="15"/>
  <c r="W30" i="15"/>
  <c r="V30" i="15"/>
  <c r="AG30" i="15" s="1"/>
  <c r="X30" i="15"/>
  <c r="Z30" i="15" s="1"/>
  <c r="K30" i="15"/>
  <c r="W29" i="15"/>
  <c r="V29" i="15"/>
  <c r="AG29" i="15" s="1"/>
  <c r="X29" i="15"/>
  <c r="Z29" i="15" s="1"/>
  <c r="K29" i="15"/>
  <c r="W28" i="15"/>
  <c r="V28" i="15"/>
  <c r="AG28" i="15" s="1"/>
  <c r="X28" i="15"/>
  <c r="Z28" i="15" s="1"/>
  <c r="K28" i="15"/>
  <c r="W27" i="15"/>
  <c r="V27" i="15"/>
  <c r="AG27" i="15" s="1"/>
  <c r="X27" i="15"/>
  <c r="Z27" i="15" s="1"/>
  <c r="K27" i="15"/>
  <c r="W26" i="15"/>
  <c r="V26" i="15"/>
  <c r="AG26" i="15" s="1"/>
  <c r="X26" i="15"/>
  <c r="Z26" i="15" s="1"/>
  <c r="K26" i="15"/>
  <c r="W25" i="15"/>
  <c r="V25" i="15"/>
  <c r="AG25" i="15" s="1"/>
  <c r="X25" i="15"/>
  <c r="Z25" i="15" s="1"/>
  <c r="K25" i="15"/>
  <c r="W24" i="15"/>
  <c r="V24" i="15"/>
  <c r="AG24" i="15" s="1"/>
  <c r="X24" i="15"/>
  <c r="Z24" i="15" s="1"/>
  <c r="K24" i="15"/>
  <c r="W23" i="15"/>
  <c r="V23" i="15"/>
  <c r="AG23" i="15" s="1"/>
  <c r="X23" i="15"/>
  <c r="Z23" i="15" s="1"/>
  <c r="K23" i="15"/>
  <c r="V22" i="15"/>
  <c r="X22" i="15"/>
  <c r="Z22" i="15" s="1"/>
  <c r="K22" i="15"/>
  <c r="W21" i="15"/>
  <c r="V21" i="15"/>
  <c r="X21" i="15"/>
  <c r="Z21" i="15" s="1"/>
  <c r="K21" i="15"/>
  <c r="W20" i="15"/>
  <c r="V20" i="15"/>
  <c r="AG20" i="15" s="1"/>
  <c r="X20" i="15"/>
  <c r="Z20" i="15" s="1"/>
  <c r="K20" i="15"/>
  <c r="W19" i="15"/>
  <c r="V19" i="15"/>
  <c r="AG19" i="15" s="1"/>
  <c r="X19" i="15"/>
  <c r="Z19" i="15" s="1"/>
  <c r="K19" i="15"/>
  <c r="W18" i="15"/>
  <c r="V18" i="15"/>
  <c r="AG18" i="15" s="1"/>
  <c r="X18" i="15"/>
  <c r="Z18" i="15" s="1"/>
  <c r="K18" i="15"/>
  <c r="W17" i="15"/>
  <c r="V17" i="15"/>
  <c r="AG17" i="15" s="1"/>
  <c r="X17" i="15"/>
  <c r="Z17" i="15" s="1"/>
  <c r="K17" i="15"/>
  <c r="V16" i="15"/>
  <c r="AG16" i="15" s="1"/>
  <c r="X16" i="15"/>
  <c r="Z16" i="15" s="1"/>
  <c r="K16" i="15"/>
  <c r="W15" i="15"/>
  <c r="V15" i="15"/>
  <c r="AG15" i="15" s="1"/>
  <c r="X15" i="15"/>
  <c r="Z15" i="15" s="1"/>
  <c r="K15" i="15"/>
  <c r="W14" i="15"/>
  <c r="V14" i="15"/>
  <c r="AG14" i="15" s="1"/>
  <c r="X14" i="15"/>
  <c r="Z14" i="15" s="1"/>
  <c r="K14" i="15"/>
  <c r="V13" i="15"/>
  <c r="AG13" i="15" s="1"/>
  <c r="X13" i="15"/>
  <c r="Z13" i="15" s="1"/>
  <c r="K13" i="15"/>
  <c r="V12" i="15"/>
  <c r="AG12" i="15" s="1"/>
  <c r="X12" i="15"/>
  <c r="Z12" i="15" s="1"/>
  <c r="K12" i="15"/>
  <c r="W11" i="15"/>
  <c r="V11" i="15"/>
  <c r="AG11" i="15" s="1"/>
  <c r="X11" i="15"/>
  <c r="Z11" i="15" s="1"/>
  <c r="K11" i="15"/>
  <c r="V10" i="15"/>
  <c r="AG10" i="15" s="1"/>
  <c r="X10" i="15"/>
  <c r="Z10" i="15" s="1"/>
  <c r="K10" i="15"/>
  <c r="V9" i="15"/>
  <c r="AG9" i="15" s="1"/>
  <c r="X9" i="15"/>
  <c r="Z9" i="15" s="1"/>
  <c r="K9" i="15"/>
  <c r="V8" i="15"/>
  <c r="AG8" i="15" s="1"/>
  <c r="X8" i="15"/>
  <c r="Z8" i="15" s="1"/>
  <c r="K8" i="15"/>
  <c r="V7" i="15"/>
  <c r="AG7" i="15" s="1"/>
  <c r="X7" i="15"/>
  <c r="Z7" i="15" s="1"/>
  <c r="K7" i="15"/>
  <c r="V6" i="15"/>
  <c r="AG6" i="15" s="1"/>
  <c r="X6" i="15"/>
  <c r="Z6" i="15" s="1"/>
  <c r="K6" i="15"/>
  <c r="V5" i="15"/>
  <c r="AG5" i="15" s="1"/>
  <c r="X5" i="15"/>
  <c r="Z5" i="15" s="1"/>
  <c r="K5" i="15"/>
  <c r="W4" i="15"/>
  <c r="V4" i="15"/>
  <c r="AG4" i="15" s="1"/>
  <c r="X4" i="15"/>
  <c r="Z4" i="15" s="1"/>
  <c r="K4" i="15"/>
  <c r="W3" i="15"/>
  <c r="V3" i="15"/>
  <c r="AG3" i="15" s="1"/>
  <c r="X3" i="15"/>
  <c r="Z3" i="15" s="1"/>
  <c r="K3" i="15"/>
  <c r="AH2" i="15"/>
  <c r="W2" i="15"/>
  <c r="V2" i="15"/>
  <c r="AG2" i="15" s="1"/>
  <c r="X2" i="15"/>
  <c r="Z2" i="15" s="1"/>
  <c r="K2" i="15"/>
  <c r="AL267" i="14"/>
  <c r="AN267" i="14" s="1"/>
  <c r="AI267" i="14"/>
  <c r="AH267" i="14"/>
  <c r="AK267" i="14" s="1"/>
  <c r="AL266" i="14"/>
  <c r="AI266" i="14"/>
  <c r="AH266" i="14"/>
  <c r="AK266" i="14" s="1"/>
  <c r="AL265" i="14"/>
  <c r="AM265" i="14" s="1"/>
  <c r="AP265" i="14" s="1"/>
  <c r="AI265" i="14"/>
  <c r="AH265" i="14"/>
  <c r="AK265" i="14" s="1"/>
  <c r="AL264" i="14"/>
  <c r="AN264" i="14" s="1"/>
  <c r="AI264" i="14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I261" i="14"/>
  <c r="AH261" i="14"/>
  <c r="AK261" i="14" s="1"/>
  <c r="AL260" i="14"/>
  <c r="AN260" i="14" s="1"/>
  <c r="AI260" i="14"/>
  <c r="AH260" i="14"/>
  <c r="AK260" i="14" s="1"/>
  <c r="AL259" i="14"/>
  <c r="AN259" i="14" s="1"/>
  <c r="AI259" i="14"/>
  <c r="AH259" i="14"/>
  <c r="AK259" i="14" s="1"/>
  <c r="AL258" i="14"/>
  <c r="AN258" i="14" s="1"/>
  <c r="AI258" i="14"/>
  <c r="AH258" i="14"/>
  <c r="AK258" i="14" s="1"/>
  <c r="AL257" i="14"/>
  <c r="AN257" i="14" s="1"/>
  <c r="AI257" i="14"/>
  <c r="AH257" i="14"/>
  <c r="AK257" i="14" s="1"/>
  <c r="AL256" i="14"/>
  <c r="AN256" i="14" s="1"/>
  <c r="AI256" i="14"/>
  <c r="AH256" i="14"/>
  <c r="AK256" i="14" s="1"/>
  <c r="AL255" i="14"/>
  <c r="AN255" i="14" s="1"/>
  <c r="AI255" i="14"/>
  <c r="AH255" i="14"/>
  <c r="AK255" i="14" s="1"/>
  <c r="AL254" i="14"/>
  <c r="AN254" i="14" s="1"/>
  <c r="AH254" i="14"/>
  <c r="AK254" i="14" s="1"/>
  <c r="AL253" i="14"/>
  <c r="AN253" i="14" s="1"/>
  <c r="AH253" i="14"/>
  <c r="AK253" i="14" s="1"/>
  <c r="AL252" i="14"/>
  <c r="AN252" i="14" s="1"/>
  <c r="AH252" i="14"/>
  <c r="AL251" i="14"/>
  <c r="AN251" i="14" s="1"/>
  <c r="AH251" i="14"/>
  <c r="AK251" i="14" s="1"/>
  <c r="AL250" i="14"/>
  <c r="AN250" i="14" s="1"/>
  <c r="AI250" i="14"/>
  <c r="AH250" i="14"/>
  <c r="AK250" i="14" s="1"/>
  <c r="AL249" i="14"/>
  <c r="AN249" i="14" s="1"/>
  <c r="AI249" i="14"/>
  <c r="AH249" i="14"/>
  <c r="AK249" i="14" s="1"/>
  <c r="AL248" i="14"/>
  <c r="AN248" i="14" s="1"/>
  <c r="AI248" i="14"/>
  <c r="AH248" i="14"/>
  <c r="AK248" i="14" s="1"/>
  <c r="AL247" i="14"/>
  <c r="AN247" i="14" s="1"/>
  <c r="AI247" i="14"/>
  <c r="AH247" i="14"/>
  <c r="AK247" i="14" s="1"/>
  <c r="AL246" i="14"/>
  <c r="AN246" i="14" s="1"/>
  <c r="AI246" i="14"/>
  <c r="AH246" i="14"/>
  <c r="AK246" i="14" s="1"/>
  <c r="AL245" i="14"/>
  <c r="AN245" i="14" s="1"/>
  <c r="AI245" i="14"/>
  <c r="AH245" i="14"/>
  <c r="AK245" i="14" s="1"/>
  <c r="AL244" i="14"/>
  <c r="AN244" i="14" s="1"/>
  <c r="AI244" i="14"/>
  <c r="AH244" i="14"/>
  <c r="AK244" i="14" s="1"/>
  <c r="AL243" i="14"/>
  <c r="AN243" i="14" s="1"/>
  <c r="AI243" i="14"/>
  <c r="AH243" i="14"/>
  <c r="AK243" i="14" s="1"/>
  <c r="AL242" i="14"/>
  <c r="AN242" i="14" s="1"/>
  <c r="AH242" i="14"/>
  <c r="AK242" i="14" s="1"/>
  <c r="AL241" i="14"/>
  <c r="AN241" i="14" s="1"/>
  <c r="AH241" i="14"/>
  <c r="AK241" i="14" s="1"/>
  <c r="AL240" i="14"/>
  <c r="AN240" i="14" s="1"/>
  <c r="AH240" i="14"/>
  <c r="AK240" i="14" s="1"/>
  <c r="AL239" i="14"/>
  <c r="AN239" i="14" s="1"/>
  <c r="AI239" i="14"/>
  <c r="AH239" i="14"/>
  <c r="AK239" i="14" s="1"/>
  <c r="AL238" i="14"/>
  <c r="AN238" i="14" s="1"/>
  <c r="AI238" i="14"/>
  <c r="AH238" i="14"/>
  <c r="AK238" i="14" s="1"/>
  <c r="AL237" i="14"/>
  <c r="AN237" i="14" s="1"/>
  <c r="AI237" i="14"/>
  <c r="AH237" i="14"/>
  <c r="AK237" i="14" s="1"/>
  <c r="AL236" i="14"/>
  <c r="AN236" i="14" s="1"/>
  <c r="AI236" i="14"/>
  <c r="AH236" i="14"/>
  <c r="AK236" i="14" s="1"/>
  <c r="AL235" i="14"/>
  <c r="AN235" i="14" s="1"/>
  <c r="AI235" i="14"/>
  <c r="AH235" i="14"/>
  <c r="AK235" i="14" s="1"/>
  <c r="AL234" i="14"/>
  <c r="AN234" i="14" s="1"/>
  <c r="AI234" i="14"/>
  <c r="AH234" i="14"/>
  <c r="AK234" i="14" s="1"/>
  <c r="AL233" i="14"/>
  <c r="AN233" i="14" s="1"/>
  <c r="AI233" i="14"/>
  <c r="AH233" i="14"/>
  <c r="AK233" i="14" s="1"/>
  <c r="AL232" i="14"/>
  <c r="AN232" i="14" s="1"/>
  <c r="AI232" i="14"/>
  <c r="AH232" i="14"/>
  <c r="AK232" i="14" s="1"/>
  <c r="AL231" i="14"/>
  <c r="AN231" i="14" s="1"/>
  <c r="AI231" i="14"/>
  <c r="AH231" i="14"/>
  <c r="AK231" i="14" s="1"/>
  <c r="AL230" i="14"/>
  <c r="AN230" i="14" s="1"/>
  <c r="AI230" i="14"/>
  <c r="AH230" i="14"/>
  <c r="AK230" i="14" s="1"/>
  <c r="AL229" i="14"/>
  <c r="AN229" i="14" s="1"/>
  <c r="AI229" i="14"/>
  <c r="AH229" i="14"/>
  <c r="AK229" i="14" s="1"/>
  <c r="AL228" i="14"/>
  <c r="AN228" i="14" s="1"/>
  <c r="AI228" i="14"/>
  <c r="AH228" i="14"/>
  <c r="AK228" i="14" s="1"/>
  <c r="AL227" i="14"/>
  <c r="AN227" i="14" s="1"/>
  <c r="AI227" i="14"/>
  <c r="AH227" i="14"/>
  <c r="AK227" i="14" s="1"/>
  <c r="AL226" i="14"/>
  <c r="AN226" i="14" s="1"/>
  <c r="AI226" i="14"/>
  <c r="AH226" i="14"/>
  <c r="AK226" i="14" s="1"/>
  <c r="AL225" i="14"/>
  <c r="AN225" i="14" s="1"/>
  <c r="AI225" i="14"/>
  <c r="AH225" i="14"/>
  <c r="AK225" i="14" s="1"/>
  <c r="AL224" i="14"/>
  <c r="AN224" i="14" s="1"/>
  <c r="AI224" i="14"/>
  <c r="AH224" i="14"/>
  <c r="AK224" i="14" s="1"/>
  <c r="AL223" i="14"/>
  <c r="AN223" i="14" s="1"/>
  <c r="AI223" i="14"/>
  <c r="AH223" i="14"/>
  <c r="AK223" i="14" s="1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H206" i="14"/>
  <c r="AK206" i="14" s="1"/>
  <c r="AP205" i="14"/>
  <c r="AN205" i="14"/>
  <c r="AI205" i="14"/>
  <c r="AH205" i="14"/>
  <c r="AL204" i="14"/>
  <c r="AN204" i="14" s="1"/>
  <c r="AI204" i="14"/>
  <c r="AH204" i="14"/>
  <c r="AL203" i="14"/>
  <c r="AN203" i="14" s="1"/>
  <c r="AI203" i="14"/>
  <c r="AH203" i="14"/>
  <c r="AH200" i="14"/>
  <c r="W200" i="14"/>
  <c r="V200" i="14"/>
  <c r="AG200" i="14" s="1"/>
  <c r="X200" i="14"/>
  <c r="Z200" i="14" s="1"/>
  <c r="K200" i="14"/>
  <c r="AH199" i="14"/>
  <c r="V199" i="14"/>
  <c r="W199" i="14" s="1"/>
  <c r="X199" i="14"/>
  <c r="Z199" i="14" s="1"/>
  <c r="AH198" i="14"/>
  <c r="V198" i="14"/>
  <c r="W198" i="14" s="1"/>
  <c r="X198" i="14"/>
  <c r="Z198" i="14" s="1"/>
  <c r="AH197" i="14"/>
  <c r="W197" i="14"/>
  <c r="V197" i="14"/>
  <c r="X197" i="14"/>
  <c r="Z197" i="14" s="1"/>
  <c r="AH196" i="14"/>
  <c r="W196" i="14"/>
  <c r="V196" i="14"/>
  <c r="X196" i="14"/>
  <c r="Z196" i="14" s="1"/>
  <c r="AH195" i="14"/>
  <c r="W195" i="14"/>
  <c r="V195" i="14"/>
  <c r="X195" i="14"/>
  <c r="Z195" i="14" s="1"/>
  <c r="AH194" i="14"/>
  <c r="W194" i="14"/>
  <c r="V194" i="14"/>
  <c r="X194" i="14"/>
  <c r="Z194" i="14" s="1"/>
  <c r="AH193" i="14"/>
  <c r="W193" i="14"/>
  <c r="V193" i="14"/>
  <c r="X193" i="14"/>
  <c r="Z193" i="14" s="1"/>
  <c r="AH192" i="14"/>
  <c r="W192" i="14"/>
  <c r="V192" i="14"/>
  <c r="X192" i="14"/>
  <c r="Z192" i="14" s="1"/>
  <c r="AH191" i="14"/>
  <c r="W191" i="14"/>
  <c r="V191" i="14"/>
  <c r="X191" i="14"/>
  <c r="Z191" i="14" s="1"/>
  <c r="AH190" i="14"/>
  <c r="W190" i="14"/>
  <c r="V190" i="14"/>
  <c r="X190" i="14"/>
  <c r="Z190" i="14" s="1"/>
  <c r="AH189" i="14"/>
  <c r="W189" i="14"/>
  <c r="V189" i="14"/>
  <c r="X189" i="14"/>
  <c r="Z189" i="14" s="1"/>
  <c r="AH188" i="14"/>
  <c r="W188" i="14"/>
  <c r="V188" i="14"/>
  <c r="X188" i="14"/>
  <c r="Z188" i="14" s="1"/>
  <c r="AH187" i="14"/>
  <c r="W187" i="14"/>
  <c r="V187" i="14"/>
  <c r="X187" i="14"/>
  <c r="Z187" i="14" s="1"/>
  <c r="AH186" i="14"/>
  <c r="W186" i="14"/>
  <c r="V186" i="14"/>
  <c r="X186" i="14"/>
  <c r="Z186" i="14" s="1"/>
  <c r="AH185" i="14"/>
  <c r="W185" i="14"/>
  <c r="V185" i="14"/>
  <c r="X185" i="14"/>
  <c r="Z185" i="14" s="1"/>
  <c r="AH184" i="14"/>
  <c r="W184" i="14"/>
  <c r="V184" i="14"/>
  <c r="X184" i="14"/>
  <c r="Z184" i="14" s="1"/>
  <c r="AH183" i="14"/>
  <c r="W183" i="14"/>
  <c r="V183" i="14"/>
  <c r="X183" i="14"/>
  <c r="Z183" i="14" s="1"/>
  <c r="AH182" i="14"/>
  <c r="W182" i="14"/>
  <c r="V182" i="14"/>
  <c r="X182" i="14"/>
  <c r="Z182" i="14" s="1"/>
  <c r="AH181" i="14"/>
  <c r="W181" i="14"/>
  <c r="V181" i="14"/>
  <c r="X181" i="14"/>
  <c r="Z181" i="14" s="1"/>
  <c r="AH180" i="14"/>
  <c r="X180" i="14"/>
  <c r="Z180" i="14" s="1"/>
  <c r="W180" i="14"/>
  <c r="V180" i="14"/>
  <c r="AH179" i="14"/>
  <c r="W179" i="14"/>
  <c r="V179" i="14"/>
  <c r="X179" i="14"/>
  <c r="Z179" i="14" s="1"/>
  <c r="AH178" i="14"/>
  <c r="W178" i="14"/>
  <c r="V178" i="14"/>
  <c r="X178" i="14"/>
  <c r="Z178" i="14" s="1"/>
  <c r="AH177" i="14"/>
  <c r="W177" i="14"/>
  <c r="V177" i="14"/>
  <c r="X177" i="14"/>
  <c r="Z177" i="14" s="1"/>
  <c r="AH176" i="14"/>
  <c r="W176" i="14"/>
  <c r="V176" i="14"/>
  <c r="X176" i="14"/>
  <c r="Z176" i="14" s="1"/>
  <c r="AH175" i="14"/>
  <c r="W175" i="14"/>
  <c r="V175" i="14"/>
  <c r="X175" i="14"/>
  <c r="Z175" i="14" s="1"/>
  <c r="AH174" i="14"/>
  <c r="W174" i="14"/>
  <c r="V174" i="14"/>
  <c r="X174" i="14"/>
  <c r="Z174" i="14" s="1"/>
  <c r="AH173" i="14"/>
  <c r="W173" i="14"/>
  <c r="V173" i="14"/>
  <c r="X173" i="14"/>
  <c r="Z173" i="14" s="1"/>
  <c r="AH172" i="14"/>
  <c r="W172" i="14"/>
  <c r="V172" i="14"/>
  <c r="X172" i="14"/>
  <c r="Z172" i="14" s="1"/>
  <c r="AH171" i="14"/>
  <c r="W171" i="14"/>
  <c r="V171" i="14"/>
  <c r="X171" i="14"/>
  <c r="Z171" i="14" s="1"/>
  <c r="AH170" i="14"/>
  <c r="W170" i="14"/>
  <c r="V170" i="14"/>
  <c r="X170" i="14"/>
  <c r="Z170" i="14" s="1"/>
  <c r="AH169" i="14"/>
  <c r="W169" i="14"/>
  <c r="V169" i="14"/>
  <c r="X169" i="14"/>
  <c r="Z169" i="14" s="1"/>
  <c r="AH168" i="14"/>
  <c r="W168" i="14"/>
  <c r="V168" i="14"/>
  <c r="X168" i="14"/>
  <c r="Z168" i="14" s="1"/>
  <c r="AH167" i="14"/>
  <c r="W167" i="14"/>
  <c r="V167" i="14"/>
  <c r="X167" i="14"/>
  <c r="Z167" i="14" s="1"/>
  <c r="AH166" i="14"/>
  <c r="W166" i="14"/>
  <c r="V166" i="14"/>
  <c r="X166" i="14"/>
  <c r="Z166" i="14" s="1"/>
  <c r="AH165" i="14"/>
  <c r="W165" i="14"/>
  <c r="V165" i="14"/>
  <c r="X165" i="14"/>
  <c r="Z165" i="14" s="1"/>
  <c r="AH164" i="14"/>
  <c r="W164" i="14"/>
  <c r="V164" i="14"/>
  <c r="X164" i="14"/>
  <c r="Z164" i="14" s="1"/>
  <c r="AH163" i="14"/>
  <c r="W163" i="14"/>
  <c r="V163" i="14"/>
  <c r="X163" i="14"/>
  <c r="Z163" i="14" s="1"/>
  <c r="AH162" i="14"/>
  <c r="W162" i="14"/>
  <c r="V162" i="14"/>
  <c r="X162" i="14"/>
  <c r="Z162" i="14" s="1"/>
  <c r="AH161" i="14"/>
  <c r="W161" i="14"/>
  <c r="V161" i="14"/>
  <c r="X161" i="14"/>
  <c r="Z161" i="14" s="1"/>
  <c r="AH160" i="14"/>
  <c r="W160" i="14"/>
  <c r="V160" i="14"/>
  <c r="X160" i="14"/>
  <c r="Z160" i="14" s="1"/>
  <c r="AH159" i="14"/>
  <c r="W159" i="14"/>
  <c r="V159" i="14"/>
  <c r="X159" i="14"/>
  <c r="Z159" i="14" s="1"/>
  <c r="AH158" i="14"/>
  <c r="W158" i="14"/>
  <c r="V158" i="14"/>
  <c r="X158" i="14"/>
  <c r="Z158" i="14" s="1"/>
  <c r="AH157" i="14"/>
  <c r="W157" i="14"/>
  <c r="V157" i="14"/>
  <c r="X157" i="14"/>
  <c r="Z157" i="14" s="1"/>
  <c r="AH156" i="14"/>
  <c r="W156" i="14"/>
  <c r="V156" i="14"/>
  <c r="X156" i="14"/>
  <c r="Z156" i="14" s="1"/>
  <c r="AH155" i="14"/>
  <c r="W155" i="14"/>
  <c r="V155" i="14"/>
  <c r="X155" i="14"/>
  <c r="Z155" i="14" s="1"/>
  <c r="AH154" i="14"/>
  <c r="W154" i="14"/>
  <c r="V154" i="14"/>
  <c r="X154" i="14"/>
  <c r="Z154" i="14" s="1"/>
  <c r="AH153" i="14"/>
  <c r="W153" i="14"/>
  <c r="V153" i="14"/>
  <c r="X153" i="14"/>
  <c r="Z153" i="14" s="1"/>
  <c r="AH152" i="14"/>
  <c r="W152" i="14"/>
  <c r="V152" i="14"/>
  <c r="X152" i="14"/>
  <c r="Z152" i="14" s="1"/>
  <c r="AH151" i="14"/>
  <c r="W151" i="14"/>
  <c r="V151" i="14"/>
  <c r="X151" i="14"/>
  <c r="Z151" i="14" s="1"/>
  <c r="AH150" i="14"/>
  <c r="W150" i="14"/>
  <c r="V150" i="14"/>
  <c r="X150" i="14"/>
  <c r="Z150" i="14" s="1"/>
  <c r="AH149" i="14"/>
  <c r="W149" i="14"/>
  <c r="V149" i="14"/>
  <c r="X149" i="14"/>
  <c r="Z149" i="14" s="1"/>
  <c r="AH148" i="14"/>
  <c r="W148" i="14"/>
  <c r="V148" i="14"/>
  <c r="X148" i="14"/>
  <c r="Z148" i="14" s="1"/>
  <c r="AH147" i="14"/>
  <c r="W147" i="14"/>
  <c r="V147" i="14"/>
  <c r="X147" i="14"/>
  <c r="Z147" i="14" s="1"/>
  <c r="AH146" i="14"/>
  <c r="W146" i="14"/>
  <c r="V146" i="14"/>
  <c r="X146" i="14"/>
  <c r="Z146" i="14" s="1"/>
  <c r="AH145" i="14"/>
  <c r="W145" i="14"/>
  <c r="V145" i="14"/>
  <c r="X145" i="14"/>
  <c r="Z145" i="14" s="1"/>
  <c r="AH144" i="14"/>
  <c r="W144" i="14"/>
  <c r="V144" i="14"/>
  <c r="X144" i="14"/>
  <c r="Z144" i="14" s="1"/>
  <c r="AH143" i="14"/>
  <c r="W143" i="14"/>
  <c r="V143" i="14"/>
  <c r="X143" i="14"/>
  <c r="Z143" i="14" s="1"/>
  <c r="AH142" i="14"/>
  <c r="W142" i="14"/>
  <c r="V142" i="14"/>
  <c r="X142" i="14"/>
  <c r="Z142" i="14" s="1"/>
  <c r="AH141" i="14"/>
  <c r="W141" i="14"/>
  <c r="V141" i="14"/>
  <c r="X141" i="14"/>
  <c r="Z141" i="14" s="1"/>
  <c r="AH140" i="14"/>
  <c r="W140" i="14"/>
  <c r="V140" i="14"/>
  <c r="X140" i="14"/>
  <c r="Z140" i="14" s="1"/>
  <c r="AH139" i="14"/>
  <c r="W139" i="14"/>
  <c r="V139" i="14"/>
  <c r="X139" i="14"/>
  <c r="Z139" i="14" s="1"/>
  <c r="AH138" i="14"/>
  <c r="W138" i="14"/>
  <c r="V138" i="14"/>
  <c r="X138" i="14"/>
  <c r="Z138" i="14" s="1"/>
  <c r="AH137" i="14"/>
  <c r="W137" i="14"/>
  <c r="V137" i="14"/>
  <c r="X137" i="14"/>
  <c r="Z137" i="14" s="1"/>
  <c r="AH136" i="14"/>
  <c r="W136" i="14"/>
  <c r="V136" i="14"/>
  <c r="X136" i="14"/>
  <c r="Z136" i="14" s="1"/>
  <c r="AH135" i="14"/>
  <c r="W135" i="14"/>
  <c r="V135" i="14"/>
  <c r="X135" i="14"/>
  <c r="Z135" i="14" s="1"/>
  <c r="AH134" i="14"/>
  <c r="W134" i="14"/>
  <c r="V134" i="14"/>
  <c r="X134" i="14"/>
  <c r="Z134" i="14" s="1"/>
  <c r="AH133" i="14"/>
  <c r="W133" i="14"/>
  <c r="V133" i="14"/>
  <c r="X133" i="14"/>
  <c r="Z133" i="14" s="1"/>
  <c r="AH132" i="14"/>
  <c r="W132" i="14"/>
  <c r="V132" i="14"/>
  <c r="X132" i="14"/>
  <c r="Z132" i="14" s="1"/>
  <c r="AH131" i="14"/>
  <c r="W131" i="14"/>
  <c r="V131" i="14"/>
  <c r="X131" i="14"/>
  <c r="Z131" i="14" s="1"/>
  <c r="AH130" i="14"/>
  <c r="W130" i="14"/>
  <c r="V130" i="14"/>
  <c r="X130" i="14"/>
  <c r="Z130" i="14" s="1"/>
  <c r="AH129" i="14"/>
  <c r="W129" i="14"/>
  <c r="V129" i="14"/>
  <c r="X129" i="14"/>
  <c r="Z129" i="14" s="1"/>
  <c r="AH128" i="14"/>
  <c r="W128" i="14"/>
  <c r="V128" i="14"/>
  <c r="X128" i="14"/>
  <c r="Z128" i="14" s="1"/>
  <c r="AH127" i="14"/>
  <c r="W127" i="14"/>
  <c r="V127" i="14"/>
  <c r="X127" i="14"/>
  <c r="Z127" i="14" s="1"/>
  <c r="AH126" i="14"/>
  <c r="W126" i="14"/>
  <c r="V126" i="14"/>
  <c r="X126" i="14"/>
  <c r="Z126" i="14" s="1"/>
  <c r="AH125" i="14"/>
  <c r="W125" i="14"/>
  <c r="V125" i="14"/>
  <c r="X125" i="14"/>
  <c r="Z125" i="14" s="1"/>
  <c r="AH124" i="14"/>
  <c r="W124" i="14"/>
  <c r="V124" i="14"/>
  <c r="X124" i="14"/>
  <c r="Z124" i="14" s="1"/>
  <c r="AH123" i="14"/>
  <c r="W123" i="14"/>
  <c r="V123" i="14"/>
  <c r="X123" i="14"/>
  <c r="Z123" i="14" s="1"/>
  <c r="AH122" i="14"/>
  <c r="W122" i="14"/>
  <c r="V122" i="14"/>
  <c r="X122" i="14"/>
  <c r="Z122" i="14" s="1"/>
  <c r="AH121" i="14"/>
  <c r="W121" i="14"/>
  <c r="V121" i="14"/>
  <c r="X121" i="14"/>
  <c r="Z121" i="14" s="1"/>
  <c r="AH120" i="14"/>
  <c r="W120" i="14"/>
  <c r="V120" i="14"/>
  <c r="X120" i="14"/>
  <c r="Z120" i="14" s="1"/>
  <c r="AH119" i="14"/>
  <c r="W119" i="14"/>
  <c r="V119" i="14"/>
  <c r="X119" i="14"/>
  <c r="Z119" i="14" s="1"/>
  <c r="AH118" i="14"/>
  <c r="W118" i="14"/>
  <c r="V118" i="14"/>
  <c r="X118" i="14"/>
  <c r="Z118" i="14" s="1"/>
  <c r="AH117" i="14"/>
  <c r="W117" i="14"/>
  <c r="V117" i="14"/>
  <c r="X117" i="14"/>
  <c r="Z117" i="14" s="1"/>
  <c r="AH116" i="14"/>
  <c r="W116" i="14"/>
  <c r="V116" i="14"/>
  <c r="X116" i="14"/>
  <c r="Z116" i="14" s="1"/>
  <c r="AH115" i="14"/>
  <c r="W115" i="14"/>
  <c r="V115" i="14"/>
  <c r="X115" i="14"/>
  <c r="Z115" i="14" s="1"/>
  <c r="AH114" i="14"/>
  <c r="W114" i="14"/>
  <c r="V114" i="14"/>
  <c r="X114" i="14"/>
  <c r="Z114" i="14" s="1"/>
  <c r="AH113" i="14"/>
  <c r="W113" i="14"/>
  <c r="V113" i="14"/>
  <c r="X113" i="14"/>
  <c r="Z113" i="14" s="1"/>
  <c r="AH112" i="14"/>
  <c r="W112" i="14"/>
  <c r="V112" i="14"/>
  <c r="X112" i="14"/>
  <c r="Z112" i="14" s="1"/>
  <c r="AH111" i="14"/>
  <c r="W111" i="14"/>
  <c r="V111" i="14"/>
  <c r="X111" i="14"/>
  <c r="Z111" i="14" s="1"/>
  <c r="AH110" i="14"/>
  <c r="W110" i="14"/>
  <c r="V110" i="14"/>
  <c r="X110" i="14"/>
  <c r="Z110" i="14" s="1"/>
  <c r="AH109" i="14"/>
  <c r="W109" i="14"/>
  <c r="V109" i="14"/>
  <c r="X109" i="14"/>
  <c r="Z109" i="14" s="1"/>
  <c r="AH108" i="14"/>
  <c r="W108" i="14"/>
  <c r="V108" i="14"/>
  <c r="X108" i="14"/>
  <c r="Z108" i="14" s="1"/>
  <c r="AH107" i="14"/>
  <c r="W107" i="14"/>
  <c r="V107" i="14"/>
  <c r="X107" i="14"/>
  <c r="Z107" i="14" s="1"/>
  <c r="AH106" i="14"/>
  <c r="W106" i="14"/>
  <c r="V106" i="14"/>
  <c r="X106" i="14"/>
  <c r="Z106" i="14" s="1"/>
  <c r="AH105" i="14"/>
  <c r="W105" i="14"/>
  <c r="V105" i="14"/>
  <c r="X105" i="14"/>
  <c r="Z105" i="14" s="1"/>
  <c r="AH104" i="14"/>
  <c r="W104" i="14"/>
  <c r="V104" i="14"/>
  <c r="X104" i="14"/>
  <c r="Z104" i="14" s="1"/>
  <c r="AH103" i="14"/>
  <c r="W103" i="14"/>
  <c r="V103" i="14"/>
  <c r="X103" i="14"/>
  <c r="Z103" i="14" s="1"/>
  <c r="AH102" i="14"/>
  <c r="W102" i="14"/>
  <c r="V102" i="14"/>
  <c r="X102" i="14"/>
  <c r="Z102" i="14" s="1"/>
  <c r="AH101" i="14"/>
  <c r="W101" i="14"/>
  <c r="V101" i="14"/>
  <c r="X101" i="14"/>
  <c r="Z101" i="14" s="1"/>
  <c r="AH100" i="14"/>
  <c r="W100" i="14"/>
  <c r="V100" i="14"/>
  <c r="X100" i="14"/>
  <c r="Z100" i="14" s="1"/>
  <c r="AH99" i="14"/>
  <c r="W99" i="14"/>
  <c r="V99" i="14"/>
  <c r="X99" i="14"/>
  <c r="Z99" i="14" s="1"/>
  <c r="AH98" i="14"/>
  <c r="W98" i="14"/>
  <c r="V98" i="14"/>
  <c r="X98" i="14"/>
  <c r="Z98" i="14" s="1"/>
  <c r="AH97" i="14"/>
  <c r="W97" i="14"/>
  <c r="V97" i="14"/>
  <c r="X97" i="14"/>
  <c r="Z97" i="14" s="1"/>
  <c r="AH96" i="14"/>
  <c r="W96" i="14"/>
  <c r="V96" i="14"/>
  <c r="X96" i="14"/>
  <c r="Z96" i="14" s="1"/>
  <c r="AH95" i="14"/>
  <c r="W95" i="14"/>
  <c r="V95" i="14"/>
  <c r="X95" i="14"/>
  <c r="Z95" i="14" s="1"/>
  <c r="AH94" i="14"/>
  <c r="X94" i="14"/>
  <c r="Z94" i="14" s="1"/>
  <c r="W94" i="14"/>
  <c r="V94" i="14"/>
  <c r="AH93" i="14"/>
  <c r="W93" i="14"/>
  <c r="V93" i="14"/>
  <c r="X93" i="14"/>
  <c r="Z93" i="14" s="1"/>
  <c r="AH92" i="14"/>
  <c r="W92" i="14"/>
  <c r="V92" i="14"/>
  <c r="X92" i="14"/>
  <c r="Z92" i="14" s="1"/>
  <c r="AH91" i="14"/>
  <c r="W91" i="14"/>
  <c r="V91" i="14"/>
  <c r="X91" i="14"/>
  <c r="Z91" i="14" s="1"/>
  <c r="AH90" i="14"/>
  <c r="W90" i="14"/>
  <c r="V90" i="14"/>
  <c r="X90" i="14"/>
  <c r="Z90" i="14" s="1"/>
  <c r="AH89" i="14"/>
  <c r="W89" i="14"/>
  <c r="V89" i="14"/>
  <c r="X89" i="14"/>
  <c r="Z89" i="14" s="1"/>
  <c r="AH88" i="14"/>
  <c r="W88" i="14"/>
  <c r="V88" i="14"/>
  <c r="X88" i="14"/>
  <c r="Z88" i="14" s="1"/>
  <c r="AH87" i="14"/>
  <c r="AG87" i="14"/>
  <c r="V87" i="14"/>
  <c r="W87" i="14" s="1"/>
  <c r="X87" i="14"/>
  <c r="Z87" i="14" s="1"/>
  <c r="K87" i="14"/>
  <c r="AH86" i="14"/>
  <c r="AG86" i="14"/>
  <c r="V86" i="14"/>
  <c r="W86" i="14" s="1"/>
  <c r="X86" i="14"/>
  <c r="Z86" i="14" s="1"/>
  <c r="K86" i="14"/>
  <c r="AH85" i="14"/>
  <c r="V85" i="14"/>
  <c r="W85" i="14" s="1"/>
  <c r="X85" i="14"/>
  <c r="Z85" i="14" s="1"/>
  <c r="K85" i="14"/>
  <c r="AH84" i="14"/>
  <c r="V84" i="14"/>
  <c r="AG84" i="14" s="1"/>
  <c r="X84" i="14"/>
  <c r="Z84" i="14" s="1"/>
  <c r="K84" i="14"/>
  <c r="AH83" i="14"/>
  <c r="AG83" i="14"/>
  <c r="V83" i="14"/>
  <c r="W83" i="14" s="1"/>
  <c r="X83" i="14"/>
  <c r="Z83" i="14" s="1"/>
  <c r="K83" i="14"/>
  <c r="AH82" i="14"/>
  <c r="AG82" i="14"/>
  <c r="V82" i="14"/>
  <c r="W82" i="14" s="1"/>
  <c r="X82" i="14"/>
  <c r="Z82" i="14" s="1"/>
  <c r="K82" i="14"/>
  <c r="AH81" i="14"/>
  <c r="V81" i="14"/>
  <c r="W81" i="14" s="1"/>
  <c r="X81" i="14"/>
  <c r="Z81" i="14" s="1"/>
  <c r="K81" i="14"/>
  <c r="AH80" i="14"/>
  <c r="V80" i="14"/>
  <c r="AG80" i="14" s="1"/>
  <c r="X80" i="14"/>
  <c r="Z80" i="14" s="1"/>
  <c r="K80" i="14"/>
  <c r="AH79" i="14"/>
  <c r="V79" i="14"/>
  <c r="W79" i="14" s="1"/>
  <c r="X79" i="14"/>
  <c r="Z79" i="14" s="1"/>
  <c r="K79" i="14"/>
  <c r="AH78" i="14"/>
  <c r="AG78" i="14"/>
  <c r="V78" i="14"/>
  <c r="W78" i="14" s="1"/>
  <c r="X78" i="14"/>
  <c r="Z78" i="14" s="1"/>
  <c r="K78" i="14"/>
  <c r="AH77" i="14"/>
  <c r="AG77" i="14"/>
  <c r="V77" i="14"/>
  <c r="W77" i="14" s="1"/>
  <c r="X77" i="14"/>
  <c r="Z77" i="14" s="1"/>
  <c r="K77" i="14"/>
  <c r="AH76" i="14"/>
  <c r="V76" i="14"/>
  <c r="AG76" i="14" s="1"/>
  <c r="X76" i="14"/>
  <c r="Z76" i="14" s="1"/>
  <c r="K76" i="14"/>
  <c r="AH75" i="14"/>
  <c r="V75" i="14"/>
  <c r="W75" i="14" s="1"/>
  <c r="X75" i="14"/>
  <c r="Z75" i="14" s="1"/>
  <c r="K75" i="14"/>
  <c r="AH74" i="14"/>
  <c r="V74" i="14"/>
  <c r="W74" i="14" s="1"/>
  <c r="X74" i="14"/>
  <c r="Z74" i="14" s="1"/>
  <c r="K74" i="14"/>
  <c r="AH73" i="14"/>
  <c r="AG73" i="14"/>
  <c r="V73" i="14"/>
  <c r="W73" i="14" s="1"/>
  <c r="X73" i="14"/>
  <c r="Z73" i="14" s="1"/>
  <c r="K73" i="14"/>
  <c r="AH72" i="14"/>
  <c r="V72" i="14"/>
  <c r="AG72" i="14" s="1"/>
  <c r="X72" i="14"/>
  <c r="Z72" i="14" s="1"/>
  <c r="K72" i="14"/>
  <c r="AH71" i="14"/>
  <c r="V71" i="14"/>
  <c r="W71" i="14" s="1"/>
  <c r="X71" i="14"/>
  <c r="Z71" i="14" s="1"/>
  <c r="K71" i="14"/>
  <c r="AH70" i="14"/>
  <c r="W70" i="14"/>
  <c r="V70" i="14"/>
  <c r="AG70" i="14" s="1"/>
  <c r="X70" i="14"/>
  <c r="Z70" i="14" s="1"/>
  <c r="K70" i="14"/>
  <c r="AH69" i="14"/>
  <c r="V69" i="14"/>
  <c r="W69" i="14" s="1"/>
  <c r="X69" i="14"/>
  <c r="Z69" i="14" s="1"/>
  <c r="K69" i="14"/>
  <c r="AH68" i="14"/>
  <c r="V68" i="14"/>
  <c r="AG68" i="14" s="1"/>
  <c r="X68" i="14"/>
  <c r="Z68" i="14" s="1"/>
  <c r="K68" i="14"/>
  <c r="AH67" i="14"/>
  <c r="V67" i="14"/>
  <c r="W67" i="14" s="1"/>
  <c r="X67" i="14"/>
  <c r="Z67" i="14" s="1"/>
  <c r="K67" i="14"/>
  <c r="AH66" i="14"/>
  <c r="W66" i="14"/>
  <c r="V66" i="14"/>
  <c r="AG66" i="14" s="1"/>
  <c r="X66" i="14"/>
  <c r="Z66" i="14" s="1"/>
  <c r="K66" i="14"/>
  <c r="AH65" i="14"/>
  <c r="V65" i="14"/>
  <c r="W65" i="14" s="1"/>
  <c r="X65" i="14"/>
  <c r="Z65" i="14" s="1"/>
  <c r="K65" i="14"/>
  <c r="AH64" i="14"/>
  <c r="W64" i="14"/>
  <c r="V64" i="14"/>
  <c r="AG64" i="14" s="1"/>
  <c r="X64" i="14"/>
  <c r="Z64" i="14" s="1"/>
  <c r="K64" i="14"/>
  <c r="AH63" i="14"/>
  <c r="V63" i="14"/>
  <c r="W63" i="14" s="1"/>
  <c r="X63" i="14"/>
  <c r="Z63" i="14" s="1"/>
  <c r="K63" i="14"/>
  <c r="AH62" i="14"/>
  <c r="X62" i="14"/>
  <c r="Z62" i="14" s="1"/>
  <c r="V62" i="14"/>
  <c r="AG62" i="14" s="1"/>
  <c r="K62" i="14"/>
  <c r="AH61" i="14"/>
  <c r="V61" i="14"/>
  <c r="W61" i="14" s="1"/>
  <c r="X61" i="14"/>
  <c r="Z61" i="14" s="1"/>
  <c r="K61" i="14"/>
  <c r="AH60" i="14"/>
  <c r="V60" i="14"/>
  <c r="AG60" i="14" s="1"/>
  <c r="X60" i="14"/>
  <c r="Z60" i="14" s="1"/>
  <c r="K60" i="14"/>
  <c r="AH59" i="14"/>
  <c r="V59" i="14"/>
  <c r="W59" i="14" s="1"/>
  <c r="X59" i="14"/>
  <c r="Z59" i="14" s="1"/>
  <c r="K59" i="14"/>
  <c r="AH58" i="14"/>
  <c r="W58" i="14"/>
  <c r="V58" i="14"/>
  <c r="AG58" i="14" s="1"/>
  <c r="X58" i="14"/>
  <c r="Z58" i="14" s="1"/>
  <c r="K58" i="14"/>
  <c r="AH57" i="14"/>
  <c r="V57" i="14"/>
  <c r="W57" i="14" s="1"/>
  <c r="X57" i="14"/>
  <c r="Z57" i="14" s="1"/>
  <c r="K57" i="14"/>
  <c r="AH56" i="14"/>
  <c r="W56" i="14"/>
  <c r="V56" i="14"/>
  <c r="AG56" i="14" s="1"/>
  <c r="X56" i="14"/>
  <c r="Z56" i="14" s="1"/>
  <c r="K56" i="14"/>
  <c r="AH55" i="14"/>
  <c r="V55" i="14"/>
  <c r="W55" i="14" s="1"/>
  <c r="X55" i="14"/>
  <c r="Z55" i="14" s="1"/>
  <c r="K55" i="14"/>
  <c r="AH54" i="14"/>
  <c r="V54" i="14"/>
  <c r="AG54" i="14" s="1"/>
  <c r="X54" i="14"/>
  <c r="Z54" i="14" s="1"/>
  <c r="K54" i="14"/>
  <c r="AH53" i="14"/>
  <c r="V53" i="14"/>
  <c r="W53" i="14" s="1"/>
  <c r="X53" i="14"/>
  <c r="Z53" i="14" s="1"/>
  <c r="K53" i="14"/>
  <c r="AH52" i="14"/>
  <c r="W52" i="14"/>
  <c r="V52" i="14"/>
  <c r="AG52" i="14" s="1"/>
  <c r="X52" i="14"/>
  <c r="Z52" i="14" s="1"/>
  <c r="K52" i="14"/>
  <c r="AH51" i="14"/>
  <c r="V51" i="14"/>
  <c r="W51" i="14" s="1"/>
  <c r="X51" i="14"/>
  <c r="Z51" i="14" s="1"/>
  <c r="K51" i="14"/>
  <c r="AH50" i="14"/>
  <c r="W50" i="14"/>
  <c r="V50" i="14"/>
  <c r="AG50" i="14" s="1"/>
  <c r="X50" i="14"/>
  <c r="Z50" i="14" s="1"/>
  <c r="K50" i="14"/>
  <c r="AH49" i="14"/>
  <c r="V49" i="14"/>
  <c r="W49" i="14" s="1"/>
  <c r="X49" i="14"/>
  <c r="Z49" i="14" s="1"/>
  <c r="K49" i="14"/>
  <c r="AH48" i="14"/>
  <c r="V48" i="14"/>
  <c r="AG48" i="14" s="1"/>
  <c r="X48" i="14"/>
  <c r="Z48" i="14" s="1"/>
  <c r="K48" i="14"/>
  <c r="AH47" i="14"/>
  <c r="V47" i="14"/>
  <c r="W47" i="14" s="1"/>
  <c r="X47" i="14"/>
  <c r="Z47" i="14" s="1"/>
  <c r="K47" i="14"/>
  <c r="AH46" i="14"/>
  <c r="W46" i="14"/>
  <c r="V46" i="14"/>
  <c r="AG46" i="14" s="1"/>
  <c r="X46" i="14"/>
  <c r="Z46" i="14" s="1"/>
  <c r="K46" i="14"/>
  <c r="AH45" i="14"/>
  <c r="V45" i="14"/>
  <c r="W45" i="14" s="1"/>
  <c r="X45" i="14"/>
  <c r="Z45" i="14" s="1"/>
  <c r="K45" i="14"/>
  <c r="AH44" i="14"/>
  <c r="W44" i="14"/>
  <c r="V44" i="14"/>
  <c r="AG44" i="14" s="1"/>
  <c r="X44" i="14"/>
  <c r="Z44" i="14" s="1"/>
  <c r="K44" i="14"/>
  <c r="AH43" i="14"/>
  <c r="V43" i="14"/>
  <c r="W43" i="14" s="1"/>
  <c r="X43" i="14"/>
  <c r="Z43" i="14" s="1"/>
  <c r="K43" i="14"/>
  <c r="AH42" i="14"/>
  <c r="V42" i="14"/>
  <c r="AG42" i="14" s="1"/>
  <c r="X42" i="14"/>
  <c r="Z42" i="14" s="1"/>
  <c r="K42" i="14"/>
  <c r="AH41" i="14"/>
  <c r="V41" i="14"/>
  <c r="W41" i="14" s="1"/>
  <c r="X41" i="14"/>
  <c r="Z41" i="14" s="1"/>
  <c r="K41" i="14"/>
  <c r="AH40" i="14"/>
  <c r="V40" i="14"/>
  <c r="AG40" i="14" s="1"/>
  <c r="X40" i="14"/>
  <c r="Z40" i="14" s="1"/>
  <c r="K40" i="14"/>
  <c r="AH39" i="14"/>
  <c r="V39" i="14"/>
  <c r="W39" i="14" s="1"/>
  <c r="X39" i="14"/>
  <c r="Z39" i="14" s="1"/>
  <c r="K39" i="14"/>
  <c r="AH38" i="14"/>
  <c r="W38" i="14"/>
  <c r="V38" i="14"/>
  <c r="AG38" i="14" s="1"/>
  <c r="X38" i="14"/>
  <c r="Z38" i="14" s="1"/>
  <c r="K38" i="14"/>
  <c r="AH37" i="14"/>
  <c r="V37" i="14"/>
  <c r="W37" i="14" s="1"/>
  <c r="X37" i="14"/>
  <c r="Z37" i="14" s="1"/>
  <c r="K37" i="14"/>
  <c r="AH36" i="14"/>
  <c r="W36" i="14"/>
  <c r="V36" i="14"/>
  <c r="AG36" i="14" s="1"/>
  <c r="X36" i="14"/>
  <c r="Z36" i="14" s="1"/>
  <c r="K36" i="14"/>
  <c r="AH35" i="14"/>
  <c r="V35" i="14"/>
  <c r="W35" i="14" s="1"/>
  <c r="X35" i="14"/>
  <c r="Z35" i="14" s="1"/>
  <c r="K35" i="14"/>
  <c r="AH34" i="14"/>
  <c r="V34" i="14"/>
  <c r="AG34" i="14" s="1"/>
  <c r="X34" i="14"/>
  <c r="Z34" i="14" s="1"/>
  <c r="K34" i="14"/>
  <c r="AH33" i="14"/>
  <c r="V33" i="14"/>
  <c r="W33" i="14" s="1"/>
  <c r="X33" i="14"/>
  <c r="Z33" i="14" s="1"/>
  <c r="K33" i="14"/>
  <c r="AH32" i="14"/>
  <c r="V32" i="14"/>
  <c r="AG32" i="14" s="1"/>
  <c r="X32" i="14"/>
  <c r="Z32" i="14" s="1"/>
  <c r="K32" i="14"/>
  <c r="AH31" i="14"/>
  <c r="V31" i="14"/>
  <c r="W31" i="14" s="1"/>
  <c r="X31" i="14"/>
  <c r="Z31" i="14" s="1"/>
  <c r="K31" i="14"/>
  <c r="AH30" i="14"/>
  <c r="W30" i="14"/>
  <c r="V30" i="14"/>
  <c r="AG30" i="14" s="1"/>
  <c r="X30" i="14"/>
  <c r="Z30" i="14" s="1"/>
  <c r="K30" i="14"/>
  <c r="AH29" i="14"/>
  <c r="V29" i="14"/>
  <c r="W29" i="14" s="1"/>
  <c r="X29" i="14"/>
  <c r="Z29" i="14" s="1"/>
  <c r="K29" i="14"/>
  <c r="AH28" i="14"/>
  <c r="V28" i="14"/>
  <c r="AG28" i="14" s="1"/>
  <c r="X28" i="14"/>
  <c r="Z28" i="14" s="1"/>
  <c r="K28" i="14"/>
  <c r="AH27" i="14"/>
  <c r="V27" i="14"/>
  <c r="AG27" i="14" s="1"/>
  <c r="X27" i="14"/>
  <c r="Z27" i="14" s="1"/>
  <c r="AH26" i="14"/>
  <c r="V26" i="14"/>
  <c r="AG26" i="14" s="1"/>
  <c r="X26" i="14"/>
  <c r="Z26" i="14" s="1"/>
  <c r="K26" i="14"/>
  <c r="AH25" i="14"/>
  <c r="W25" i="14"/>
  <c r="V25" i="14"/>
  <c r="AG25" i="14" s="1"/>
  <c r="X25" i="14"/>
  <c r="Z25" i="14" s="1"/>
  <c r="K25" i="14"/>
  <c r="AH24" i="14"/>
  <c r="W24" i="14"/>
  <c r="V24" i="14"/>
  <c r="AG24" i="14" s="1"/>
  <c r="X24" i="14"/>
  <c r="Z24" i="14" s="1"/>
  <c r="K24" i="14"/>
  <c r="AH23" i="14"/>
  <c r="V23" i="14"/>
  <c r="AG23" i="14" s="1"/>
  <c r="X23" i="14"/>
  <c r="Z23" i="14" s="1"/>
  <c r="K23" i="14"/>
  <c r="AH22" i="14"/>
  <c r="V22" i="14"/>
  <c r="AG22" i="14" s="1"/>
  <c r="X22" i="14"/>
  <c r="Z22" i="14" s="1"/>
  <c r="K22" i="14"/>
  <c r="AH21" i="14"/>
  <c r="V21" i="14"/>
  <c r="AG21" i="14" s="1"/>
  <c r="X21" i="14"/>
  <c r="Z21" i="14" s="1"/>
  <c r="K21" i="14"/>
  <c r="AH20" i="14"/>
  <c r="V20" i="14"/>
  <c r="AG20" i="14" s="1"/>
  <c r="X20" i="14"/>
  <c r="Z20" i="14" s="1"/>
  <c r="K20" i="14"/>
  <c r="AH19" i="14"/>
  <c r="W19" i="14"/>
  <c r="V19" i="14"/>
  <c r="AG19" i="14" s="1"/>
  <c r="X19" i="14"/>
  <c r="Z19" i="14" s="1"/>
  <c r="K19" i="14"/>
  <c r="AH18" i="14"/>
  <c r="W18" i="14"/>
  <c r="V18" i="14"/>
  <c r="AG18" i="14" s="1"/>
  <c r="X18" i="14"/>
  <c r="Z18" i="14" s="1"/>
  <c r="K18" i="14"/>
  <c r="AH17" i="14"/>
  <c r="V17" i="14"/>
  <c r="AG17" i="14" s="1"/>
  <c r="X17" i="14"/>
  <c r="Z17" i="14" s="1"/>
  <c r="K17" i="14"/>
  <c r="AH16" i="14"/>
  <c r="W16" i="14"/>
  <c r="V16" i="14"/>
  <c r="AG16" i="14" s="1"/>
  <c r="X16" i="14"/>
  <c r="Z16" i="14" s="1"/>
  <c r="K16" i="14"/>
  <c r="AH15" i="14"/>
  <c r="V15" i="14"/>
  <c r="AG15" i="14" s="1"/>
  <c r="X15" i="14"/>
  <c r="Z15" i="14" s="1"/>
  <c r="K15" i="14"/>
  <c r="AH14" i="14"/>
  <c r="W14" i="14"/>
  <c r="V14" i="14"/>
  <c r="AG14" i="14" s="1"/>
  <c r="X14" i="14"/>
  <c r="Z14" i="14" s="1"/>
  <c r="K14" i="14"/>
  <c r="AH13" i="14"/>
  <c r="W13" i="14"/>
  <c r="V13" i="14"/>
  <c r="AG13" i="14" s="1"/>
  <c r="X13" i="14"/>
  <c r="Z13" i="14" s="1"/>
  <c r="K13" i="14"/>
  <c r="AH12" i="14"/>
  <c r="V12" i="14"/>
  <c r="AG12" i="14" s="1"/>
  <c r="X12" i="14"/>
  <c r="Z12" i="14" s="1"/>
  <c r="K12" i="14"/>
  <c r="AH11" i="14"/>
  <c r="W11" i="14"/>
  <c r="V11" i="14"/>
  <c r="AG11" i="14" s="1"/>
  <c r="X11" i="14"/>
  <c r="Z11" i="14" s="1"/>
  <c r="K11" i="14"/>
  <c r="AH10" i="14"/>
  <c r="V10" i="14"/>
  <c r="AG10" i="14" s="1"/>
  <c r="X10" i="14"/>
  <c r="Z10" i="14" s="1"/>
  <c r="K10" i="14"/>
  <c r="AH9" i="14"/>
  <c r="W9" i="14"/>
  <c r="V9" i="14"/>
  <c r="AG9" i="14" s="1"/>
  <c r="X9" i="14"/>
  <c r="Z9" i="14" s="1"/>
  <c r="K9" i="14"/>
  <c r="AH8" i="14"/>
  <c r="V8" i="14"/>
  <c r="AG8" i="14" s="1"/>
  <c r="X8" i="14"/>
  <c r="Z8" i="14" s="1"/>
  <c r="K8" i="14"/>
  <c r="AH7" i="14"/>
  <c r="V7" i="14"/>
  <c r="AG7" i="14" s="1"/>
  <c r="X7" i="14"/>
  <c r="Z7" i="14" s="1"/>
  <c r="K7" i="14"/>
  <c r="AH6" i="14"/>
  <c r="V6" i="14"/>
  <c r="AG6" i="14" s="1"/>
  <c r="X6" i="14"/>
  <c r="Z6" i="14" s="1"/>
  <c r="AH5" i="14"/>
  <c r="AG5" i="14"/>
  <c r="AH4" i="14"/>
  <c r="AG4" i="14"/>
  <c r="AH3" i="14"/>
  <c r="AG3" i="14"/>
  <c r="AH2" i="14"/>
  <c r="AG2" i="14"/>
  <c r="AL267" i="13"/>
  <c r="AI267" i="13"/>
  <c r="AH267" i="13"/>
  <c r="AK267" i="13" s="1"/>
  <c r="AL266" i="13"/>
  <c r="AN266" i="13" s="1"/>
  <c r="AI266" i="13"/>
  <c r="AH266" i="13"/>
  <c r="AK266" i="13" s="1"/>
  <c r="AL265" i="13"/>
  <c r="AI265" i="13"/>
  <c r="AH265" i="13"/>
  <c r="AK265" i="13" s="1"/>
  <c r="AL264" i="13"/>
  <c r="AN264" i="13" s="1"/>
  <c r="AI264" i="13"/>
  <c r="AH264" i="13"/>
  <c r="AK264" i="13" s="1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I261" i="13"/>
  <c r="AH261" i="13"/>
  <c r="AL260" i="13"/>
  <c r="AN260" i="13" s="1"/>
  <c r="AI260" i="13"/>
  <c r="AH260" i="13"/>
  <c r="AL259" i="13"/>
  <c r="AN259" i="13" s="1"/>
  <c r="AH259" i="13"/>
  <c r="AL258" i="13"/>
  <c r="AN258" i="13" s="1"/>
  <c r="AI258" i="13"/>
  <c r="AH258" i="13"/>
  <c r="AL257" i="13"/>
  <c r="AN257" i="13" s="1"/>
  <c r="AI257" i="13"/>
  <c r="AH257" i="13"/>
  <c r="AL256" i="13"/>
  <c r="AN256" i="13" s="1"/>
  <c r="AI256" i="13"/>
  <c r="AH256" i="13"/>
  <c r="AL255" i="13"/>
  <c r="AN255" i="13" s="1"/>
  <c r="AI255" i="13"/>
  <c r="AH255" i="13"/>
  <c r="AL254" i="13"/>
  <c r="AN254" i="13" s="1"/>
  <c r="AI254" i="13"/>
  <c r="AH254" i="13"/>
  <c r="AL253" i="13"/>
  <c r="AN253" i="13" s="1"/>
  <c r="AH253" i="13"/>
  <c r="AL252" i="13"/>
  <c r="AN252" i="13" s="1"/>
  <c r="AH252" i="13"/>
  <c r="AL251" i="13"/>
  <c r="AN251" i="13" s="1"/>
  <c r="AH251" i="13"/>
  <c r="AL250" i="13"/>
  <c r="AN250" i="13" s="1"/>
  <c r="AI250" i="13"/>
  <c r="AH250" i="13"/>
  <c r="AL249" i="13"/>
  <c r="AN249" i="13" s="1"/>
  <c r="AI249" i="13"/>
  <c r="AH249" i="13"/>
  <c r="AL248" i="13"/>
  <c r="AN248" i="13" s="1"/>
  <c r="AI248" i="13"/>
  <c r="AH248" i="13"/>
  <c r="AL247" i="13"/>
  <c r="AN247" i="13" s="1"/>
  <c r="AI247" i="13"/>
  <c r="AH247" i="13"/>
  <c r="AL246" i="13"/>
  <c r="AN246" i="13" s="1"/>
  <c r="AI246" i="13"/>
  <c r="AH246" i="13"/>
  <c r="AL245" i="13"/>
  <c r="AN245" i="13" s="1"/>
  <c r="AI245" i="13"/>
  <c r="AH245" i="13"/>
  <c r="AL244" i="13"/>
  <c r="AN244" i="13" s="1"/>
  <c r="AI244" i="13"/>
  <c r="AH244" i="13"/>
  <c r="AL243" i="13"/>
  <c r="AN243" i="13" s="1"/>
  <c r="AI243" i="13"/>
  <c r="AH243" i="13"/>
  <c r="AL242" i="13"/>
  <c r="AN242" i="13" s="1"/>
  <c r="AH242" i="13"/>
  <c r="AL241" i="13"/>
  <c r="AN241" i="13" s="1"/>
  <c r="AH241" i="13"/>
  <c r="AL240" i="13"/>
  <c r="AN240" i="13" s="1"/>
  <c r="AH240" i="13"/>
  <c r="AL239" i="13"/>
  <c r="AN239" i="13" s="1"/>
  <c r="AI239" i="13"/>
  <c r="AH239" i="13"/>
  <c r="AL238" i="13"/>
  <c r="AN238" i="13" s="1"/>
  <c r="AI238" i="13"/>
  <c r="AH238" i="13"/>
  <c r="AL237" i="13"/>
  <c r="AN237" i="13" s="1"/>
  <c r="AI237" i="13"/>
  <c r="AH237" i="13"/>
  <c r="AL236" i="13"/>
  <c r="AN236" i="13" s="1"/>
  <c r="AI236" i="13"/>
  <c r="AH236" i="13"/>
  <c r="AL235" i="13"/>
  <c r="AN235" i="13" s="1"/>
  <c r="AI235" i="13"/>
  <c r="AH235" i="13"/>
  <c r="AL234" i="13"/>
  <c r="AN234" i="13" s="1"/>
  <c r="AI234" i="13"/>
  <c r="AH234" i="13"/>
  <c r="AL233" i="13"/>
  <c r="AN233" i="13" s="1"/>
  <c r="AI233" i="13"/>
  <c r="AH233" i="13"/>
  <c r="AL232" i="13"/>
  <c r="AN232" i="13" s="1"/>
  <c r="AI232" i="13"/>
  <c r="AH232" i="13"/>
  <c r="AL231" i="13"/>
  <c r="AN231" i="13" s="1"/>
  <c r="AI231" i="13"/>
  <c r="AH231" i="13"/>
  <c r="AL230" i="13"/>
  <c r="AN230" i="13" s="1"/>
  <c r="AI230" i="13"/>
  <c r="AH230" i="13"/>
  <c r="AL229" i="13"/>
  <c r="AN229" i="13" s="1"/>
  <c r="AI229" i="13"/>
  <c r="AH229" i="13"/>
  <c r="AL228" i="13"/>
  <c r="AN228" i="13" s="1"/>
  <c r="AI228" i="13"/>
  <c r="AH228" i="13"/>
  <c r="AL227" i="13"/>
  <c r="AN227" i="13" s="1"/>
  <c r="AI227" i="13"/>
  <c r="AH227" i="13"/>
  <c r="AL226" i="13"/>
  <c r="AN226" i="13" s="1"/>
  <c r="AI226" i="13"/>
  <c r="AH226" i="13"/>
  <c r="AL225" i="13"/>
  <c r="AN225" i="13" s="1"/>
  <c r="AI225" i="13"/>
  <c r="AH225" i="13"/>
  <c r="AL224" i="13"/>
  <c r="AN224" i="13" s="1"/>
  <c r="AI224" i="13"/>
  <c r="AH224" i="13"/>
  <c r="AL223" i="13"/>
  <c r="AN223" i="13" s="1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H206" i="13"/>
  <c r="AK206" i="13" s="1"/>
  <c r="AP205" i="13"/>
  <c r="AN205" i="13"/>
  <c r="AI205" i="13"/>
  <c r="AH205" i="13"/>
  <c r="AK205" i="13" s="1"/>
  <c r="AL204" i="13"/>
  <c r="AI204" i="13"/>
  <c r="AH204" i="13"/>
  <c r="AK204" i="13" s="1"/>
  <c r="AL203" i="13"/>
  <c r="AI203" i="13"/>
  <c r="AH203" i="13"/>
  <c r="AK203" i="13" s="1"/>
  <c r="V200" i="13"/>
  <c r="W200" i="13" s="1"/>
  <c r="X200" i="13"/>
  <c r="Z200" i="13" s="1"/>
  <c r="K200" i="13"/>
  <c r="W199" i="13"/>
  <c r="V199" i="13"/>
  <c r="X199" i="13"/>
  <c r="Z199" i="13" s="1"/>
  <c r="W198" i="13"/>
  <c r="V198" i="13"/>
  <c r="X198" i="13"/>
  <c r="Z198" i="13" s="1"/>
  <c r="W197" i="13"/>
  <c r="V197" i="13"/>
  <c r="X197" i="13"/>
  <c r="Z197" i="13" s="1"/>
  <c r="W196" i="13"/>
  <c r="V196" i="13"/>
  <c r="X196" i="13"/>
  <c r="Z196" i="13" s="1"/>
  <c r="W195" i="13"/>
  <c r="V195" i="13"/>
  <c r="X195" i="13"/>
  <c r="Z195" i="13" s="1"/>
  <c r="W194" i="13"/>
  <c r="V194" i="13"/>
  <c r="X194" i="13"/>
  <c r="Z194" i="13" s="1"/>
  <c r="W193" i="13"/>
  <c r="V193" i="13"/>
  <c r="X193" i="13"/>
  <c r="Z193" i="13" s="1"/>
  <c r="W192" i="13"/>
  <c r="V192" i="13"/>
  <c r="X192" i="13"/>
  <c r="Z192" i="13" s="1"/>
  <c r="W191" i="13"/>
  <c r="V191" i="13"/>
  <c r="X191" i="13"/>
  <c r="Z191" i="13" s="1"/>
  <c r="W190" i="13"/>
  <c r="V190" i="13"/>
  <c r="X190" i="13"/>
  <c r="Z190" i="13" s="1"/>
  <c r="W189" i="13"/>
  <c r="V189" i="13"/>
  <c r="X189" i="13"/>
  <c r="Z189" i="13" s="1"/>
  <c r="W188" i="13"/>
  <c r="V188" i="13"/>
  <c r="X188" i="13"/>
  <c r="Z188" i="13" s="1"/>
  <c r="W187" i="13"/>
  <c r="V187" i="13"/>
  <c r="X187" i="13"/>
  <c r="Z187" i="13" s="1"/>
  <c r="W186" i="13"/>
  <c r="V186" i="13"/>
  <c r="X186" i="13"/>
  <c r="Z186" i="13" s="1"/>
  <c r="W185" i="13"/>
  <c r="V185" i="13"/>
  <c r="X185" i="13"/>
  <c r="Z185" i="13" s="1"/>
  <c r="W184" i="13"/>
  <c r="V184" i="13"/>
  <c r="X184" i="13"/>
  <c r="Z184" i="13" s="1"/>
  <c r="W183" i="13"/>
  <c r="V183" i="13"/>
  <c r="X183" i="13"/>
  <c r="Z183" i="13" s="1"/>
  <c r="W182" i="13"/>
  <c r="V182" i="13"/>
  <c r="X182" i="13"/>
  <c r="Z182" i="13" s="1"/>
  <c r="W181" i="13"/>
  <c r="V181" i="13"/>
  <c r="X181" i="13"/>
  <c r="Z181" i="13" s="1"/>
  <c r="W180" i="13"/>
  <c r="V180" i="13"/>
  <c r="X180" i="13"/>
  <c r="Z180" i="13" s="1"/>
  <c r="W179" i="13"/>
  <c r="V179" i="13"/>
  <c r="X179" i="13"/>
  <c r="Z179" i="13" s="1"/>
  <c r="W178" i="13"/>
  <c r="V178" i="13"/>
  <c r="X178" i="13"/>
  <c r="Z178" i="13" s="1"/>
  <c r="W177" i="13"/>
  <c r="V177" i="13"/>
  <c r="X177" i="13"/>
  <c r="Z177" i="13" s="1"/>
  <c r="W176" i="13"/>
  <c r="V176" i="13"/>
  <c r="X176" i="13"/>
  <c r="Z176" i="13" s="1"/>
  <c r="W175" i="13"/>
  <c r="V175" i="13"/>
  <c r="X175" i="13"/>
  <c r="Z175" i="13" s="1"/>
  <c r="W174" i="13"/>
  <c r="V174" i="13"/>
  <c r="X174" i="13"/>
  <c r="Z174" i="13" s="1"/>
  <c r="W173" i="13"/>
  <c r="V173" i="13"/>
  <c r="X173" i="13"/>
  <c r="Z173" i="13" s="1"/>
  <c r="W172" i="13"/>
  <c r="V172" i="13"/>
  <c r="X172" i="13"/>
  <c r="Z172" i="13" s="1"/>
  <c r="W171" i="13"/>
  <c r="V171" i="13"/>
  <c r="X171" i="13"/>
  <c r="Z171" i="13" s="1"/>
  <c r="W170" i="13"/>
  <c r="V170" i="13"/>
  <c r="X170" i="13"/>
  <c r="Z170" i="13" s="1"/>
  <c r="W169" i="13"/>
  <c r="V169" i="13"/>
  <c r="X169" i="13"/>
  <c r="Z169" i="13" s="1"/>
  <c r="W168" i="13"/>
  <c r="V168" i="13"/>
  <c r="X168" i="13"/>
  <c r="Z168" i="13" s="1"/>
  <c r="W167" i="13"/>
  <c r="V167" i="13"/>
  <c r="X167" i="13"/>
  <c r="Z167" i="13" s="1"/>
  <c r="W166" i="13"/>
  <c r="V166" i="13"/>
  <c r="X166" i="13"/>
  <c r="Z166" i="13" s="1"/>
  <c r="W165" i="13"/>
  <c r="V165" i="13"/>
  <c r="X165" i="13"/>
  <c r="Z165" i="13" s="1"/>
  <c r="W164" i="13"/>
  <c r="V164" i="13"/>
  <c r="X164" i="13"/>
  <c r="Z164" i="13" s="1"/>
  <c r="W163" i="13"/>
  <c r="V163" i="13"/>
  <c r="X163" i="13"/>
  <c r="Z163" i="13" s="1"/>
  <c r="W162" i="13"/>
  <c r="V162" i="13"/>
  <c r="X162" i="13"/>
  <c r="Z162" i="13" s="1"/>
  <c r="W161" i="13"/>
  <c r="V161" i="13"/>
  <c r="X161" i="13"/>
  <c r="Z161" i="13" s="1"/>
  <c r="W160" i="13"/>
  <c r="V160" i="13"/>
  <c r="X160" i="13"/>
  <c r="Z160" i="13" s="1"/>
  <c r="W159" i="13"/>
  <c r="V159" i="13"/>
  <c r="X159" i="13"/>
  <c r="Z159" i="13" s="1"/>
  <c r="W158" i="13"/>
  <c r="V158" i="13"/>
  <c r="X158" i="13"/>
  <c r="Z158" i="13" s="1"/>
  <c r="W157" i="13"/>
  <c r="V157" i="13"/>
  <c r="X157" i="13"/>
  <c r="Z157" i="13" s="1"/>
  <c r="W156" i="13"/>
  <c r="V156" i="13"/>
  <c r="X156" i="13"/>
  <c r="Z156" i="13" s="1"/>
  <c r="W155" i="13"/>
  <c r="V155" i="13"/>
  <c r="X155" i="13"/>
  <c r="Z155" i="13" s="1"/>
  <c r="W154" i="13"/>
  <c r="V154" i="13"/>
  <c r="X154" i="13"/>
  <c r="Z154" i="13" s="1"/>
  <c r="W153" i="13"/>
  <c r="V153" i="13"/>
  <c r="X153" i="13"/>
  <c r="Z153" i="13" s="1"/>
  <c r="W152" i="13"/>
  <c r="V152" i="13"/>
  <c r="X152" i="13"/>
  <c r="Z152" i="13" s="1"/>
  <c r="W151" i="13"/>
  <c r="V151" i="13"/>
  <c r="X151" i="13"/>
  <c r="Z151" i="13" s="1"/>
  <c r="W150" i="13"/>
  <c r="V150" i="13"/>
  <c r="X150" i="13"/>
  <c r="Z150" i="13" s="1"/>
  <c r="W149" i="13"/>
  <c r="V149" i="13"/>
  <c r="X149" i="13"/>
  <c r="Z149" i="13" s="1"/>
  <c r="W148" i="13"/>
  <c r="V148" i="13"/>
  <c r="X148" i="13"/>
  <c r="Z148" i="13" s="1"/>
  <c r="W147" i="13"/>
  <c r="V147" i="13"/>
  <c r="X147" i="13"/>
  <c r="Z147" i="13" s="1"/>
  <c r="W146" i="13"/>
  <c r="V146" i="13"/>
  <c r="X146" i="13"/>
  <c r="Z146" i="13" s="1"/>
  <c r="W145" i="13"/>
  <c r="V145" i="13"/>
  <c r="X145" i="13"/>
  <c r="Z145" i="13" s="1"/>
  <c r="W144" i="13"/>
  <c r="V144" i="13"/>
  <c r="X144" i="13"/>
  <c r="Z144" i="13" s="1"/>
  <c r="W143" i="13"/>
  <c r="V143" i="13"/>
  <c r="X143" i="13"/>
  <c r="Z143" i="13" s="1"/>
  <c r="W142" i="13"/>
  <c r="V142" i="13"/>
  <c r="X142" i="13"/>
  <c r="Z142" i="13" s="1"/>
  <c r="W141" i="13"/>
  <c r="V141" i="13"/>
  <c r="X141" i="13"/>
  <c r="Z141" i="13" s="1"/>
  <c r="W140" i="13"/>
  <c r="V140" i="13"/>
  <c r="X140" i="13"/>
  <c r="Z140" i="13" s="1"/>
  <c r="W139" i="13"/>
  <c r="V139" i="13"/>
  <c r="X139" i="13"/>
  <c r="Z139" i="13" s="1"/>
  <c r="W138" i="13"/>
  <c r="V138" i="13"/>
  <c r="X138" i="13"/>
  <c r="Z138" i="13" s="1"/>
  <c r="W137" i="13"/>
  <c r="V137" i="13"/>
  <c r="X137" i="13"/>
  <c r="Z137" i="13" s="1"/>
  <c r="W136" i="13"/>
  <c r="V136" i="13"/>
  <c r="X136" i="13"/>
  <c r="Z136" i="13" s="1"/>
  <c r="W135" i="13"/>
  <c r="V135" i="13"/>
  <c r="X135" i="13"/>
  <c r="Z135" i="13" s="1"/>
  <c r="W134" i="13"/>
  <c r="V134" i="13"/>
  <c r="X134" i="13"/>
  <c r="Z134" i="13" s="1"/>
  <c r="W133" i="13"/>
  <c r="V133" i="13"/>
  <c r="X133" i="13"/>
  <c r="Z133" i="13" s="1"/>
  <c r="W132" i="13"/>
  <c r="V132" i="13"/>
  <c r="X132" i="13"/>
  <c r="Z132" i="13" s="1"/>
  <c r="W131" i="13"/>
  <c r="V131" i="13"/>
  <c r="X131" i="13"/>
  <c r="Z131" i="13" s="1"/>
  <c r="W130" i="13"/>
  <c r="V130" i="13"/>
  <c r="X130" i="13"/>
  <c r="Z130" i="13" s="1"/>
  <c r="W129" i="13"/>
  <c r="V129" i="13"/>
  <c r="X129" i="13"/>
  <c r="Z129" i="13" s="1"/>
  <c r="W128" i="13"/>
  <c r="V128" i="13"/>
  <c r="X128" i="13"/>
  <c r="Z128" i="13" s="1"/>
  <c r="W127" i="13"/>
  <c r="V127" i="13"/>
  <c r="X127" i="13"/>
  <c r="Z127" i="13" s="1"/>
  <c r="W126" i="13"/>
  <c r="V126" i="13"/>
  <c r="X126" i="13"/>
  <c r="Z126" i="13" s="1"/>
  <c r="W125" i="13"/>
  <c r="V125" i="13"/>
  <c r="X125" i="13"/>
  <c r="Z125" i="13" s="1"/>
  <c r="W124" i="13"/>
  <c r="V124" i="13"/>
  <c r="X124" i="13"/>
  <c r="Z124" i="13" s="1"/>
  <c r="W123" i="13"/>
  <c r="V123" i="13"/>
  <c r="X123" i="13"/>
  <c r="Z123" i="13" s="1"/>
  <c r="W122" i="13"/>
  <c r="V122" i="13"/>
  <c r="X122" i="13"/>
  <c r="Z122" i="13" s="1"/>
  <c r="W121" i="13"/>
  <c r="V121" i="13"/>
  <c r="X121" i="13"/>
  <c r="Z121" i="13" s="1"/>
  <c r="W120" i="13"/>
  <c r="V120" i="13"/>
  <c r="X120" i="13"/>
  <c r="Z120" i="13" s="1"/>
  <c r="W119" i="13"/>
  <c r="V119" i="13"/>
  <c r="X119" i="13"/>
  <c r="Z119" i="13" s="1"/>
  <c r="W118" i="13"/>
  <c r="V118" i="13"/>
  <c r="X118" i="13"/>
  <c r="Z118" i="13" s="1"/>
  <c r="W117" i="13"/>
  <c r="V117" i="13"/>
  <c r="X117" i="13"/>
  <c r="Z117" i="13" s="1"/>
  <c r="W116" i="13"/>
  <c r="V116" i="13"/>
  <c r="X116" i="13"/>
  <c r="Z116" i="13" s="1"/>
  <c r="W115" i="13"/>
  <c r="V115" i="13"/>
  <c r="X115" i="13"/>
  <c r="Z115" i="13" s="1"/>
  <c r="W114" i="13"/>
  <c r="V114" i="13"/>
  <c r="X114" i="13"/>
  <c r="Z114" i="13" s="1"/>
  <c r="W113" i="13"/>
  <c r="V113" i="13"/>
  <c r="X113" i="13"/>
  <c r="Z113" i="13" s="1"/>
  <c r="W112" i="13"/>
  <c r="V112" i="13"/>
  <c r="X112" i="13"/>
  <c r="Z112" i="13" s="1"/>
  <c r="W111" i="13"/>
  <c r="V111" i="13"/>
  <c r="X111" i="13"/>
  <c r="Z111" i="13" s="1"/>
  <c r="W110" i="13"/>
  <c r="V110" i="13"/>
  <c r="X110" i="13"/>
  <c r="Z110" i="13" s="1"/>
  <c r="W109" i="13"/>
  <c r="V109" i="13"/>
  <c r="X109" i="13"/>
  <c r="Z109" i="13" s="1"/>
  <c r="W108" i="13"/>
  <c r="V108" i="13"/>
  <c r="X108" i="13"/>
  <c r="Z108" i="13" s="1"/>
  <c r="W107" i="13"/>
  <c r="V107" i="13"/>
  <c r="X107" i="13"/>
  <c r="Z107" i="13" s="1"/>
  <c r="W106" i="13"/>
  <c r="V106" i="13"/>
  <c r="X106" i="13"/>
  <c r="Z106" i="13" s="1"/>
  <c r="W105" i="13"/>
  <c r="V105" i="13"/>
  <c r="X105" i="13"/>
  <c r="Z105" i="13" s="1"/>
  <c r="W104" i="13"/>
  <c r="V104" i="13"/>
  <c r="X104" i="13"/>
  <c r="Z104" i="13" s="1"/>
  <c r="W103" i="13"/>
  <c r="V103" i="13"/>
  <c r="X103" i="13"/>
  <c r="Z103" i="13" s="1"/>
  <c r="W102" i="13"/>
  <c r="V102" i="13"/>
  <c r="X102" i="13"/>
  <c r="Z102" i="13" s="1"/>
  <c r="W101" i="13"/>
  <c r="V101" i="13"/>
  <c r="X101" i="13"/>
  <c r="Z101" i="13" s="1"/>
  <c r="W100" i="13"/>
  <c r="V100" i="13"/>
  <c r="X100" i="13"/>
  <c r="Z100" i="13" s="1"/>
  <c r="W99" i="13"/>
  <c r="V99" i="13"/>
  <c r="X99" i="13"/>
  <c r="Z99" i="13" s="1"/>
  <c r="W98" i="13"/>
  <c r="V98" i="13"/>
  <c r="X98" i="13"/>
  <c r="Z98" i="13" s="1"/>
  <c r="W97" i="13"/>
  <c r="V97" i="13"/>
  <c r="X97" i="13"/>
  <c r="Z97" i="13" s="1"/>
  <c r="W96" i="13"/>
  <c r="V96" i="13"/>
  <c r="X96" i="13"/>
  <c r="Z96" i="13" s="1"/>
  <c r="W95" i="13"/>
  <c r="V95" i="13"/>
  <c r="X95" i="13"/>
  <c r="Z95" i="13" s="1"/>
  <c r="W94" i="13"/>
  <c r="V94" i="13"/>
  <c r="X94" i="13"/>
  <c r="Z94" i="13" s="1"/>
  <c r="W93" i="13"/>
  <c r="V93" i="13"/>
  <c r="X93" i="13"/>
  <c r="Z93" i="13" s="1"/>
  <c r="W92" i="13"/>
  <c r="V92" i="13"/>
  <c r="X92" i="13"/>
  <c r="Z92" i="13" s="1"/>
  <c r="W91" i="13"/>
  <c r="V91" i="13"/>
  <c r="X91" i="13"/>
  <c r="Z91" i="13" s="1"/>
  <c r="W90" i="13"/>
  <c r="V90" i="13"/>
  <c r="X90" i="13"/>
  <c r="Z90" i="13" s="1"/>
  <c r="W89" i="13"/>
  <c r="V89" i="13"/>
  <c r="X89" i="13"/>
  <c r="Z89" i="13" s="1"/>
  <c r="W88" i="13"/>
  <c r="V88" i="13"/>
  <c r="X88" i="13"/>
  <c r="Z88" i="13" s="1"/>
  <c r="AG87" i="13"/>
  <c r="V87" i="13"/>
  <c r="W87" i="13" s="1"/>
  <c r="X87" i="13"/>
  <c r="Z87" i="13" s="1"/>
  <c r="K87" i="13"/>
  <c r="AG86" i="13"/>
  <c r="V86" i="13"/>
  <c r="W86" i="13" s="1"/>
  <c r="X86" i="13"/>
  <c r="Z86" i="13" s="1"/>
  <c r="K86" i="13"/>
  <c r="AG85" i="13"/>
  <c r="V85" i="13"/>
  <c r="W85" i="13" s="1"/>
  <c r="X85" i="13"/>
  <c r="Z85" i="13" s="1"/>
  <c r="K85" i="13"/>
  <c r="AG84" i="13"/>
  <c r="V84" i="13"/>
  <c r="W84" i="13" s="1"/>
  <c r="X84" i="13"/>
  <c r="Z84" i="13" s="1"/>
  <c r="K84" i="13"/>
  <c r="AG83" i="13"/>
  <c r="V83" i="13"/>
  <c r="W83" i="13" s="1"/>
  <c r="X83" i="13"/>
  <c r="Z83" i="13" s="1"/>
  <c r="K83" i="13"/>
  <c r="AG82" i="13"/>
  <c r="V82" i="13"/>
  <c r="W82" i="13" s="1"/>
  <c r="X82" i="13"/>
  <c r="Z82" i="13" s="1"/>
  <c r="K82" i="13"/>
  <c r="AG81" i="13"/>
  <c r="V81" i="13"/>
  <c r="W81" i="13" s="1"/>
  <c r="X81" i="13"/>
  <c r="Z81" i="13" s="1"/>
  <c r="K81" i="13"/>
  <c r="AG80" i="13"/>
  <c r="V80" i="13"/>
  <c r="W80" i="13" s="1"/>
  <c r="X80" i="13"/>
  <c r="Z80" i="13" s="1"/>
  <c r="K80" i="13"/>
  <c r="AG79" i="13"/>
  <c r="V79" i="13"/>
  <c r="W79" i="13" s="1"/>
  <c r="X79" i="13"/>
  <c r="Z79" i="13" s="1"/>
  <c r="K79" i="13"/>
  <c r="AG78" i="13"/>
  <c r="V78" i="13"/>
  <c r="W78" i="13" s="1"/>
  <c r="X78" i="13"/>
  <c r="Z78" i="13" s="1"/>
  <c r="K78" i="13"/>
  <c r="V77" i="13"/>
  <c r="W77" i="13" s="1"/>
  <c r="X77" i="13"/>
  <c r="Z77" i="13" s="1"/>
  <c r="K77" i="13"/>
  <c r="W76" i="13"/>
  <c r="V76" i="13"/>
  <c r="AG76" i="13" s="1"/>
  <c r="X76" i="13"/>
  <c r="Z76" i="13" s="1"/>
  <c r="K76" i="13"/>
  <c r="AG75" i="13"/>
  <c r="V75" i="13"/>
  <c r="W75" i="13" s="1"/>
  <c r="X75" i="13"/>
  <c r="Z75" i="13" s="1"/>
  <c r="K75" i="13"/>
  <c r="AG74" i="13"/>
  <c r="V74" i="13"/>
  <c r="W74" i="13" s="1"/>
  <c r="X74" i="13"/>
  <c r="Z74" i="13" s="1"/>
  <c r="K74" i="13"/>
  <c r="W73" i="13"/>
  <c r="V73" i="13"/>
  <c r="AG73" i="13" s="1"/>
  <c r="X73" i="13"/>
  <c r="Z73" i="13" s="1"/>
  <c r="K73" i="13"/>
  <c r="V72" i="13"/>
  <c r="W72" i="13" s="1"/>
  <c r="X72" i="13"/>
  <c r="Z72" i="13" s="1"/>
  <c r="K72" i="13"/>
  <c r="W71" i="13"/>
  <c r="V71" i="13"/>
  <c r="AG71" i="13" s="1"/>
  <c r="X71" i="13"/>
  <c r="Z71" i="13" s="1"/>
  <c r="K71" i="13"/>
  <c r="V70" i="13"/>
  <c r="W70" i="13" s="1"/>
  <c r="X70" i="13"/>
  <c r="Z70" i="13" s="1"/>
  <c r="K70" i="13"/>
  <c r="W69" i="13"/>
  <c r="V69" i="13"/>
  <c r="AG69" i="13" s="1"/>
  <c r="X69" i="13"/>
  <c r="Z69" i="13" s="1"/>
  <c r="K69" i="13"/>
  <c r="V68" i="13"/>
  <c r="W68" i="13" s="1"/>
  <c r="X68" i="13"/>
  <c r="Z68" i="13" s="1"/>
  <c r="K68" i="13"/>
  <c r="W67" i="13"/>
  <c r="V67" i="13"/>
  <c r="AG67" i="13" s="1"/>
  <c r="X67" i="13"/>
  <c r="Z67" i="13" s="1"/>
  <c r="K67" i="13"/>
  <c r="V66" i="13"/>
  <c r="W66" i="13" s="1"/>
  <c r="X66" i="13"/>
  <c r="Z66" i="13" s="1"/>
  <c r="K66" i="13"/>
  <c r="W65" i="13"/>
  <c r="V65" i="13"/>
  <c r="AG65" i="13" s="1"/>
  <c r="X65" i="13"/>
  <c r="Z65" i="13" s="1"/>
  <c r="K65" i="13"/>
  <c r="V64" i="13"/>
  <c r="W64" i="13" s="1"/>
  <c r="X64" i="13"/>
  <c r="Z64" i="13" s="1"/>
  <c r="K64" i="13"/>
  <c r="W63" i="13"/>
  <c r="V63" i="13"/>
  <c r="AG63" i="13" s="1"/>
  <c r="X63" i="13"/>
  <c r="Z63" i="13" s="1"/>
  <c r="K63" i="13"/>
  <c r="V62" i="13"/>
  <c r="W62" i="13" s="1"/>
  <c r="X62" i="13"/>
  <c r="Z62" i="13" s="1"/>
  <c r="K62" i="13"/>
  <c r="W61" i="13"/>
  <c r="V61" i="13"/>
  <c r="AG61" i="13" s="1"/>
  <c r="X61" i="13"/>
  <c r="Z61" i="13" s="1"/>
  <c r="K61" i="13"/>
  <c r="V60" i="13"/>
  <c r="W60" i="13" s="1"/>
  <c r="X60" i="13"/>
  <c r="Z60" i="13" s="1"/>
  <c r="K60" i="13"/>
  <c r="W59" i="13"/>
  <c r="V59" i="13"/>
  <c r="AG59" i="13" s="1"/>
  <c r="X59" i="13"/>
  <c r="Z59" i="13" s="1"/>
  <c r="K59" i="13"/>
  <c r="V58" i="13"/>
  <c r="W58" i="13" s="1"/>
  <c r="X58" i="13"/>
  <c r="Z58" i="13" s="1"/>
  <c r="K58" i="13"/>
  <c r="W57" i="13"/>
  <c r="V57" i="13"/>
  <c r="AG57" i="13" s="1"/>
  <c r="X57" i="13"/>
  <c r="Z57" i="13" s="1"/>
  <c r="K57" i="13"/>
  <c r="V56" i="13"/>
  <c r="W56" i="13" s="1"/>
  <c r="X56" i="13"/>
  <c r="Z56" i="13" s="1"/>
  <c r="K56" i="13"/>
  <c r="W55" i="13"/>
  <c r="V55" i="13"/>
  <c r="AG55" i="13" s="1"/>
  <c r="X55" i="13"/>
  <c r="Z55" i="13" s="1"/>
  <c r="K55" i="13"/>
  <c r="W54" i="13"/>
  <c r="V54" i="13"/>
  <c r="AG54" i="13" s="1"/>
  <c r="X54" i="13"/>
  <c r="Z54" i="13" s="1"/>
  <c r="K54" i="13"/>
  <c r="W53" i="13"/>
  <c r="V53" i="13"/>
  <c r="AG53" i="13" s="1"/>
  <c r="X53" i="13"/>
  <c r="Z53" i="13" s="1"/>
  <c r="K53" i="13"/>
  <c r="V52" i="13"/>
  <c r="AG52" i="13" s="1"/>
  <c r="X52" i="13"/>
  <c r="Z52" i="13" s="1"/>
  <c r="K52" i="13"/>
  <c r="V51" i="13"/>
  <c r="AG51" i="13" s="1"/>
  <c r="X51" i="13"/>
  <c r="Z51" i="13" s="1"/>
  <c r="K51" i="13"/>
  <c r="V50" i="13"/>
  <c r="AG50" i="13" s="1"/>
  <c r="X50" i="13"/>
  <c r="Z50" i="13" s="1"/>
  <c r="K50" i="13"/>
  <c r="W49" i="13"/>
  <c r="V49" i="13"/>
  <c r="AG49" i="13" s="1"/>
  <c r="X49" i="13"/>
  <c r="Z49" i="13" s="1"/>
  <c r="K49" i="13"/>
  <c r="W48" i="13"/>
  <c r="V48" i="13"/>
  <c r="AG48" i="13" s="1"/>
  <c r="X48" i="13"/>
  <c r="Z48" i="13" s="1"/>
  <c r="K48" i="13"/>
  <c r="AG47" i="13"/>
  <c r="V46" i="13"/>
  <c r="AG46" i="13" s="1"/>
  <c r="X46" i="13"/>
  <c r="Z46" i="13" s="1"/>
  <c r="K46" i="13"/>
  <c r="V45" i="13"/>
  <c r="AG45" i="13" s="1"/>
  <c r="X45" i="13"/>
  <c r="Z45" i="13" s="1"/>
  <c r="V44" i="13"/>
  <c r="AG44" i="13" s="1"/>
  <c r="X44" i="13"/>
  <c r="Z44" i="13" s="1"/>
  <c r="K44" i="13"/>
  <c r="V43" i="13"/>
  <c r="AG43" i="13" s="1"/>
  <c r="X43" i="13"/>
  <c r="Z43" i="13" s="1"/>
  <c r="K43" i="13"/>
  <c r="W42" i="13"/>
  <c r="V42" i="13"/>
  <c r="AG42" i="13" s="1"/>
  <c r="X42" i="13"/>
  <c r="Z42" i="13" s="1"/>
  <c r="K42" i="13"/>
  <c r="V41" i="13"/>
  <c r="AG41" i="13" s="1"/>
  <c r="X41" i="13"/>
  <c r="Z41" i="13" s="1"/>
  <c r="K41" i="13"/>
  <c r="V40" i="13"/>
  <c r="AG40" i="13" s="1"/>
  <c r="X40" i="13"/>
  <c r="Z40" i="13" s="1"/>
  <c r="K40" i="13"/>
  <c r="V39" i="13"/>
  <c r="AG39" i="13" s="1"/>
  <c r="X39" i="13"/>
  <c r="Z39" i="13" s="1"/>
  <c r="K39" i="13"/>
  <c r="W38" i="13"/>
  <c r="V38" i="13"/>
  <c r="AG38" i="13" s="1"/>
  <c r="X38" i="13"/>
  <c r="Z38" i="13" s="1"/>
  <c r="K38" i="13"/>
  <c r="V37" i="13"/>
  <c r="AG37" i="13" s="1"/>
  <c r="X37" i="13"/>
  <c r="Z37" i="13" s="1"/>
  <c r="K37" i="13"/>
  <c r="W36" i="13"/>
  <c r="V36" i="13"/>
  <c r="AG36" i="13" s="1"/>
  <c r="X36" i="13"/>
  <c r="Z36" i="13" s="1"/>
  <c r="K36" i="13"/>
  <c r="V35" i="13"/>
  <c r="AG35" i="13" s="1"/>
  <c r="X35" i="13"/>
  <c r="Z35" i="13" s="1"/>
  <c r="K35" i="13"/>
  <c r="W34" i="13"/>
  <c r="V34" i="13"/>
  <c r="AG34" i="13" s="1"/>
  <c r="X34" i="13"/>
  <c r="Z34" i="13" s="1"/>
  <c r="K34" i="13"/>
  <c r="V33" i="13"/>
  <c r="AG33" i="13" s="1"/>
  <c r="X33" i="13"/>
  <c r="Z33" i="13" s="1"/>
  <c r="K33" i="13"/>
  <c r="V32" i="13"/>
  <c r="AG32" i="13" s="1"/>
  <c r="X32" i="13"/>
  <c r="Z32" i="13" s="1"/>
  <c r="K32" i="13"/>
  <c r="V31" i="13"/>
  <c r="AG31" i="13" s="1"/>
  <c r="X31" i="13"/>
  <c r="Z31" i="13" s="1"/>
  <c r="K31" i="13"/>
  <c r="V30" i="13"/>
  <c r="AG30" i="13" s="1"/>
  <c r="X30" i="13"/>
  <c r="Z30" i="13" s="1"/>
  <c r="K30" i="13"/>
  <c r="W29" i="13"/>
  <c r="V29" i="13"/>
  <c r="AG29" i="13" s="1"/>
  <c r="X29" i="13"/>
  <c r="Z29" i="13" s="1"/>
  <c r="K29" i="13"/>
  <c r="W28" i="13"/>
  <c r="V28" i="13"/>
  <c r="AG28" i="13" s="1"/>
  <c r="X28" i="13"/>
  <c r="Z28" i="13" s="1"/>
  <c r="K28" i="13"/>
  <c r="W27" i="13"/>
  <c r="V27" i="13"/>
  <c r="AG27" i="13" s="1"/>
  <c r="X27" i="13"/>
  <c r="Z27" i="13" s="1"/>
  <c r="K27" i="13"/>
  <c r="V26" i="13"/>
  <c r="AG26" i="13" s="1"/>
  <c r="X26" i="13"/>
  <c r="Z26" i="13" s="1"/>
  <c r="K26" i="13"/>
  <c r="W25" i="13"/>
  <c r="V25" i="13"/>
  <c r="AG25" i="13" s="1"/>
  <c r="X25" i="13"/>
  <c r="Z25" i="13" s="1"/>
  <c r="K25" i="13"/>
  <c r="V24" i="13"/>
  <c r="AG24" i="13" s="1"/>
  <c r="X24" i="13"/>
  <c r="Z24" i="13" s="1"/>
  <c r="K24" i="13"/>
  <c r="W23" i="13"/>
  <c r="V23" i="13"/>
  <c r="AG23" i="13" s="1"/>
  <c r="X23" i="13"/>
  <c r="Z23" i="13" s="1"/>
  <c r="K23" i="13"/>
  <c r="V22" i="13"/>
  <c r="AG22" i="13" s="1"/>
  <c r="X22" i="13"/>
  <c r="Z22" i="13" s="1"/>
  <c r="K22" i="13"/>
  <c r="V21" i="13"/>
  <c r="AG21" i="13" s="1"/>
  <c r="X21" i="13"/>
  <c r="Z21" i="13" s="1"/>
  <c r="K21" i="13"/>
  <c r="V20" i="13"/>
  <c r="AG20" i="13" s="1"/>
  <c r="X20" i="13"/>
  <c r="Z20" i="13" s="1"/>
  <c r="K20" i="13"/>
  <c r="W19" i="13"/>
  <c r="V19" i="13"/>
  <c r="AG19" i="13" s="1"/>
  <c r="X19" i="13"/>
  <c r="Z19" i="13" s="1"/>
  <c r="K19" i="13"/>
  <c r="W18" i="13"/>
  <c r="V18" i="13"/>
  <c r="AG18" i="13" s="1"/>
  <c r="X18" i="13"/>
  <c r="Z18" i="13" s="1"/>
  <c r="K18" i="13"/>
  <c r="V17" i="13"/>
  <c r="AG17" i="13" s="1"/>
  <c r="X17" i="13"/>
  <c r="Z17" i="13" s="1"/>
  <c r="K17" i="13"/>
  <c r="W16" i="13"/>
  <c r="V16" i="13"/>
  <c r="AG16" i="13" s="1"/>
  <c r="X16" i="13"/>
  <c r="Z16" i="13" s="1"/>
  <c r="K16" i="13"/>
  <c r="V15" i="13"/>
  <c r="AG15" i="13" s="1"/>
  <c r="X15" i="13"/>
  <c r="Z15" i="13" s="1"/>
  <c r="K15" i="13"/>
  <c r="W14" i="13"/>
  <c r="V14" i="13"/>
  <c r="AG14" i="13" s="1"/>
  <c r="X14" i="13"/>
  <c r="Z14" i="13" s="1"/>
  <c r="K14" i="13"/>
  <c r="V13" i="13"/>
  <c r="AG13" i="13" s="1"/>
  <c r="X13" i="13"/>
  <c r="Z13" i="13" s="1"/>
  <c r="K13" i="13"/>
  <c r="W12" i="13"/>
  <c r="V12" i="13"/>
  <c r="AG12" i="13" s="1"/>
  <c r="X12" i="13"/>
  <c r="Z12" i="13" s="1"/>
  <c r="K12" i="13"/>
  <c r="W11" i="13"/>
  <c r="V11" i="13"/>
  <c r="AG11" i="13" s="1"/>
  <c r="X11" i="13"/>
  <c r="Z11" i="13" s="1"/>
  <c r="K11" i="13"/>
  <c r="V10" i="13"/>
  <c r="AG10" i="13" s="1"/>
  <c r="X10" i="13"/>
  <c r="Z10" i="13" s="1"/>
  <c r="K10" i="13"/>
  <c r="V9" i="13"/>
  <c r="AG9" i="13" s="1"/>
  <c r="X9" i="13"/>
  <c r="Z9" i="13" s="1"/>
  <c r="K9" i="13"/>
  <c r="V8" i="13"/>
  <c r="AG8" i="13" s="1"/>
  <c r="X8" i="13"/>
  <c r="Z8" i="13" s="1"/>
  <c r="K8" i="13"/>
  <c r="V7" i="13"/>
  <c r="AG7" i="13" s="1"/>
  <c r="X7" i="13"/>
  <c r="Z7" i="13" s="1"/>
  <c r="K7" i="13"/>
  <c r="W6" i="13"/>
  <c r="V6" i="13"/>
  <c r="AG6" i="13" s="1"/>
  <c r="X6" i="13"/>
  <c r="Z6" i="13" s="1"/>
  <c r="K6" i="13"/>
  <c r="V5" i="13"/>
  <c r="AG5" i="13" s="1"/>
  <c r="X5" i="13"/>
  <c r="Z5" i="13" s="1"/>
  <c r="K5" i="13"/>
  <c r="W4" i="13"/>
  <c r="V4" i="13"/>
  <c r="AG4" i="13" s="1"/>
  <c r="X4" i="13"/>
  <c r="Z4" i="13" s="1"/>
  <c r="K4" i="13"/>
  <c r="V3" i="13"/>
  <c r="AG3" i="13" s="1"/>
  <c r="X3" i="13"/>
  <c r="Z3" i="13" s="1"/>
  <c r="K3" i="13"/>
  <c r="AH2" i="13"/>
  <c r="W2" i="13"/>
  <c r="V2" i="13"/>
  <c r="AG2" i="13" s="1"/>
  <c r="X2" i="13"/>
  <c r="Z2" i="13" s="1"/>
  <c r="K2" i="13"/>
  <c r="AL267" i="12"/>
  <c r="AI267" i="12"/>
  <c r="AH267" i="12"/>
  <c r="AK267" i="12" s="1"/>
  <c r="AL266" i="12"/>
  <c r="AN266" i="12" s="1"/>
  <c r="AI266" i="12"/>
  <c r="AH266" i="12"/>
  <c r="AK266" i="12" s="1"/>
  <c r="AL265" i="12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L258" i="12"/>
  <c r="AN258" i="12" s="1"/>
  <c r="AI258" i="12"/>
  <c r="AH258" i="12"/>
  <c r="AL257" i="12"/>
  <c r="AN257" i="12" s="1"/>
  <c r="AI257" i="12"/>
  <c r="AH257" i="12"/>
  <c r="AL256" i="12"/>
  <c r="AN256" i="12" s="1"/>
  <c r="AI256" i="12"/>
  <c r="AH256" i="12"/>
  <c r="AL255" i="12"/>
  <c r="AN255" i="12" s="1"/>
  <c r="AI255" i="12"/>
  <c r="AH255" i="12"/>
  <c r="AL254" i="12"/>
  <c r="AN254" i="12" s="1"/>
  <c r="AI254" i="12"/>
  <c r="AH254" i="12"/>
  <c r="AL253" i="12"/>
  <c r="AN253" i="12" s="1"/>
  <c r="AH253" i="12"/>
  <c r="AL252" i="12"/>
  <c r="AN252" i="12" s="1"/>
  <c r="AH252" i="12"/>
  <c r="AL251" i="12"/>
  <c r="AN251" i="12" s="1"/>
  <c r="AH251" i="12"/>
  <c r="AL250" i="12"/>
  <c r="AN250" i="12" s="1"/>
  <c r="AI250" i="12"/>
  <c r="AH250" i="12"/>
  <c r="AL249" i="12"/>
  <c r="AN249" i="12" s="1"/>
  <c r="AI249" i="12"/>
  <c r="AH249" i="12"/>
  <c r="AL248" i="12"/>
  <c r="AN248" i="12" s="1"/>
  <c r="AI248" i="12"/>
  <c r="AH248" i="12"/>
  <c r="AL247" i="12"/>
  <c r="AN247" i="12" s="1"/>
  <c r="AI247" i="12"/>
  <c r="AH247" i="12"/>
  <c r="AL246" i="12"/>
  <c r="AN246" i="12" s="1"/>
  <c r="AI246" i="12"/>
  <c r="AH246" i="12"/>
  <c r="AL245" i="12"/>
  <c r="AN245" i="12" s="1"/>
  <c r="AI245" i="12"/>
  <c r="AH245" i="12"/>
  <c r="AL244" i="12"/>
  <c r="AN244" i="12" s="1"/>
  <c r="AI244" i="12"/>
  <c r="AH244" i="12"/>
  <c r="AL243" i="12"/>
  <c r="AN243" i="12" s="1"/>
  <c r="AI243" i="12"/>
  <c r="AH243" i="12"/>
  <c r="AL242" i="12"/>
  <c r="AN242" i="12" s="1"/>
  <c r="AH242" i="12"/>
  <c r="AL241" i="12"/>
  <c r="AN241" i="12" s="1"/>
  <c r="AH241" i="12"/>
  <c r="AL240" i="12"/>
  <c r="AN240" i="12" s="1"/>
  <c r="AH240" i="12"/>
  <c r="AL239" i="12"/>
  <c r="AN239" i="12" s="1"/>
  <c r="AI239" i="12"/>
  <c r="AH239" i="12"/>
  <c r="AL238" i="12"/>
  <c r="AN238" i="12" s="1"/>
  <c r="AI238" i="12"/>
  <c r="AH238" i="12"/>
  <c r="AL237" i="12"/>
  <c r="AN237" i="12" s="1"/>
  <c r="AI237" i="12"/>
  <c r="AH237" i="12"/>
  <c r="AL236" i="12"/>
  <c r="AN236" i="12" s="1"/>
  <c r="AI236" i="12"/>
  <c r="AH236" i="12"/>
  <c r="AL235" i="12"/>
  <c r="AN235" i="12" s="1"/>
  <c r="AI235" i="12"/>
  <c r="AH235" i="12"/>
  <c r="AL234" i="12"/>
  <c r="AN234" i="12" s="1"/>
  <c r="AI234" i="12"/>
  <c r="AH234" i="12"/>
  <c r="AL233" i="12"/>
  <c r="AN233" i="12" s="1"/>
  <c r="AI233" i="12"/>
  <c r="AH233" i="12"/>
  <c r="AL232" i="12"/>
  <c r="AN232" i="12" s="1"/>
  <c r="AI232" i="12"/>
  <c r="AH232" i="12"/>
  <c r="AL231" i="12"/>
  <c r="AN231" i="12" s="1"/>
  <c r="AI231" i="12"/>
  <c r="AH231" i="12"/>
  <c r="AL230" i="12"/>
  <c r="AN230" i="12" s="1"/>
  <c r="AI230" i="12"/>
  <c r="AH230" i="12"/>
  <c r="AL229" i="12"/>
  <c r="AN229" i="12" s="1"/>
  <c r="AI229" i="12"/>
  <c r="AH229" i="12"/>
  <c r="AL228" i="12"/>
  <c r="AN228" i="12" s="1"/>
  <c r="AI228" i="12"/>
  <c r="AH228" i="12"/>
  <c r="AL227" i="12"/>
  <c r="AN227" i="12" s="1"/>
  <c r="AI227" i="12"/>
  <c r="AH227" i="12"/>
  <c r="AL226" i="12"/>
  <c r="AN226" i="12" s="1"/>
  <c r="AI226" i="12"/>
  <c r="AH226" i="12"/>
  <c r="AL225" i="12"/>
  <c r="AN225" i="12" s="1"/>
  <c r="AI225" i="12"/>
  <c r="AH225" i="12"/>
  <c r="AL224" i="12"/>
  <c r="AN224" i="12" s="1"/>
  <c r="AI224" i="12"/>
  <c r="AH224" i="12"/>
  <c r="AL223" i="12"/>
  <c r="AN223" i="12" s="1"/>
  <c r="AI223" i="12"/>
  <c r="AH223" i="12"/>
  <c r="AL222" i="12"/>
  <c r="AN222" i="12" s="1"/>
  <c r="AI222" i="12"/>
  <c r="AH222" i="12"/>
  <c r="AL221" i="12"/>
  <c r="AN221" i="12" s="1"/>
  <c r="AI221" i="12"/>
  <c r="AH221" i="12"/>
  <c r="AL220" i="12"/>
  <c r="AN220" i="12" s="1"/>
  <c r="AI220" i="12"/>
  <c r="AH220" i="12"/>
  <c r="AL219" i="12"/>
  <c r="AN219" i="12" s="1"/>
  <c r="AI219" i="12"/>
  <c r="AH219" i="12"/>
  <c r="AL218" i="12"/>
  <c r="AN218" i="12" s="1"/>
  <c r="AI218" i="12"/>
  <c r="AH218" i="12"/>
  <c r="AL217" i="12"/>
  <c r="AN217" i="12" s="1"/>
  <c r="AI217" i="12"/>
  <c r="AH217" i="12"/>
  <c r="AL216" i="12"/>
  <c r="AN216" i="12" s="1"/>
  <c r="AI216" i="12"/>
  <c r="AH216" i="12"/>
  <c r="AL215" i="12"/>
  <c r="AN215" i="12" s="1"/>
  <c r="AI215" i="12"/>
  <c r="AH215" i="12"/>
  <c r="AL214" i="12"/>
  <c r="AN214" i="12" s="1"/>
  <c r="AI214" i="12"/>
  <c r="AH214" i="12"/>
  <c r="AL213" i="12"/>
  <c r="AN213" i="12" s="1"/>
  <c r="AI213" i="12"/>
  <c r="AH213" i="12"/>
  <c r="AL212" i="12"/>
  <c r="AN212" i="12" s="1"/>
  <c r="AI212" i="12"/>
  <c r="AH212" i="12"/>
  <c r="AL211" i="12"/>
  <c r="AN211" i="12" s="1"/>
  <c r="AI211" i="12"/>
  <c r="AH211" i="12"/>
  <c r="AL210" i="12"/>
  <c r="AN210" i="12" s="1"/>
  <c r="AI210" i="12"/>
  <c r="AH210" i="12"/>
  <c r="AL209" i="12"/>
  <c r="AN209" i="12" s="1"/>
  <c r="AI209" i="12"/>
  <c r="AH209" i="12"/>
  <c r="AL208" i="12"/>
  <c r="AN208" i="12" s="1"/>
  <c r="AI208" i="12"/>
  <c r="AH208" i="12"/>
  <c r="AL207" i="12"/>
  <c r="AN207" i="12" s="1"/>
  <c r="AI207" i="12"/>
  <c r="AH207" i="12"/>
  <c r="AB207" i="12"/>
  <c r="AL206" i="12"/>
  <c r="AN206" i="12" s="1"/>
  <c r="AI206" i="12"/>
  <c r="AH206" i="12"/>
  <c r="AK206" i="12" s="1"/>
  <c r="AP205" i="12"/>
  <c r="AN205" i="12"/>
  <c r="AI205" i="12"/>
  <c r="AH205" i="12"/>
  <c r="AK205" i="12" s="1"/>
  <c r="AL204" i="12"/>
  <c r="AI204" i="12"/>
  <c r="AH204" i="12"/>
  <c r="AK204" i="12" s="1"/>
  <c r="AL203" i="12"/>
  <c r="AI203" i="12"/>
  <c r="AH203" i="12"/>
  <c r="AH200" i="12"/>
  <c r="V200" i="12"/>
  <c r="W200" i="12" s="1"/>
  <c r="X200" i="12"/>
  <c r="Z200" i="12" s="1"/>
  <c r="K200" i="12"/>
  <c r="AH199" i="12"/>
  <c r="V199" i="12"/>
  <c r="W199" i="12" s="1"/>
  <c r="X199" i="12"/>
  <c r="Z199" i="12" s="1"/>
  <c r="AH198" i="12"/>
  <c r="W198" i="12"/>
  <c r="V198" i="12"/>
  <c r="X198" i="12"/>
  <c r="Z198" i="12" s="1"/>
  <c r="AH197" i="12"/>
  <c r="W197" i="12"/>
  <c r="V197" i="12"/>
  <c r="X197" i="12"/>
  <c r="Z197" i="12" s="1"/>
  <c r="AH196" i="12"/>
  <c r="W196" i="12"/>
  <c r="V196" i="12"/>
  <c r="X196" i="12"/>
  <c r="Z196" i="12" s="1"/>
  <c r="AH195" i="12"/>
  <c r="W195" i="12"/>
  <c r="V195" i="12"/>
  <c r="X195" i="12"/>
  <c r="Z195" i="12" s="1"/>
  <c r="AH194" i="12"/>
  <c r="W194" i="12"/>
  <c r="V194" i="12"/>
  <c r="X194" i="12"/>
  <c r="Z194" i="12" s="1"/>
  <c r="AH193" i="12"/>
  <c r="W193" i="12"/>
  <c r="V193" i="12"/>
  <c r="X193" i="12"/>
  <c r="Z193" i="12" s="1"/>
  <c r="AH192" i="12"/>
  <c r="W192" i="12"/>
  <c r="V192" i="12"/>
  <c r="X192" i="12"/>
  <c r="Z192" i="12" s="1"/>
  <c r="AH191" i="12"/>
  <c r="W191" i="12"/>
  <c r="V191" i="12"/>
  <c r="X191" i="12"/>
  <c r="Z191" i="12" s="1"/>
  <c r="AH190" i="12"/>
  <c r="W190" i="12"/>
  <c r="V190" i="12"/>
  <c r="X190" i="12"/>
  <c r="Z190" i="12" s="1"/>
  <c r="AH189" i="12"/>
  <c r="W189" i="12"/>
  <c r="V189" i="12"/>
  <c r="X189" i="12"/>
  <c r="Z189" i="12" s="1"/>
  <c r="AH188" i="12"/>
  <c r="W188" i="12"/>
  <c r="V188" i="12"/>
  <c r="X188" i="12"/>
  <c r="Z188" i="12" s="1"/>
  <c r="AH187" i="12"/>
  <c r="W187" i="12"/>
  <c r="V187" i="12"/>
  <c r="X187" i="12"/>
  <c r="Z187" i="12" s="1"/>
  <c r="AH186" i="12"/>
  <c r="W186" i="12"/>
  <c r="V186" i="12"/>
  <c r="X186" i="12"/>
  <c r="Z186" i="12" s="1"/>
  <c r="AH185" i="12"/>
  <c r="W185" i="12"/>
  <c r="V185" i="12"/>
  <c r="X185" i="12"/>
  <c r="Z185" i="12" s="1"/>
  <c r="AH184" i="12"/>
  <c r="W184" i="12"/>
  <c r="V184" i="12"/>
  <c r="X184" i="12"/>
  <c r="Z184" i="12" s="1"/>
  <c r="AH183" i="12"/>
  <c r="W183" i="12"/>
  <c r="V183" i="12"/>
  <c r="X183" i="12"/>
  <c r="Z183" i="12" s="1"/>
  <c r="AH182" i="12"/>
  <c r="W182" i="12"/>
  <c r="V182" i="12"/>
  <c r="X182" i="12"/>
  <c r="Z182" i="12" s="1"/>
  <c r="AH181" i="12"/>
  <c r="W181" i="12"/>
  <c r="V181" i="12"/>
  <c r="X181" i="12"/>
  <c r="Z181" i="12" s="1"/>
  <c r="AH180" i="12"/>
  <c r="W180" i="12"/>
  <c r="V180" i="12"/>
  <c r="X180" i="12"/>
  <c r="Z180" i="12" s="1"/>
  <c r="AH179" i="12"/>
  <c r="W179" i="12"/>
  <c r="V179" i="12"/>
  <c r="X179" i="12"/>
  <c r="Z179" i="12" s="1"/>
  <c r="AH178" i="12"/>
  <c r="W178" i="12"/>
  <c r="V178" i="12"/>
  <c r="X178" i="12"/>
  <c r="Z178" i="12" s="1"/>
  <c r="AH177" i="12"/>
  <c r="W177" i="12"/>
  <c r="V177" i="12"/>
  <c r="X177" i="12"/>
  <c r="Z177" i="12" s="1"/>
  <c r="AH176" i="12"/>
  <c r="W176" i="12"/>
  <c r="V176" i="12"/>
  <c r="X176" i="12"/>
  <c r="Z176" i="12" s="1"/>
  <c r="AH175" i="12"/>
  <c r="W175" i="12"/>
  <c r="V175" i="12"/>
  <c r="X175" i="12"/>
  <c r="Z175" i="12" s="1"/>
  <c r="AH174" i="12"/>
  <c r="W174" i="12"/>
  <c r="V174" i="12"/>
  <c r="X174" i="12"/>
  <c r="Z174" i="12" s="1"/>
  <c r="AH173" i="12"/>
  <c r="W173" i="12"/>
  <c r="V173" i="12"/>
  <c r="X173" i="12"/>
  <c r="Z173" i="12" s="1"/>
  <c r="AH172" i="12"/>
  <c r="W172" i="12"/>
  <c r="V172" i="12"/>
  <c r="X172" i="12"/>
  <c r="Z172" i="12" s="1"/>
  <c r="AH171" i="12"/>
  <c r="W171" i="12"/>
  <c r="V171" i="12"/>
  <c r="X171" i="12"/>
  <c r="Z171" i="12" s="1"/>
  <c r="AH170" i="12"/>
  <c r="W170" i="12"/>
  <c r="V170" i="12"/>
  <c r="X170" i="12"/>
  <c r="Z170" i="12" s="1"/>
  <c r="AH169" i="12"/>
  <c r="W169" i="12"/>
  <c r="V169" i="12"/>
  <c r="X169" i="12"/>
  <c r="Z169" i="12" s="1"/>
  <c r="AH168" i="12"/>
  <c r="W168" i="12"/>
  <c r="V168" i="12"/>
  <c r="X168" i="12"/>
  <c r="Z168" i="12" s="1"/>
  <c r="AH167" i="12"/>
  <c r="W167" i="12"/>
  <c r="V167" i="12"/>
  <c r="X167" i="12"/>
  <c r="Z167" i="12" s="1"/>
  <c r="AH166" i="12"/>
  <c r="W166" i="12"/>
  <c r="V166" i="12"/>
  <c r="X166" i="12"/>
  <c r="Z166" i="12" s="1"/>
  <c r="AH165" i="12"/>
  <c r="W165" i="12"/>
  <c r="V165" i="12"/>
  <c r="X165" i="12"/>
  <c r="Z165" i="12" s="1"/>
  <c r="AH164" i="12"/>
  <c r="W164" i="12"/>
  <c r="V164" i="12"/>
  <c r="X164" i="12"/>
  <c r="Z164" i="12" s="1"/>
  <c r="AH163" i="12"/>
  <c r="W163" i="12"/>
  <c r="V163" i="12"/>
  <c r="X163" i="12"/>
  <c r="Z163" i="12" s="1"/>
  <c r="AH162" i="12"/>
  <c r="W162" i="12"/>
  <c r="V162" i="12"/>
  <c r="X162" i="12"/>
  <c r="Z162" i="12" s="1"/>
  <c r="AH161" i="12"/>
  <c r="W161" i="12"/>
  <c r="V161" i="12"/>
  <c r="X161" i="12"/>
  <c r="Z161" i="12" s="1"/>
  <c r="AH160" i="12"/>
  <c r="W160" i="12"/>
  <c r="V160" i="12"/>
  <c r="X160" i="12"/>
  <c r="Z160" i="12" s="1"/>
  <c r="AH159" i="12"/>
  <c r="W159" i="12"/>
  <c r="V159" i="12"/>
  <c r="X159" i="12"/>
  <c r="Z159" i="12" s="1"/>
  <c r="AH158" i="12"/>
  <c r="W158" i="12"/>
  <c r="V158" i="12"/>
  <c r="X158" i="12"/>
  <c r="Z158" i="12" s="1"/>
  <c r="AH157" i="12"/>
  <c r="W157" i="12"/>
  <c r="V157" i="12"/>
  <c r="X157" i="12"/>
  <c r="Z157" i="12" s="1"/>
  <c r="AH156" i="12"/>
  <c r="W156" i="12"/>
  <c r="V156" i="12"/>
  <c r="X156" i="12"/>
  <c r="Z156" i="12" s="1"/>
  <c r="AH155" i="12"/>
  <c r="W155" i="12"/>
  <c r="V155" i="12"/>
  <c r="X155" i="12"/>
  <c r="Z155" i="12" s="1"/>
  <c r="AH154" i="12"/>
  <c r="W154" i="12"/>
  <c r="V154" i="12"/>
  <c r="X154" i="12"/>
  <c r="Z154" i="12" s="1"/>
  <c r="AH153" i="12"/>
  <c r="W153" i="12"/>
  <c r="V153" i="12"/>
  <c r="X153" i="12"/>
  <c r="Z153" i="12" s="1"/>
  <c r="AH152" i="12"/>
  <c r="W152" i="12"/>
  <c r="V152" i="12"/>
  <c r="X152" i="12"/>
  <c r="Z152" i="12" s="1"/>
  <c r="AH151" i="12"/>
  <c r="W151" i="12"/>
  <c r="V151" i="12"/>
  <c r="X151" i="12"/>
  <c r="Z151" i="12" s="1"/>
  <c r="AH150" i="12"/>
  <c r="W150" i="12"/>
  <c r="V150" i="12"/>
  <c r="X150" i="12"/>
  <c r="Z150" i="12" s="1"/>
  <c r="AH149" i="12"/>
  <c r="W149" i="12"/>
  <c r="V149" i="12"/>
  <c r="X149" i="12"/>
  <c r="Z149" i="12" s="1"/>
  <c r="AH148" i="12"/>
  <c r="W148" i="12"/>
  <c r="V148" i="12"/>
  <c r="X148" i="12"/>
  <c r="Z148" i="12" s="1"/>
  <c r="AH147" i="12"/>
  <c r="W147" i="12"/>
  <c r="V147" i="12"/>
  <c r="X147" i="12"/>
  <c r="Z147" i="12" s="1"/>
  <c r="AH146" i="12"/>
  <c r="X146" i="12"/>
  <c r="Z146" i="12" s="1"/>
  <c r="W146" i="12"/>
  <c r="V146" i="12"/>
  <c r="AH145" i="12"/>
  <c r="W145" i="12"/>
  <c r="V145" i="12"/>
  <c r="X145" i="12"/>
  <c r="Z145" i="12" s="1"/>
  <c r="AH144" i="12"/>
  <c r="W144" i="12"/>
  <c r="V144" i="12"/>
  <c r="X144" i="12"/>
  <c r="Z144" i="12" s="1"/>
  <c r="AH143" i="12"/>
  <c r="W143" i="12"/>
  <c r="V143" i="12"/>
  <c r="X143" i="12"/>
  <c r="Z143" i="12" s="1"/>
  <c r="AH142" i="12"/>
  <c r="W142" i="12"/>
  <c r="V142" i="12"/>
  <c r="X142" i="12"/>
  <c r="Z142" i="12" s="1"/>
  <c r="AH141" i="12"/>
  <c r="W141" i="12"/>
  <c r="V141" i="12"/>
  <c r="X141" i="12"/>
  <c r="Z141" i="12" s="1"/>
  <c r="AH140" i="12"/>
  <c r="W140" i="12"/>
  <c r="V140" i="12"/>
  <c r="X140" i="12"/>
  <c r="Z140" i="12" s="1"/>
  <c r="AH139" i="12"/>
  <c r="W139" i="12"/>
  <c r="V139" i="12"/>
  <c r="X139" i="12"/>
  <c r="Z139" i="12" s="1"/>
  <c r="AH138" i="12"/>
  <c r="W138" i="12"/>
  <c r="V138" i="12"/>
  <c r="X138" i="12"/>
  <c r="Z138" i="12" s="1"/>
  <c r="AH137" i="12"/>
  <c r="W137" i="12"/>
  <c r="V137" i="12"/>
  <c r="X137" i="12"/>
  <c r="Z137" i="12" s="1"/>
  <c r="AH136" i="12"/>
  <c r="W136" i="12"/>
  <c r="V136" i="12"/>
  <c r="X136" i="12"/>
  <c r="Z136" i="12" s="1"/>
  <c r="AH135" i="12"/>
  <c r="W135" i="12"/>
  <c r="V135" i="12"/>
  <c r="X135" i="12"/>
  <c r="Z135" i="12" s="1"/>
  <c r="AH134" i="12"/>
  <c r="W134" i="12"/>
  <c r="V134" i="12"/>
  <c r="X134" i="12"/>
  <c r="Z134" i="12" s="1"/>
  <c r="AH133" i="12"/>
  <c r="W133" i="12"/>
  <c r="V133" i="12"/>
  <c r="X133" i="12"/>
  <c r="Z133" i="12" s="1"/>
  <c r="AH132" i="12"/>
  <c r="W132" i="12"/>
  <c r="V132" i="12"/>
  <c r="X132" i="12"/>
  <c r="Z132" i="12" s="1"/>
  <c r="AH131" i="12"/>
  <c r="W131" i="12"/>
  <c r="V131" i="12"/>
  <c r="X131" i="12"/>
  <c r="Z131" i="12" s="1"/>
  <c r="AH130" i="12"/>
  <c r="W130" i="12"/>
  <c r="V130" i="12"/>
  <c r="X130" i="12"/>
  <c r="Z130" i="12" s="1"/>
  <c r="AH129" i="12"/>
  <c r="W129" i="12"/>
  <c r="V129" i="12"/>
  <c r="X129" i="12"/>
  <c r="Z129" i="12" s="1"/>
  <c r="AH128" i="12"/>
  <c r="W128" i="12"/>
  <c r="V128" i="12"/>
  <c r="X128" i="12"/>
  <c r="Z128" i="12" s="1"/>
  <c r="AH127" i="12"/>
  <c r="W127" i="12"/>
  <c r="V127" i="12"/>
  <c r="X127" i="12"/>
  <c r="Z127" i="12" s="1"/>
  <c r="AH126" i="12"/>
  <c r="W126" i="12"/>
  <c r="V126" i="12"/>
  <c r="X126" i="12"/>
  <c r="Z126" i="12" s="1"/>
  <c r="AH125" i="12"/>
  <c r="W125" i="12"/>
  <c r="V125" i="12"/>
  <c r="X125" i="12"/>
  <c r="Z125" i="12" s="1"/>
  <c r="AH124" i="12"/>
  <c r="W124" i="12"/>
  <c r="V124" i="12"/>
  <c r="X124" i="12"/>
  <c r="Z124" i="12" s="1"/>
  <c r="AH123" i="12"/>
  <c r="W123" i="12"/>
  <c r="V123" i="12"/>
  <c r="X123" i="12"/>
  <c r="Z123" i="12" s="1"/>
  <c r="AH122" i="12"/>
  <c r="W122" i="12"/>
  <c r="V122" i="12"/>
  <c r="X122" i="12"/>
  <c r="Z122" i="12" s="1"/>
  <c r="AH121" i="12"/>
  <c r="W121" i="12"/>
  <c r="V121" i="12"/>
  <c r="X121" i="12"/>
  <c r="Z121" i="12" s="1"/>
  <c r="AH120" i="12"/>
  <c r="W120" i="12"/>
  <c r="V120" i="12"/>
  <c r="X120" i="12"/>
  <c r="Z120" i="12" s="1"/>
  <c r="AH119" i="12"/>
  <c r="W119" i="12"/>
  <c r="V119" i="12"/>
  <c r="X119" i="12"/>
  <c r="Z119" i="12" s="1"/>
  <c r="AH118" i="12"/>
  <c r="W118" i="12"/>
  <c r="V118" i="12"/>
  <c r="X118" i="12"/>
  <c r="Z118" i="12" s="1"/>
  <c r="AH117" i="12"/>
  <c r="W117" i="12"/>
  <c r="V117" i="12"/>
  <c r="X117" i="12"/>
  <c r="Z117" i="12" s="1"/>
  <c r="AH116" i="12"/>
  <c r="W116" i="12"/>
  <c r="V116" i="12"/>
  <c r="X116" i="12"/>
  <c r="Z116" i="12" s="1"/>
  <c r="AH115" i="12"/>
  <c r="W115" i="12"/>
  <c r="V115" i="12"/>
  <c r="X115" i="12"/>
  <c r="Z115" i="12" s="1"/>
  <c r="AH114" i="12"/>
  <c r="W114" i="12"/>
  <c r="V114" i="12"/>
  <c r="X114" i="12"/>
  <c r="Z114" i="12" s="1"/>
  <c r="AH113" i="12"/>
  <c r="W113" i="12"/>
  <c r="V113" i="12"/>
  <c r="X113" i="12"/>
  <c r="Z113" i="12" s="1"/>
  <c r="AH112" i="12"/>
  <c r="W112" i="12"/>
  <c r="V112" i="12"/>
  <c r="X112" i="12"/>
  <c r="Z112" i="12" s="1"/>
  <c r="AH111" i="12"/>
  <c r="W111" i="12"/>
  <c r="V111" i="12"/>
  <c r="X111" i="12"/>
  <c r="Z111" i="12" s="1"/>
  <c r="AH110" i="12"/>
  <c r="W110" i="12"/>
  <c r="V110" i="12"/>
  <c r="X110" i="12"/>
  <c r="Z110" i="12" s="1"/>
  <c r="AH109" i="12"/>
  <c r="W109" i="12"/>
  <c r="V109" i="12"/>
  <c r="X109" i="12"/>
  <c r="Z109" i="12" s="1"/>
  <c r="AH108" i="12"/>
  <c r="W108" i="12"/>
  <c r="V108" i="12"/>
  <c r="X108" i="12"/>
  <c r="Z108" i="12" s="1"/>
  <c r="AH107" i="12"/>
  <c r="W107" i="12"/>
  <c r="V107" i="12"/>
  <c r="X107" i="12"/>
  <c r="Z107" i="12" s="1"/>
  <c r="AH106" i="12"/>
  <c r="W106" i="12"/>
  <c r="V106" i="12"/>
  <c r="X106" i="12"/>
  <c r="Z106" i="12" s="1"/>
  <c r="AH105" i="12"/>
  <c r="W105" i="12"/>
  <c r="V105" i="12"/>
  <c r="X105" i="12"/>
  <c r="Z105" i="12" s="1"/>
  <c r="AH104" i="12"/>
  <c r="W104" i="12"/>
  <c r="V104" i="12"/>
  <c r="X104" i="12"/>
  <c r="Z104" i="12" s="1"/>
  <c r="AH103" i="12"/>
  <c r="W103" i="12"/>
  <c r="V103" i="12"/>
  <c r="X103" i="12"/>
  <c r="Z103" i="12" s="1"/>
  <c r="AH102" i="12"/>
  <c r="W102" i="12"/>
  <c r="V102" i="12"/>
  <c r="X102" i="12"/>
  <c r="Z102" i="12" s="1"/>
  <c r="AH101" i="12"/>
  <c r="W101" i="12"/>
  <c r="V101" i="12"/>
  <c r="X101" i="12"/>
  <c r="Z101" i="12" s="1"/>
  <c r="AH100" i="12"/>
  <c r="W100" i="12"/>
  <c r="V100" i="12"/>
  <c r="X100" i="12"/>
  <c r="Z100" i="12" s="1"/>
  <c r="AH99" i="12"/>
  <c r="W99" i="12"/>
  <c r="V99" i="12"/>
  <c r="X99" i="12"/>
  <c r="Z99" i="12" s="1"/>
  <c r="AH98" i="12"/>
  <c r="W98" i="12"/>
  <c r="V98" i="12"/>
  <c r="X98" i="12"/>
  <c r="Z98" i="12" s="1"/>
  <c r="AH97" i="12"/>
  <c r="W97" i="12"/>
  <c r="V97" i="12"/>
  <c r="X97" i="12"/>
  <c r="Z97" i="12" s="1"/>
  <c r="AH96" i="12"/>
  <c r="W96" i="12"/>
  <c r="V96" i="12"/>
  <c r="X96" i="12"/>
  <c r="Z96" i="12" s="1"/>
  <c r="AH95" i="12"/>
  <c r="W95" i="12"/>
  <c r="V95" i="12"/>
  <c r="X95" i="12"/>
  <c r="Z95" i="12" s="1"/>
  <c r="AH94" i="12"/>
  <c r="W94" i="12"/>
  <c r="V94" i="12"/>
  <c r="X94" i="12"/>
  <c r="Z94" i="12" s="1"/>
  <c r="AH93" i="12"/>
  <c r="W93" i="12"/>
  <c r="V93" i="12"/>
  <c r="X93" i="12"/>
  <c r="Z93" i="12" s="1"/>
  <c r="AH92" i="12"/>
  <c r="W92" i="12"/>
  <c r="V92" i="12"/>
  <c r="X92" i="12"/>
  <c r="Z92" i="12" s="1"/>
  <c r="AH91" i="12"/>
  <c r="W91" i="12"/>
  <c r="V91" i="12"/>
  <c r="X91" i="12"/>
  <c r="Z91" i="12" s="1"/>
  <c r="AH90" i="12"/>
  <c r="W90" i="12"/>
  <c r="V90" i="12"/>
  <c r="X90" i="12"/>
  <c r="Z90" i="12" s="1"/>
  <c r="AH89" i="12"/>
  <c r="W89" i="12"/>
  <c r="V89" i="12"/>
  <c r="X89" i="12"/>
  <c r="Z89" i="12" s="1"/>
  <c r="AH88" i="12"/>
  <c r="W88" i="12"/>
  <c r="V88" i="12"/>
  <c r="X88" i="12"/>
  <c r="Z88" i="12" s="1"/>
  <c r="AH87" i="12"/>
  <c r="AG87" i="12"/>
  <c r="V87" i="12"/>
  <c r="W87" i="12" s="1"/>
  <c r="X87" i="12"/>
  <c r="Z87" i="12" s="1"/>
  <c r="K87" i="12"/>
  <c r="AH86" i="12"/>
  <c r="AG86" i="12"/>
  <c r="V86" i="12"/>
  <c r="W86" i="12" s="1"/>
  <c r="X86" i="12"/>
  <c r="Z86" i="12" s="1"/>
  <c r="K86" i="12"/>
  <c r="AH85" i="12"/>
  <c r="AG85" i="12"/>
  <c r="V85" i="12"/>
  <c r="W85" i="12" s="1"/>
  <c r="X85" i="12"/>
  <c r="Z85" i="12" s="1"/>
  <c r="K85" i="12"/>
  <c r="AH84" i="12"/>
  <c r="W84" i="12"/>
  <c r="V84" i="12"/>
  <c r="AG84" i="12" s="1"/>
  <c r="X84" i="12"/>
  <c r="Z84" i="12" s="1"/>
  <c r="K84" i="12"/>
  <c r="AH83" i="12"/>
  <c r="AG83" i="12"/>
  <c r="V83" i="12"/>
  <c r="W83" i="12" s="1"/>
  <c r="X83" i="12"/>
  <c r="Z83" i="12" s="1"/>
  <c r="K83" i="12"/>
  <c r="AH82" i="12"/>
  <c r="AG82" i="12"/>
  <c r="V82" i="12"/>
  <c r="W82" i="12" s="1"/>
  <c r="X82" i="12"/>
  <c r="Z82" i="12" s="1"/>
  <c r="K82" i="12"/>
  <c r="AH81" i="12"/>
  <c r="W81" i="12"/>
  <c r="V81" i="12"/>
  <c r="AG81" i="12" s="1"/>
  <c r="X81" i="12"/>
  <c r="Z81" i="12" s="1"/>
  <c r="K81" i="12"/>
  <c r="AH80" i="12"/>
  <c r="AG80" i="12"/>
  <c r="V80" i="12"/>
  <c r="W80" i="12" s="1"/>
  <c r="X80" i="12"/>
  <c r="Z80" i="12" s="1"/>
  <c r="K80" i="12"/>
  <c r="AH79" i="12"/>
  <c r="W79" i="12"/>
  <c r="V79" i="12"/>
  <c r="AG79" i="12" s="1"/>
  <c r="X79" i="12"/>
  <c r="Z79" i="12" s="1"/>
  <c r="K79" i="12"/>
  <c r="AH78" i="12"/>
  <c r="AG78" i="12"/>
  <c r="V78" i="12"/>
  <c r="W78" i="12" s="1"/>
  <c r="X78" i="12"/>
  <c r="Z78" i="12" s="1"/>
  <c r="K78" i="12"/>
  <c r="AH77" i="12"/>
  <c r="W77" i="12"/>
  <c r="V77" i="12"/>
  <c r="AG77" i="12" s="1"/>
  <c r="X77" i="12"/>
  <c r="Z77" i="12" s="1"/>
  <c r="K77" i="12"/>
  <c r="AH76" i="12"/>
  <c r="AG76" i="12"/>
  <c r="V76" i="12"/>
  <c r="W76" i="12" s="1"/>
  <c r="X76" i="12"/>
  <c r="Z76" i="12" s="1"/>
  <c r="K76" i="12"/>
  <c r="AH75" i="12"/>
  <c r="W75" i="12"/>
  <c r="V75" i="12"/>
  <c r="AG75" i="12" s="1"/>
  <c r="X75" i="12"/>
  <c r="Z75" i="12" s="1"/>
  <c r="K75" i="12"/>
  <c r="AH74" i="12"/>
  <c r="AG74" i="12"/>
  <c r="V74" i="12"/>
  <c r="W74" i="12" s="1"/>
  <c r="X74" i="12"/>
  <c r="Z74" i="12" s="1"/>
  <c r="K74" i="12"/>
  <c r="AH73" i="12"/>
  <c r="W73" i="12"/>
  <c r="V73" i="12"/>
  <c r="AG73" i="12" s="1"/>
  <c r="X73" i="12"/>
  <c r="Z73" i="12" s="1"/>
  <c r="K73" i="12"/>
  <c r="AH72" i="12"/>
  <c r="AG72" i="12"/>
  <c r="V72" i="12"/>
  <c r="W72" i="12" s="1"/>
  <c r="X72" i="12"/>
  <c r="Z72" i="12" s="1"/>
  <c r="K72" i="12"/>
  <c r="AH71" i="12"/>
  <c r="W71" i="12"/>
  <c r="V71" i="12"/>
  <c r="AG71" i="12" s="1"/>
  <c r="X71" i="12"/>
  <c r="Z71" i="12" s="1"/>
  <c r="K71" i="12"/>
  <c r="AH70" i="12"/>
  <c r="AG70" i="12"/>
  <c r="V70" i="12"/>
  <c r="W70" i="12" s="1"/>
  <c r="X70" i="12"/>
  <c r="Z70" i="12" s="1"/>
  <c r="K70" i="12"/>
  <c r="AH69" i="12"/>
  <c r="W69" i="12"/>
  <c r="V69" i="12"/>
  <c r="AG69" i="12" s="1"/>
  <c r="X69" i="12"/>
  <c r="Z69" i="12" s="1"/>
  <c r="K69" i="12"/>
  <c r="AH68" i="12"/>
  <c r="AG68" i="12"/>
  <c r="V68" i="12"/>
  <c r="W68" i="12" s="1"/>
  <c r="X68" i="12"/>
  <c r="Z68" i="12" s="1"/>
  <c r="K68" i="12"/>
  <c r="AH67" i="12"/>
  <c r="W67" i="12"/>
  <c r="V67" i="12"/>
  <c r="AG67" i="12" s="1"/>
  <c r="X67" i="12"/>
  <c r="Z67" i="12" s="1"/>
  <c r="K67" i="12"/>
  <c r="AH66" i="12"/>
  <c r="AG66" i="12"/>
  <c r="V66" i="12"/>
  <c r="W66" i="12" s="1"/>
  <c r="X66" i="12"/>
  <c r="Z66" i="12" s="1"/>
  <c r="K66" i="12"/>
  <c r="AH65" i="12"/>
  <c r="V65" i="12"/>
  <c r="W65" i="12" s="1"/>
  <c r="X65" i="12"/>
  <c r="Z65" i="12" s="1"/>
  <c r="K65" i="12"/>
  <c r="AH64" i="12"/>
  <c r="V64" i="12"/>
  <c r="W64" i="12" s="1"/>
  <c r="X64" i="12"/>
  <c r="Z64" i="12" s="1"/>
  <c r="K64" i="12"/>
  <c r="AH63" i="12"/>
  <c r="W63" i="12"/>
  <c r="V63" i="12"/>
  <c r="AG63" i="12" s="1"/>
  <c r="X63" i="12"/>
  <c r="Z63" i="12" s="1"/>
  <c r="AH62" i="12"/>
  <c r="V62" i="12"/>
  <c r="W62" i="12" s="1"/>
  <c r="X62" i="12"/>
  <c r="Z62" i="12" s="1"/>
  <c r="K62" i="12"/>
  <c r="AH61" i="12"/>
  <c r="V61" i="12"/>
  <c r="W61" i="12" s="1"/>
  <c r="X61" i="12"/>
  <c r="Z61" i="12" s="1"/>
  <c r="K61" i="12"/>
  <c r="AH60" i="12"/>
  <c r="V60" i="12"/>
  <c r="W60" i="12" s="1"/>
  <c r="X60" i="12"/>
  <c r="Z60" i="12" s="1"/>
  <c r="K60" i="12"/>
  <c r="AH59" i="12"/>
  <c r="V59" i="12"/>
  <c r="W59" i="12" s="1"/>
  <c r="X59" i="12"/>
  <c r="Z59" i="12" s="1"/>
  <c r="AH58" i="12"/>
  <c r="V58" i="12"/>
  <c r="W58" i="12" s="1"/>
  <c r="X58" i="12"/>
  <c r="Z58" i="12" s="1"/>
  <c r="K58" i="12"/>
  <c r="AH57" i="12"/>
  <c r="V57" i="12"/>
  <c r="AG57" i="12" s="1"/>
  <c r="X57" i="12"/>
  <c r="Z57" i="12" s="1"/>
  <c r="K57" i="12"/>
  <c r="AH56" i="12"/>
  <c r="V56" i="12"/>
  <c r="W56" i="12" s="1"/>
  <c r="X56" i="12"/>
  <c r="Z56" i="12" s="1"/>
  <c r="K56" i="12"/>
  <c r="AH55" i="12"/>
  <c r="V55" i="12"/>
  <c r="W55" i="12" s="1"/>
  <c r="X55" i="12"/>
  <c r="Z55" i="12" s="1"/>
  <c r="K55" i="12"/>
  <c r="AH54" i="12"/>
  <c r="V54" i="12"/>
  <c r="W54" i="12" s="1"/>
  <c r="X54" i="12"/>
  <c r="Z54" i="12" s="1"/>
  <c r="K54" i="12"/>
  <c r="AH53" i="12"/>
  <c r="V53" i="12"/>
  <c r="AG53" i="12" s="1"/>
  <c r="X53" i="12"/>
  <c r="Z53" i="12" s="1"/>
  <c r="K53" i="12"/>
  <c r="AH52" i="12"/>
  <c r="AG52" i="12"/>
  <c r="V52" i="12"/>
  <c r="W52" i="12" s="1"/>
  <c r="X52" i="12"/>
  <c r="Z52" i="12" s="1"/>
  <c r="K52" i="12"/>
  <c r="AH51" i="12"/>
  <c r="V51" i="12"/>
  <c r="W51" i="12" s="1"/>
  <c r="X51" i="12"/>
  <c r="Z51" i="12" s="1"/>
  <c r="K51" i="12"/>
  <c r="AH50" i="12"/>
  <c r="V50" i="12"/>
  <c r="W50" i="12" s="1"/>
  <c r="X50" i="12"/>
  <c r="Z50" i="12" s="1"/>
  <c r="K50" i="12"/>
  <c r="AH49" i="12"/>
  <c r="V49" i="12"/>
  <c r="AG49" i="12" s="1"/>
  <c r="X49" i="12"/>
  <c r="Z49" i="12" s="1"/>
  <c r="K49" i="12"/>
  <c r="AH48" i="12"/>
  <c r="AG48" i="12"/>
  <c r="V48" i="12"/>
  <c r="W48" i="12" s="1"/>
  <c r="X48" i="12"/>
  <c r="Z48" i="12" s="1"/>
  <c r="K48" i="12"/>
  <c r="AH47" i="12"/>
  <c r="V47" i="12"/>
  <c r="W47" i="12" s="1"/>
  <c r="X47" i="12"/>
  <c r="Z47" i="12" s="1"/>
  <c r="K47" i="12"/>
  <c r="AH46" i="12"/>
  <c r="V46" i="12"/>
  <c r="W46" i="12" s="1"/>
  <c r="X46" i="12"/>
  <c r="Z46" i="12" s="1"/>
  <c r="K46" i="12"/>
  <c r="AH45" i="12"/>
  <c r="V45" i="12"/>
  <c r="AG45" i="12" s="1"/>
  <c r="X45" i="12"/>
  <c r="Z45" i="12" s="1"/>
  <c r="K45" i="12"/>
  <c r="AH44" i="12"/>
  <c r="AG44" i="12"/>
  <c r="V44" i="12"/>
  <c r="W44" i="12" s="1"/>
  <c r="X44" i="12"/>
  <c r="Z44" i="12" s="1"/>
  <c r="K44" i="12"/>
  <c r="AH43" i="12"/>
  <c r="V43" i="12"/>
  <c r="W43" i="12" s="1"/>
  <c r="X43" i="12"/>
  <c r="Z43" i="12" s="1"/>
  <c r="K43" i="12"/>
  <c r="AH42" i="12"/>
  <c r="V42" i="12"/>
  <c r="W42" i="12" s="1"/>
  <c r="X42" i="12"/>
  <c r="Z42" i="12" s="1"/>
  <c r="K42" i="12"/>
  <c r="AH41" i="12"/>
  <c r="V41" i="12"/>
  <c r="AG41" i="12" s="1"/>
  <c r="X41" i="12"/>
  <c r="Z41" i="12" s="1"/>
  <c r="K41" i="12"/>
  <c r="AH40" i="12"/>
  <c r="AG40" i="12"/>
  <c r="V40" i="12"/>
  <c r="W40" i="12" s="1"/>
  <c r="X40" i="12"/>
  <c r="Z40" i="12" s="1"/>
  <c r="K40" i="12"/>
  <c r="AH39" i="12"/>
  <c r="V39" i="12"/>
  <c r="W39" i="12" s="1"/>
  <c r="X39" i="12"/>
  <c r="Z39" i="12" s="1"/>
  <c r="K39" i="12"/>
  <c r="AH38" i="12"/>
  <c r="V38" i="12"/>
  <c r="W38" i="12" s="1"/>
  <c r="X38" i="12"/>
  <c r="Z38" i="12" s="1"/>
  <c r="K38" i="12"/>
  <c r="AH37" i="12"/>
  <c r="V37" i="12"/>
  <c r="AG37" i="12" s="1"/>
  <c r="X37" i="12"/>
  <c r="Z37" i="12" s="1"/>
  <c r="K37" i="12"/>
  <c r="AH36" i="12"/>
  <c r="AG36" i="12"/>
  <c r="V36" i="12"/>
  <c r="W36" i="12" s="1"/>
  <c r="X36" i="12"/>
  <c r="Z36" i="12" s="1"/>
  <c r="AH35" i="12"/>
  <c r="V35" i="12"/>
  <c r="W35" i="12" s="1"/>
  <c r="X35" i="12"/>
  <c r="Z35" i="12" s="1"/>
  <c r="K35" i="12"/>
  <c r="AH34" i="12"/>
  <c r="V34" i="12"/>
  <c r="W34" i="12" s="1"/>
  <c r="X34" i="12"/>
  <c r="Z34" i="12" s="1"/>
  <c r="K34" i="12"/>
  <c r="AH33" i="12"/>
  <c r="V33" i="12"/>
  <c r="AG33" i="12" s="1"/>
  <c r="X33" i="12"/>
  <c r="Z33" i="12" s="1"/>
  <c r="K33" i="12"/>
  <c r="AH32" i="12"/>
  <c r="AG32" i="12"/>
  <c r="V32" i="12"/>
  <c r="W32" i="12" s="1"/>
  <c r="X32" i="12"/>
  <c r="Z32" i="12" s="1"/>
  <c r="K32" i="12"/>
  <c r="AH31" i="12"/>
  <c r="V31" i="12"/>
  <c r="W31" i="12" s="1"/>
  <c r="X31" i="12"/>
  <c r="Z31" i="12" s="1"/>
  <c r="K31" i="12"/>
  <c r="AH30" i="12"/>
  <c r="V30" i="12"/>
  <c r="W30" i="12" s="1"/>
  <c r="X30" i="12"/>
  <c r="Z30" i="12" s="1"/>
  <c r="K30" i="12"/>
  <c r="AH29" i="12"/>
  <c r="V29" i="12"/>
  <c r="AG29" i="12" s="1"/>
  <c r="X29" i="12"/>
  <c r="Z29" i="12" s="1"/>
  <c r="K29" i="12"/>
  <c r="AH28" i="12"/>
  <c r="V28" i="12"/>
  <c r="W28" i="12" s="1"/>
  <c r="X28" i="12"/>
  <c r="Z28" i="12" s="1"/>
  <c r="K28" i="12"/>
  <c r="AH27" i="12"/>
  <c r="V27" i="12"/>
  <c r="W27" i="12" s="1"/>
  <c r="X27" i="12"/>
  <c r="Z27" i="12" s="1"/>
  <c r="K27" i="12"/>
  <c r="AH26" i="12"/>
  <c r="AG26" i="12"/>
  <c r="AH25" i="12"/>
  <c r="AG25" i="12"/>
  <c r="AH24" i="12"/>
  <c r="AH23" i="12"/>
  <c r="V23" i="12"/>
  <c r="W23" i="12" s="1"/>
  <c r="X23" i="12"/>
  <c r="Z23" i="12" s="1"/>
  <c r="K23" i="12"/>
  <c r="AH22" i="12"/>
  <c r="V22" i="12"/>
  <c r="W22" i="12" s="1"/>
  <c r="X22" i="12"/>
  <c r="Z22" i="12" s="1"/>
  <c r="K22" i="12"/>
  <c r="AH21" i="12"/>
  <c r="V21" i="12"/>
  <c r="AG21" i="12" s="1"/>
  <c r="X21" i="12"/>
  <c r="Z21" i="12" s="1"/>
  <c r="K21" i="12"/>
  <c r="AH20" i="12"/>
  <c r="W20" i="12"/>
  <c r="V20" i="12"/>
  <c r="AG20" i="12" s="1"/>
  <c r="X20" i="12"/>
  <c r="Z20" i="12" s="1"/>
  <c r="K20" i="12"/>
  <c r="AH19" i="12"/>
  <c r="W19" i="12"/>
  <c r="V19" i="12"/>
  <c r="AG19" i="12" s="1"/>
  <c r="X19" i="12"/>
  <c r="Z19" i="12" s="1"/>
  <c r="K19" i="12"/>
  <c r="AH18" i="12"/>
  <c r="V18" i="12"/>
  <c r="AG18" i="12" s="1"/>
  <c r="X18" i="12"/>
  <c r="Z18" i="12" s="1"/>
  <c r="K18" i="12"/>
  <c r="AH17" i="12"/>
  <c r="V17" i="12"/>
  <c r="AG17" i="12" s="1"/>
  <c r="X17" i="12"/>
  <c r="Z17" i="12" s="1"/>
  <c r="K17" i="12"/>
  <c r="AH16" i="12"/>
  <c r="W16" i="12"/>
  <c r="V16" i="12"/>
  <c r="AG16" i="12" s="1"/>
  <c r="X16" i="12"/>
  <c r="Z16" i="12" s="1"/>
  <c r="K16" i="12"/>
  <c r="AH15" i="12"/>
  <c r="V15" i="12"/>
  <c r="AG15" i="12" s="1"/>
  <c r="X15" i="12"/>
  <c r="Z15" i="12" s="1"/>
  <c r="K15" i="12"/>
  <c r="AH14" i="12"/>
  <c r="V14" i="12"/>
  <c r="AG14" i="12" s="1"/>
  <c r="X14" i="12"/>
  <c r="Z14" i="12" s="1"/>
  <c r="K14" i="12"/>
  <c r="AH13" i="12"/>
  <c r="V13" i="12"/>
  <c r="AG13" i="12" s="1"/>
  <c r="X13" i="12"/>
  <c r="Z13" i="12" s="1"/>
  <c r="K13" i="12"/>
  <c r="AH12" i="12"/>
  <c r="V12" i="12"/>
  <c r="AG12" i="12" s="1"/>
  <c r="X12" i="12"/>
  <c r="Z12" i="12" s="1"/>
  <c r="K12" i="12"/>
  <c r="AH11" i="12"/>
  <c r="V11" i="12"/>
  <c r="AG11" i="12" s="1"/>
  <c r="X11" i="12"/>
  <c r="Z11" i="12" s="1"/>
  <c r="K11" i="12"/>
  <c r="AH10" i="12"/>
  <c r="V10" i="12"/>
  <c r="AG10" i="12" s="1"/>
  <c r="X10" i="12"/>
  <c r="Z10" i="12" s="1"/>
  <c r="K10" i="12"/>
  <c r="AH9" i="12"/>
  <c r="W9" i="12"/>
  <c r="V9" i="12"/>
  <c r="AG9" i="12" s="1"/>
  <c r="X9" i="12"/>
  <c r="Z9" i="12" s="1"/>
  <c r="K9" i="12"/>
  <c r="AH8" i="12"/>
  <c r="V8" i="12"/>
  <c r="AG8" i="12" s="1"/>
  <c r="X8" i="12"/>
  <c r="Z8" i="12" s="1"/>
  <c r="K8" i="12"/>
  <c r="AH7" i="12"/>
  <c r="W7" i="12"/>
  <c r="V7" i="12"/>
  <c r="AG7" i="12" s="1"/>
  <c r="X7" i="12"/>
  <c r="Z7" i="12" s="1"/>
  <c r="K7" i="12"/>
  <c r="AH6" i="12"/>
  <c r="W6" i="12"/>
  <c r="V6" i="12"/>
  <c r="AG6" i="12" s="1"/>
  <c r="X6" i="12"/>
  <c r="Z6" i="12" s="1"/>
  <c r="K6" i="12"/>
  <c r="AH5" i="12"/>
  <c r="V5" i="12"/>
  <c r="AG5" i="12" s="1"/>
  <c r="X5" i="12"/>
  <c r="Z5" i="12" s="1"/>
  <c r="K5" i="12"/>
  <c r="AH4" i="12"/>
  <c r="W4" i="12"/>
  <c r="V4" i="12"/>
  <c r="AG4" i="12" s="1"/>
  <c r="X4" i="12"/>
  <c r="Z4" i="12" s="1"/>
  <c r="K4" i="12"/>
  <c r="AH3" i="12"/>
  <c r="V3" i="12"/>
  <c r="AG3" i="12" s="1"/>
  <c r="X3" i="12"/>
  <c r="Z3" i="12" s="1"/>
  <c r="K3" i="12"/>
  <c r="AH2" i="12"/>
  <c r="W2" i="12"/>
  <c r="V2" i="12"/>
  <c r="AG2" i="12" s="1"/>
  <c r="X2" i="12"/>
  <c r="Z2" i="12" s="1"/>
  <c r="K2" i="12"/>
  <c r="AL267" i="11"/>
  <c r="AI267" i="11"/>
  <c r="AH267" i="11"/>
  <c r="AK267" i="11" s="1"/>
  <c r="AL266" i="11"/>
  <c r="AN266" i="11" s="1"/>
  <c r="AI266" i="11"/>
  <c r="AH266" i="11"/>
  <c r="AK266" i="11" s="1"/>
  <c r="AL265" i="11"/>
  <c r="AM265" i="11" s="1"/>
  <c r="AP265" i="11" s="1"/>
  <c r="AI265" i="11"/>
  <c r="AH265" i="11"/>
  <c r="AK265" i="11" s="1"/>
  <c r="AL264" i="11"/>
  <c r="AN264" i="11" s="1"/>
  <c r="AI264" i="11"/>
  <c r="AH264" i="11"/>
  <c r="AK264" i="11" s="1"/>
  <c r="AL263" i="11"/>
  <c r="AN263" i="11" s="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L255" i="11"/>
  <c r="AN255" i="11" s="1"/>
  <c r="AI255" i="11"/>
  <c r="AH255" i="11"/>
  <c r="AL254" i="11"/>
  <c r="AN254" i="11" s="1"/>
  <c r="AI254" i="11"/>
  <c r="AH254" i="11"/>
  <c r="AL253" i="11"/>
  <c r="AN253" i="11" s="1"/>
  <c r="AH253" i="11"/>
  <c r="AL252" i="11"/>
  <c r="AN252" i="11" s="1"/>
  <c r="AH252" i="11"/>
  <c r="AL251" i="11"/>
  <c r="AN251" i="11" s="1"/>
  <c r="AI251" i="11"/>
  <c r="AH251" i="11"/>
  <c r="AL250" i="11"/>
  <c r="AN250" i="11" s="1"/>
  <c r="AI250" i="11"/>
  <c r="AH250" i="11"/>
  <c r="AL249" i="11"/>
  <c r="AN249" i="11" s="1"/>
  <c r="AI249" i="11"/>
  <c r="AH249" i="11"/>
  <c r="AL248" i="11"/>
  <c r="AN248" i="11" s="1"/>
  <c r="AI248" i="11"/>
  <c r="AH248" i="11"/>
  <c r="AL247" i="11"/>
  <c r="AN247" i="11" s="1"/>
  <c r="AI247" i="11"/>
  <c r="AH247" i="11"/>
  <c r="AL246" i="11"/>
  <c r="AN246" i="11" s="1"/>
  <c r="AI246" i="11"/>
  <c r="AH246" i="11"/>
  <c r="AL245" i="11"/>
  <c r="AN245" i="11" s="1"/>
  <c r="AI245" i="11"/>
  <c r="AH245" i="11"/>
  <c r="AL244" i="11"/>
  <c r="AN244" i="11" s="1"/>
  <c r="AI244" i="11"/>
  <c r="AH244" i="11"/>
  <c r="AL243" i="11"/>
  <c r="AN243" i="11" s="1"/>
  <c r="AI243" i="11"/>
  <c r="AH243" i="11"/>
  <c r="AL242" i="11"/>
  <c r="AN242" i="11" s="1"/>
  <c r="AH242" i="11"/>
  <c r="AL241" i="11"/>
  <c r="AN241" i="11" s="1"/>
  <c r="AH241" i="11"/>
  <c r="AL240" i="11"/>
  <c r="AN240" i="11" s="1"/>
  <c r="AH240" i="11"/>
  <c r="AL239" i="11"/>
  <c r="AN239" i="11" s="1"/>
  <c r="AI239" i="11"/>
  <c r="AH239" i="11"/>
  <c r="AL238" i="11"/>
  <c r="AN238" i="11" s="1"/>
  <c r="AI238" i="11"/>
  <c r="AH238" i="11"/>
  <c r="AL237" i="11"/>
  <c r="AN237" i="11" s="1"/>
  <c r="AI237" i="11"/>
  <c r="AH237" i="11"/>
  <c r="AL236" i="11"/>
  <c r="AN236" i="11" s="1"/>
  <c r="AI236" i="11"/>
  <c r="AH236" i="11"/>
  <c r="AL235" i="11"/>
  <c r="AN235" i="11" s="1"/>
  <c r="AI235" i="11"/>
  <c r="AH235" i="11"/>
  <c r="AL234" i="11"/>
  <c r="AN234" i="11" s="1"/>
  <c r="AI234" i="11"/>
  <c r="AH234" i="11"/>
  <c r="AL233" i="11"/>
  <c r="AN233" i="11" s="1"/>
  <c r="AI233" i="11"/>
  <c r="AH233" i="11"/>
  <c r="AL232" i="11"/>
  <c r="AN232" i="11" s="1"/>
  <c r="AI232" i="11"/>
  <c r="AH232" i="11"/>
  <c r="AK232" i="11" s="1"/>
  <c r="AL231" i="11"/>
  <c r="AN231" i="11" s="1"/>
  <c r="AI231" i="11"/>
  <c r="AH231" i="11"/>
  <c r="AK231" i="11" s="1"/>
  <c r="AL230" i="11"/>
  <c r="AI230" i="11"/>
  <c r="AH230" i="11"/>
  <c r="AK230" i="11" s="1"/>
  <c r="AL229" i="11"/>
  <c r="AN229" i="11" s="1"/>
  <c r="AI229" i="11"/>
  <c r="AH229" i="11"/>
  <c r="AK229" i="11" s="1"/>
  <c r="AL228" i="11"/>
  <c r="AI228" i="11"/>
  <c r="AH228" i="11"/>
  <c r="AK228" i="11" s="1"/>
  <c r="AL227" i="11"/>
  <c r="AN227" i="11" s="1"/>
  <c r="AI227" i="11"/>
  <c r="AH227" i="11"/>
  <c r="AK227" i="11" s="1"/>
  <c r="AL226" i="11"/>
  <c r="AI226" i="11"/>
  <c r="AH226" i="11"/>
  <c r="AK226" i="11" s="1"/>
  <c r="AL225" i="11"/>
  <c r="AN225" i="11" s="1"/>
  <c r="AI225" i="11"/>
  <c r="AH225" i="11"/>
  <c r="AK225" i="11" s="1"/>
  <c r="AL224" i="1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I206" i="11"/>
  <c r="AH206" i="11"/>
  <c r="AK206" i="11" s="1"/>
  <c r="AP205" i="11"/>
  <c r="AN205" i="11"/>
  <c r="AI205" i="11"/>
  <c r="AH205" i="11"/>
  <c r="AK205" i="11" s="1"/>
  <c r="AL204" i="11"/>
  <c r="AN204" i="11" s="1"/>
  <c r="AI204" i="11"/>
  <c r="AH204" i="11"/>
  <c r="AK204" i="11" s="1"/>
  <c r="AL203" i="11"/>
  <c r="AN203" i="11" s="1"/>
  <c r="AI203" i="11"/>
  <c r="AH203" i="11"/>
  <c r="AK203" i="11" s="1"/>
  <c r="AH200" i="11"/>
  <c r="W200" i="11"/>
  <c r="V200" i="11"/>
  <c r="AG200" i="11" s="1"/>
  <c r="X200" i="11"/>
  <c r="Z200" i="11" s="1"/>
  <c r="K200" i="11"/>
  <c r="AH199" i="11"/>
  <c r="V199" i="11"/>
  <c r="W199" i="11" s="1"/>
  <c r="X199" i="11"/>
  <c r="Z199" i="11" s="1"/>
  <c r="AH198" i="11"/>
  <c r="W198" i="11"/>
  <c r="V198" i="11"/>
  <c r="X198" i="11"/>
  <c r="Z198" i="11" s="1"/>
  <c r="AH197" i="11"/>
  <c r="W197" i="11"/>
  <c r="V197" i="11"/>
  <c r="X197" i="11"/>
  <c r="Z197" i="11" s="1"/>
  <c r="AH196" i="11"/>
  <c r="W196" i="11"/>
  <c r="V196" i="11"/>
  <c r="X196" i="11"/>
  <c r="Z196" i="11" s="1"/>
  <c r="AH195" i="11"/>
  <c r="W195" i="11"/>
  <c r="V195" i="11"/>
  <c r="X195" i="11"/>
  <c r="Z195" i="11" s="1"/>
  <c r="AH194" i="11"/>
  <c r="W194" i="11"/>
  <c r="V194" i="11"/>
  <c r="X194" i="11"/>
  <c r="Z194" i="11" s="1"/>
  <c r="AH193" i="11"/>
  <c r="W193" i="11"/>
  <c r="V193" i="11"/>
  <c r="X193" i="11"/>
  <c r="Z193" i="11" s="1"/>
  <c r="AH192" i="11"/>
  <c r="W192" i="11"/>
  <c r="V192" i="11"/>
  <c r="X192" i="11"/>
  <c r="Z192" i="11" s="1"/>
  <c r="AH191" i="11"/>
  <c r="W191" i="11"/>
  <c r="V191" i="1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W184" i="11"/>
  <c r="V184" i="11"/>
  <c r="X184" i="11"/>
  <c r="Z184" i="11" s="1"/>
  <c r="AH183" i="11"/>
  <c r="W183" i="11"/>
  <c r="V183" i="11"/>
  <c r="X183" i="11"/>
  <c r="Z183" i="11" s="1"/>
  <c r="AH182" i="11"/>
  <c r="W182" i="11"/>
  <c r="V182" i="11"/>
  <c r="X182" i="11"/>
  <c r="Z182" i="11" s="1"/>
  <c r="AH181" i="11"/>
  <c r="W181" i="11"/>
  <c r="V181" i="11"/>
  <c r="X181" i="11"/>
  <c r="Z181" i="11" s="1"/>
  <c r="AH180" i="11"/>
  <c r="W180" i="11"/>
  <c r="V180" i="11"/>
  <c r="X180" i="11"/>
  <c r="Z180" i="11" s="1"/>
  <c r="AH179" i="11"/>
  <c r="W179" i="11"/>
  <c r="V179" i="11"/>
  <c r="X179" i="11"/>
  <c r="Z179" i="11" s="1"/>
  <c r="AH178" i="11"/>
  <c r="W178" i="11"/>
  <c r="V178" i="11"/>
  <c r="X178" i="11"/>
  <c r="Z178" i="11" s="1"/>
  <c r="AH177" i="11"/>
  <c r="W177" i="11"/>
  <c r="V177" i="11"/>
  <c r="X177" i="11"/>
  <c r="Z177" i="11" s="1"/>
  <c r="AH176" i="11"/>
  <c r="W176" i="11"/>
  <c r="V176" i="11"/>
  <c r="X176" i="11"/>
  <c r="Z176" i="11" s="1"/>
  <c r="AH175" i="11"/>
  <c r="W175" i="11"/>
  <c r="V175" i="11"/>
  <c r="X175" i="11"/>
  <c r="Z175" i="11" s="1"/>
  <c r="AH174" i="11"/>
  <c r="W174" i="11"/>
  <c r="V174" i="11"/>
  <c r="X174" i="11"/>
  <c r="Z174" i="11" s="1"/>
  <c r="AH173" i="11"/>
  <c r="W173" i="11"/>
  <c r="V173" i="11"/>
  <c r="X173" i="11"/>
  <c r="Z173" i="11" s="1"/>
  <c r="AH172" i="11"/>
  <c r="W172" i="11"/>
  <c r="V172" i="11"/>
  <c r="X172" i="11"/>
  <c r="Z172" i="11" s="1"/>
  <c r="AH171" i="11"/>
  <c r="W171" i="11"/>
  <c r="V171" i="11"/>
  <c r="X171" i="11"/>
  <c r="Z171" i="11" s="1"/>
  <c r="AH170" i="11"/>
  <c r="W170" i="11"/>
  <c r="V170" i="11"/>
  <c r="X170" i="11"/>
  <c r="Z170" i="11" s="1"/>
  <c r="AH169" i="11"/>
  <c r="W169" i="11"/>
  <c r="V169" i="11"/>
  <c r="X169" i="11"/>
  <c r="Z169" i="11" s="1"/>
  <c r="AH168" i="11"/>
  <c r="W168" i="11"/>
  <c r="V168" i="11"/>
  <c r="X168" i="11"/>
  <c r="Z168" i="11" s="1"/>
  <c r="AH167" i="11"/>
  <c r="W167" i="11"/>
  <c r="V167" i="11"/>
  <c r="X167" i="11"/>
  <c r="Z167" i="11" s="1"/>
  <c r="AH166" i="11"/>
  <c r="W166" i="11"/>
  <c r="V166" i="11"/>
  <c r="X166" i="11"/>
  <c r="Z166" i="11" s="1"/>
  <c r="AH165" i="11"/>
  <c r="W165" i="11"/>
  <c r="V165" i="11"/>
  <c r="X165" i="11"/>
  <c r="Z165" i="11" s="1"/>
  <c r="AH164" i="11"/>
  <c r="W164" i="11"/>
  <c r="V164" i="11"/>
  <c r="X164" i="11"/>
  <c r="Z164" i="11" s="1"/>
  <c r="AH163" i="11"/>
  <c r="W163" i="11"/>
  <c r="V163" i="11"/>
  <c r="X163" i="11"/>
  <c r="Z163" i="11" s="1"/>
  <c r="AH162" i="11"/>
  <c r="W162" i="11"/>
  <c r="V162" i="11"/>
  <c r="X162" i="11"/>
  <c r="Z162" i="11" s="1"/>
  <c r="AH161" i="11"/>
  <c r="W161" i="11"/>
  <c r="V161" i="11"/>
  <c r="X161" i="11"/>
  <c r="Z161" i="11" s="1"/>
  <c r="AH160" i="11"/>
  <c r="W160" i="11"/>
  <c r="V160" i="11"/>
  <c r="X160" i="11"/>
  <c r="Z160" i="11" s="1"/>
  <c r="AH159" i="11"/>
  <c r="W159" i="11"/>
  <c r="V159" i="11"/>
  <c r="X159" i="11"/>
  <c r="Z159" i="11" s="1"/>
  <c r="AH158" i="11"/>
  <c r="W158" i="11"/>
  <c r="V158" i="11"/>
  <c r="X158" i="11"/>
  <c r="Z158" i="11" s="1"/>
  <c r="AH157" i="11"/>
  <c r="W157" i="11"/>
  <c r="V157" i="11"/>
  <c r="X157" i="11"/>
  <c r="Z157" i="11" s="1"/>
  <c r="AH156" i="11"/>
  <c r="W156" i="11"/>
  <c r="V156" i="11"/>
  <c r="X156" i="11"/>
  <c r="Z156" i="11" s="1"/>
  <c r="AH155" i="11"/>
  <c r="W155" i="11"/>
  <c r="V155" i="11"/>
  <c r="X155" i="11"/>
  <c r="Z155" i="11" s="1"/>
  <c r="AH154" i="11"/>
  <c r="W154" i="11"/>
  <c r="V154" i="11"/>
  <c r="X154" i="11"/>
  <c r="Z154" i="11" s="1"/>
  <c r="AH153" i="11"/>
  <c r="W153" i="11"/>
  <c r="V153" i="11"/>
  <c r="X153" i="11"/>
  <c r="Z153" i="11" s="1"/>
  <c r="AH152" i="11"/>
  <c r="W152" i="11"/>
  <c r="V152" i="11"/>
  <c r="X152" i="11"/>
  <c r="Z152" i="11" s="1"/>
  <c r="AH151" i="11"/>
  <c r="W151" i="11"/>
  <c r="V151" i="11"/>
  <c r="X151" i="11"/>
  <c r="Z151" i="11" s="1"/>
  <c r="AH150" i="11"/>
  <c r="W150" i="11"/>
  <c r="V150" i="11"/>
  <c r="X150" i="11"/>
  <c r="Z150" i="11" s="1"/>
  <c r="AH149" i="11"/>
  <c r="W149" i="11"/>
  <c r="V149" i="11"/>
  <c r="X149" i="11"/>
  <c r="Z149" i="11" s="1"/>
  <c r="AH148" i="11"/>
  <c r="W148" i="11"/>
  <c r="V148" i="11"/>
  <c r="X148" i="11"/>
  <c r="Z148" i="11" s="1"/>
  <c r="AH147" i="11"/>
  <c r="W147" i="11"/>
  <c r="V147" i="11"/>
  <c r="X147" i="11"/>
  <c r="Z147" i="11" s="1"/>
  <c r="AH146" i="11"/>
  <c r="W146" i="11"/>
  <c r="V146" i="11"/>
  <c r="X146" i="11"/>
  <c r="Z146" i="11" s="1"/>
  <c r="AH145" i="11"/>
  <c r="W145" i="11"/>
  <c r="V145" i="11"/>
  <c r="X145" i="11"/>
  <c r="Z145" i="11" s="1"/>
  <c r="AH144" i="11"/>
  <c r="W144" i="11"/>
  <c r="V144" i="11"/>
  <c r="X144" i="11"/>
  <c r="Z144" i="11" s="1"/>
  <c r="AH143" i="11"/>
  <c r="W143" i="11"/>
  <c r="V143" i="11"/>
  <c r="X143" i="11"/>
  <c r="Z143" i="11" s="1"/>
  <c r="AH142" i="11"/>
  <c r="W142" i="11"/>
  <c r="V142" i="11"/>
  <c r="X142" i="11"/>
  <c r="Z142" i="11" s="1"/>
  <c r="AH141" i="11"/>
  <c r="W141" i="11"/>
  <c r="V141" i="11"/>
  <c r="X141" i="11"/>
  <c r="Z141" i="11" s="1"/>
  <c r="AH140" i="11"/>
  <c r="W140" i="11"/>
  <c r="V140" i="11"/>
  <c r="X140" i="11"/>
  <c r="Z140" i="11" s="1"/>
  <c r="AH139" i="11"/>
  <c r="W139" i="11"/>
  <c r="V139" i="11"/>
  <c r="X139" i="11"/>
  <c r="Z139" i="11" s="1"/>
  <c r="AH138" i="11"/>
  <c r="W138" i="11"/>
  <c r="V138" i="11"/>
  <c r="X138" i="11"/>
  <c r="Z138" i="11" s="1"/>
  <c r="AH137" i="11"/>
  <c r="W137" i="11"/>
  <c r="V137" i="11"/>
  <c r="X137" i="11"/>
  <c r="Z137" i="11" s="1"/>
  <c r="AH136" i="11"/>
  <c r="W136" i="11"/>
  <c r="V136" i="11"/>
  <c r="X136" i="11"/>
  <c r="Z136" i="11" s="1"/>
  <c r="AH135" i="11"/>
  <c r="W135" i="11"/>
  <c r="V135" i="11"/>
  <c r="X135" i="11"/>
  <c r="Z135" i="11" s="1"/>
  <c r="AH134" i="11"/>
  <c r="W134" i="11"/>
  <c r="V134" i="11"/>
  <c r="X134" i="11"/>
  <c r="Z134" i="11" s="1"/>
  <c r="AH133" i="11"/>
  <c r="W133" i="11"/>
  <c r="V133" i="11"/>
  <c r="X133" i="11"/>
  <c r="Z133" i="11" s="1"/>
  <c r="AH132" i="11"/>
  <c r="W132" i="11"/>
  <c r="V132" i="11"/>
  <c r="X132" i="11"/>
  <c r="Z132" i="11" s="1"/>
  <c r="AH131" i="11"/>
  <c r="W131" i="11"/>
  <c r="V131" i="11"/>
  <c r="X131" i="11"/>
  <c r="Z131" i="11" s="1"/>
  <c r="AH130" i="11"/>
  <c r="W130" i="11"/>
  <c r="V130" i="11"/>
  <c r="X130" i="11"/>
  <c r="Z130" i="11" s="1"/>
  <c r="AH129" i="11"/>
  <c r="W129" i="11"/>
  <c r="V129" i="11"/>
  <c r="X129" i="11"/>
  <c r="Z129" i="11" s="1"/>
  <c r="AH128" i="11"/>
  <c r="W128" i="11"/>
  <c r="V128" i="11"/>
  <c r="X128" i="11"/>
  <c r="Z128" i="11" s="1"/>
  <c r="AH127" i="11"/>
  <c r="W127" i="11"/>
  <c r="V127" i="11"/>
  <c r="X127" i="11"/>
  <c r="Z127" i="11" s="1"/>
  <c r="AH126" i="11"/>
  <c r="W126" i="11"/>
  <c r="V126" i="11"/>
  <c r="X126" i="11"/>
  <c r="Z126" i="11" s="1"/>
  <c r="AH125" i="11"/>
  <c r="W125" i="11"/>
  <c r="V125" i="11"/>
  <c r="X125" i="11"/>
  <c r="Z125" i="11" s="1"/>
  <c r="AH124" i="11"/>
  <c r="W124" i="11"/>
  <c r="V124" i="11"/>
  <c r="X124" i="11"/>
  <c r="Z124" i="11" s="1"/>
  <c r="AH123" i="11"/>
  <c r="W123" i="11"/>
  <c r="V123" i="11"/>
  <c r="X123" i="11"/>
  <c r="Z123" i="11" s="1"/>
  <c r="AH122" i="11"/>
  <c r="W122" i="11"/>
  <c r="V122" i="11"/>
  <c r="X122" i="11"/>
  <c r="Z122" i="11" s="1"/>
  <c r="AH121" i="11"/>
  <c r="W121" i="11"/>
  <c r="V121" i="11"/>
  <c r="X121" i="11"/>
  <c r="Z121" i="11" s="1"/>
  <c r="AH120" i="11"/>
  <c r="W120" i="11"/>
  <c r="V120" i="11"/>
  <c r="X120" i="11"/>
  <c r="Z120" i="11" s="1"/>
  <c r="AH119" i="11"/>
  <c r="W119" i="11"/>
  <c r="V119" i="11"/>
  <c r="X119" i="11"/>
  <c r="Z119" i="11" s="1"/>
  <c r="AH118" i="11"/>
  <c r="W118" i="11"/>
  <c r="V118" i="11"/>
  <c r="X118" i="11"/>
  <c r="Z118" i="11" s="1"/>
  <c r="AH117" i="11"/>
  <c r="W117" i="11"/>
  <c r="V117" i="11"/>
  <c r="X117" i="11"/>
  <c r="Z117" i="11" s="1"/>
  <c r="AH116" i="11"/>
  <c r="W116" i="11"/>
  <c r="V116" i="11"/>
  <c r="X116" i="11"/>
  <c r="Z116" i="11" s="1"/>
  <c r="AH115" i="11"/>
  <c r="W115" i="11"/>
  <c r="V115" i="11"/>
  <c r="X115" i="11"/>
  <c r="Z115" i="11" s="1"/>
  <c r="AH114" i="11"/>
  <c r="W114" i="11"/>
  <c r="V114" i="11"/>
  <c r="X114" i="11"/>
  <c r="Z114" i="11" s="1"/>
  <c r="AH113" i="11"/>
  <c r="W113" i="11"/>
  <c r="V113" i="11"/>
  <c r="X113" i="11"/>
  <c r="Z113" i="11" s="1"/>
  <c r="AH112" i="11"/>
  <c r="W112" i="11"/>
  <c r="V112" i="11"/>
  <c r="X112" i="11"/>
  <c r="Z112" i="11" s="1"/>
  <c r="AH111" i="11"/>
  <c r="W111" i="11"/>
  <c r="V111" i="11"/>
  <c r="X111" i="11"/>
  <c r="Z111" i="11" s="1"/>
  <c r="AH110" i="11"/>
  <c r="W110" i="11"/>
  <c r="V110" i="11"/>
  <c r="X110" i="11"/>
  <c r="Z110" i="11" s="1"/>
  <c r="AH109" i="11"/>
  <c r="W109" i="11"/>
  <c r="V109" i="11"/>
  <c r="X109" i="11"/>
  <c r="Z109" i="11" s="1"/>
  <c r="AH108" i="11"/>
  <c r="W108" i="11"/>
  <c r="V108" i="11"/>
  <c r="X108" i="11"/>
  <c r="Z108" i="11" s="1"/>
  <c r="AH107" i="11"/>
  <c r="W107" i="11"/>
  <c r="V107" i="11"/>
  <c r="X107" i="11"/>
  <c r="Z107" i="11" s="1"/>
  <c r="AH106" i="11"/>
  <c r="W106" i="11"/>
  <c r="V106" i="11"/>
  <c r="X106" i="11"/>
  <c r="Z106" i="11" s="1"/>
  <c r="AH105" i="11"/>
  <c r="W105" i="11"/>
  <c r="V105" i="11"/>
  <c r="X105" i="11"/>
  <c r="Z105" i="11" s="1"/>
  <c r="AH104" i="11"/>
  <c r="W104" i="11"/>
  <c r="V104" i="11"/>
  <c r="X104" i="11"/>
  <c r="Z104" i="11" s="1"/>
  <c r="AH103" i="11"/>
  <c r="W103" i="11"/>
  <c r="V103" i="11"/>
  <c r="X103" i="11"/>
  <c r="Z103" i="11" s="1"/>
  <c r="AH102" i="11"/>
  <c r="W102" i="11"/>
  <c r="V102" i="11"/>
  <c r="X102" i="11"/>
  <c r="Z102" i="11" s="1"/>
  <c r="AH101" i="11"/>
  <c r="W101" i="11"/>
  <c r="V101" i="11"/>
  <c r="X101" i="11"/>
  <c r="Z101" i="11" s="1"/>
  <c r="AH100" i="11"/>
  <c r="W100" i="11"/>
  <c r="V100" i="11"/>
  <c r="X100" i="11"/>
  <c r="Z100" i="11" s="1"/>
  <c r="AH99" i="11"/>
  <c r="W99" i="11"/>
  <c r="V99" i="11"/>
  <c r="X99" i="11"/>
  <c r="Z99" i="11" s="1"/>
  <c r="AH98" i="11"/>
  <c r="W98" i="11"/>
  <c r="V98" i="11"/>
  <c r="X98" i="11"/>
  <c r="Z98" i="11" s="1"/>
  <c r="AH97" i="11"/>
  <c r="W97" i="11"/>
  <c r="V97" i="11"/>
  <c r="X97" i="11"/>
  <c r="Z97" i="11" s="1"/>
  <c r="AH96" i="11"/>
  <c r="W96" i="11"/>
  <c r="V96" i="11"/>
  <c r="X96" i="11"/>
  <c r="Z96" i="11" s="1"/>
  <c r="AH95" i="11"/>
  <c r="W95" i="11"/>
  <c r="V95" i="11"/>
  <c r="X95" i="11"/>
  <c r="Z95" i="11" s="1"/>
  <c r="AH94" i="11"/>
  <c r="W94" i="11"/>
  <c r="V94" i="11"/>
  <c r="X94" i="11"/>
  <c r="Z94" i="11" s="1"/>
  <c r="AH93" i="11"/>
  <c r="W93" i="11"/>
  <c r="V93" i="11"/>
  <c r="X93" i="11"/>
  <c r="Z93" i="11" s="1"/>
  <c r="AH92" i="11"/>
  <c r="W92" i="11"/>
  <c r="V92" i="11"/>
  <c r="X92" i="11"/>
  <c r="Z92" i="11" s="1"/>
  <c r="AH91" i="11"/>
  <c r="W91" i="11"/>
  <c r="V91" i="11"/>
  <c r="X91" i="11"/>
  <c r="Z91" i="11" s="1"/>
  <c r="AH90" i="11"/>
  <c r="W90" i="11"/>
  <c r="V90" i="11"/>
  <c r="X90" i="11"/>
  <c r="Z90" i="11" s="1"/>
  <c r="AH89" i="11"/>
  <c r="W89" i="11"/>
  <c r="V89" i="11"/>
  <c r="X89" i="11"/>
  <c r="Z89" i="11" s="1"/>
  <c r="AH88" i="11"/>
  <c r="W88" i="11"/>
  <c r="V88" i="11"/>
  <c r="X88" i="11"/>
  <c r="Z88" i="11" s="1"/>
  <c r="AH87" i="11"/>
  <c r="AG87" i="11"/>
  <c r="V87" i="11"/>
  <c r="W87" i="11" s="1"/>
  <c r="X87" i="11"/>
  <c r="Z87" i="11" s="1"/>
  <c r="K87" i="11"/>
  <c r="AH86" i="11"/>
  <c r="V86" i="11"/>
  <c r="X86" i="11"/>
  <c r="Z86" i="11" s="1"/>
  <c r="K86" i="11"/>
  <c r="AH85" i="11"/>
  <c r="V85" i="11"/>
  <c r="W85" i="11" s="1"/>
  <c r="X85" i="11"/>
  <c r="Z85" i="11" s="1"/>
  <c r="K85" i="11"/>
  <c r="AH84" i="11"/>
  <c r="V84" i="11"/>
  <c r="W84" i="11" s="1"/>
  <c r="X84" i="11"/>
  <c r="Z84" i="11" s="1"/>
  <c r="K84" i="11"/>
  <c r="AH83" i="11"/>
  <c r="AG83" i="11"/>
  <c r="V83" i="11"/>
  <c r="W83" i="11" s="1"/>
  <c r="X83" i="11"/>
  <c r="Z83" i="11" s="1"/>
  <c r="K83" i="11"/>
  <c r="AH82" i="11"/>
  <c r="V82" i="11"/>
  <c r="X82" i="11"/>
  <c r="Z82" i="11" s="1"/>
  <c r="K82" i="11"/>
  <c r="AH81" i="11"/>
  <c r="AG81" i="11"/>
  <c r="V81" i="11"/>
  <c r="W81" i="11" s="1"/>
  <c r="X81" i="11"/>
  <c r="Z81" i="11" s="1"/>
  <c r="K81" i="11"/>
  <c r="AH80" i="11"/>
  <c r="V80" i="11"/>
  <c r="W80" i="11" s="1"/>
  <c r="X80" i="11"/>
  <c r="Z80" i="11" s="1"/>
  <c r="K80" i="11"/>
  <c r="AH79" i="11"/>
  <c r="AG79" i="11"/>
  <c r="V79" i="11"/>
  <c r="W79" i="11" s="1"/>
  <c r="X79" i="11"/>
  <c r="Z79" i="11" s="1"/>
  <c r="K79" i="11"/>
  <c r="AH78" i="11"/>
  <c r="V78" i="11"/>
  <c r="X78" i="11"/>
  <c r="Z78" i="11" s="1"/>
  <c r="K78" i="11"/>
  <c r="AH77" i="11"/>
  <c r="AG77" i="11"/>
  <c r="V77" i="11"/>
  <c r="W77" i="11" s="1"/>
  <c r="X77" i="11"/>
  <c r="Z77" i="11" s="1"/>
  <c r="K77" i="11"/>
  <c r="AH76" i="11"/>
  <c r="V76" i="11"/>
  <c r="W76" i="11" s="1"/>
  <c r="X76" i="11"/>
  <c r="Z76" i="11" s="1"/>
  <c r="K76" i="11"/>
  <c r="AH75" i="11"/>
  <c r="AG75" i="11"/>
  <c r="V75" i="11"/>
  <c r="W75" i="11" s="1"/>
  <c r="X75" i="11"/>
  <c r="Z75" i="11" s="1"/>
  <c r="K75" i="11"/>
  <c r="AH74" i="11"/>
  <c r="V74" i="11"/>
  <c r="X74" i="11"/>
  <c r="Z74" i="11" s="1"/>
  <c r="K74" i="11"/>
  <c r="AH73" i="11"/>
  <c r="AG73" i="11"/>
  <c r="V73" i="11"/>
  <c r="W73" i="11" s="1"/>
  <c r="X73" i="11"/>
  <c r="Z73" i="11" s="1"/>
  <c r="K73" i="11"/>
  <c r="AH72" i="11"/>
  <c r="V72" i="11"/>
  <c r="W72" i="11" s="1"/>
  <c r="X72" i="11"/>
  <c r="Z72" i="11" s="1"/>
  <c r="K72" i="11"/>
  <c r="AH71" i="11"/>
  <c r="AG71" i="11"/>
  <c r="V71" i="11"/>
  <c r="W71" i="11" s="1"/>
  <c r="X71" i="11"/>
  <c r="Z71" i="11" s="1"/>
  <c r="K71" i="11"/>
  <c r="AH70" i="11"/>
  <c r="V70" i="11"/>
  <c r="X70" i="11"/>
  <c r="Z70" i="11" s="1"/>
  <c r="K70" i="11"/>
  <c r="AH69" i="11"/>
  <c r="AG69" i="11"/>
  <c r="V69" i="11"/>
  <c r="W69" i="11" s="1"/>
  <c r="X69" i="11"/>
  <c r="Z69" i="11" s="1"/>
  <c r="K69" i="11"/>
  <c r="AH68" i="11"/>
  <c r="V68" i="11"/>
  <c r="W68" i="11" s="1"/>
  <c r="X68" i="11"/>
  <c r="Z68" i="11" s="1"/>
  <c r="K68" i="11"/>
  <c r="AH67" i="11"/>
  <c r="AG67" i="11"/>
  <c r="V67" i="11"/>
  <c r="W67" i="11" s="1"/>
  <c r="X67" i="11"/>
  <c r="Z67" i="11" s="1"/>
  <c r="K67" i="11"/>
  <c r="AH66" i="11"/>
  <c r="V66" i="11"/>
  <c r="X66" i="11"/>
  <c r="Z66" i="11" s="1"/>
  <c r="K66" i="11"/>
  <c r="AH65" i="11"/>
  <c r="AG65" i="11"/>
  <c r="V65" i="11"/>
  <c r="W65" i="11" s="1"/>
  <c r="X65" i="11"/>
  <c r="Z65" i="11" s="1"/>
  <c r="K65" i="11"/>
  <c r="AH64" i="11"/>
  <c r="V64" i="11"/>
  <c r="W64" i="11" s="1"/>
  <c r="X64" i="11"/>
  <c r="Z64" i="11" s="1"/>
  <c r="K64" i="11"/>
  <c r="AH63" i="11"/>
  <c r="AG63" i="11"/>
  <c r="V63" i="11"/>
  <c r="W63" i="11" s="1"/>
  <c r="X63" i="11"/>
  <c r="Z63" i="11" s="1"/>
  <c r="K63" i="11"/>
  <c r="AH62" i="11"/>
  <c r="V62" i="11"/>
  <c r="X62" i="11"/>
  <c r="Z62" i="11" s="1"/>
  <c r="K62" i="11"/>
  <c r="AH61" i="11"/>
  <c r="AG61" i="11"/>
  <c r="V61" i="11"/>
  <c r="W61" i="11" s="1"/>
  <c r="X61" i="11"/>
  <c r="Z61" i="11" s="1"/>
  <c r="K61" i="11"/>
  <c r="AH60" i="11"/>
  <c r="V60" i="11"/>
  <c r="W60" i="11" s="1"/>
  <c r="X60" i="11"/>
  <c r="Z60" i="11" s="1"/>
  <c r="K60" i="11"/>
  <c r="AH59" i="11"/>
  <c r="AG59" i="11"/>
  <c r="V59" i="11"/>
  <c r="W59" i="11" s="1"/>
  <c r="X59" i="11"/>
  <c r="Z59" i="11" s="1"/>
  <c r="K59" i="11"/>
  <c r="AH58" i="11"/>
  <c r="V58" i="11"/>
  <c r="X58" i="11"/>
  <c r="Z58" i="11" s="1"/>
  <c r="K58" i="11"/>
  <c r="AH57" i="11"/>
  <c r="AG57" i="11"/>
  <c r="V57" i="11"/>
  <c r="W57" i="11" s="1"/>
  <c r="X57" i="11"/>
  <c r="Z57" i="11" s="1"/>
  <c r="K57" i="11"/>
  <c r="AH56" i="11"/>
  <c r="V56" i="11"/>
  <c r="W56" i="11" s="1"/>
  <c r="X56" i="11"/>
  <c r="Z56" i="11" s="1"/>
  <c r="K56" i="11"/>
  <c r="AH55" i="11"/>
  <c r="AG55" i="11"/>
  <c r="V55" i="11"/>
  <c r="W55" i="11" s="1"/>
  <c r="X55" i="11"/>
  <c r="Z55" i="11" s="1"/>
  <c r="K55" i="11"/>
  <c r="AH54" i="11"/>
  <c r="V54" i="11"/>
  <c r="X54" i="11"/>
  <c r="Z54" i="11" s="1"/>
  <c r="K54" i="11"/>
  <c r="AH53" i="11"/>
  <c r="AG53" i="11"/>
  <c r="V53" i="11"/>
  <c r="W53" i="11" s="1"/>
  <c r="X53" i="11"/>
  <c r="Z53" i="11" s="1"/>
  <c r="K53" i="11"/>
  <c r="AH52" i="11"/>
  <c r="V52" i="11"/>
  <c r="W52" i="11" s="1"/>
  <c r="X52" i="11"/>
  <c r="Z52" i="11" s="1"/>
  <c r="K52" i="11"/>
  <c r="AH51" i="11"/>
  <c r="AG51" i="11"/>
  <c r="V51" i="11"/>
  <c r="W51" i="11" s="1"/>
  <c r="X51" i="11"/>
  <c r="Z51" i="11" s="1"/>
  <c r="K51" i="11"/>
  <c r="AH50" i="11"/>
  <c r="V50" i="11"/>
  <c r="X50" i="11"/>
  <c r="Z50" i="11" s="1"/>
  <c r="K50" i="11"/>
  <c r="AH49" i="11"/>
  <c r="AG49" i="11"/>
  <c r="V49" i="11"/>
  <c r="W49" i="11" s="1"/>
  <c r="X49" i="11"/>
  <c r="Z49" i="11" s="1"/>
  <c r="K49" i="11"/>
  <c r="AH48" i="11"/>
  <c r="V48" i="11"/>
  <c r="W48" i="11" s="1"/>
  <c r="X48" i="11"/>
  <c r="Z48" i="11" s="1"/>
  <c r="K48" i="11"/>
  <c r="AH47" i="11"/>
  <c r="AG47" i="11"/>
  <c r="V47" i="11"/>
  <c r="W47" i="11" s="1"/>
  <c r="X47" i="11"/>
  <c r="Z47" i="11" s="1"/>
  <c r="K47" i="11"/>
  <c r="AH46" i="11"/>
  <c r="W46" i="11"/>
  <c r="V46" i="11"/>
  <c r="AG46" i="11" s="1"/>
  <c r="X46" i="11"/>
  <c r="Z46" i="11" s="1"/>
  <c r="K46" i="11"/>
  <c r="AH45" i="11"/>
  <c r="W45" i="11"/>
  <c r="V45" i="11"/>
  <c r="AG45" i="11" s="1"/>
  <c r="X45" i="11"/>
  <c r="Z45" i="11" s="1"/>
  <c r="K45" i="11"/>
  <c r="AH44" i="11"/>
  <c r="W44" i="11"/>
  <c r="V44" i="11"/>
  <c r="AG44" i="11" s="1"/>
  <c r="X44" i="11"/>
  <c r="Z44" i="11" s="1"/>
  <c r="K44" i="11"/>
  <c r="AH43" i="11"/>
  <c r="W43" i="11"/>
  <c r="V43" i="11"/>
  <c r="AG43" i="11" s="1"/>
  <c r="X43" i="11"/>
  <c r="Z43" i="11" s="1"/>
  <c r="K43" i="11"/>
  <c r="AH42" i="11"/>
  <c r="W42" i="11"/>
  <c r="V42" i="11"/>
  <c r="AG42" i="11" s="1"/>
  <c r="X42" i="11"/>
  <c r="Z42" i="11" s="1"/>
  <c r="K42" i="11"/>
  <c r="AH41" i="11"/>
  <c r="W41" i="11"/>
  <c r="V41" i="11"/>
  <c r="AG41" i="11" s="1"/>
  <c r="X41" i="11"/>
  <c r="Z41" i="11" s="1"/>
  <c r="K41" i="11"/>
  <c r="AH40" i="11"/>
  <c r="W40" i="11"/>
  <c r="V40" i="11"/>
  <c r="AG40" i="11" s="1"/>
  <c r="X40" i="11"/>
  <c r="Z40" i="11" s="1"/>
  <c r="K40" i="11"/>
  <c r="AH39" i="11"/>
  <c r="W39" i="11"/>
  <c r="V39" i="11"/>
  <c r="AG39" i="11" s="1"/>
  <c r="X39" i="11"/>
  <c r="Z39" i="11" s="1"/>
  <c r="K39" i="11"/>
  <c r="AH38" i="11"/>
  <c r="W38" i="11"/>
  <c r="V38" i="11"/>
  <c r="AG38" i="11" s="1"/>
  <c r="X38" i="11"/>
  <c r="Z38" i="11" s="1"/>
  <c r="K38" i="11"/>
  <c r="AH37" i="11"/>
  <c r="W37" i="11"/>
  <c r="V37" i="11"/>
  <c r="AG37" i="11" s="1"/>
  <c r="X37" i="11"/>
  <c r="Z37" i="11" s="1"/>
  <c r="K37" i="11"/>
  <c r="AH36" i="11"/>
  <c r="W36" i="11"/>
  <c r="V36" i="11"/>
  <c r="AG36" i="11" s="1"/>
  <c r="X36" i="11"/>
  <c r="Z36" i="11" s="1"/>
  <c r="K36" i="11"/>
  <c r="AH35" i="11"/>
  <c r="W35" i="11"/>
  <c r="V35" i="11"/>
  <c r="AG35" i="11" s="1"/>
  <c r="X35" i="11"/>
  <c r="Z35" i="11" s="1"/>
  <c r="K35" i="11"/>
  <c r="AH34" i="11"/>
  <c r="AG34" i="11"/>
  <c r="AH33" i="11"/>
  <c r="AG33" i="11"/>
  <c r="AH32" i="11"/>
  <c r="AG32" i="11"/>
  <c r="AH31" i="11"/>
  <c r="W31" i="11"/>
  <c r="V31" i="11"/>
  <c r="AG31" i="11" s="1"/>
  <c r="X31" i="11"/>
  <c r="Z31" i="11" s="1"/>
  <c r="K31" i="11"/>
  <c r="AH30" i="11"/>
  <c r="W30" i="11"/>
  <c r="V30" i="11"/>
  <c r="AG30" i="11" s="1"/>
  <c r="X30" i="11"/>
  <c r="Z30" i="11" s="1"/>
  <c r="K30" i="11"/>
  <c r="AH29" i="11"/>
  <c r="V29" i="11"/>
  <c r="AG29" i="11" s="1"/>
  <c r="X29" i="11"/>
  <c r="Z29" i="11" s="1"/>
  <c r="K29" i="11"/>
  <c r="AH28" i="11"/>
  <c r="V28" i="11"/>
  <c r="AG28" i="11" s="1"/>
  <c r="X28" i="11"/>
  <c r="Z28" i="11" s="1"/>
  <c r="K28" i="11"/>
  <c r="AH27" i="11"/>
  <c r="W27" i="11"/>
  <c r="V27" i="11"/>
  <c r="AG27" i="11" s="1"/>
  <c r="X27" i="11"/>
  <c r="Z27" i="11" s="1"/>
  <c r="K27" i="11"/>
  <c r="AH26" i="11"/>
  <c r="V26" i="11"/>
  <c r="AG26" i="11" s="1"/>
  <c r="X26" i="11"/>
  <c r="Z26" i="11" s="1"/>
  <c r="K26" i="11"/>
  <c r="AH25" i="11"/>
  <c r="W25" i="11"/>
  <c r="V25" i="11"/>
  <c r="AG25" i="11" s="1"/>
  <c r="X25" i="11"/>
  <c r="Z25" i="11" s="1"/>
  <c r="K25" i="11"/>
  <c r="AH24" i="11"/>
  <c r="W24" i="11"/>
  <c r="V24" i="11"/>
  <c r="AG24" i="11" s="1"/>
  <c r="X24" i="11"/>
  <c r="Z24" i="11" s="1"/>
  <c r="K24" i="11"/>
  <c r="AH23" i="11"/>
  <c r="V23" i="11"/>
  <c r="AG23" i="11" s="1"/>
  <c r="X23" i="11"/>
  <c r="Z23" i="11" s="1"/>
  <c r="K23" i="11"/>
  <c r="AH22" i="11"/>
  <c r="W22" i="11"/>
  <c r="V22" i="11"/>
  <c r="AG22" i="11" s="1"/>
  <c r="X22" i="11"/>
  <c r="Z22" i="11" s="1"/>
  <c r="K22" i="11"/>
  <c r="AH21" i="11"/>
  <c r="V21" i="11"/>
  <c r="AG21" i="11" s="1"/>
  <c r="X21" i="11"/>
  <c r="Z21" i="11" s="1"/>
  <c r="K21" i="11"/>
  <c r="AH20" i="11"/>
  <c r="W20" i="11"/>
  <c r="V20" i="11"/>
  <c r="AG20" i="11" s="1"/>
  <c r="X20" i="11"/>
  <c r="Z20" i="11" s="1"/>
  <c r="K20" i="11"/>
  <c r="AH19" i="11"/>
  <c r="W19" i="11"/>
  <c r="V19" i="11"/>
  <c r="AG19" i="11" s="1"/>
  <c r="X19" i="11"/>
  <c r="Z19" i="11" s="1"/>
  <c r="K19" i="11"/>
  <c r="AH18" i="11"/>
  <c r="V18" i="11"/>
  <c r="AG18" i="11" s="1"/>
  <c r="X18" i="11"/>
  <c r="Z18" i="11" s="1"/>
  <c r="K18" i="11"/>
  <c r="AH17" i="11"/>
  <c r="V17" i="11"/>
  <c r="AG17" i="11" s="1"/>
  <c r="X17" i="11"/>
  <c r="Z17" i="11" s="1"/>
  <c r="K17" i="11"/>
  <c r="AH16" i="11"/>
  <c r="W16" i="11"/>
  <c r="V16" i="11"/>
  <c r="AG16" i="11" s="1"/>
  <c r="X16" i="11"/>
  <c r="Z16" i="11" s="1"/>
  <c r="K16" i="11"/>
  <c r="AH15" i="11"/>
  <c r="V15" i="11"/>
  <c r="AG15" i="11" s="1"/>
  <c r="X15" i="11"/>
  <c r="Z15" i="11" s="1"/>
  <c r="K15" i="11"/>
  <c r="AH14" i="11"/>
  <c r="V14" i="11"/>
  <c r="AG14" i="11" s="1"/>
  <c r="X14" i="11"/>
  <c r="Z14" i="11" s="1"/>
  <c r="K14" i="11"/>
  <c r="AH13" i="11"/>
  <c r="V13" i="11"/>
  <c r="AG13" i="11" s="1"/>
  <c r="X13" i="11"/>
  <c r="Z13" i="11" s="1"/>
  <c r="K13" i="11"/>
  <c r="AH12" i="11"/>
  <c r="V12" i="11"/>
  <c r="AG12" i="11" s="1"/>
  <c r="X12" i="11"/>
  <c r="Z12" i="11" s="1"/>
  <c r="K12" i="11"/>
  <c r="AH11" i="11"/>
  <c r="V11" i="11"/>
  <c r="AG11" i="11" s="1"/>
  <c r="X11" i="11"/>
  <c r="Z11" i="11" s="1"/>
  <c r="K11" i="11"/>
  <c r="AH10" i="11"/>
  <c r="W10" i="11"/>
  <c r="V10" i="11"/>
  <c r="AG10" i="11" s="1"/>
  <c r="X10" i="11"/>
  <c r="Z10" i="11" s="1"/>
  <c r="K10" i="11"/>
  <c r="AH9" i="11"/>
  <c r="V9" i="11"/>
  <c r="AG9" i="11" s="1"/>
  <c r="X9" i="11"/>
  <c r="Z9" i="11" s="1"/>
  <c r="K9" i="11"/>
  <c r="AH8" i="11"/>
  <c r="V8" i="11"/>
  <c r="AG8" i="11" s="1"/>
  <c r="X8" i="11"/>
  <c r="Z8" i="11" s="1"/>
  <c r="K8" i="11"/>
  <c r="AH7" i="11"/>
  <c r="V7" i="11"/>
  <c r="AG7" i="11" s="1"/>
  <c r="X7" i="11"/>
  <c r="Z7" i="11" s="1"/>
  <c r="K7" i="11"/>
  <c r="AH6" i="11"/>
  <c r="V6" i="11"/>
  <c r="AG6" i="11" s="1"/>
  <c r="X6" i="11"/>
  <c r="Z6" i="11" s="1"/>
  <c r="K6" i="11"/>
  <c r="AH5" i="11"/>
  <c r="W5" i="11"/>
  <c r="V5" i="11"/>
  <c r="AG5" i="11" s="1"/>
  <c r="X5" i="11"/>
  <c r="Z5" i="11" s="1"/>
  <c r="K5" i="11"/>
  <c r="AH4" i="11"/>
  <c r="V4" i="11"/>
  <c r="W4" i="11" s="1"/>
  <c r="X4" i="11"/>
  <c r="Z4" i="11" s="1"/>
  <c r="K4" i="11"/>
  <c r="AH3" i="11"/>
  <c r="W3" i="11"/>
  <c r="V3" i="11"/>
  <c r="AG3" i="11" s="1"/>
  <c r="X3" i="11"/>
  <c r="Z3" i="11" s="1"/>
  <c r="K3" i="11"/>
  <c r="AH2" i="11"/>
  <c r="V2" i="11"/>
  <c r="AG2" i="11" s="1"/>
  <c r="X2" i="11"/>
  <c r="Z2" i="11" s="1"/>
  <c r="K2" i="11"/>
  <c r="AL267" i="10"/>
  <c r="AI267" i="10"/>
  <c r="AH267" i="10"/>
  <c r="AK267" i="10" s="1"/>
  <c r="AL266" i="10"/>
  <c r="AN266" i="10" s="1"/>
  <c r="AI266" i="10"/>
  <c r="AH266" i="10"/>
  <c r="AK266" i="10" s="1"/>
  <c r="AL265" i="10"/>
  <c r="AM265" i="10" s="1"/>
  <c r="AP265" i="10" s="1"/>
  <c r="AI265" i="10"/>
  <c r="AH265" i="10"/>
  <c r="AK265" i="10" s="1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K260" i="10" s="1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H254" i="10"/>
  <c r="AL253" i="10"/>
  <c r="AN253" i="10" s="1"/>
  <c r="AH253" i="10"/>
  <c r="AL252" i="10"/>
  <c r="AN252" i="10" s="1"/>
  <c r="AH252" i="10"/>
  <c r="AL251" i="10"/>
  <c r="AN251" i="10" s="1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H242" i="10"/>
  <c r="AL241" i="10"/>
  <c r="AN241" i="10" s="1"/>
  <c r="AH241" i="10"/>
  <c r="AL240" i="10"/>
  <c r="AN240" i="10" s="1"/>
  <c r="AI240" i="10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K226" i="10" s="1"/>
  <c r="AL225" i="10"/>
  <c r="AN225" i="10" s="1"/>
  <c r="AI225" i="10"/>
  <c r="AH225" i="10"/>
  <c r="AK225" i="10" s="1"/>
  <c r="AL224" i="10"/>
  <c r="AN224" i="10" s="1"/>
  <c r="AI224" i="10"/>
  <c r="AH224" i="10"/>
  <c r="AK224" i="10" s="1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K220" i="10" s="1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K206" i="10" s="1"/>
  <c r="AP205" i="10"/>
  <c r="AN205" i="10"/>
  <c r="AI205" i="10"/>
  <c r="AH205" i="10"/>
  <c r="AL204" i="10"/>
  <c r="AN204" i="10" s="1"/>
  <c r="AI204" i="10"/>
  <c r="AH204" i="10"/>
  <c r="AL203" i="10"/>
  <c r="AN203" i="10" s="1"/>
  <c r="AI203" i="10"/>
  <c r="AH203" i="10"/>
  <c r="AH200" i="10"/>
  <c r="W200" i="10"/>
  <c r="V200" i="10"/>
  <c r="AG200" i="10" s="1"/>
  <c r="X200" i="10"/>
  <c r="Z200" i="10" s="1"/>
  <c r="K200" i="10"/>
  <c r="AH199" i="10"/>
  <c r="V199" i="10"/>
  <c r="W199" i="10" s="1"/>
  <c r="X199" i="10"/>
  <c r="Z199" i="10" s="1"/>
  <c r="AH198" i="10"/>
  <c r="V198" i="10"/>
  <c r="W198" i="10" s="1"/>
  <c r="X198" i="10"/>
  <c r="Z198" i="10" s="1"/>
  <c r="AH197" i="10"/>
  <c r="W197" i="10"/>
  <c r="V197" i="10"/>
  <c r="X197" i="10"/>
  <c r="Z197" i="10" s="1"/>
  <c r="AH196" i="10"/>
  <c r="W196" i="10"/>
  <c r="V196" i="10"/>
  <c r="X196" i="10"/>
  <c r="Z196" i="10" s="1"/>
  <c r="AH195" i="10"/>
  <c r="W195" i="10"/>
  <c r="V195" i="10"/>
  <c r="X195" i="10"/>
  <c r="Z195" i="10" s="1"/>
  <c r="AH194" i="10"/>
  <c r="W194" i="10"/>
  <c r="V194" i="10"/>
  <c r="X194" i="10"/>
  <c r="Z194" i="10" s="1"/>
  <c r="AH193" i="10"/>
  <c r="W193" i="10"/>
  <c r="V193" i="10"/>
  <c r="X193" i="10"/>
  <c r="Z193" i="10" s="1"/>
  <c r="AH192" i="10"/>
  <c r="W192" i="10"/>
  <c r="V192" i="10"/>
  <c r="X192" i="10"/>
  <c r="Z192" i="10" s="1"/>
  <c r="AH191" i="10"/>
  <c r="W191" i="10"/>
  <c r="V191" i="10"/>
  <c r="X191" i="10"/>
  <c r="Z191" i="10" s="1"/>
  <c r="AH190" i="10"/>
  <c r="W190" i="10"/>
  <c r="V190" i="10"/>
  <c r="X190" i="10"/>
  <c r="Z190" i="10" s="1"/>
  <c r="AH189" i="10"/>
  <c r="W189" i="10"/>
  <c r="V189" i="10"/>
  <c r="X189" i="10"/>
  <c r="Z189" i="10" s="1"/>
  <c r="AH188" i="10"/>
  <c r="W188" i="10"/>
  <c r="V188" i="10"/>
  <c r="X188" i="10"/>
  <c r="Z188" i="10" s="1"/>
  <c r="AH187" i="10"/>
  <c r="W187" i="10"/>
  <c r="V187" i="10"/>
  <c r="X187" i="10"/>
  <c r="Z187" i="10" s="1"/>
  <c r="AH186" i="10"/>
  <c r="W186" i="10"/>
  <c r="V186" i="10"/>
  <c r="X186" i="10"/>
  <c r="Z186" i="10" s="1"/>
  <c r="AH185" i="10"/>
  <c r="W185" i="10"/>
  <c r="V185" i="10"/>
  <c r="X185" i="10"/>
  <c r="Z185" i="10" s="1"/>
  <c r="AH184" i="10"/>
  <c r="W184" i="10"/>
  <c r="V184" i="10"/>
  <c r="X184" i="10"/>
  <c r="Z184" i="10" s="1"/>
  <c r="AH183" i="10"/>
  <c r="W183" i="10"/>
  <c r="V183" i="10"/>
  <c r="X183" i="10"/>
  <c r="Z183" i="10" s="1"/>
  <c r="AH182" i="10"/>
  <c r="W182" i="10"/>
  <c r="V182" i="10"/>
  <c r="X182" i="10"/>
  <c r="Z182" i="10" s="1"/>
  <c r="AH181" i="10"/>
  <c r="W181" i="10"/>
  <c r="V181" i="10"/>
  <c r="X181" i="10"/>
  <c r="Z181" i="10" s="1"/>
  <c r="AH180" i="10"/>
  <c r="W180" i="10"/>
  <c r="V180" i="10"/>
  <c r="X180" i="10"/>
  <c r="Z180" i="10" s="1"/>
  <c r="AH179" i="10"/>
  <c r="W179" i="10"/>
  <c r="V179" i="10"/>
  <c r="X179" i="10"/>
  <c r="Z179" i="10" s="1"/>
  <c r="AH178" i="10"/>
  <c r="W178" i="10"/>
  <c r="V178" i="10"/>
  <c r="X178" i="10"/>
  <c r="Z178" i="10" s="1"/>
  <c r="AH177" i="10"/>
  <c r="W177" i="10"/>
  <c r="V177" i="10"/>
  <c r="X177" i="10"/>
  <c r="Z177" i="10" s="1"/>
  <c r="AH176" i="10"/>
  <c r="W176" i="10"/>
  <c r="V176" i="10"/>
  <c r="X176" i="10"/>
  <c r="Z176" i="10" s="1"/>
  <c r="AH175" i="10"/>
  <c r="W175" i="10"/>
  <c r="V175" i="10"/>
  <c r="X175" i="10"/>
  <c r="Z175" i="10" s="1"/>
  <c r="AH174" i="10"/>
  <c r="W174" i="10"/>
  <c r="V174" i="10"/>
  <c r="X174" i="10"/>
  <c r="Z174" i="10" s="1"/>
  <c r="AH173" i="10"/>
  <c r="W173" i="10"/>
  <c r="V173" i="10"/>
  <c r="X173" i="10"/>
  <c r="Z173" i="10" s="1"/>
  <c r="AH172" i="10"/>
  <c r="W172" i="10"/>
  <c r="V172" i="10"/>
  <c r="X172" i="10"/>
  <c r="Z172" i="10" s="1"/>
  <c r="AH171" i="10"/>
  <c r="W171" i="10"/>
  <c r="V171" i="10"/>
  <c r="X171" i="10"/>
  <c r="Z171" i="10" s="1"/>
  <c r="AH170" i="10"/>
  <c r="W170" i="10"/>
  <c r="V170" i="10"/>
  <c r="X170" i="10"/>
  <c r="Z170" i="10" s="1"/>
  <c r="AH169" i="10"/>
  <c r="W169" i="10"/>
  <c r="V169" i="10"/>
  <c r="X169" i="10"/>
  <c r="Z169" i="10" s="1"/>
  <c r="AH168" i="10"/>
  <c r="W168" i="10"/>
  <c r="V168" i="10"/>
  <c r="X168" i="10"/>
  <c r="Z168" i="10" s="1"/>
  <c r="AH167" i="10"/>
  <c r="W167" i="10"/>
  <c r="V167" i="10"/>
  <c r="X167" i="10"/>
  <c r="Z167" i="10" s="1"/>
  <c r="AH166" i="10"/>
  <c r="W166" i="10"/>
  <c r="V166" i="10"/>
  <c r="X166" i="10"/>
  <c r="Z166" i="10" s="1"/>
  <c r="AH165" i="10"/>
  <c r="W165" i="10"/>
  <c r="V165" i="10"/>
  <c r="X165" i="10"/>
  <c r="Z165" i="10" s="1"/>
  <c r="AH164" i="10"/>
  <c r="W164" i="10"/>
  <c r="V164" i="10"/>
  <c r="X164" i="10"/>
  <c r="Z164" i="10" s="1"/>
  <c r="AH163" i="10"/>
  <c r="W163" i="10"/>
  <c r="V163" i="10"/>
  <c r="X163" i="10"/>
  <c r="Z163" i="10" s="1"/>
  <c r="AH162" i="10"/>
  <c r="W162" i="10"/>
  <c r="V162" i="10"/>
  <c r="X162" i="10"/>
  <c r="Z162" i="10" s="1"/>
  <c r="AH161" i="10"/>
  <c r="W161" i="10"/>
  <c r="V161" i="10"/>
  <c r="X161" i="10"/>
  <c r="Z161" i="10" s="1"/>
  <c r="AH160" i="10"/>
  <c r="W160" i="10"/>
  <c r="V160" i="10"/>
  <c r="X160" i="10"/>
  <c r="Z160" i="10" s="1"/>
  <c r="AH159" i="10"/>
  <c r="W159" i="10"/>
  <c r="V159" i="10"/>
  <c r="X159" i="10"/>
  <c r="Z159" i="10" s="1"/>
  <c r="AH158" i="10"/>
  <c r="W158" i="10"/>
  <c r="V158" i="10"/>
  <c r="X158" i="10"/>
  <c r="Z158" i="10" s="1"/>
  <c r="AH157" i="10"/>
  <c r="W157" i="10"/>
  <c r="V157" i="10"/>
  <c r="X157" i="10"/>
  <c r="Z157" i="10" s="1"/>
  <c r="AH156" i="10"/>
  <c r="W156" i="10"/>
  <c r="V156" i="10"/>
  <c r="X156" i="10"/>
  <c r="Z156" i="10" s="1"/>
  <c r="AH155" i="10"/>
  <c r="W155" i="10"/>
  <c r="V155" i="10"/>
  <c r="X155" i="10"/>
  <c r="Z155" i="10" s="1"/>
  <c r="AH154" i="10"/>
  <c r="W154" i="10"/>
  <c r="V154" i="10"/>
  <c r="X154" i="10"/>
  <c r="Z154" i="10" s="1"/>
  <c r="AH153" i="10"/>
  <c r="W153" i="10"/>
  <c r="V153" i="10"/>
  <c r="X153" i="10"/>
  <c r="Z153" i="10" s="1"/>
  <c r="AH152" i="10"/>
  <c r="W152" i="10"/>
  <c r="V152" i="10"/>
  <c r="X152" i="10"/>
  <c r="Z152" i="10" s="1"/>
  <c r="AH151" i="10"/>
  <c r="W151" i="10"/>
  <c r="V151" i="10"/>
  <c r="X151" i="10"/>
  <c r="Z151" i="10" s="1"/>
  <c r="AH150" i="10"/>
  <c r="W150" i="10"/>
  <c r="V150" i="10"/>
  <c r="X150" i="10"/>
  <c r="Z150" i="10" s="1"/>
  <c r="AH149" i="10"/>
  <c r="W149" i="10"/>
  <c r="V149" i="10"/>
  <c r="X149" i="10"/>
  <c r="Z149" i="10" s="1"/>
  <c r="AH148" i="10"/>
  <c r="W148" i="10"/>
  <c r="V148" i="10"/>
  <c r="X148" i="10"/>
  <c r="Z148" i="10" s="1"/>
  <c r="AH147" i="10"/>
  <c r="W147" i="10"/>
  <c r="V147" i="10"/>
  <c r="X147" i="10"/>
  <c r="Z147" i="10" s="1"/>
  <c r="AH146" i="10"/>
  <c r="W146" i="10"/>
  <c r="V146" i="10"/>
  <c r="X146" i="10"/>
  <c r="Z146" i="10" s="1"/>
  <c r="AH145" i="10"/>
  <c r="W145" i="10"/>
  <c r="V145" i="10"/>
  <c r="X145" i="10"/>
  <c r="Z145" i="10" s="1"/>
  <c r="AH144" i="10"/>
  <c r="W144" i="10"/>
  <c r="V144" i="10"/>
  <c r="X144" i="10"/>
  <c r="Z144" i="10" s="1"/>
  <c r="AH143" i="10"/>
  <c r="W143" i="10"/>
  <c r="V143" i="10"/>
  <c r="X143" i="10"/>
  <c r="Z143" i="10" s="1"/>
  <c r="AH142" i="10"/>
  <c r="W142" i="10"/>
  <c r="V142" i="10"/>
  <c r="X142" i="10"/>
  <c r="Z142" i="10" s="1"/>
  <c r="AH141" i="10"/>
  <c r="W141" i="10"/>
  <c r="V141" i="10"/>
  <c r="X141" i="10"/>
  <c r="Z141" i="10" s="1"/>
  <c r="AH140" i="10"/>
  <c r="W140" i="10"/>
  <c r="V140" i="10"/>
  <c r="X140" i="10"/>
  <c r="Z140" i="10" s="1"/>
  <c r="AH139" i="10"/>
  <c r="W139" i="10"/>
  <c r="V139" i="10"/>
  <c r="X139" i="10"/>
  <c r="Z139" i="10" s="1"/>
  <c r="AH138" i="10"/>
  <c r="W138" i="10"/>
  <c r="V138" i="10"/>
  <c r="X138" i="10"/>
  <c r="Z138" i="10" s="1"/>
  <c r="AH137" i="10"/>
  <c r="W137" i="10"/>
  <c r="V137" i="10"/>
  <c r="X137" i="10"/>
  <c r="Z137" i="10" s="1"/>
  <c r="AH136" i="10"/>
  <c r="W136" i="10"/>
  <c r="V136" i="10"/>
  <c r="X136" i="10"/>
  <c r="Z136" i="10" s="1"/>
  <c r="AH135" i="10"/>
  <c r="W135" i="10"/>
  <c r="V135" i="10"/>
  <c r="X135" i="10"/>
  <c r="Z135" i="10" s="1"/>
  <c r="AH134" i="10"/>
  <c r="W134" i="10"/>
  <c r="V134" i="10"/>
  <c r="X134" i="10"/>
  <c r="Z134" i="10" s="1"/>
  <c r="AH133" i="10"/>
  <c r="W133" i="10"/>
  <c r="V133" i="10"/>
  <c r="X133" i="10"/>
  <c r="Z133" i="10" s="1"/>
  <c r="AH132" i="10"/>
  <c r="W132" i="10"/>
  <c r="V132" i="10"/>
  <c r="X132" i="10"/>
  <c r="Z132" i="10" s="1"/>
  <c r="AH131" i="10"/>
  <c r="W131" i="10"/>
  <c r="V131" i="10"/>
  <c r="X131" i="10"/>
  <c r="Z131" i="10" s="1"/>
  <c r="AH130" i="10"/>
  <c r="W130" i="10"/>
  <c r="V130" i="10"/>
  <c r="X130" i="10"/>
  <c r="Z130" i="10" s="1"/>
  <c r="AH129" i="10"/>
  <c r="W129" i="10"/>
  <c r="V129" i="10"/>
  <c r="X129" i="10"/>
  <c r="Z129" i="10" s="1"/>
  <c r="AH128" i="10"/>
  <c r="W128" i="10"/>
  <c r="V128" i="10"/>
  <c r="X128" i="10"/>
  <c r="Z128" i="10" s="1"/>
  <c r="AH127" i="10"/>
  <c r="W127" i="10"/>
  <c r="V127" i="10"/>
  <c r="X127" i="10"/>
  <c r="Z127" i="10" s="1"/>
  <c r="AH126" i="10"/>
  <c r="W126" i="10"/>
  <c r="V126" i="10"/>
  <c r="X126" i="10"/>
  <c r="Z126" i="10" s="1"/>
  <c r="AH125" i="10"/>
  <c r="W125" i="10"/>
  <c r="V125" i="10"/>
  <c r="X125" i="10"/>
  <c r="Z125" i="10" s="1"/>
  <c r="AH124" i="10"/>
  <c r="W124" i="10"/>
  <c r="V124" i="10"/>
  <c r="X124" i="10"/>
  <c r="Z124" i="10" s="1"/>
  <c r="AH123" i="10"/>
  <c r="W123" i="10"/>
  <c r="V123" i="10"/>
  <c r="X123" i="10"/>
  <c r="Z123" i="10" s="1"/>
  <c r="AH122" i="10"/>
  <c r="W122" i="10"/>
  <c r="V122" i="10"/>
  <c r="X122" i="10"/>
  <c r="Z122" i="10" s="1"/>
  <c r="AH121" i="10"/>
  <c r="W121" i="10"/>
  <c r="V121" i="10"/>
  <c r="X121" i="10"/>
  <c r="Z121" i="10" s="1"/>
  <c r="AH120" i="10"/>
  <c r="W120" i="10"/>
  <c r="V120" i="10"/>
  <c r="X120" i="10"/>
  <c r="Z120" i="10" s="1"/>
  <c r="AH119" i="10"/>
  <c r="W119" i="10"/>
  <c r="V119" i="10"/>
  <c r="X119" i="10"/>
  <c r="Z119" i="10" s="1"/>
  <c r="AH118" i="10"/>
  <c r="W118" i="10"/>
  <c r="V118" i="10"/>
  <c r="X118" i="10"/>
  <c r="Z118" i="10" s="1"/>
  <c r="AH117" i="10"/>
  <c r="W117" i="10"/>
  <c r="V117" i="10"/>
  <c r="X117" i="10"/>
  <c r="Z117" i="10" s="1"/>
  <c r="AH116" i="10"/>
  <c r="W116" i="10"/>
  <c r="V116" i="10"/>
  <c r="X116" i="10"/>
  <c r="Z116" i="10" s="1"/>
  <c r="AH115" i="10"/>
  <c r="W115" i="10"/>
  <c r="V115" i="10"/>
  <c r="X115" i="10"/>
  <c r="Z115" i="10" s="1"/>
  <c r="AH114" i="10"/>
  <c r="W114" i="10"/>
  <c r="V114" i="10"/>
  <c r="X114" i="10"/>
  <c r="Z114" i="10" s="1"/>
  <c r="AH113" i="10"/>
  <c r="W113" i="10"/>
  <c r="V113" i="10"/>
  <c r="X113" i="10"/>
  <c r="Z113" i="10" s="1"/>
  <c r="AH112" i="10"/>
  <c r="W112" i="10"/>
  <c r="V112" i="10"/>
  <c r="X112" i="10"/>
  <c r="Z112" i="10" s="1"/>
  <c r="AH111" i="10"/>
  <c r="W111" i="10"/>
  <c r="V111" i="10"/>
  <c r="X111" i="10"/>
  <c r="Z111" i="10" s="1"/>
  <c r="AH110" i="10"/>
  <c r="W110" i="10"/>
  <c r="V110" i="10"/>
  <c r="X110" i="10"/>
  <c r="Z110" i="10" s="1"/>
  <c r="AH109" i="10"/>
  <c r="W109" i="10"/>
  <c r="V109" i="10"/>
  <c r="X109" i="10"/>
  <c r="Z109" i="10" s="1"/>
  <c r="AH108" i="10"/>
  <c r="W108" i="10"/>
  <c r="V108" i="10"/>
  <c r="X108" i="10"/>
  <c r="Z108" i="10" s="1"/>
  <c r="AH107" i="10"/>
  <c r="W107" i="10"/>
  <c r="V107" i="10"/>
  <c r="X107" i="10"/>
  <c r="Z107" i="10" s="1"/>
  <c r="AH106" i="10"/>
  <c r="W106" i="10"/>
  <c r="V106" i="10"/>
  <c r="X106" i="10"/>
  <c r="Z106" i="10" s="1"/>
  <c r="AH105" i="10"/>
  <c r="W105" i="10"/>
  <c r="V105" i="10"/>
  <c r="X105" i="10"/>
  <c r="Z105" i="10" s="1"/>
  <c r="AH104" i="10"/>
  <c r="W104" i="10"/>
  <c r="V104" i="10"/>
  <c r="X104" i="10"/>
  <c r="Z104" i="10" s="1"/>
  <c r="AH103" i="10"/>
  <c r="W103" i="10"/>
  <c r="V103" i="10"/>
  <c r="X103" i="10"/>
  <c r="Z103" i="10" s="1"/>
  <c r="AH102" i="10"/>
  <c r="W102" i="10"/>
  <c r="V102" i="10"/>
  <c r="X102" i="10"/>
  <c r="Z102" i="10" s="1"/>
  <c r="AH101" i="10"/>
  <c r="W101" i="10"/>
  <c r="V101" i="10"/>
  <c r="X101" i="10"/>
  <c r="Z101" i="10" s="1"/>
  <c r="AH100" i="10"/>
  <c r="W100" i="10"/>
  <c r="V100" i="10"/>
  <c r="X100" i="10"/>
  <c r="Z100" i="10" s="1"/>
  <c r="AH99" i="10"/>
  <c r="W99" i="10"/>
  <c r="V99" i="10"/>
  <c r="X99" i="10"/>
  <c r="Z99" i="10" s="1"/>
  <c r="AH98" i="10"/>
  <c r="W98" i="10"/>
  <c r="V98" i="10"/>
  <c r="X98" i="10"/>
  <c r="Z98" i="10" s="1"/>
  <c r="AH97" i="10"/>
  <c r="W97" i="10"/>
  <c r="V97" i="10"/>
  <c r="X97" i="10"/>
  <c r="Z97" i="10" s="1"/>
  <c r="AH96" i="10"/>
  <c r="W96" i="10"/>
  <c r="V96" i="10"/>
  <c r="X96" i="10"/>
  <c r="Z96" i="10" s="1"/>
  <c r="AH95" i="10"/>
  <c r="W95" i="10"/>
  <c r="V95" i="10"/>
  <c r="X95" i="10"/>
  <c r="Z95" i="10" s="1"/>
  <c r="AH94" i="10"/>
  <c r="W94" i="10"/>
  <c r="V94" i="10"/>
  <c r="X94" i="10"/>
  <c r="Z94" i="10" s="1"/>
  <c r="AH93" i="10"/>
  <c r="W93" i="10"/>
  <c r="V93" i="10"/>
  <c r="X93" i="10"/>
  <c r="Z93" i="10" s="1"/>
  <c r="AH92" i="10"/>
  <c r="W92" i="10"/>
  <c r="V92" i="10"/>
  <c r="X92" i="10"/>
  <c r="Z92" i="10" s="1"/>
  <c r="AH91" i="10"/>
  <c r="W91" i="10"/>
  <c r="V91" i="10"/>
  <c r="X91" i="10"/>
  <c r="Z91" i="10" s="1"/>
  <c r="AH90" i="10"/>
  <c r="W90" i="10"/>
  <c r="V90" i="10"/>
  <c r="X90" i="10"/>
  <c r="Z90" i="10" s="1"/>
  <c r="AH89" i="10"/>
  <c r="W89" i="10"/>
  <c r="V89" i="10"/>
  <c r="X89" i="10"/>
  <c r="Z89" i="10" s="1"/>
  <c r="AH88" i="10"/>
  <c r="W88" i="10"/>
  <c r="V88" i="10"/>
  <c r="X88" i="10"/>
  <c r="Z88" i="10" s="1"/>
  <c r="AH87" i="10"/>
  <c r="AG87" i="10"/>
  <c r="V87" i="10"/>
  <c r="W87" i="10" s="1"/>
  <c r="X87" i="10"/>
  <c r="Z87" i="10" s="1"/>
  <c r="K87" i="10"/>
  <c r="AH86" i="10"/>
  <c r="W86" i="10"/>
  <c r="V86" i="10"/>
  <c r="AG86" i="10" s="1"/>
  <c r="X86" i="10"/>
  <c r="Z86" i="10" s="1"/>
  <c r="K86" i="10"/>
  <c r="AH85" i="10"/>
  <c r="AG85" i="10"/>
  <c r="V85" i="10"/>
  <c r="W85" i="10" s="1"/>
  <c r="X85" i="10"/>
  <c r="Z85" i="10" s="1"/>
  <c r="K85" i="10"/>
  <c r="AH84" i="10"/>
  <c r="W84" i="10"/>
  <c r="V84" i="10"/>
  <c r="AG84" i="10" s="1"/>
  <c r="X84" i="10"/>
  <c r="Z84" i="10" s="1"/>
  <c r="K84" i="10"/>
  <c r="AH83" i="10"/>
  <c r="AG83" i="10"/>
  <c r="V83" i="10"/>
  <c r="W83" i="10" s="1"/>
  <c r="X83" i="10"/>
  <c r="Z83" i="10" s="1"/>
  <c r="K83" i="10"/>
  <c r="AH82" i="10"/>
  <c r="W82" i="10"/>
  <c r="V82" i="10"/>
  <c r="AG82" i="10" s="1"/>
  <c r="X82" i="10"/>
  <c r="Z82" i="10" s="1"/>
  <c r="K82" i="10"/>
  <c r="AH81" i="10"/>
  <c r="AG81" i="10"/>
  <c r="V81" i="10"/>
  <c r="W81" i="10" s="1"/>
  <c r="X81" i="10"/>
  <c r="Z81" i="10" s="1"/>
  <c r="K81" i="10"/>
  <c r="AH80" i="10"/>
  <c r="W80" i="10"/>
  <c r="V80" i="10"/>
  <c r="AG80" i="10" s="1"/>
  <c r="X80" i="10"/>
  <c r="Z80" i="10" s="1"/>
  <c r="K80" i="10"/>
  <c r="AH79" i="10"/>
  <c r="AG79" i="10"/>
  <c r="V79" i="10"/>
  <c r="W79" i="10" s="1"/>
  <c r="X79" i="10"/>
  <c r="Z79" i="10" s="1"/>
  <c r="K79" i="10"/>
  <c r="AH78" i="10"/>
  <c r="W78" i="10"/>
  <c r="V78" i="10"/>
  <c r="AG78" i="10" s="1"/>
  <c r="X78" i="10"/>
  <c r="Z78" i="10" s="1"/>
  <c r="K78" i="10"/>
  <c r="AH77" i="10"/>
  <c r="AG77" i="10"/>
  <c r="V77" i="10"/>
  <c r="W77" i="10" s="1"/>
  <c r="X77" i="10"/>
  <c r="Z77" i="10" s="1"/>
  <c r="K77" i="10"/>
  <c r="AH76" i="10"/>
  <c r="W76" i="10"/>
  <c r="V76" i="10"/>
  <c r="AG76" i="10" s="1"/>
  <c r="X76" i="10"/>
  <c r="Z76" i="10" s="1"/>
  <c r="K76" i="10"/>
  <c r="AH75" i="10"/>
  <c r="AG75" i="10"/>
  <c r="V75" i="10"/>
  <c r="W75" i="10" s="1"/>
  <c r="X75" i="10"/>
  <c r="Z75" i="10" s="1"/>
  <c r="K75" i="10"/>
  <c r="AH74" i="10"/>
  <c r="W74" i="10"/>
  <c r="V74" i="10"/>
  <c r="AG74" i="10" s="1"/>
  <c r="X74" i="10"/>
  <c r="Z74" i="10" s="1"/>
  <c r="K74" i="10"/>
  <c r="AH73" i="10"/>
  <c r="AG73" i="10"/>
  <c r="V73" i="10"/>
  <c r="W73" i="10" s="1"/>
  <c r="X73" i="10"/>
  <c r="Z73" i="10" s="1"/>
  <c r="K73" i="10"/>
  <c r="AH72" i="10"/>
  <c r="W72" i="10"/>
  <c r="V72" i="10"/>
  <c r="AG72" i="10" s="1"/>
  <c r="X72" i="10"/>
  <c r="Z72" i="10" s="1"/>
  <c r="K72" i="10"/>
  <c r="AH71" i="10"/>
  <c r="AG71" i="10"/>
  <c r="V71" i="10"/>
  <c r="W71" i="10" s="1"/>
  <c r="X71" i="10"/>
  <c r="Z71" i="10" s="1"/>
  <c r="K71" i="10"/>
  <c r="AH70" i="10"/>
  <c r="W70" i="10"/>
  <c r="V70" i="10"/>
  <c r="AG70" i="10" s="1"/>
  <c r="X70" i="10"/>
  <c r="Z70" i="10" s="1"/>
  <c r="K70" i="10"/>
  <c r="AH69" i="10"/>
  <c r="AG69" i="10"/>
  <c r="W69" i="10"/>
  <c r="V69" i="10"/>
  <c r="X69" i="10"/>
  <c r="Z69" i="10" s="1"/>
  <c r="K69" i="10"/>
  <c r="AH68" i="10"/>
  <c r="W68" i="10"/>
  <c r="V68" i="10"/>
  <c r="AG68" i="10" s="1"/>
  <c r="X68" i="10"/>
  <c r="Z68" i="10" s="1"/>
  <c r="K68" i="10"/>
  <c r="AH67" i="10"/>
  <c r="AG67" i="10"/>
  <c r="V67" i="10"/>
  <c r="W67" i="10" s="1"/>
  <c r="X67" i="10"/>
  <c r="Z67" i="10" s="1"/>
  <c r="K67" i="10"/>
  <c r="AH66" i="10"/>
  <c r="W66" i="10"/>
  <c r="V66" i="10"/>
  <c r="AG66" i="10" s="1"/>
  <c r="X66" i="10"/>
  <c r="Z66" i="10" s="1"/>
  <c r="K66" i="10"/>
  <c r="AH65" i="10"/>
  <c r="AG65" i="10"/>
  <c r="W65" i="10"/>
  <c r="V65" i="10"/>
  <c r="X65" i="10"/>
  <c r="Z65" i="10" s="1"/>
  <c r="K65" i="10"/>
  <c r="AH64" i="10"/>
  <c r="W64" i="10"/>
  <c r="V64" i="10"/>
  <c r="AG64" i="10" s="1"/>
  <c r="X64" i="10"/>
  <c r="Z64" i="10" s="1"/>
  <c r="K64" i="10"/>
  <c r="AH63" i="10"/>
  <c r="V63" i="10"/>
  <c r="W63" i="10" s="1"/>
  <c r="X63" i="10"/>
  <c r="Z63" i="10" s="1"/>
  <c r="K63" i="10"/>
  <c r="AH62" i="10"/>
  <c r="W62" i="10"/>
  <c r="V62" i="10"/>
  <c r="AG62" i="10" s="1"/>
  <c r="X62" i="10"/>
  <c r="Z62" i="10" s="1"/>
  <c r="K62" i="10"/>
  <c r="AH61" i="10"/>
  <c r="AG61" i="10"/>
  <c r="W61" i="10"/>
  <c r="V61" i="10"/>
  <c r="X61" i="10"/>
  <c r="Z61" i="10" s="1"/>
  <c r="K61" i="10"/>
  <c r="AH60" i="10"/>
  <c r="W60" i="10"/>
  <c r="V60" i="10"/>
  <c r="AG60" i="10" s="1"/>
  <c r="X60" i="10"/>
  <c r="Z60" i="10" s="1"/>
  <c r="K60" i="10"/>
  <c r="AH59" i="10"/>
  <c r="AG59" i="10"/>
  <c r="V59" i="10"/>
  <c r="W59" i="10" s="1"/>
  <c r="X59" i="10"/>
  <c r="Z59" i="10" s="1"/>
  <c r="K59" i="10"/>
  <c r="AH58" i="10"/>
  <c r="W58" i="10"/>
  <c r="V58" i="10"/>
  <c r="AG58" i="10" s="1"/>
  <c r="X58" i="10"/>
  <c r="Z58" i="10" s="1"/>
  <c r="K58" i="10"/>
  <c r="AH57" i="10"/>
  <c r="AG57" i="10"/>
  <c r="W57" i="10"/>
  <c r="V57" i="10"/>
  <c r="X57" i="10"/>
  <c r="Z57" i="10" s="1"/>
  <c r="K57" i="10"/>
  <c r="AH56" i="10"/>
  <c r="W56" i="10"/>
  <c r="V56" i="10"/>
  <c r="AG56" i="10" s="1"/>
  <c r="X56" i="10"/>
  <c r="Z56" i="10" s="1"/>
  <c r="K56" i="10"/>
  <c r="AH55" i="10"/>
  <c r="AG55" i="10"/>
  <c r="V55" i="10"/>
  <c r="W55" i="10" s="1"/>
  <c r="X55" i="10"/>
  <c r="Z55" i="10" s="1"/>
  <c r="K55" i="10"/>
  <c r="AH54" i="10"/>
  <c r="W54" i="10"/>
  <c r="V54" i="10"/>
  <c r="AG54" i="10" s="1"/>
  <c r="X54" i="10"/>
  <c r="Z54" i="10" s="1"/>
  <c r="K54" i="10"/>
  <c r="AH53" i="10"/>
  <c r="AG53" i="10"/>
  <c r="W53" i="10"/>
  <c r="V53" i="10"/>
  <c r="X53" i="10"/>
  <c r="Z53" i="10" s="1"/>
  <c r="K53" i="10"/>
  <c r="AH52" i="10"/>
  <c r="W52" i="10"/>
  <c r="V52" i="10"/>
  <c r="AG52" i="10" s="1"/>
  <c r="X52" i="10"/>
  <c r="Z52" i="10" s="1"/>
  <c r="K52" i="10"/>
  <c r="AH51" i="10"/>
  <c r="AG51" i="10"/>
  <c r="V51" i="10"/>
  <c r="W51" i="10" s="1"/>
  <c r="X51" i="10"/>
  <c r="Z51" i="10" s="1"/>
  <c r="K51" i="10"/>
  <c r="AH50" i="10"/>
  <c r="W50" i="10"/>
  <c r="V50" i="10"/>
  <c r="AG50" i="10" s="1"/>
  <c r="X50" i="10"/>
  <c r="Z50" i="10" s="1"/>
  <c r="K50" i="10"/>
  <c r="AH49" i="10"/>
  <c r="V49" i="10"/>
  <c r="AI253" i="10" s="1"/>
  <c r="X49" i="10"/>
  <c r="Z49" i="10" s="1"/>
  <c r="K49" i="10"/>
  <c r="AH48" i="10"/>
  <c r="V48" i="10"/>
  <c r="AG48" i="10" s="1"/>
  <c r="X48" i="10"/>
  <c r="Z48" i="10" s="1"/>
  <c r="K48" i="10"/>
  <c r="AH47" i="10"/>
  <c r="V47" i="10"/>
  <c r="W47" i="10" s="1"/>
  <c r="X47" i="10"/>
  <c r="Z47" i="10" s="1"/>
  <c r="K47" i="10"/>
  <c r="AH46" i="10"/>
  <c r="V46" i="10"/>
  <c r="AG46" i="10" s="1"/>
  <c r="X46" i="10"/>
  <c r="Z46" i="10" s="1"/>
  <c r="K46" i="10"/>
  <c r="AH45" i="10"/>
  <c r="V45" i="10"/>
  <c r="W45" i="10" s="1"/>
  <c r="X45" i="10"/>
  <c r="Z45" i="10" s="1"/>
  <c r="K45" i="10"/>
  <c r="AH44" i="10"/>
  <c r="W44" i="10"/>
  <c r="V44" i="10"/>
  <c r="AG44" i="10" s="1"/>
  <c r="X44" i="10"/>
  <c r="Z44" i="10" s="1"/>
  <c r="K44" i="10"/>
  <c r="AH43" i="10"/>
  <c r="V43" i="10"/>
  <c r="W43" i="10" s="1"/>
  <c r="X43" i="10"/>
  <c r="Z43" i="10" s="1"/>
  <c r="K43" i="10"/>
  <c r="AH42" i="10"/>
  <c r="W42" i="10"/>
  <c r="V42" i="10"/>
  <c r="AG42" i="10" s="1"/>
  <c r="X42" i="10"/>
  <c r="Z42" i="10" s="1"/>
  <c r="K42" i="10"/>
  <c r="AH41" i="10"/>
  <c r="V41" i="10"/>
  <c r="W41" i="10" s="1"/>
  <c r="X41" i="10"/>
  <c r="Z41" i="10" s="1"/>
  <c r="K41" i="10"/>
  <c r="AH40" i="10"/>
  <c r="V40" i="10"/>
  <c r="AG40" i="10" s="1"/>
  <c r="X40" i="10"/>
  <c r="Z40" i="10" s="1"/>
  <c r="K40" i="10"/>
  <c r="AH39" i="10"/>
  <c r="V39" i="10"/>
  <c r="W39" i="10" s="1"/>
  <c r="X39" i="10"/>
  <c r="Z39" i="10" s="1"/>
  <c r="K39" i="10"/>
  <c r="AH38" i="10"/>
  <c r="W38" i="10"/>
  <c r="V38" i="10"/>
  <c r="AG38" i="10" s="1"/>
  <c r="X38" i="10"/>
  <c r="Z38" i="10" s="1"/>
  <c r="K38" i="10"/>
  <c r="AH37" i="10"/>
  <c r="V37" i="10"/>
  <c r="W37" i="10" s="1"/>
  <c r="X37" i="10"/>
  <c r="Z37" i="10" s="1"/>
  <c r="K37" i="10"/>
  <c r="AH36" i="10"/>
  <c r="W36" i="10"/>
  <c r="V36" i="10"/>
  <c r="AG36" i="10" s="1"/>
  <c r="X36" i="10"/>
  <c r="Z36" i="10" s="1"/>
  <c r="K36" i="10"/>
  <c r="AH35" i="10"/>
  <c r="V35" i="10"/>
  <c r="W35" i="10" s="1"/>
  <c r="X35" i="10"/>
  <c r="Z35" i="10" s="1"/>
  <c r="K35" i="10"/>
  <c r="AH34" i="10"/>
  <c r="V34" i="10"/>
  <c r="AG34" i="10" s="1"/>
  <c r="X34" i="10"/>
  <c r="Z34" i="10" s="1"/>
  <c r="K34" i="10"/>
  <c r="AH33" i="10"/>
  <c r="V33" i="10"/>
  <c r="W33" i="10" s="1"/>
  <c r="X33" i="10"/>
  <c r="Z33" i="10" s="1"/>
  <c r="K33" i="10"/>
  <c r="AH32" i="10"/>
  <c r="W32" i="10"/>
  <c r="V32" i="10"/>
  <c r="AG32" i="10" s="1"/>
  <c r="X32" i="10"/>
  <c r="Z32" i="10" s="1"/>
  <c r="K32" i="10"/>
  <c r="AH31" i="10"/>
  <c r="V31" i="10"/>
  <c r="W31" i="10" s="1"/>
  <c r="X31" i="10"/>
  <c r="Z31" i="10" s="1"/>
  <c r="K31" i="10"/>
  <c r="AH30" i="10"/>
  <c r="V30" i="10"/>
  <c r="AG30" i="10" s="1"/>
  <c r="X30" i="10"/>
  <c r="Z30" i="10" s="1"/>
  <c r="K30" i="10"/>
  <c r="AH29" i="10"/>
  <c r="V29" i="10"/>
  <c r="W29" i="10" s="1"/>
  <c r="X29" i="10"/>
  <c r="Z29" i="10" s="1"/>
  <c r="K29" i="10"/>
  <c r="AH28" i="10"/>
  <c r="V28" i="10"/>
  <c r="AG28" i="10" s="1"/>
  <c r="X28" i="10"/>
  <c r="Z28" i="10" s="1"/>
  <c r="K28" i="10"/>
  <c r="AH6" i="10"/>
  <c r="V6" i="10"/>
  <c r="AG6" i="10" s="1"/>
  <c r="X6" i="10"/>
  <c r="Z6" i="10" s="1"/>
  <c r="K6" i="10"/>
  <c r="AH5" i="10"/>
  <c r="AG5" i="10"/>
  <c r="W5" i="10"/>
  <c r="V5" i="10"/>
  <c r="X5" i="10"/>
  <c r="Z5" i="10" s="1"/>
  <c r="K5" i="10"/>
  <c r="AH4" i="10"/>
  <c r="W4" i="10"/>
  <c r="V4" i="10"/>
  <c r="AG4" i="10" s="1"/>
  <c r="X4" i="10"/>
  <c r="Z4" i="10" s="1"/>
  <c r="K4" i="10"/>
  <c r="AH3" i="10"/>
  <c r="AH2" i="10"/>
  <c r="AG2" i="10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H254" i="9"/>
  <c r="AK254" i="9" s="1"/>
  <c r="AL253" i="9"/>
  <c r="AN253" i="9" s="1"/>
  <c r="AI253" i="9"/>
  <c r="AH253" i="9"/>
  <c r="AK253" i="9" s="1"/>
  <c r="AL252" i="9"/>
  <c r="AN252" i="9" s="1"/>
  <c r="AH252" i="9"/>
  <c r="AK252" i="9" s="1"/>
  <c r="AL251" i="9"/>
  <c r="AN251" i="9" s="1"/>
  <c r="AI251" i="9"/>
  <c r="AH251" i="9"/>
  <c r="AK251" i="9" s="1"/>
  <c r="AL250" i="9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H242" i="9"/>
  <c r="AK242" i="9" s="1"/>
  <c r="AL241" i="9"/>
  <c r="AN241" i="9" s="1"/>
  <c r="AI241" i="9"/>
  <c r="AH241" i="9"/>
  <c r="AK241" i="9" s="1"/>
  <c r="AL240" i="9"/>
  <c r="AN240" i="9" s="1"/>
  <c r="AI240" i="9"/>
  <c r="AH240" i="9"/>
  <c r="AK240" i="9" s="1"/>
  <c r="AL239" i="9"/>
  <c r="AN239" i="9" s="1"/>
  <c r="AI239" i="9"/>
  <c r="AH239" i="9"/>
  <c r="AK239" i="9" s="1"/>
  <c r="AL238" i="9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AH200" i="9"/>
  <c r="W200" i="9"/>
  <c r="V200" i="9"/>
  <c r="AG200" i="9" s="1"/>
  <c r="X200" i="9"/>
  <c r="Z200" i="9" s="1"/>
  <c r="K200" i="9"/>
  <c r="AH199" i="9"/>
  <c r="V199" i="9"/>
  <c r="W199" i="9" s="1"/>
  <c r="X199" i="9"/>
  <c r="Z199" i="9" s="1"/>
  <c r="AH198" i="9"/>
  <c r="V198" i="9"/>
  <c r="W198" i="9" s="1"/>
  <c r="X198" i="9"/>
  <c r="Z198" i="9" s="1"/>
  <c r="AH197" i="9"/>
  <c r="W197" i="9"/>
  <c r="V197" i="9"/>
  <c r="X197" i="9"/>
  <c r="Z197" i="9" s="1"/>
  <c r="AH196" i="9"/>
  <c r="W196" i="9"/>
  <c r="V196" i="9"/>
  <c r="X196" i="9"/>
  <c r="Z196" i="9" s="1"/>
  <c r="AH195" i="9"/>
  <c r="W195" i="9"/>
  <c r="V195" i="9"/>
  <c r="X195" i="9"/>
  <c r="Z195" i="9" s="1"/>
  <c r="AH194" i="9"/>
  <c r="W194" i="9"/>
  <c r="V194" i="9"/>
  <c r="X194" i="9"/>
  <c r="Z194" i="9" s="1"/>
  <c r="AH193" i="9"/>
  <c r="W193" i="9"/>
  <c r="V193" i="9"/>
  <c r="X193" i="9"/>
  <c r="Z193" i="9" s="1"/>
  <c r="AH192" i="9"/>
  <c r="W192" i="9"/>
  <c r="V192" i="9"/>
  <c r="X192" i="9"/>
  <c r="Z192" i="9" s="1"/>
  <c r="AH191" i="9"/>
  <c r="W191" i="9"/>
  <c r="V191" i="9"/>
  <c r="X191" i="9"/>
  <c r="Z191" i="9" s="1"/>
  <c r="AH190" i="9"/>
  <c r="W190" i="9"/>
  <c r="V190" i="9"/>
  <c r="X190" i="9"/>
  <c r="Z190" i="9" s="1"/>
  <c r="AH189" i="9"/>
  <c r="W189" i="9"/>
  <c r="V189" i="9"/>
  <c r="X189" i="9"/>
  <c r="Z189" i="9" s="1"/>
  <c r="AH188" i="9"/>
  <c r="W188" i="9"/>
  <c r="V188" i="9"/>
  <c r="X188" i="9"/>
  <c r="Z188" i="9" s="1"/>
  <c r="AH187" i="9"/>
  <c r="W187" i="9"/>
  <c r="V187" i="9"/>
  <c r="X187" i="9"/>
  <c r="Z187" i="9" s="1"/>
  <c r="AH186" i="9"/>
  <c r="W186" i="9"/>
  <c r="V186" i="9"/>
  <c r="X186" i="9"/>
  <c r="Z186" i="9" s="1"/>
  <c r="AH185" i="9"/>
  <c r="W185" i="9"/>
  <c r="V185" i="9"/>
  <c r="X185" i="9"/>
  <c r="Z185" i="9" s="1"/>
  <c r="AH184" i="9"/>
  <c r="W184" i="9"/>
  <c r="V184" i="9"/>
  <c r="X184" i="9"/>
  <c r="Z184" i="9" s="1"/>
  <c r="AH183" i="9"/>
  <c r="W183" i="9"/>
  <c r="V183" i="9"/>
  <c r="X183" i="9"/>
  <c r="Z183" i="9" s="1"/>
  <c r="AH182" i="9"/>
  <c r="W182" i="9"/>
  <c r="V182" i="9"/>
  <c r="X182" i="9"/>
  <c r="Z182" i="9" s="1"/>
  <c r="AH181" i="9"/>
  <c r="W181" i="9"/>
  <c r="V181" i="9"/>
  <c r="X181" i="9"/>
  <c r="Z181" i="9" s="1"/>
  <c r="AH180" i="9"/>
  <c r="W180" i="9"/>
  <c r="V180" i="9"/>
  <c r="X180" i="9"/>
  <c r="Z180" i="9" s="1"/>
  <c r="AH179" i="9"/>
  <c r="W179" i="9"/>
  <c r="V179" i="9"/>
  <c r="X179" i="9"/>
  <c r="Z179" i="9" s="1"/>
  <c r="AH178" i="9"/>
  <c r="W178" i="9"/>
  <c r="V178" i="9"/>
  <c r="X178" i="9"/>
  <c r="Z178" i="9" s="1"/>
  <c r="AH177" i="9"/>
  <c r="W177" i="9"/>
  <c r="V177" i="9"/>
  <c r="X177" i="9"/>
  <c r="Z177" i="9" s="1"/>
  <c r="AH176" i="9"/>
  <c r="W176" i="9"/>
  <c r="V176" i="9"/>
  <c r="X176" i="9"/>
  <c r="Z176" i="9" s="1"/>
  <c r="AH175" i="9"/>
  <c r="W175" i="9"/>
  <c r="V175" i="9"/>
  <c r="X175" i="9"/>
  <c r="Z175" i="9" s="1"/>
  <c r="AH174" i="9"/>
  <c r="W174" i="9"/>
  <c r="V174" i="9"/>
  <c r="X174" i="9"/>
  <c r="Z174" i="9" s="1"/>
  <c r="AH173" i="9"/>
  <c r="W173" i="9"/>
  <c r="V173" i="9"/>
  <c r="X173" i="9"/>
  <c r="Z173" i="9" s="1"/>
  <c r="AH172" i="9"/>
  <c r="W172" i="9"/>
  <c r="V172" i="9"/>
  <c r="X172" i="9"/>
  <c r="Z172" i="9" s="1"/>
  <c r="AH171" i="9"/>
  <c r="W171" i="9"/>
  <c r="V171" i="9"/>
  <c r="X171" i="9"/>
  <c r="Z171" i="9" s="1"/>
  <c r="AH170" i="9"/>
  <c r="W170" i="9"/>
  <c r="V170" i="9"/>
  <c r="X170" i="9"/>
  <c r="Z170" i="9" s="1"/>
  <c r="AH169" i="9"/>
  <c r="W169" i="9"/>
  <c r="V169" i="9"/>
  <c r="X169" i="9"/>
  <c r="Z169" i="9" s="1"/>
  <c r="AH168" i="9"/>
  <c r="W168" i="9"/>
  <c r="V168" i="9"/>
  <c r="X168" i="9"/>
  <c r="Z168" i="9" s="1"/>
  <c r="AH167" i="9"/>
  <c r="W167" i="9"/>
  <c r="V167" i="9"/>
  <c r="X167" i="9"/>
  <c r="Z167" i="9" s="1"/>
  <c r="AH166" i="9"/>
  <c r="W166" i="9"/>
  <c r="V166" i="9"/>
  <c r="X166" i="9"/>
  <c r="Z166" i="9" s="1"/>
  <c r="AH165" i="9"/>
  <c r="W165" i="9"/>
  <c r="V165" i="9"/>
  <c r="X165" i="9"/>
  <c r="Z165" i="9" s="1"/>
  <c r="AH164" i="9"/>
  <c r="W164" i="9"/>
  <c r="V164" i="9"/>
  <c r="X164" i="9"/>
  <c r="Z164" i="9" s="1"/>
  <c r="AH163" i="9"/>
  <c r="W163" i="9"/>
  <c r="V163" i="9"/>
  <c r="X163" i="9"/>
  <c r="Z163" i="9" s="1"/>
  <c r="AH162" i="9"/>
  <c r="W162" i="9"/>
  <c r="V162" i="9"/>
  <c r="X162" i="9"/>
  <c r="Z162" i="9" s="1"/>
  <c r="AH161" i="9"/>
  <c r="W161" i="9"/>
  <c r="V161" i="9"/>
  <c r="X161" i="9"/>
  <c r="Z161" i="9" s="1"/>
  <c r="AH160" i="9"/>
  <c r="W160" i="9"/>
  <c r="V160" i="9"/>
  <c r="X160" i="9"/>
  <c r="Z160" i="9" s="1"/>
  <c r="AH159" i="9"/>
  <c r="W159" i="9"/>
  <c r="V159" i="9"/>
  <c r="X159" i="9"/>
  <c r="Z159" i="9" s="1"/>
  <c r="AH158" i="9"/>
  <c r="W158" i="9"/>
  <c r="V158" i="9"/>
  <c r="X158" i="9"/>
  <c r="Z158" i="9" s="1"/>
  <c r="AH157" i="9"/>
  <c r="W157" i="9"/>
  <c r="V157" i="9"/>
  <c r="X157" i="9"/>
  <c r="Z157" i="9" s="1"/>
  <c r="AH156" i="9"/>
  <c r="W156" i="9"/>
  <c r="V156" i="9"/>
  <c r="X156" i="9"/>
  <c r="Z156" i="9" s="1"/>
  <c r="AH155" i="9"/>
  <c r="W155" i="9"/>
  <c r="V155" i="9"/>
  <c r="X155" i="9"/>
  <c r="Z155" i="9" s="1"/>
  <c r="AH154" i="9"/>
  <c r="W154" i="9"/>
  <c r="V154" i="9"/>
  <c r="X154" i="9"/>
  <c r="Z154" i="9" s="1"/>
  <c r="AH153" i="9"/>
  <c r="W153" i="9"/>
  <c r="V153" i="9"/>
  <c r="X153" i="9"/>
  <c r="Z153" i="9" s="1"/>
  <c r="AH152" i="9"/>
  <c r="W152" i="9"/>
  <c r="V152" i="9"/>
  <c r="X152" i="9"/>
  <c r="Z152" i="9" s="1"/>
  <c r="AH151" i="9"/>
  <c r="W151" i="9"/>
  <c r="V151" i="9"/>
  <c r="X151" i="9"/>
  <c r="Z151" i="9" s="1"/>
  <c r="AH150" i="9"/>
  <c r="W150" i="9"/>
  <c r="V150" i="9"/>
  <c r="X150" i="9"/>
  <c r="Z150" i="9" s="1"/>
  <c r="AH149" i="9"/>
  <c r="W149" i="9"/>
  <c r="V149" i="9"/>
  <c r="X149" i="9"/>
  <c r="Z149" i="9" s="1"/>
  <c r="AH148" i="9"/>
  <c r="W148" i="9"/>
  <c r="V148" i="9"/>
  <c r="X148" i="9"/>
  <c r="Z148" i="9" s="1"/>
  <c r="AH147" i="9"/>
  <c r="W147" i="9"/>
  <c r="V147" i="9"/>
  <c r="X147" i="9"/>
  <c r="Z147" i="9" s="1"/>
  <c r="AH146" i="9"/>
  <c r="W146" i="9"/>
  <c r="V146" i="9"/>
  <c r="X146" i="9"/>
  <c r="Z146" i="9" s="1"/>
  <c r="AH145" i="9"/>
  <c r="W145" i="9"/>
  <c r="V145" i="9"/>
  <c r="X145" i="9"/>
  <c r="Z145" i="9" s="1"/>
  <c r="AH144" i="9"/>
  <c r="W144" i="9"/>
  <c r="V144" i="9"/>
  <c r="X144" i="9"/>
  <c r="Z144" i="9" s="1"/>
  <c r="AH143" i="9"/>
  <c r="W143" i="9"/>
  <c r="V143" i="9"/>
  <c r="X143" i="9"/>
  <c r="Z143" i="9" s="1"/>
  <c r="AH142" i="9"/>
  <c r="W142" i="9"/>
  <c r="V142" i="9"/>
  <c r="X142" i="9"/>
  <c r="Z142" i="9" s="1"/>
  <c r="AH141" i="9"/>
  <c r="W141" i="9"/>
  <c r="V141" i="9"/>
  <c r="X141" i="9"/>
  <c r="Z141" i="9" s="1"/>
  <c r="AH140" i="9"/>
  <c r="W140" i="9"/>
  <c r="V140" i="9"/>
  <c r="X140" i="9"/>
  <c r="Z140" i="9" s="1"/>
  <c r="AH139" i="9"/>
  <c r="W139" i="9"/>
  <c r="V139" i="9"/>
  <c r="X139" i="9"/>
  <c r="Z139" i="9" s="1"/>
  <c r="AH138" i="9"/>
  <c r="W138" i="9"/>
  <c r="V138" i="9"/>
  <c r="X138" i="9"/>
  <c r="Z138" i="9" s="1"/>
  <c r="AH137" i="9"/>
  <c r="W137" i="9"/>
  <c r="V137" i="9"/>
  <c r="X137" i="9"/>
  <c r="Z137" i="9" s="1"/>
  <c r="AH136" i="9"/>
  <c r="W136" i="9"/>
  <c r="V136" i="9"/>
  <c r="X136" i="9"/>
  <c r="Z136" i="9" s="1"/>
  <c r="AH135" i="9"/>
  <c r="W135" i="9"/>
  <c r="V135" i="9"/>
  <c r="X135" i="9"/>
  <c r="Z135" i="9" s="1"/>
  <c r="AH134" i="9"/>
  <c r="W134" i="9"/>
  <c r="V134" i="9"/>
  <c r="X134" i="9"/>
  <c r="Z134" i="9" s="1"/>
  <c r="AH133" i="9"/>
  <c r="W133" i="9"/>
  <c r="V133" i="9"/>
  <c r="X133" i="9"/>
  <c r="Z133" i="9" s="1"/>
  <c r="AH132" i="9"/>
  <c r="W132" i="9"/>
  <c r="V132" i="9"/>
  <c r="X132" i="9"/>
  <c r="Z132" i="9" s="1"/>
  <c r="AH131" i="9"/>
  <c r="W131" i="9"/>
  <c r="V131" i="9"/>
  <c r="X131" i="9"/>
  <c r="Z131" i="9" s="1"/>
  <c r="AH130" i="9"/>
  <c r="W130" i="9"/>
  <c r="V130" i="9"/>
  <c r="X130" i="9"/>
  <c r="Z130" i="9" s="1"/>
  <c r="AH129" i="9"/>
  <c r="W129" i="9"/>
  <c r="V129" i="9"/>
  <c r="X129" i="9"/>
  <c r="Z129" i="9" s="1"/>
  <c r="AH128" i="9"/>
  <c r="W128" i="9"/>
  <c r="V128" i="9"/>
  <c r="X128" i="9"/>
  <c r="Z128" i="9" s="1"/>
  <c r="AH127" i="9"/>
  <c r="W127" i="9"/>
  <c r="V127" i="9"/>
  <c r="X127" i="9"/>
  <c r="Z127" i="9" s="1"/>
  <c r="AH126" i="9"/>
  <c r="W126" i="9"/>
  <c r="V126" i="9"/>
  <c r="X126" i="9"/>
  <c r="Z126" i="9" s="1"/>
  <c r="AH125" i="9"/>
  <c r="W125" i="9"/>
  <c r="V125" i="9"/>
  <c r="X125" i="9"/>
  <c r="Z125" i="9" s="1"/>
  <c r="AH124" i="9"/>
  <c r="W124" i="9"/>
  <c r="V124" i="9"/>
  <c r="X124" i="9"/>
  <c r="Z124" i="9" s="1"/>
  <c r="AH123" i="9"/>
  <c r="W123" i="9"/>
  <c r="V123" i="9"/>
  <c r="X123" i="9"/>
  <c r="Z123" i="9" s="1"/>
  <c r="AH122" i="9"/>
  <c r="W122" i="9"/>
  <c r="V122" i="9"/>
  <c r="X122" i="9"/>
  <c r="Z122" i="9" s="1"/>
  <c r="AH121" i="9"/>
  <c r="W121" i="9"/>
  <c r="V121" i="9"/>
  <c r="X121" i="9"/>
  <c r="Z121" i="9" s="1"/>
  <c r="AH120" i="9"/>
  <c r="W120" i="9"/>
  <c r="V120" i="9"/>
  <c r="X120" i="9"/>
  <c r="Z120" i="9" s="1"/>
  <c r="AH119" i="9"/>
  <c r="W119" i="9"/>
  <c r="V119" i="9"/>
  <c r="X119" i="9"/>
  <c r="Z119" i="9" s="1"/>
  <c r="AH118" i="9"/>
  <c r="W118" i="9"/>
  <c r="V118" i="9"/>
  <c r="X118" i="9"/>
  <c r="Z118" i="9" s="1"/>
  <c r="AH117" i="9"/>
  <c r="W117" i="9"/>
  <c r="V117" i="9"/>
  <c r="X117" i="9"/>
  <c r="Z117" i="9" s="1"/>
  <c r="AH116" i="9"/>
  <c r="W116" i="9"/>
  <c r="V116" i="9"/>
  <c r="X116" i="9"/>
  <c r="Z116" i="9" s="1"/>
  <c r="AH115" i="9"/>
  <c r="W115" i="9"/>
  <c r="V115" i="9"/>
  <c r="X115" i="9"/>
  <c r="Z115" i="9" s="1"/>
  <c r="AH114" i="9"/>
  <c r="W114" i="9"/>
  <c r="V114" i="9"/>
  <c r="X114" i="9"/>
  <c r="Z114" i="9" s="1"/>
  <c r="AH113" i="9"/>
  <c r="W113" i="9"/>
  <c r="V113" i="9"/>
  <c r="X113" i="9"/>
  <c r="Z113" i="9" s="1"/>
  <c r="AH112" i="9"/>
  <c r="W112" i="9"/>
  <c r="V112" i="9"/>
  <c r="X112" i="9"/>
  <c r="Z112" i="9" s="1"/>
  <c r="AH111" i="9"/>
  <c r="W111" i="9"/>
  <c r="V111" i="9"/>
  <c r="X111" i="9"/>
  <c r="Z111" i="9" s="1"/>
  <c r="AH110" i="9"/>
  <c r="W110" i="9"/>
  <c r="V110" i="9"/>
  <c r="X110" i="9"/>
  <c r="Z110" i="9" s="1"/>
  <c r="AH109" i="9"/>
  <c r="W109" i="9"/>
  <c r="V109" i="9"/>
  <c r="X109" i="9"/>
  <c r="Z109" i="9" s="1"/>
  <c r="AH108" i="9"/>
  <c r="W108" i="9"/>
  <c r="V108" i="9"/>
  <c r="X108" i="9"/>
  <c r="Z108" i="9" s="1"/>
  <c r="AH107" i="9"/>
  <c r="W107" i="9"/>
  <c r="V107" i="9"/>
  <c r="X107" i="9"/>
  <c r="Z107" i="9" s="1"/>
  <c r="AH106" i="9"/>
  <c r="W106" i="9"/>
  <c r="V106" i="9"/>
  <c r="X106" i="9"/>
  <c r="Z106" i="9" s="1"/>
  <c r="AH105" i="9"/>
  <c r="W105" i="9"/>
  <c r="V105" i="9"/>
  <c r="X105" i="9"/>
  <c r="Z105" i="9" s="1"/>
  <c r="AH104" i="9"/>
  <c r="W104" i="9"/>
  <c r="V104" i="9"/>
  <c r="X104" i="9"/>
  <c r="Z104" i="9" s="1"/>
  <c r="AH103" i="9"/>
  <c r="W103" i="9"/>
  <c r="V103" i="9"/>
  <c r="X103" i="9"/>
  <c r="Z103" i="9" s="1"/>
  <c r="AH102" i="9"/>
  <c r="W102" i="9"/>
  <c r="V102" i="9"/>
  <c r="X102" i="9"/>
  <c r="Z102" i="9" s="1"/>
  <c r="AH101" i="9"/>
  <c r="W101" i="9"/>
  <c r="V101" i="9"/>
  <c r="X101" i="9"/>
  <c r="Z101" i="9" s="1"/>
  <c r="AH100" i="9"/>
  <c r="W100" i="9"/>
  <c r="V100" i="9"/>
  <c r="X100" i="9"/>
  <c r="Z100" i="9" s="1"/>
  <c r="AH99" i="9"/>
  <c r="W99" i="9"/>
  <c r="V99" i="9"/>
  <c r="X99" i="9"/>
  <c r="Z99" i="9" s="1"/>
  <c r="AH98" i="9"/>
  <c r="W98" i="9"/>
  <c r="V98" i="9"/>
  <c r="X98" i="9"/>
  <c r="Z98" i="9" s="1"/>
  <c r="AH97" i="9"/>
  <c r="W97" i="9"/>
  <c r="V97" i="9"/>
  <c r="X97" i="9"/>
  <c r="Z97" i="9" s="1"/>
  <c r="AH96" i="9"/>
  <c r="W96" i="9"/>
  <c r="V96" i="9"/>
  <c r="X96" i="9"/>
  <c r="Z96" i="9" s="1"/>
  <c r="AH95" i="9"/>
  <c r="W95" i="9"/>
  <c r="V95" i="9"/>
  <c r="X95" i="9"/>
  <c r="Z95" i="9" s="1"/>
  <c r="AH94" i="9"/>
  <c r="W94" i="9"/>
  <c r="V94" i="9"/>
  <c r="X94" i="9"/>
  <c r="Z94" i="9" s="1"/>
  <c r="AH93" i="9"/>
  <c r="W93" i="9"/>
  <c r="V93" i="9"/>
  <c r="X93" i="9"/>
  <c r="Z93" i="9" s="1"/>
  <c r="AH92" i="9"/>
  <c r="W92" i="9"/>
  <c r="V92" i="9"/>
  <c r="X92" i="9"/>
  <c r="Z92" i="9" s="1"/>
  <c r="AH91" i="9"/>
  <c r="W91" i="9"/>
  <c r="V91" i="9"/>
  <c r="X91" i="9"/>
  <c r="Z91" i="9" s="1"/>
  <c r="AH90" i="9"/>
  <c r="W90" i="9"/>
  <c r="V90" i="9"/>
  <c r="X90" i="9"/>
  <c r="Z90" i="9" s="1"/>
  <c r="AH89" i="9"/>
  <c r="W89" i="9"/>
  <c r="V89" i="9"/>
  <c r="X89" i="9"/>
  <c r="Z89" i="9" s="1"/>
  <c r="AH88" i="9"/>
  <c r="W88" i="9"/>
  <c r="V88" i="9"/>
  <c r="X88" i="9"/>
  <c r="Z88" i="9" s="1"/>
  <c r="AH87" i="9"/>
  <c r="AG87" i="9"/>
  <c r="V87" i="9"/>
  <c r="W87" i="9" s="1"/>
  <c r="X87" i="9"/>
  <c r="Z87" i="9" s="1"/>
  <c r="K87" i="9"/>
  <c r="AH86" i="9"/>
  <c r="V86" i="9"/>
  <c r="W86" i="9" s="1"/>
  <c r="X86" i="9"/>
  <c r="Z86" i="9" s="1"/>
  <c r="K86" i="9"/>
  <c r="AH85" i="9"/>
  <c r="AG85" i="9"/>
  <c r="V85" i="9"/>
  <c r="W85" i="9" s="1"/>
  <c r="X85" i="9"/>
  <c r="Z85" i="9" s="1"/>
  <c r="K85" i="9"/>
  <c r="AH84" i="9"/>
  <c r="V84" i="9"/>
  <c r="AG84" i="9" s="1"/>
  <c r="X84" i="9"/>
  <c r="Z84" i="9" s="1"/>
  <c r="K84" i="9"/>
  <c r="AH83" i="9"/>
  <c r="AG83" i="9"/>
  <c r="V83" i="9"/>
  <c r="W83" i="9" s="1"/>
  <c r="X83" i="9"/>
  <c r="Z83" i="9" s="1"/>
  <c r="K83" i="9"/>
  <c r="AH82" i="9"/>
  <c r="V82" i="9"/>
  <c r="W82" i="9" s="1"/>
  <c r="X82" i="9"/>
  <c r="Z82" i="9" s="1"/>
  <c r="K82" i="9"/>
  <c r="AH81" i="9"/>
  <c r="AG81" i="9"/>
  <c r="V81" i="9"/>
  <c r="W81" i="9" s="1"/>
  <c r="X81" i="9"/>
  <c r="Z81" i="9" s="1"/>
  <c r="K81" i="9"/>
  <c r="AH80" i="9"/>
  <c r="V80" i="9"/>
  <c r="AG80" i="9" s="1"/>
  <c r="X80" i="9"/>
  <c r="Z80" i="9" s="1"/>
  <c r="K80" i="9"/>
  <c r="AH79" i="9"/>
  <c r="AG79" i="9"/>
  <c r="V79" i="9"/>
  <c r="W79" i="9" s="1"/>
  <c r="X79" i="9"/>
  <c r="Z79" i="9" s="1"/>
  <c r="K79" i="9"/>
  <c r="AH78" i="9"/>
  <c r="V78" i="9"/>
  <c r="W78" i="9" s="1"/>
  <c r="X78" i="9"/>
  <c r="Z78" i="9" s="1"/>
  <c r="K78" i="9"/>
  <c r="AH77" i="9"/>
  <c r="AG77" i="9"/>
  <c r="V77" i="9"/>
  <c r="W77" i="9" s="1"/>
  <c r="X77" i="9"/>
  <c r="Z77" i="9" s="1"/>
  <c r="K77" i="9"/>
  <c r="AH76" i="9"/>
  <c r="V76" i="9"/>
  <c r="AG76" i="9" s="1"/>
  <c r="X76" i="9"/>
  <c r="Z76" i="9" s="1"/>
  <c r="K76" i="9"/>
  <c r="AH75" i="9"/>
  <c r="AG75" i="9"/>
  <c r="V75" i="9"/>
  <c r="W75" i="9" s="1"/>
  <c r="X75" i="9"/>
  <c r="Z75" i="9" s="1"/>
  <c r="K75" i="9"/>
  <c r="AH74" i="9"/>
  <c r="V74" i="9"/>
  <c r="W74" i="9" s="1"/>
  <c r="X74" i="9"/>
  <c r="Z74" i="9" s="1"/>
  <c r="K74" i="9"/>
  <c r="AH73" i="9"/>
  <c r="AG73" i="9"/>
  <c r="V73" i="9"/>
  <c r="W73" i="9" s="1"/>
  <c r="X73" i="9"/>
  <c r="Z73" i="9" s="1"/>
  <c r="K73" i="9"/>
  <c r="AH72" i="9"/>
  <c r="W72" i="9"/>
  <c r="V72" i="9"/>
  <c r="AG72" i="9" s="1"/>
  <c r="X72" i="9"/>
  <c r="Z72" i="9" s="1"/>
  <c r="K72" i="9"/>
  <c r="AH71" i="9"/>
  <c r="W71" i="9"/>
  <c r="V71" i="9"/>
  <c r="AG71" i="9" s="1"/>
  <c r="X71" i="9"/>
  <c r="Z71" i="9" s="1"/>
  <c r="K71" i="9"/>
  <c r="AH70" i="9"/>
  <c r="W70" i="9"/>
  <c r="V70" i="9"/>
  <c r="AG70" i="9" s="1"/>
  <c r="X70" i="9"/>
  <c r="Z70" i="9" s="1"/>
  <c r="K70" i="9"/>
  <c r="AH69" i="9"/>
  <c r="W69" i="9"/>
  <c r="V69" i="9"/>
  <c r="AG69" i="9" s="1"/>
  <c r="X69" i="9"/>
  <c r="Z69" i="9" s="1"/>
  <c r="K69" i="9"/>
  <c r="AH68" i="9"/>
  <c r="W68" i="9"/>
  <c r="V68" i="9"/>
  <c r="AG68" i="9" s="1"/>
  <c r="X68" i="9"/>
  <c r="Z68" i="9" s="1"/>
  <c r="K68" i="9"/>
  <c r="AH67" i="9"/>
  <c r="W67" i="9"/>
  <c r="V67" i="9"/>
  <c r="AG67" i="9" s="1"/>
  <c r="X67" i="9"/>
  <c r="Z67" i="9" s="1"/>
  <c r="K67" i="9"/>
  <c r="AH66" i="9"/>
  <c r="W66" i="9"/>
  <c r="V66" i="9"/>
  <c r="AG66" i="9" s="1"/>
  <c r="X66" i="9"/>
  <c r="Z66" i="9" s="1"/>
  <c r="K66" i="9"/>
  <c r="AH65" i="9"/>
  <c r="W65" i="9"/>
  <c r="V65" i="9"/>
  <c r="AG65" i="9" s="1"/>
  <c r="X65" i="9"/>
  <c r="Z65" i="9" s="1"/>
  <c r="K65" i="9"/>
  <c r="AH64" i="9"/>
  <c r="W64" i="9"/>
  <c r="V64" i="9"/>
  <c r="AG64" i="9" s="1"/>
  <c r="X64" i="9"/>
  <c r="Z64" i="9" s="1"/>
  <c r="K64" i="9"/>
  <c r="AH63" i="9"/>
  <c r="W63" i="9"/>
  <c r="V63" i="9"/>
  <c r="AG63" i="9" s="1"/>
  <c r="X63" i="9"/>
  <c r="Z63" i="9" s="1"/>
  <c r="K63" i="9"/>
  <c r="AH62" i="9"/>
  <c r="W62" i="9"/>
  <c r="V62" i="9"/>
  <c r="AG62" i="9" s="1"/>
  <c r="X62" i="9"/>
  <c r="Z62" i="9" s="1"/>
  <c r="K62" i="9"/>
  <c r="AH61" i="9"/>
  <c r="W61" i="9"/>
  <c r="V61" i="9"/>
  <c r="AG61" i="9" s="1"/>
  <c r="X61" i="9"/>
  <c r="Z61" i="9" s="1"/>
  <c r="K61" i="9"/>
  <c r="AH60" i="9"/>
  <c r="W60" i="9"/>
  <c r="V60" i="9"/>
  <c r="AG60" i="9" s="1"/>
  <c r="X60" i="9"/>
  <c r="Z60" i="9" s="1"/>
  <c r="K60" i="9"/>
  <c r="AH59" i="9"/>
  <c r="W59" i="9"/>
  <c r="V59" i="9"/>
  <c r="AG59" i="9" s="1"/>
  <c r="X59" i="9"/>
  <c r="Z59" i="9" s="1"/>
  <c r="K59" i="9"/>
  <c r="AH58" i="9"/>
  <c r="W58" i="9"/>
  <c r="V58" i="9"/>
  <c r="AG58" i="9" s="1"/>
  <c r="X58" i="9"/>
  <c r="Z58" i="9" s="1"/>
  <c r="K58" i="9"/>
  <c r="AH57" i="9"/>
  <c r="W57" i="9"/>
  <c r="V57" i="9"/>
  <c r="AG57" i="9" s="1"/>
  <c r="X57" i="9"/>
  <c r="Z57" i="9" s="1"/>
  <c r="K57" i="9"/>
  <c r="AH56" i="9"/>
  <c r="W56" i="9"/>
  <c r="V56" i="9"/>
  <c r="AG56" i="9" s="1"/>
  <c r="X56" i="9"/>
  <c r="Z56" i="9" s="1"/>
  <c r="K56" i="9"/>
  <c r="AH55" i="9"/>
  <c r="W55" i="9"/>
  <c r="V55" i="9"/>
  <c r="AG55" i="9" s="1"/>
  <c r="X55" i="9"/>
  <c r="Z55" i="9" s="1"/>
  <c r="K55" i="9"/>
  <c r="AH54" i="9"/>
  <c r="W54" i="9"/>
  <c r="V54" i="9"/>
  <c r="AG54" i="9" s="1"/>
  <c r="X54" i="9"/>
  <c r="Z54" i="9" s="1"/>
  <c r="K54" i="9"/>
  <c r="AH53" i="9"/>
  <c r="W53" i="9"/>
  <c r="V53" i="9"/>
  <c r="AG53" i="9" s="1"/>
  <c r="X53" i="9"/>
  <c r="Z53" i="9" s="1"/>
  <c r="K53" i="9"/>
  <c r="AH52" i="9"/>
  <c r="W52" i="9"/>
  <c r="V52" i="9"/>
  <c r="AG52" i="9" s="1"/>
  <c r="X52" i="9"/>
  <c r="Z52" i="9" s="1"/>
  <c r="K52" i="9"/>
  <c r="AH51" i="9"/>
  <c r="W51" i="9"/>
  <c r="V51" i="9"/>
  <c r="AG51" i="9" s="1"/>
  <c r="X51" i="9"/>
  <c r="Z51" i="9" s="1"/>
  <c r="K51" i="9"/>
  <c r="AH50" i="9"/>
  <c r="W50" i="9"/>
  <c r="V50" i="9"/>
  <c r="AG50" i="9" s="1"/>
  <c r="X50" i="9"/>
  <c r="Z50" i="9" s="1"/>
  <c r="K50" i="9"/>
  <c r="AH49" i="9"/>
  <c r="W49" i="9"/>
  <c r="V49" i="9"/>
  <c r="AG49" i="9" s="1"/>
  <c r="X49" i="9"/>
  <c r="Z49" i="9" s="1"/>
  <c r="K49" i="9"/>
  <c r="AH48" i="9"/>
  <c r="W48" i="9"/>
  <c r="V48" i="9"/>
  <c r="AG48" i="9" s="1"/>
  <c r="X48" i="9"/>
  <c r="Z48" i="9" s="1"/>
  <c r="K48" i="9"/>
  <c r="AH47" i="9"/>
  <c r="W47" i="9"/>
  <c r="V47" i="9"/>
  <c r="AG47" i="9" s="1"/>
  <c r="X47" i="9"/>
  <c r="Z47" i="9" s="1"/>
  <c r="K47" i="9"/>
  <c r="AH46" i="9"/>
  <c r="W46" i="9"/>
  <c r="V46" i="9"/>
  <c r="AG46" i="9" s="1"/>
  <c r="X46" i="9"/>
  <c r="Z46" i="9" s="1"/>
  <c r="K46" i="9"/>
  <c r="AH45" i="9"/>
  <c r="W45" i="9"/>
  <c r="V45" i="9"/>
  <c r="AG45" i="9" s="1"/>
  <c r="X45" i="9"/>
  <c r="Z45" i="9" s="1"/>
  <c r="K45" i="9"/>
  <c r="AH44" i="9"/>
  <c r="W44" i="9"/>
  <c r="V44" i="9"/>
  <c r="AG44" i="9" s="1"/>
  <c r="X44" i="9"/>
  <c r="Z44" i="9" s="1"/>
  <c r="K44" i="9"/>
  <c r="AH43" i="9"/>
  <c r="W43" i="9"/>
  <c r="V43" i="9"/>
  <c r="AG43" i="9" s="1"/>
  <c r="X43" i="9"/>
  <c r="Z43" i="9" s="1"/>
  <c r="K43" i="9"/>
  <c r="AH42" i="9"/>
  <c r="W42" i="9"/>
  <c r="V42" i="9"/>
  <c r="AG42" i="9" s="1"/>
  <c r="X42" i="9"/>
  <c r="Z42" i="9" s="1"/>
  <c r="K42" i="9"/>
  <c r="AH41" i="9"/>
  <c r="W41" i="9"/>
  <c r="V41" i="9"/>
  <c r="AG41" i="9" s="1"/>
  <c r="X41" i="9"/>
  <c r="Z41" i="9" s="1"/>
  <c r="K41" i="9"/>
  <c r="AH40" i="9"/>
  <c r="W40" i="9"/>
  <c r="V40" i="9"/>
  <c r="AG40" i="9" s="1"/>
  <c r="X40" i="9"/>
  <c r="Z40" i="9" s="1"/>
  <c r="K40" i="9"/>
  <c r="AH39" i="9"/>
  <c r="W39" i="9"/>
  <c r="V39" i="9"/>
  <c r="AG39" i="9" s="1"/>
  <c r="X39" i="9"/>
  <c r="Z39" i="9" s="1"/>
  <c r="K39" i="9"/>
  <c r="AH38" i="9"/>
  <c r="W38" i="9"/>
  <c r="V38" i="9"/>
  <c r="AG38" i="9" s="1"/>
  <c r="X38" i="9"/>
  <c r="Z38" i="9" s="1"/>
  <c r="K38" i="9"/>
  <c r="AH37" i="9"/>
  <c r="W37" i="9"/>
  <c r="V37" i="9"/>
  <c r="AG37" i="9" s="1"/>
  <c r="X37" i="9"/>
  <c r="Z37" i="9" s="1"/>
  <c r="K37" i="9"/>
  <c r="AH36" i="9"/>
  <c r="W36" i="9"/>
  <c r="V36" i="9"/>
  <c r="AG36" i="9" s="1"/>
  <c r="X36" i="9"/>
  <c r="Z36" i="9" s="1"/>
  <c r="K36" i="9"/>
  <c r="AH35" i="9"/>
  <c r="W35" i="9"/>
  <c r="V35" i="9"/>
  <c r="AG35" i="9" s="1"/>
  <c r="X35" i="9"/>
  <c r="Z35" i="9" s="1"/>
  <c r="K35" i="9"/>
  <c r="AH34" i="9"/>
  <c r="W34" i="9"/>
  <c r="V34" i="9"/>
  <c r="AG34" i="9" s="1"/>
  <c r="X34" i="9"/>
  <c r="Z34" i="9" s="1"/>
  <c r="K34" i="9"/>
  <c r="AH33" i="9"/>
  <c r="W33" i="9"/>
  <c r="V33" i="9"/>
  <c r="AG33" i="9" s="1"/>
  <c r="X33" i="9"/>
  <c r="Z33" i="9" s="1"/>
  <c r="K33" i="9"/>
  <c r="AH32" i="9"/>
  <c r="W32" i="9"/>
  <c r="V32" i="9"/>
  <c r="AG32" i="9" s="1"/>
  <c r="X32" i="9"/>
  <c r="Z32" i="9" s="1"/>
  <c r="K32" i="9"/>
  <c r="AH31" i="9"/>
  <c r="W31" i="9"/>
  <c r="V31" i="9"/>
  <c r="AG31" i="9" s="1"/>
  <c r="X31" i="9"/>
  <c r="Z31" i="9" s="1"/>
  <c r="K31" i="9"/>
  <c r="AH30" i="9"/>
  <c r="W30" i="9"/>
  <c r="V30" i="9"/>
  <c r="AG30" i="9" s="1"/>
  <c r="X30" i="9"/>
  <c r="Z30" i="9" s="1"/>
  <c r="K30" i="9"/>
  <c r="AH29" i="9"/>
  <c r="W29" i="9"/>
  <c r="V29" i="9"/>
  <c r="AG29" i="9" s="1"/>
  <c r="X29" i="9"/>
  <c r="Z29" i="9" s="1"/>
  <c r="K29" i="9"/>
  <c r="AH28" i="9"/>
  <c r="W28" i="9"/>
  <c r="V28" i="9"/>
  <c r="AG28" i="9" s="1"/>
  <c r="X28" i="9"/>
  <c r="Z28" i="9" s="1"/>
  <c r="K28" i="9"/>
  <c r="AH27" i="9"/>
  <c r="V27" i="9"/>
  <c r="AG27" i="9" s="1"/>
  <c r="X27" i="9"/>
  <c r="Z27" i="9" s="1"/>
  <c r="K27" i="9"/>
  <c r="AH26" i="9"/>
  <c r="W26" i="9"/>
  <c r="V26" i="9"/>
  <c r="AG26" i="9" s="1"/>
  <c r="X26" i="9"/>
  <c r="Z26" i="9" s="1"/>
  <c r="K26" i="9"/>
  <c r="AH25" i="9"/>
  <c r="W25" i="9"/>
  <c r="V25" i="9"/>
  <c r="AG25" i="9" s="1"/>
  <c r="X25" i="9"/>
  <c r="Z25" i="9" s="1"/>
  <c r="K25" i="9"/>
  <c r="AH24" i="9"/>
  <c r="V24" i="9"/>
  <c r="AG24" i="9" s="1"/>
  <c r="X24" i="9"/>
  <c r="Z24" i="9" s="1"/>
  <c r="K24" i="9"/>
  <c r="AH23" i="9"/>
  <c r="V23" i="9"/>
  <c r="AG23" i="9" s="1"/>
  <c r="X23" i="9"/>
  <c r="Z23" i="9" s="1"/>
  <c r="K23" i="9"/>
  <c r="AH22" i="9"/>
  <c r="V22" i="9"/>
  <c r="AG22" i="9" s="1"/>
  <c r="X22" i="9"/>
  <c r="Z22" i="9" s="1"/>
  <c r="K22" i="9"/>
  <c r="AH21" i="9"/>
  <c r="V21" i="9"/>
  <c r="AG21" i="9" s="1"/>
  <c r="X21" i="9"/>
  <c r="Z21" i="9" s="1"/>
  <c r="K21" i="9"/>
  <c r="AH20" i="9"/>
  <c r="V20" i="9"/>
  <c r="AG20" i="9" s="1"/>
  <c r="X20" i="9"/>
  <c r="Z20" i="9" s="1"/>
  <c r="K20" i="9"/>
  <c r="AH19" i="9"/>
  <c r="AG19" i="9"/>
  <c r="W19" i="9"/>
  <c r="V19" i="9"/>
  <c r="X19" i="9"/>
  <c r="Z19" i="9" s="1"/>
  <c r="K19" i="9"/>
  <c r="AH18" i="9"/>
  <c r="W18" i="9"/>
  <c r="V18" i="9"/>
  <c r="AG18" i="9" s="1"/>
  <c r="X18" i="9"/>
  <c r="Z18" i="9" s="1"/>
  <c r="K18" i="9"/>
  <c r="AH16" i="9"/>
  <c r="AG16" i="9"/>
  <c r="AH15" i="9"/>
  <c r="AG15" i="9"/>
  <c r="AH14" i="9"/>
  <c r="AG14" i="9"/>
  <c r="AH12" i="9"/>
  <c r="W12" i="9"/>
  <c r="V12" i="9"/>
  <c r="AG12" i="9" s="1"/>
  <c r="X12" i="9"/>
  <c r="Z12" i="9" s="1"/>
  <c r="K12" i="9"/>
  <c r="AH11" i="9"/>
  <c r="AG11" i="9"/>
  <c r="V11" i="9"/>
  <c r="W11" i="9" s="1"/>
  <c r="X11" i="9"/>
  <c r="Z11" i="9" s="1"/>
  <c r="K11" i="9"/>
  <c r="AH10" i="9"/>
  <c r="W10" i="9"/>
  <c r="V10" i="9"/>
  <c r="AG10" i="9" s="1"/>
  <c r="X10" i="9"/>
  <c r="Z10" i="9" s="1"/>
  <c r="K10" i="9"/>
  <c r="AH9" i="9"/>
  <c r="AG9" i="9"/>
  <c r="W9" i="9"/>
  <c r="V9" i="9"/>
  <c r="X9" i="9"/>
  <c r="Z9" i="9" s="1"/>
  <c r="K9" i="9"/>
  <c r="AH8" i="9"/>
  <c r="W8" i="9"/>
  <c r="V8" i="9"/>
  <c r="AG8" i="9" s="1"/>
  <c r="X8" i="9"/>
  <c r="Z8" i="9" s="1"/>
  <c r="K8" i="9"/>
  <c r="AH7" i="9"/>
  <c r="AG7" i="9"/>
  <c r="W7" i="9"/>
  <c r="V7" i="9"/>
  <c r="X7" i="9"/>
  <c r="Z7" i="9" s="1"/>
  <c r="K7" i="9"/>
  <c r="AH6" i="9"/>
  <c r="V6" i="9"/>
  <c r="AG6" i="9" s="1"/>
  <c r="X6" i="9"/>
  <c r="Z6" i="9" s="1"/>
  <c r="K6" i="9"/>
  <c r="AH5" i="9"/>
  <c r="AG5" i="9"/>
  <c r="W5" i="9"/>
  <c r="V5" i="9"/>
  <c r="X5" i="9"/>
  <c r="Z5" i="9" s="1"/>
  <c r="K5" i="9"/>
  <c r="AH4" i="9"/>
  <c r="V4" i="9"/>
  <c r="AG4" i="9" s="1"/>
  <c r="X4" i="9"/>
  <c r="Z4" i="9" s="1"/>
  <c r="K4" i="9"/>
  <c r="AH3" i="9"/>
  <c r="AG3" i="9"/>
  <c r="W3" i="9"/>
  <c r="V3" i="9"/>
  <c r="X3" i="9"/>
  <c r="Z3" i="9" s="1"/>
  <c r="K3" i="9"/>
  <c r="AH2" i="9"/>
  <c r="V2" i="9"/>
  <c r="AG2" i="9" s="1"/>
  <c r="X2" i="9"/>
  <c r="Z2" i="9" s="1"/>
  <c r="K2" i="9"/>
  <c r="AL267" i="8"/>
  <c r="AI267" i="8"/>
  <c r="AH267" i="8"/>
  <c r="AK267" i="8" s="1"/>
  <c r="AL266" i="8"/>
  <c r="AN266" i="8" s="1"/>
  <c r="AI266" i="8"/>
  <c r="AH266" i="8"/>
  <c r="AK266" i="8" s="1"/>
  <c r="AL265" i="8"/>
  <c r="AM265" i="8" s="1"/>
  <c r="AP265" i="8" s="1"/>
  <c r="AI265" i="8"/>
  <c r="AH265" i="8"/>
  <c r="AK265" i="8" s="1"/>
  <c r="AL264" i="8"/>
  <c r="AN264" i="8" s="1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N261" i="8" s="1"/>
  <c r="AI261" i="8"/>
  <c r="AH261" i="8"/>
  <c r="AK261" i="8" s="1"/>
  <c r="AL260" i="8"/>
  <c r="AI260" i="8"/>
  <c r="AH260" i="8"/>
  <c r="AL259" i="8"/>
  <c r="AI259" i="8"/>
  <c r="AH259" i="8"/>
  <c r="AL258" i="8"/>
  <c r="AI258" i="8"/>
  <c r="AH258" i="8"/>
  <c r="AL257" i="8"/>
  <c r="AI257" i="8"/>
  <c r="AH257" i="8"/>
  <c r="AL256" i="8"/>
  <c r="AI256" i="8"/>
  <c r="AH256" i="8"/>
  <c r="AL255" i="8"/>
  <c r="AI255" i="8"/>
  <c r="AH255" i="8"/>
  <c r="AL254" i="8"/>
  <c r="AH254" i="8"/>
  <c r="AL253" i="8"/>
  <c r="AI253" i="8"/>
  <c r="AH253" i="8"/>
  <c r="AL252" i="8"/>
  <c r="AH252" i="8"/>
  <c r="AL251" i="8"/>
  <c r="AI251" i="8"/>
  <c r="AH251" i="8"/>
  <c r="AL250" i="8"/>
  <c r="AI250" i="8"/>
  <c r="AH250" i="8"/>
  <c r="AL249" i="8"/>
  <c r="AI249" i="8"/>
  <c r="AH249" i="8"/>
  <c r="AL248" i="8"/>
  <c r="AI248" i="8"/>
  <c r="AH248" i="8"/>
  <c r="AL247" i="8"/>
  <c r="AI247" i="8"/>
  <c r="AH247" i="8"/>
  <c r="AL246" i="8"/>
  <c r="AI246" i="8"/>
  <c r="AH246" i="8"/>
  <c r="AL245" i="8"/>
  <c r="AI245" i="8"/>
  <c r="AH245" i="8"/>
  <c r="AL244" i="8"/>
  <c r="AI244" i="8"/>
  <c r="AH244" i="8"/>
  <c r="AL243" i="8"/>
  <c r="AI243" i="8"/>
  <c r="AH243" i="8"/>
  <c r="AL242" i="8"/>
  <c r="AH242" i="8"/>
  <c r="AL241" i="8"/>
  <c r="AH241" i="8"/>
  <c r="AL240" i="8"/>
  <c r="AI240" i="8"/>
  <c r="AH240" i="8"/>
  <c r="AL239" i="8"/>
  <c r="AI239" i="8"/>
  <c r="AH239" i="8"/>
  <c r="AL238" i="8"/>
  <c r="AI238" i="8"/>
  <c r="AH238" i="8"/>
  <c r="AL237" i="8"/>
  <c r="AI237" i="8"/>
  <c r="AH237" i="8"/>
  <c r="AK237" i="8" s="1"/>
  <c r="AL236" i="8"/>
  <c r="AN236" i="8" s="1"/>
  <c r="AI236" i="8"/>
  <c r="AH236" i="8"/>
  <c r="AL235" i="8"/>
  <c r="AI235" i="8"/>
  <c r="AH235" i="8"/>
  <c r="AK235" i="8" s="1"/>
  <c r="AL234" i="8"/>
  <c r="AN234" i="8" s="1"/>
  <c r="AI234" i="8"/>
  <c r="AH234" i="8"/>
  <c r="AL233" i="8"/>
  <c r="AI233" i="8"/>
  <c r="AH233" i="8"/>
  <c r="AK233" i="8" s="1"/>
  <c r="AL232" i="8"/>
  <c r="AN232" i="8" s="1"/>
  <c r="AI232" i="8"/>
  <c r="AH232" i="8"/>
  <c r="AL231" i="8"/>
  <c r="AI231" i="8"/>
  <c r="AH231" i="8"/>
  <c r="AK231" i="8" s="1"/>
  <c r="AL230" i="8"/>
  <c r="AN230" i="8" s="1"/>
  <c r="AI230" i="8"/>
  <c r="AH230" i="8"/>
  <c r="AL229" i="8"/>
  <c r="AI229" i="8"/>
  <c r="AH229" i="8"/>
  <c r="AK229" i="8" s="1"/>
  <c r="AL228" i="8"/>
  <c r="AN228" i="8" s="1"/>
  <c r="AI228" i="8"/>
  <c r="AH228" i="8"/>
  <c r="AL227" i="8"/>
  <c r="AI227" i="8"/>
  <c r="AH227" i="8"/>
  <c r="AK227" i="8" s="1"/>
  <c r="AL226" i="8"/>
  <c r="AN226" i="8" s="1"/>
  <c r="AI226" i="8"/>
  <c r="AH226" i="8"/>
  <c r="AL225" i="8"/>
  <c r="AI225" i="8"/>
  <c r="AH225" i="8"/>
  <c r="AK225" i="8" s="1"/>
  <c r="AL224" i="8"/>
  <c r="AN224" i="8" s="1"/>
  <c r="AI224" i="8"/>
  <c r="AH224" i="8"/>
  <c r="AL223" i="8"/>
  <c r="AN223" i="8" s="1"/>
  <c r="AI223" i="8"/>
  <c r="AH223" i="8"/>
  <c r="AL222" i="8"/>
  <c r="AN222" i="8" s="1"/>
  <c r="AI222" i="8"/>
  <c r="AH222" i="8"/>
  <c r="AK222" i="8" s="1"/>
  <c r="AL221" i="8"/>
  <c r="AN221" i="8" s="1"/>
  <c r="AI221" i="8"/>
  <c r="AH221" i="8"/>
  <c r="AL220" i="8"/>
  <c r="AN220" i="8" s="1"/>
  <c r="AI220" i="8"/>
  <c r="AH220" i="8"/>
  <c r="AL219" i="8"/>
  <c r="AN219" i="8" s="1"/>
  <c r="AI219" i="8"/>
  <c r="AH219" i="8"/>
  <c r="AL218" i="8"/>
  <c r="AN218" i="8" s="1"/>
  <c r="AI218" i="8"/>
  <c r="AH218" i="8"/>
  <c r="AL217" i="8"/>
  <c r="AN217" i="8" s="1"/>
  <c r="AI217" i="8"/>
  <c r="AH217" i="8"/>
  <c r="AL216" i="8"/>
  <c r="AN216" i="8" s="1"/>
  <c r="AI216" i="8"/>
  <c r="AH216" i="8"/>
  <c r="AK216" i="8" s="1"/>
  <c r="AL215" i="8"/>
  <c r="AN215" i="8" s="1"/>
  <c r="AI215" i="8"/>
  <c r="AH215" i="8"/>
  <c r="AL214" i="8"/>
  <c r="AN214" i="8" s="1"/>
  <c r="AI214" i="8"/>
  <c r="AH214" i="8"/>
  <c r="AK214" i="8" s="1"/>
  <c r="AL213" i="8"/>
  <c r="AN213" i="8" s="1"/>
  <c r="AI213" i="8"/>
  <c r="AH213" i="8"/>
  <c r="AL212" i="8"/>
  <c r="AN212" i="8" s="1"/>
  <c r="AI212" i="8"/>
  <c r="AH212" i="8"/>
  <c r="AL211" i="8"/>
  <c r="AN211" i="8" s="1"/>
  <c r="AI211" i="8"/>
  <c r="AH211" i="8"/>
  <c r="AL210" i="8"/>
  <c r="AN210" i="8" s="1"/>
  <c r="AI210" i="8"/>
  <c r="AH210" i="8"/>
  <c r="AK210" i="8" s="1"/>
  <c r="AL209" i="8"/>
  <c r="AN209" i="8" s="1"/>
  <c r="AI209" i="8"/>
  <c r="AH209" i="8"/>
  <c r="AL208" i="8"/>
  <c r="AN208" i="8" s="1"/>
  <c r="AI208" i="8"/>
  <c r="AH208" i="8"/>
  <c r="AK208" i="8" s="1"/>
  <c r="AL207" i="8"/>
  <c r="AN207" i="8" s="1"/>
  <c r="AI207" i="8"/>
  <c r="AH207" i="8"/>
  <c r="AB207" i="8"/>
  <c r="AL206" i="8"/>
  <c r="AN206" i="8" s="1"/>
  <c r="AI206" i="8"/>
  <c r="AH206" i="8"/>
  <c r="AK206" i="8" s="1"/>
  <c r="AP205" i="8"/>
  <c r="AN205" i="8"/>
  <c r="AI205" i="8"/>
  <c r="AH205" i="8"/>
  <c r="AK205" i="8" s="1"/>
  <c r="AL204" i="8"/>
  <c r="AI204" i="8"/>
  <c r="AH204" i="8"/>
  <c r="AK204" i="8" s="1"/>
  <c r="AL203" i="8"/>
  <c r="AN203" i="8" s="1"/>
  <c r="AI203" i="8"/>
  <c r="AH203" i="8"/>
  <c r="AK203" i="8" s="1"/>
  <c r="V200" i="8"/>
  <c r="W200" i="8" s="1"/>
  <c r="X200" i="8"/>
  <c r="Z200" i="8" s="1"/>
  <c r="K200" i="8"/>
  <c r="V199" i="8"/>
  <c r="W199" i="8" s="1"/>
  <c r="X199" i="8"/>
  <c r="Z199" i="8" s="1"/>
  <c r="V198" i="8"/>
  <c r="W198" i="8" s="1"/>
  <c r="X198" i="8"/>
  <c r="Z198" i="8" s="1"/>
  <c r="W197" i="8"/>
  <c r="V197" i="8"/>
  <c r="X197" i="8"/>
  <c r="Z197" i="8" s="1"/>
  <c r="W196" i="8"/>
  <c r="V196" i="8"/>
  <c r="X196" i="8"/>
  <c r="Z196" i="8" s="1"/>
  <c r="W195" i="8"/>
  <c r="V195" i="8"/>
  <c r="X195" i="8"/>
  <c r="Z195" i="8" s="1"/>
  <c r="W194" i="8"/>
  <c r="V194" i="8"/>
  <c r="X194" i="8"/>
  <c r="Z194" i="8" s="1"/>
  <c r="W193" i="8"/>
  <c r="V193" i="8"/>
  <c r="X193" i="8"/>
  <c r="Z193" i="8" s="1"/>
  <c r="W192" i="8"/>
  <c r="V192" i="8"/>
  <c r="X192" i="8"/>
  <c r="Z192" i="8" s="1"/>
  <c r="W191" i="8"/>
  <c r="V191" i="8"/>
  <c r="X191" i="8"/>
  <c r="Z191" i="8" s="1"/>
  <c r="W190" i="8"/>
  <c r="V190" i="8"/>
  <c r="X190" i="8"/>
  <c r="Z190" i="8" s="1"/>
  <c r="W189" i="8"/>
  <c r="V189" i="8"/>
  <c r="X189" i="8"/>
  <c r="Z189" i="8" s="1"/>
  <c r="W188" i="8"/>
  <c r="V188" i="8"/>
  <c r="X188" i="8"/>
  <c r="Z188" i="8" s="1"/>
  <c r="W187" i="8"/>
  <c r="V187" i="8"/>
  <c r="X187" i="8"/>
  <c r="Z187" i="8" s="1"/>
  <c r="W186" i="8"/>
  <c r="V186" i="8"/>
  <c r="X186" i="8"/>
  <c r="Z186" i="8" s="1"/>
  <c r="W185" i="8"/>
  <c r="V185" i="8"/>
  <c r="X185" i="8"/>
  <c r="Z185" i="8" s="1"/>
  <c r="W184" i="8"/>
  <c r="V184" i="8"/>
  <c r="X184" i="8"/>
  <c r="Z184" i="8" s="1"/>
  <c r="W183" i="8"/>
  <c r="V183" i="8"/>
  <c r="X183" i="8"/>
  <c r="Z183" i="8" s="1"/>
  <c r="W182" i="8"/>
  <c r="V182" i="8"/>
  <c r="X182" i="8"/>
  <c r="Z182" i="8" s="1"/>
  <c r="W181" i="8"/>
  <c r="V181" i="8"/>
  <c r="X181" i="8"/>
  <c r="Z181" i="8" s="1"/>
  <c r="W180" i="8"/>
  <c r="V180" i="8"/>
  <c r="X180" i="8"/>
  <c r="Z180" i="8" s="1"/>
  <c r="W179" i="8"/>
  <c r="V179" i="8"/>
  <c r="X179" i="8"/>
  <c r="Z179" i="8" s="1"/>
  <c r="W178" i="8"/>
  <c r="V178" i="8"/>
  <c r="X178" i="8"/>
  <c r="Z178" i="8" s="1"/>
  <c r="W177" i="8"/>
  <c r="V177" i="8"/>
  <c r="X177" i="8"/>
  <c r="Z177" i="8" s="1"/>
  <c r="W176" i="8"/>
  <c r="V176" i="8"/>
  <c r="X176" i="8"/>
  <c r="Z176" i="8" s="1"/>
  <c r="W175" i="8"/>
  <c r="V175" i="8"/>
  <c r="X175" i="8"/>
  <c r="Z175" i="8" s="1"/>
  <c r="W174" i="8"/>
  <c r="V174" i="8"/>
  <c r="X174" i="8"/>
  <c r="Z174" i="8" s="1"/>
  <c r="W173" i="8"/>
  <c r="V173" i="8"/>
  <c r="X173" i="8"/>
  <c r="Z173" i="8" s="1"/>
  <c r="W172" i="8"/>
  <c r="V172" i="8"/>
  <c r="X172" i="8"/>
  <c r="Z172" i="8" s="1"/>
  <c r="W171" i="8"/>
  <c r="V171" i="8"/>
  <c r="X171" i="8"/>
  <c r="Z171" i="8" s="1"/>
  <c r="W170" i="8"/>
  <c r="V170" i="8"/>
  <c r="X170" i="8"/>
  <c r="Z170" i="8" s="1"/>
  <c r="W169" i="8"/>
  <c r="V169" i="8"/>
  <c r="X169" i="8"/>
  <c r="Z169" i="8" s="1"/>
  <c r="W168" i="8"/>
  <c r="V168" i="8"/>
  <c r="X168" i="8"/>
  <c r="Z168" i="8" s="1"/>
  <c r="W167" i="8"/>
  <c r="V167" i="8"/>
  <c r="X167" i="8"/>
  <c r="Z167" i="8" s="1"/>
  <c r="W166" i="8"/>
  <c r="V166" i="8"/>
  <c r="X166" i="8"/>
  <c r="Z166" i="8" s="1"/>
  <c r="W165" i="8"/>
  <c r="V165" i="8"/>
  <c r="X165" i="8"/>
  <c r="Z165" i="8" s="1"/>
  <c r="W164" i="8"/>
  <c r="V164" i="8"/>
  <c r="X164" i="8"/>
  <c r="Z164" i="8" s="1"/>
  <c r="W163" i="8"/>
  <c r="V163" i="8"/>
  <c r="X163" i="8"/>
  <c r="Z163" i="8" s="1"/>
  <c r="W162" i="8"/>
  <c r="V162" i="8"/>
  <c r="X162" i="8"/>
  <c r="Z162" i="8" s="1"/>
  <c r="W161" i="8"/>
  <c r="V161" i="8"/>
  <c r="X161" i="8"/>
  <c r="Z161" i="8" s="1"/>
  <c r="W160" i="8"/>
  <c r="V160" i="8"/>
  <c r="X160" i="8"/>
  <c r="Z160" i="8" s="1"/>
  <c r="W159" i="8"/>
  <c r="V159" i="8"/>
  <c r="X159" i="8"/>
  <c r="Z159" i="8" s="1"/>
  <c r="W158" i="8"/>
  <c r="V158" i="8"/>
  <c r="X158" i="8"/>
  <c r="Z158" i="8" s="1"/>
  <c r="W157" i="8"/>
  <c r="V157" i="8"/>
  <c r="X157" i="8"/>
  <c r="Z157" i="8" s="1"/>
  <c r="W156" i="8"/>
  <c r="V156" i="8"/>
  <c r="X156" i="8"/>
  <c r="Z156" i="8" s="1"/>
  <c r="W155" i="8"/>
  <c r="V155" i="8"/>
  <c r="X155" i="8"/>
  <c r="Z155" i="8" s="1"/>
  <c r="W154" i="8"/>
  <c r="V154" i="8"/>
  <c r="X154" i="8"/>
  <c r="Z154" i="8" s="1"/>
  <c r="W153" i="8"/>
  <c r="V153" i="8"/>
  <c r="X153" i="8"/>
  <c r="Z153" i="8" s="1"/>
  <c r="W152" i="8"/>
  <c r="V152" i="8"/>
  <c r="X152" i="8"/>
  <c r="Z152" i="8" s="1"/>
  <c r="W151" i="8"/>
  <c r="V151" i="8"/>
  <c r="X151" i="8"/>
  <c r="Z151" i="8" s="1"/>
  <c r="W150" i="8"/>
  <c r="V150" i="8"/>
  <c r="X150" i="8"/>
  <c r="Z150" i="8" s="1"/>
  <c r="W149" i="8"/>
  <c r="V149" i="8"/>
  <c r="X149" i="8"/>
  <c r="Z149" i="8" s="1"/>
  <c r="W148" i="8"/>
  <c r="V148" i="8"/>
  <c r="X148" i="8"/>
  <c r="Z148" i="8" s="1"/>
  <c r="W147" i="8"/>
  <c r="V147" i="8"/>
  <c r="X147" i="8"/>
  <c r="Z147" i="8" s="1"/>
  <c r="W146" i="8"/>
  <c r="V146" i="8"/>
  <c r="X146" i="8"/>
  <c r="Z146" i="8" s="1"/>
  <c r="W145" i="8"/>
  <c r="V145" i="8"/>
  <c r="X145" i="8"/>
  <c r="Z145" i="8" s="1"/>
  <c r="W144" i="8"/>
  <c r="V144" i="8"/>
  <c r="X144" i="8"/>
  <c r="Z144" i="8" s="1"/>
  <c r="W143" i="8"/>
  <c r="V143" i="8"/>
  <c r="X143" i="8"/>
  <c r="Z143" i="8" s="1"/>
  <c r="W142" i="8"/>
  <c r="V142" i="8"/>
  <c r="X142" i="8"/>
  <c r="Z142" i="8" s="1"/>
  <c r="W141" i="8"/>
  <c r="V141" i="8"/>
  <c r="X141" i="8"/>
  <c r="Z141" i="8" s="1"/>
  <c r="W140" i="8"/>
  <c r="V140" i="8"/>
  <c r="X140" i="8"/>
  <c r="Z140" i="8" s="1"/>
  <c r="W139" i="8"/>
  <c r="V139" i="8"/>
  <c r="X139" i="8"/>
  <c r="Z139" i="8" s="1"/>
  <c r="W138" i="8"/>
  <c r="V138" i="8"/>
  <c r="X138" i="8"/>
  <c r="Z138" i="8" s="1"/>
  <c r="W137" i="8"/>
  <c r="V137" i="8"/>
  <c r="X137" i="8"/>
  <c r="Z137" i="8" s="1"/>
  <c r="W136" i="8"/>
  <c r="V136" i="8"/>
  <c r="X136" i="8"/>
  <c r="Z136" i="8" s="1"/>
  <c r="W135" i="8"/>
  <c r="V135" i="8"/>
  <c r="X135" i="8"/>
  <c r="Z135" i="8" s="1"/>
  <c r="W134" i="8"/>
  <c r="V134" i="8"/>
  <c r="X134" i="8"/>
  <c r="Z134" i="8" s="1"/>
  <c r="W133" i="8"/>
  <c r="V133" i="8"/>
  <c r="X133" i="8"/>
  <c r="Z133" i="8" s="1"/>
  <c r="W132" i="8"/>
  <c r="V132" i="8"/>
  <c r="X132" i="8"/>
  <c r="Z132" i="8" s="1"/>
  <c r="W131" i="8"/>
  <c r="V131" i="8"/>
  <c r="X131" i="8"/>
  <c r="Z131" i="8" s="1"/>
  <c r="W130" i="8"/>
  <c r="V130" i="8"/>
  <c r="X130" i="8"/>
  <c r="Z130" i="8" s="1"/>
  <c r="W129" i="8"/>
  <c r="V129" i="8"/>
  <c r="X129" i="8"/>
  <c r="Z129" i="8" s="1"/>
  <c r="W128" i="8"/>
  <c r="V128" i="8"/>
  <c r="X128" i="8"/>
  <c r="Z128" i="8" s="1"/>
  <c r="W127" i="8"/>
  <c r="V127" i="8"/>
  <c r="X127" i="8"/>
  <c r="Z127" i="8" s="1"/>
  <c r="W126" i="8"/>
  <c r="V126" i="8"/>
  <c r="X126" i="8"/>
  <c r="Z126" i="8" s="1"/>
  <c r="W125" i="8"/>
  <c r="V125" i="8"/>
  <c r="X125" i="8"/>
  <c r="Z125" i="8" s="1"/>
  <c r="W124" i="8"/>
  <c r="V124" i="8"/>
  <c r="X124" i="8"/>
  <c r="Z124" i="8" s="1"/>
  <c r="W123" i="8"/>
  <c r="V123" i="8"/>
  <c r="X123" i="8"/>
  <c r="Z123" i="8" s="1"/>
  <c r="W122" i="8"/>
  <c r="V122" i="8"/>
  <c r="X122" i="8"/>
  <c r="Z122" i="8" s="1"/>
  <c r="W121" i="8"/>
  <c r="V121" i="8"/>
  <c r="X121" i="8"/>
  <c r="Z121" i="8" s="1"/>
  <c r="W120" i="8"/>
  <c r="V120" i="8"/>
  <c r="X120" i="8"/>
  <c r="Z120" i="8" s="1"/>
  <c r="W119" i="8"/>
  <c r="V119" i="8"/>
  <c r="X119" i="8"/>
  <c r="Z119" i="8" s="1"/>
  <c r="W118" i="8"/>
  <c r="V118" i="8"/>
  <c r="X118" i="8"/>
  <c r="Z118" i="8" s="1"/>
  <c r="W117" i="8"/>
  <c r="V117" i="8"/>
  <c r="X117" i="8"/>
  <c r="Z117" i="8" s="1"/>
  <c r="W116" i="8"/>
  <c r="V116" i="8"/>
  <c r="X116" i="8"/>
  <c r="Z116" i="8" s="1"/>
  <c r="W115" i="8"/>
  <c r="V115" i="8"/>
  <c r="X115" i="8"/>
  <c r="Z115" i="8" s="1"/>
  <c r="W114" i="8"/>
  <c r="V114" i="8"/>
  <c r="X114" i="8"/>
  <c r="Z114" i="8" s="1"/>
  <c r="W113" i="8"/>
  <c r="V113" i="8"/>
  <c r="X113" i="8"/>
  <c r="Z113" i="8" s="1"/>
  <c r="W112" i="8"/>
  <c r="V112" i="8"/>
  <c r="X112" i="8"/>
  <c r="Z112" i="8" s="1"/>
  <c r="W111" i="8"/>
  <c r="V111" i="8"/>
  <c r="X111" i="8"/>
  <c r="Z111" i="8" s="1"/>
  <c r="W110" i="8"/>
  <c r="V110" i="8"/>
  <c r="X110" i="8"/>
  <c r="Z110" i="8" s="1"/>
  <c r="W109" i="8"/>
  <c r="V109" i="8"/>
  <c r="X109" i="8"/>
  <c r="Z109" i="8" s="1"/>
  <c r="W108" i="8"/>
  <c r="V108" i="8"/>
  <c r="X108" i="8"/>
  <c r="Z108" i="8" s="1"/>
  <c r="W107" i="8"/>
  <c r="V107" i="8"/>
  <c r="X107" i="8"/>
  <c r="Z107" i="8" s="1"/>
  <c r="W106" i="8"/>
  <c r="V106" i="8"/>
  <c r="X106" i="8"/>
  <c r="Z106" i="8" s="1"/>
  <c r="W105" i="8"/>
  <c r="V105" i="8"/>
  <c r="X105" i="8"/>
  <c r="Z105" i="8" s="1"/>
  <c r="W104" i="8"/>
  <c r="V104" i="8"/>
  <c r="X104" i="8"/>
  <c r="Z104" i="8" s="1"/>
  <c r="W103" i="8"/>
  <c r="V103" i="8"/>
  <c r="X103" i="8"/>
  <c r="Z103" i="8" s="1"/>
  <c r="W102" i="8"/>
  <c r="V102" i="8"/>
  <c r="X102" i="8"/>
  <c r="Z102" i="8" s="1"/>
  <c r="W101" i="8"/>
  <c r="V101" i="8"/>
  <c r="X101" i="8"/>
  <c r="Z101" i="8" s="1"/>
  <c r="W100" i="8"/>
  <c r="V100" i="8"/>
  <c r="X100" i="8"/>
  <c r="Z100" i="8" s="1"/>
  <c r="W99" i="8"/>
  <c r="V99" i="8"/>
  <c r="X99" i="8"/>
  <c r="Z99" i="8" s="1"/>
  <c r="W98" i="8"/>
  <c r="V98" i="8"/>
  <c r="X98" i="8"/>
  <c r="Z98" i="8" s="1"/>
  <c r="W97" i="8"/>
  <c r="V97" i="8"/>
  <c r="X97" i="8"/>
  <c r="Z97" i="8" s="1"/>
  <c r="W96" i="8"/>
  <c r="V96" i="8"/>
  <c r="X96" i="8"/>
  <c r="Z96" i="8" s="1"/>
  <c r="W95" i="8"/>
  <c r="V95" i="8"/>
  <c r="X95" i="8"/>
  <c r="Z95" i="8" s="1"/>
  <c r="W94" i="8"/>
  <c r="V94" i="8"/>
  <c r="X94" i="8"/>
  <c r="Z94" i="8" s="1"/>
  <c r="W93" i="8"/>
  <c r="V93" i="8"/>
  <c r="X93" i="8"/>
  <c r="Z93" i="8" s="1"/>
  <c r="W92" i="8"/>
  <c r="V92" i="8"/>
  <c r="X92" i="8"/>
  <c r="Z92" i="8" s="1"/>
  <c r="W91" i="8"/>
  <c r="V91" i="8"/>
  <c r="X91" i="8"/>
  <c r="Z91" i="8" s="1"/>
  <c r="W90" i="8"/>
  <c r="V90" i="8"/>
  <c r="X90" i="8"/>
  <c r="Z90" i="8" s="1"/>
  <c r="W89" i="8"/>
  <c r="V89" i="8"/>
  <c r="X89" i="8"/>
  <c r="Z89" i="8" s="1"/>
  <c r="W88" i="8"/>
  <c r="V88" i="8"/>
  <c r="X88" i="8"/>
  <c r="Z88" i="8" s="1"/>
  <c r="AG87" i="8"/>
  <c r="V87" i="8"/>
  <c r="W87" i="8" s="1"/>
  <c r="X87" i="8"/>
  <c r="Z87" i="8" s="1"/>
  <c r="K87" i="8"/>
  <c r="AG86" i="8"/>
  <c r="V86" i="8"/>
  <c r="W86" i="8" s="1"/>
  <c r="X86" i="8"/>
  <c r="Z86" i="8" s="1"/>
  <c r="K86" i="8"/>
  <c r="V85" i="8"/>
  <c r="W85" i="8" s="1"/>
  <c r="X85" i="8"/>
  <c r="Z85" i="8" s="1"/>
  <c r="K85" i="8"/>
  <c r="W84" i="8"/>
  <c r="V84" i="8"/>
  <c r="AG84" i="8" s="1"/>
  <c r="X84" i="8"/>
  <c r="Z84" i="8" s="1"/>
  <c r="K84" i="8"/>
  <c r="AG83" i="8"/>
  <c r="V83" i="8"/>
  <c r="W83" i="8" s="1"/>
  <c r="X83" i="8"/>
  <c r="Z83" i="8" s="1"/>
  <c r="K83" i="8"/>
  <c r="AG82" i="8"/>
  <c r="V82" i="8"/>
  <c r="W82" i="8" s="1"/>
  <c r="X82" i="8"/>
  <c r="Z82" i="8" s="1"/>
  <c r="K82" i="8"/>
  <c r="V81" i="8"/>
  <c r="W81" i="8" s="1"/>
  <c r="X81" i="8"/>
  <c r="Z81" i="8" s="1"/>
  <c r="K81" i="8"/>
  <c r="V80" i="8"/>
  <c r="W80" i="8" s="1"/>
  <c r="X80" i="8"/>
  <c r="Z80" i="8" s="1"/>
  <c r="K80" i="8"/>
  <c r="AG79" i="8"/>
  <c r="V79" i="8"/>
  <c r="W79" i="8" s="1"/>
  <c r="X79" i="8"/>
  <c r="Z79" i="8" s="1"/>
  <c r="K79" i="8"/>
  <c r="AG78" i="8"/>
  <c r="V78" i="8"/>
  <c r="W78" i="8" s="1"/>
  <c r="X78" i="8"/>
  <c r="Z78" i="8" s="1"/>
  <c r="K78" i="8"/>
  <c r="AG77" i="8"/>
  <c r="V77" i="8"/>
  <c r="W77" i="8" s="1"/>
  <c r="X77" i="8"/>
  <c r="Z77" i="8" s="1"/>
  <c r="K77" i="8"/>
  <c r="V76" i="8"/>
  <c r="W76" i="8" s="1"/>
  <c r="X76" i="8"/>
  <c r="Z76" i="8" s="1"/>
  <c r="K76" i="8"/>
  <c r="AG75" i="8"/>
  <c r="V75" i="8"/>
  <c r="W75" i="8" s="1"/>
  <c r="X75" i="8"/>
  <c r="Z75" i="8" s="1"/>
  <c r="K75" i="8"/>
  <c r="AG74" i="8"/>
  <c r="V74" i="8"/>
  <c r="W74" i="8" s="1"/>
  <c r="X74" i="8"/>
  <c r="Z74" i="8" s="1"/>
  <c r="K74" i="8"/>
  <c r="AG73" i="8"/>
  <c r="V73" i="8"/>
  <c r="W73" i="8" s="1"/>
  <c r="X73" i="8"/>
  <c r="Z73" i="8" s="1"/>
  <c r="K73" i="8"/>
  <c r="V72" i="8"/>
  <c r="W72" i="8" s="1"/>
  <c r="X72" i="8"/>
  <c r="Z72" i="8" s="1"/>
  <c r="K72" i="8"/>
  <c r="AG71" i="8"/>
  <c r="V71" i="8"/>
  <c r="W71" i="8" s="1"/>
  <c r="X71" i="8"/>
  <c r="Z71" i="8" s="1"/>
  <c r="K71" i="8"/>
  <c r="AG70" i="8"/>
  <c r="V70" i="8"/>
  <c r="W70" i="8" s="1"/>
  <c r="X70" i="8"/>
  <c r="Z70" i="8" s="1"/>
  <c r="K70" i="8"/>
  <c r="AG69" i="8"/>
  <c r="V69" i="8"/>
  <c r="W69" i="8" s="1"/>
  <c r="X69" i="8"/>
  <c r="Z69" i="8" s="1"/>
  <c r="K69" i="8"/>
  <c r="V68" i="8"/>
  <c r="W68" i="8" s="1"/>
  <c r="X68" i="8"/>
  <c r="Z68" i="8" s="1"/>
  <c r="K68" i="8"/>
  <c r="AG67" i="8"/>
  <c r="V67" i="8"/>
  <c r="W67" i="8" s="1"/>
  <c r="X67" i="8"/>
  <c r="Z67" i="8" s="1"/>
  <c r="K67" i="8"/>
  <c r="AG66" i="8"/>
  <c r="V66" i="8"/>
  <c r="W66" i="8" s="1"/>
  <c r="X66" i="8"/>
  <c r="Z66" i="8" s="1"/>
  <c r="K66" i="8"/>
  <c r="AG65" i="8"/>
  <c r="V65" i="8"/>
  <c r="W65" i="8" s="1"/>
  <c r="X65" i="8"/>
  <c r="Z65" i="8" s="1"/>
  <c r="K65" i="8"/>
  <c r="V64" i="8"/>
  <c r="W64" i="8" s="1"/>
  <c r="X64" i="8"/>
  <c r="Z64" i="8" s="1"/>
  <c r="K64" i="8"/>
  <c r="AG63" i="8"/>
  <c r="V63" i="8"/>
  <c r="W63" i="8" s="1"/>
  <c r="X63" i="8"/>
  <c r="Z63" i="8" s="1"/>
  <c r="K63" i="8"/>
  <c r="AG62" i="8"/>
  <c r="V62" i="8"/>
  <c r="W62" i="8" s="1"/>
  <c r="X62" i="8"/>
  <c r="Z62" i="8" s="1"/>
  <c r="K62" i="8"/>
  <c r="AG61" i="8"/>
  <c r="V61" i="8"/>
  <c r="W61" i="8" s="1"/>
  <c r="X61" i="8"/>
  <c r="Z61" i="8" s="1"/>
  <c r="K61" i="8"/>
  <c r="V60" i="8"/>
  <c r="W60" i="8" s="1"/>
  <c r="X60" i="8"/>
  <c r="Z60" i="8" s="1"/>
  <c r="K60" i="8"/>
  <c r="AG59" i="8"/>
  <c r="V59" i="8"/>
  <c r="W59" i="8" s="1"/>
  <c r="X59" i="8"/>
  <c r="Z59" i="8" s="1"/>
  <c r="K59" i="8"/>
  <c r="AG58" i="8"/>
  <c r="V58" i="8"/>
  <c r="W58" i="8" s="1"/>
  <c r="X58" i="8"/>
  <c r="Z58" i="8" s="1"/>
  <c r="K58" i="8"/>
  <c r="AG57" i="8"/>
  <c r="V57" i="8"/>
  <c r="W57" i="8" s="1"/>
  <c r="X57" i="8"/>
  <c r="Z57" i="8" s="1"/>
  <c r="K57" i="8"/>
  <c r="V56" i="8"/>
  <c r="W56" i="8" s="1"/>
  <c r="X56" i="8"/>
  <c r="Z56" i="8" s="1"/>
  <c r="K56" i="8"/>
  <c r="AG55" i="8"/>
  <c r="V55" i="8"/>
  <c r="W55" i="8" s="1"/>
  <c r="X55" i="8"/>
  <c r="Z55" i="8" s="1"/>
  <c r="K55" i="8"/>
  <c r="AG54" i="8"/>
  <c r="V54" i="8"/>
  <c r="W54" i="8" s="1"/>
  <c r="X54" i="8"/>
  <c r="Z54" i="8" s="1"/>
  <c r="K54" i="8"/>
  <c r="AG53" i="8"/>
  <c r="V53" i="8"/>
  <c r="W53" i="8" s="1"/>
  <c r="X53" i="8"/>
  <c r="Z53" i="8" s="1"/>
  <c r="K53" i="8"/>
  <c r="V52" i="8"/>
  <c r="W52" i="8" s="1"/>
  <c r="X52" i="8"/>
  <c r="Z52" i="8" s="1"/>
  <c r="K52" i="8"/>
  <c r="AG51" i="8"/>
  <c r="V51" i="8"/>
  <c r="W51" i="8" s="1"/>
  <c r="X51" i="8"/>
  <c r="Z51" i="8" s="1"/>
  <c r="K51" i="8"/>
  <c r="AG50" i="8"/>
  <c r="V50" i="8"/>
  <c r="W50" i="8" s="1"/>
  <c r="X50" i="8"/>
  <c r="Z50" i="8" s="1"/>
  <c r="K50" i="8"/>
  <c r="AG49" i="8"/>
  <c r="V49" i="8"/>
  <c r="W49" i="8" s="1"/>
  <c r="X49" i="8"/>
  <c r="Z49" i="8" s="1"/>
  <c r="K49" i="8"/>
  <c r="V48" i="8"/>
  <c r="W48" i="8" s="1"/>
  <c r="X48" i="8"/>
  <c r="Z48" i="8" s="1"/>
  <c r="K48" i="8"/>
  <c r="AG47" i="8"/>
  <c r="V47" i="8"/>
  <c r="W47" i="8" s="1"/>
  <c r="X47" i="8"/>
  <c r="Z47" i="8" s="1"/>
  <c r="K47" i="8"/>
  <c r="AG46" i="8"/>
  <c r="V46" i="8"/>
  <c r="W46" i="8" s="1"/>
  <c r="X46" i="8"/>
  <c r="Z46" i="8" s="1"/>
  <c r="K46" i="8"/>
  <c r="AG45" i="8"/>
  <c r="V45" i="8"/>
  <c r="W45" i="8" s="1"/>
  <c r="X45" i="8"/>
  <c r="Z45" i="8" s="1"/>
  <c r="K45" i="8"/>
  <c r="V44" i="8"/>
  <c r="W44" i="8" s="1"/>
  <c r="X44" i="8"/>
  <c r="Z44" i="8" s="1"/>
  <c r="K44" i="8"/>
  <c r="AG43" i="8"/>
  <c r="V43" i="8"/>
  <c r="W43" i="8" s="1"/>
  <c r="X43" i="8"/>
  <c r="Z43" i="8" s="1"/>
  <c r="K43" i="8"/>
  <c r="V41" i="8"/>
  <c r="W41" i="8" s="1"/>
  <c r="X41" i="8"/>
  <c r="Z41" i="8" s="1"/>
  <c r="K41" i="8"/>
  <c r="AG39" i="8"/>
  <c r="AG37" i="8"/>
  <c r="V36" i="8"/>
  <c r="W36" i="8" s="1"/>
  <c r="X36" i="8"/>
  <c r="Z36" i="8" s="1"/>
  <c r="K36" i="8"/>
  <c r="V35" i="8"/>
  <c r="W35" i="8" s="1"/>
  <c r="X35" i="8"/>
  <c r="Z35" i="8" s="1"/>
  <c r="K35" i="8"/>
  <c r="AG34" i="8"/>
  <c r="V34" i="8"/>
  <c r="W34" i="8" s="1"/>
  <c r="X34" i="8"/>
  <c r="Z34" i="8" s="1"/>
  <c r="K34" i="8"/>
  <c r="AG33" i="8"/>
  <c r="V33" i="8"/>
  <c r="W33" i="8" s="1"/>
  <c r="X33" i="8"/>
  <c r="Z33" i="8" s="1"/>
  <c r="K33" i="8"/>
  <c r="V32" i="8"/>
  <c r="W32" i="8" s="1"/>
  <c r="X32" i="8"/>
  <c r="Z32" i="8" s="1"/>
  <c r="K32" i="8"/>
  <c r="V31" i="8"/>
  <c r="W31" i="8" s="1"/>
  <c r="X31" i="8"/>
  <c r="Z31" i="8" s="1"/>
  <c r="K31" i="8"/>
  <c r="AG30" i="8"/>
  <c r="V30" i="8"/>
  <c r="W30" i="8" s="1"/>
  <c r="X30" i="8"/>
  <c r="Z30" i="8" s="1"/>
  <c r="K30" i="8"/>
  <c r="V29" i="8"/>
  <c r="W29" i="8" s="1"/>
  <c r="X29" i="8"/>
  <c r="Z29" i="8" s="1"/>
  <c r="K29" i="8"/>
  <c r="V28" i="8"/>
  <c r="W28" i="8" s="1"/>
  <c r="X28" i="8"/>
  <c r="Z28" i="8" s="1"/>
  <c r="K28" i="8"/>
  <c r="AG27" i="8"/>
  <c r="V27" i="8"/>
  <c r="W27" i="8" s="1"/>
  <c r="X27" i="8"/>
  <c r="Z27" i="8" s="1"/>
  <c r="K27" i="8"/>
  <c r="AG26" i="8"/>
  <c r="V26" i="8"/>
  <c r="W26" i="8" s="1"/>
  <c r="X26" i="8"/>
  <c r="Z26" i="8" s="1"/>
  <c r="K26" i="8"/>
  <c r="V25" i="8"/>
  <c r="W25" i="8" s="1"/>
  <c r="X25" i="8"/>
  <c r="Z25" i="8" s="1"/>
  <c r="K25" i="8"/>
  <c r="V24" i="8"/>
  <c r="W24" i="8" s="1"/>
  <c r="X24" i="8"/>
  <c r="Z24" i="8" s="1"/>
  <c r="K24" i="8"/>
  <c r="AG23" i="8"/>
  <c r="V23" i="8"/>
  <c r="W23" i="8" s="1"/>
  <c r="X23" i="8"/>
  <c r="Z23" i="8" s="1"/>
  <c r="K23" i="8"/>
  <c r="V22" i="8"/>
  <c r="W22" i="8" s="1"/>
  <c r="X22" i="8"/>
  <c r="Z22" i="8" s="1"/>
  <c r="K22" i="8"/>
  <c r="AH21" i="8"/>
  <c r="V21" i="8"/>
  <c r="W21" i="8" s="1"/>
  <c r="X21" i="8"/>
  <c r="Z21" i="8" s="1"/>
  <c r="K21" i="8"/>
  <c r="AH20" i="8"/>
  <c r="V20" i="8"/>
  <c r="W20" i="8" s="1"/>
  <c r="X20" i="8"/>
  <c r="Z20" i="8" s="1"/>
  <c r="K20" i="8"/>
  <c r="AH19" i="8"/>
  <c r="V19" i="8"/>
  <c r="W19" i="8" s="1"/>
  <c r="X19" i="8"/>
  <c r="Z19" i="8" s="1"/>
  <c r="K19" i="8"/>
  <c r="AH18" i="8"/>
  <c r="V18" i="8"/>
  <c r="W18" i="8" s="1"/>
  <c r="X18" i="8"/>
  <c r="Z18" i="8" s="1"/>
  <c r="K18" i="8"/>
  <c r="AH17" i="8"/>
  <c r="V17" i="8"/>
  <c r="W17" i="8" s="1"/>
  <c r="X17" i="8"/>
  <c r="Z17" i="8" s="1"/>
  <c r="K17" i="8"/>
  <c r="AH16" i="8"/>
  <c r="V16" i="8"/>
  <c r="W16" i="8" s="1"/>
  <c r="X16" i="8"/>
  <c r="Z16" i="8" s="1"/>
  <c r="K16" i="8"/>
  <c r="AH15" i="8"/>
  <c r="V15" i="8"/>
  <c r="W15" i="8" s="1"/>
  <c r="X15" i="8"/>
  <c r="Z15" i="8" s="1"/>
  <c r="K15" i="8"/>
  <c r="AH14" i="8"/>
  <c r="V14" i="8"/>
  <c r="W14" i="8" s="1"/>
  <c r="X14" i="8"/>
  <c r="Z14" i="8" s="1"/>
  <c r="K14" i="8"/>
  <c r="AH13" i="8"/>
  <c r="AG13" i="8"/>
  <c r="V13" i="8"/>
  <c r="W13" i="8" s="1"/>
  <c r="X13" i="8"/>
  <c r="Z13" i="8" s="1"/>
  <c r="K13" i="8"/>
  <c r="AH12" i="8"/>
  <c r="V12" i="8"/>
  <c r="W12" i="8" s="1"/>
  <c r="X12" i="8"/>
  <c r="Z12" i="8" s="1"/>
  <c r="K12" i="8"/>
  <c r="AH11" i="8"/>
  <c r="V11" i="8"/>
  <c r="W11" i="8" s="1"/>
  <c r="X11" i="8"/>
  <c r="Z11" i="8" s="1"/>
  <c r="K11" i="8"/>
  <c r="AH10" i="8"/>
  <c r="V10" i="8"/>
  <c r="W10" i="8" s="1"/>
  <c r="X10" i="8"/>
  <c r="Z10" i="8" s="1"/>
  <c r="K10" i="8"/>
  <c r="AH9" i="8"/>
  <c r="AG9" i="8"/>
  <c r="V9" i="8"/>
  <c r="W9" i="8" s="1"/>
  <c r="X9" i="8"/>
  <c r="Z9" i="8" s="1"/>
  <c r="K9" i="8"/>
  <c r="AH8" i="8"/>
  <c r="V8" i="8"/>
  <c r="W8" i="8" s="1"/>
  <c r="X8" i="8"/>
  <c r="Z8" i="8" s="1"/>
  <c r="K8" i="8"/>
  <c r="AH7" i="8"/>
  <c r="V7" i="8"/>
  <c r="W7" i="8" s="1"/>
  <c r="X7" i="8"/>
  <c r="Z7" i="8" s="1"/>
  <c r="K7" i="8"/>
  <c r="AH6" i="8"/>
  <c r="AG6" i="8"/>
  <c r="V6" i="8"/>
  <c r="W6" i="8" s="1"/>
  <c r="X6" i="8"/>
  <c r="Z6" i="8" s="1"/>
  <c r="K6" i="8"/>
  <c r="AH5" i="8"/>
  <c r="AG5" i="8"/>
  <c r="V5" i="8"/>
  <c r="W5" i="8" s="1"/>
  <c r="X5" i="8"/>
  <c r="Z5" i="8" s="1"/>
  <c r="K5" i="8"/>
  <c r="AH4" i="8"/>
  <c r="V4" i="8"/>
  <c r="W4" i="8" s="1"/>
  <c r="X4" i="8"/>
  <c r="Z4" i="8" s="1"/>
  <c r="K4" i="8"/>
  <c r="AH3" i="8"/>
  <c r="V3" i="8"/>
  <c r="W3" i="8" s="1"/>
  <c r="X3" i="8"/>
  <c r="Z3" i="8" s="1"/>
  <c r="K3" i="8"/>
  <c r="AH2" i="8"/>
  <c r="V2" i="8"/>
  <c r="W2" i="8" s="1"/>
  <c r="X2" i="8"/>
  <c r="Z2" i="8" s="1"/>
  <c r="K2" i="8"/>
  <c r="AL267" i="7"/>
  <c r="AI267" i="7"/>
  <c r="AH267" i="7"/>
  <c r="AK267" i="7" s="1"/>
  <c r="AL266" i="7"/>
  <c r="AN266" i="7" s="1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L260" i="7"/>
  <c r="AN260" i="7" s="1"/>
  <c r="AI260" i="7"/>
  <c r="AH260" i="7"/>
  <c r="AL259" i="7"/>
  <c r="AN259" i="7" s="1"/>
  <c r="AI259" i="7"/>
  <c r="AH259" i="7"/>
  <c r="AL258" i="7"/>
  <c r="AN258" i="7" s="1"/>
  <c r="AI258" i="7"/>
  <c r="AH258" i="7"/>
  <c r="AL257" i="7"/>
  <c r="AN257" i="7" s="1"/>
  <c r="AI257" i="7"/>
  <c r="AH257" i="7"/>
  <c r="AL256" i="7"/>
  <c r="AN256" i="7" s="1"/>
  <c r="AI256" i="7"/>
  <c r="AH256" i="7"/>
  <c r="AL255" i="7"/>
  <c r="AN255" i="7" s="1"/>
  <c r="AI255" i="7"/>
  <c r="AH255" i="7"/>
  <c r="AL254" i="7"/>
  <c r="AN254" i="7" s="1"/>
  <c r="AH254" i="7"/>
  <c r="AL253" i="7"/>
  <c r="AN253" i="7" s="1"/>
  <c r="AH253" i="7"/>
  <c r="AL252" i="7"/>
  <c r="AN252" i="7" s="1"/>
  <c r="AH252" i="7"/>
  <c r="AL251" i="7"/>
  <c r="AN251" i="7" s="1"/>
  <c r="AI251" i="7"/>
  <c r="AH251" i="7"/>
  <c r="AL250" i="7"/>
  <c r="AN250" i="7" s="1"/>
  <c r="AI250" i="7"/>
  <c r="AH250" i="7"/>
  <c r="AL249" i="7"/>
  <c r="AN249" i="7" s="1"/>
  <c r="AI249" i="7"/>
  <c r="AH249" i="7"/>
  <c r="AL248" i="7"/>
  <c r="AN248" i="7" s="1"/>
  <c r="AI248" i="7"/>
  <c r="AH248" i="7"/>
  <c r="AL247" i="7"/>
  <c r="AN247" i="7" s="1"/>
  <c r="AI247" i="7"/>
  <c r="AH247" i="7"/>
  <c r="AL246" i="7"/>
  <c r="AN246" i="7" s="1"/>
  <c r="AI246" i="7"/>
  <c r="AH246" i="7"/>
  <c r="AL245" i="7"/>
  <c r="AN245" i="7" s="1"/>
  <c r="AI245" i="7"/>
  <c r="AH245" i="7"/>
  <c r="AL244" i="7"/>
  <c r="AN244" i="7" s="1"/>
  <c r="AI244" i="7"/>
  <c r="AH244" i="7"/>
  <c r="AL243" i="7"/>
  <c r="AN243" i="7" s="1"/>
  <c r="AI243" i="7"/>
  <c r="AH243" i="7"/>
  <c r="AL242" i="7"/>
  <c r="AN242" i="7" s="1"/>
  <c r="AH242" i="7"/>
  <c r="AL241" i="7"/>
  <c r="AN241" i="7" s="1"/>
  <c r="AH241" i="7"/>
  <c r="AL240" i="7"/>
  <c r="AN240" i="7" s="1"/>
  <c r="AH240" i="7"/>
  <c r="AL239" i="7"/>
  <c r="AN239" i="7" s="1"/>
  <c r="AI239" i="7"/>
  <c r="AH239" i="7"/>
  <c r="AL238" i="7"/>
  <c r="AN238" i="7" s="1"/>
  <c r="AI238" i="7"/>
  <c r="AH238" i="7"/>
  <c r="AL237" i="7"/>
  <c r="AN237" i="7" s="1"/>
  <c r="AI237" i="7"/>
  <c r="AH237" i="7"/>
  <c r="AL236" i="7"/>
  <c r="AN236" i="7" s="1"/>
  <c r="AI236" i="7"/>
  <c r="AH236" i="7"/>
  <c r="AL235" i="7"/>
  <c r="AN235" i="7" s="1"/>
  <c r="AI235" i="7"/>
  <c r="AH235" i="7"/>
  <c r="AL234" i="7"/>
  <c r="AN234" i="7" s="1"/>
  <c r="AI234" i="7"/>
  <c r="AH234" i="7"/>
  <c r="AL233" i="7"/>
  <c r="AN233" i="7" s="1"/>
  <c r="AI233" i="7"/>
  <c r="AH233" i="7"/>
  <c r="AL232" i="7"/>
  <c r="AN232" i="7" s="1"/>
  <c r="AI232" i="7"/>
  <c r="AH232" i="7"/>
  <c r="AL231" i="7"/>
  <c r="AN231" i="7" s="1"/>
  <c r="AI231" i="7"/>
  <c r="AH231" i="7"/>
  <c r="AL230" i="7"/>
  <c r="AN230" i="7" s="1"/>
  <c r="AI230" i="7"/>
  <c r="AH230" i="7"/>
  <c r="AL229" i="7"/>
  <c r="AN229" i="7" s="1"/>
  <c r="AI229" i="7"/>
  <c r="AH229" i="7"/>
  <c r="AL228" i="7"/>
  <c r="AN228" i="7" s="1"/>
  <c r="AI228" i="7"/>
  <c r="AH228" i="7"/>
  <c r="AL227" i="7"/>
  <c r="AN227" i="7" s="1"/>
  <c r="AI227" i="7"/>
  <c r="AH227" i="7"/>
  <c r="AL226" i="7"/>
  <c r="AN226" i="7" s="1"/>
  <c r="AI226" i="7"/>
  <c r="AH226" i="7"/>
  <c r="AL225" i="7"/>
  <c r="AN225" i="7" s="1"/>
  <c r="AI225" i="7"/>
  <c r="AH225" i="7"/>
  <c r="AL224" i="7"/>
  <c r="AN224" i="7" s="1"/>
  <c r="AI224" i="7"/>
  <c r="AH224" i="7"/>
  <c r="AL223" i="7"/>
  <c r="AN223" i="7" s="1"/>
  <c r="AI223" i="7"/>
  <c r="AH223" i="7"/>
  <c r="AL222" i="7"/>
  <c r="AN222" i="7" s="1"/>
  <c r="AI222" i="7"/>
  <c r="AH222" i="7"/>
  <c r="AL221" i="7"/>
  <c r="AN221" i="7" s="1"/>
  <c r="AI221" i="7"/>
  <c r="AH221" i="7"/>
  <c r="AL220" i="7"/>
  <c r="AN220" i="7" s="1"/>
  <c r="AI220" i="7"/>
  <c r="AH220" i="7"/>
  <c r="AL219" i="7"/>
  <c r="AN219" i="7" s="1"/>
  <c r="AI219" i="7"/>
  <c r="AH219" i="7"/>
  <c r="AL218" i="7"/>
  <c r="AN218" i="7" s="1"/>
  <c r="AI218" i="7"/>
  <c r="AH218" i="7"/>
  <c r="AL217" i="7"/>
  <c r="AN217" i="7" s="1"/>
  <c r="AI217" i="7"/>
  <c r="AH217" i="7"/>
  <c r="AL216" i="7"/>
  <c r="AN216" i="7" s="1"/>
  <c r="AI216" i="7"/>
  <c r="AH216" i="7"/>
  <c r="AL215" i="7"/>
  <c r="AN215" i="7" s="1"/>
  <c r="AI215" i="7"/>
  <c r="AH215" i="7"/>
  <c r="AL214" i="7"/>
  <c r="AN214" i="7" s="1"/>
  <c r="AI214" i="7"/>
  <c r="AH214" i="7"/>
  <c r="AL213" i="7"/>
  <c r="AN213" i="7" s="1"/>
  <c r="AI213" i="7"/>
  <c r="AH213" i="7"/>
  <c r="AL212" i="7"/>
  <c r="AN212" i="7" s="1"/>
  <c r="AI212" i="7"/>
  <c r="AH212" i="7"/>
  <c r="AL211" i="7"/>
  <c r="AN211" i="7" s="1"/>
  <c r="AI211" i="7"/>
  <c r="AH211" i="7"/>
  <c r="AL210" i="7"/>
  <c r="AN210" i="7" s="1"/>
  <c r="AI210" i="7"/>
  <c r="AH210" i="7"/>
  <c r="AL209" i="7"/>
  <c r="AN209" i="7" s="1"/>
  <c r="AI209" i="7"/>
  <c r="AH209" i="7"/>
  <c r="AL208" i="7"/>
  <c r="AN208" i="7" s="1"/>
  <c r="AI208" i="7"/>
  <c r="AH208" i="7"/>
  <c r="AL207" i="7"/>
  <c r="AN207" i="7" s="1"/>
  <c r="AI207" i="7"/>
  <c r="AH207" i="7"/>
  <c r="AB207" i="7"/>
  <c r="AL206" i="7"/>
  <c r="AN206" i="7" s="1"/>
  <c r="AI206" i="7"/>
  <c r="AH206" i="7"/>
  <c r="AK206" i="7" s="1"/>
  <c r="AP205" i="7"/>
  <c r="AN205" i="7"/>
  <c r="AI205" i="7"/>
  <c r="AH205" i="7"/>
  <c r="AK205" i="7" s="1"/>
  <c r="AL204" i="7"/>
  <c r="AN204" i="7" s="1"/>
  <c r="AI204" i="7"/>
  <c r="AH204" i="7"/>
  <c r="AK204" i="7" s="1"/>
  <c r="AL203" i="7"/>
  <c r="AN203" i="7" s="1"/>
  <c r="AI203" i="7"/>
  <c r="AH203" i="7"/>
  <c r="AK203" i="7" s="1"/>
  <c r="V200" i="7"/>
  <c r="W200" i="7" s="1"/>
  <c r="X200" i="7"/>
  <c r="Z200" i="7" s="1"/>
  <c r="K200" i="7"/>
  <c r="V199" i="7"/>
  <c r="W199" i="7" s="1"/>
  <c r="X199" i="7"/>
  <c r="Z199" i="7" s="1"/>
  <c r="V198" i="7"/>
  <c r="W198" i="7" s="1"/>
  <c r="X198" i="7"/>
  <c r="Z198" i="7" s="1"/>
  <c r="W197" i="7"/>
  <c r="V197" i="7"/>
  <c r="X197" i="7"/>
  <c r="Z197" i="7" s="1"/>
  <c r="W196" i="7"/>
  <c r="V196" i="7"/>
  <c r="X196" i="7"/>
  <c r="Z196" i="7" s="1"/>
  <c r="W195" i="7"/>
  <c r="V195" i="7"/>
  <c r="X195" i="7"/>
  <c r="Z195" i="7" s="1"/>
  <c r="W194" i="7"/>
  <c r="V194" i="7"/>
  <c r="X194" i="7"/>
  <c r="Z194" i="7" s="1"/>
  <c r="W193" i="7"/>
  <c r="V193" i="7"/>
  <c r="X193" i="7"/>
  <c r="Z193" i="7" s="1"/>
  <c r="W192" i="7"/>
  <c r="V192" i="7"/>
  <c r="X192" i="7"/>
  <c r="Z192" i="7" s="1"/>
  <c r="W191" i="7"/>
  <c r="V191" i="7"/>
  <c r="X191" i="7"/>
  <c r="Z191" i="7" s="1"/>
  <c r="W190" i="7"/>
  <c r="V190" i="7"/>
  <c r="X190" i="7"/>
  <c r="Z190" i="7" s="1"/>
  <c r="W189" i="7"/>
  <c r="V189" i="7"/>
  <c r="X189" i="7"/>
  <c r="Z189" i="7" s="1"/>
  <c r="W188" i="7"/>
  <c r="V188" i="7"/>
  <c r="X188" i="7"/>
  <c r="Z188" i="7" s="1"/>
  <c r="W187" i="7"/>
  <c r="V187" i="7"/>
  <c r="X187" i="7"/>
  <c r="Z187" i="7" s="1"/>
  <c r="W186" i="7"/>
  <c r="V186" i="7"/>
  <c r="X186" i="7"/>
  <c r="Z186" i="7" s="1"/>
  <c r="W185" i="7"/>
  <c r="V185" i="7"/>
  <c r="X185" i="7"/>
  <c r="Z185" i="7" s="1"/>
  <c r="W184" i="7"/>
  <c r="V184" i="7"/>
  <c r="X184" i="7"/>
  <c r="Z184" i="7" s="1"/>
  <c r="W183" i="7"/>
  <c r="V183" i="7"/>
  <c r="X183" i="7"/>
  <c r="Z183" i="7" s="1"/>
  <c r="W182" i="7"/>
  <c r="V182" i="7"/>
  <c r="X182" i="7"/>
  <c r="Z182" i="7" s="1"/>
  <c r="W181" i="7"/>
  <c r="V181" i="7"/>
  <c r="X181" i="7"/>
  <c r="Z181" i="7" s="1"/>
  <c r="W180" i="7"/>
  <c r="V180" i="7"/>
  <c r="X180" i="7"/>
  <c r="Z180" i="7" s="1"/>
  <c r="W179" i="7"/>
  <c r="V179" i="7"/>
  <c r="X179" i="7"/>
  <c r="Z179" i="7" s="1"/>
  <c r="W178" i="7"/>
  <c r="V178" i="7"/>
  <c r="X178" i="7"/>
  <c r="Z178" i="7" s="1"/>
  <c r="W177" i="7"/>
  <c r="V177" i="7"/>
  <c r="X177" i="7"/>
  <c r="Z177" i="7" s="1"/>
  <c r="W176" i="7"/>
  <c r="V176" i="7"/>
  <c r="X176" i="7"/>
  <c r="Z176" i="7" s="1"/>
  <c r="W175" i="7"/>
  <c r="V175" i="7"/>
  <c r="X175" i="7"/>
  <c r="Z175" i="7" s="1"/>
  <c r="W174" i="7"/>
  <c r="V174" i="7"/>
  <c r="X174" i="7"/>
  <c r="Z174" i="7" s="1"/>
  <c r="W173" i="7"/>
  <c r="V173" i="7"/>
  <c r="X173" i="7"/>
  <c r="Z173" i="7" s="1"/>
  <c r="W172" i="7"/>
  <c r="V172" i="7"/>
  <c r="X172" i="7"/>
  <c r="Z172" i="7" s="1"/>
  <c r="W171" i="7"/>
  <c r="V171" i="7"/>
  <c r="X171" i="7"/>
  <c r="Z171" i="7" s="1"/>
  <c r="W170" i="7"/>
  <c r="V170" i="7"/>
  <c r="X170" i="7"/>
  <c r="Z170" i="7" s="1"/>
  <c r="W169" i="7"/>
  <c r="V169" i="7"/>
  <c r="X169" i="7"/>
  <c r="Z169" i="7" s="1"/>
  <c r="W168" i="7"/>
  <c r="V168" i="7"/>
  <c r="X168" i="7"/>
  <c r="Z168" i="7" s="1"/>
  <c r="W167" i="7"/>
  <c r="V167" i="7"/>
  <c r="X167" i="7"/>
  <c r="Z167" i="7" s="1"/>
  <c r="W166" i="7"/>
  <c r="V166" i="7"/>
  <c r="X166" i="7"/>
  <c r="Z166" i="7" s="1"/>
  <c r="W165" i="7"/>
  <c r="V165" i="7"/>
  <c r="X165" i="7"/>
  <c r="Z165" i="7" s="1"/>
  <c r="W164" i="7"/>
  <c r="V164" i="7"/>
  <c r="X164" i="7"/>
  <c r="Z164" i="7" s="1"/>
  <c r="W163" i="7"/>
  <c r="V163" i="7"/>
  <c r="X163" i="7"/>
  <c r="Z163" i="7" s="1"/>
  <c r="W162" i="7"/>
  <c r="V162" i="7"/>
  <c r="X162" i="7"/>
  <c r="Z162" i="7" s="1"/>
  <c r="W161" i="7"/>
  <c r="V161" i="7"/>
  <c r="X161" i="7"/>
  <c r="Z161" i="7" s="1"/>
  <c r="W160" i="7"/>
  <c r="V160" i="7"/>
  <c r="X160" i="7"/>
  <c r="Z160" i="7" s="1"/>
  <c r="W159" i="7"/>
  <c r="V159" i="7"/>
  <c r="X159" i="7"/>
  <c r="Z159" i="7" s="1"/>
  <c r="W158" i="7"/>
  <c r="V158" i="7"/>
  <c r="X158" i="7"/>
  <c r="Z158" i="7" s="1"/>
  <c r="W157" i="7"/>
  <c r="V157" i="7"/>
  <c r="X157" i="7"/>
  <c r="Z157" i="7" s="1"/>
  <c r="W156" i="7"/>
  <c r="V156" i="7"/>
  <c r="X156" i="7"/>
  <c r="Z156" i="7" s="1"/>
  <c r="W155" i="7"/>
  <c r="V155" i="7"/>
  <c r="X155" i="7"/>
  <c r="Z155" i="7" s="1"/>
  <c r="W154" i="7"/>
  <c r="V154" i="7"/>
  <c r="X154" i="7"/>
  <c r="Z154" i="7" s="1"/>
  <c r="W153" i="7"/>
  <c r="V153" i="7"/>
  <c r="X153" i="7"/>
  <c r="Z153" i="7" s="1"/>
  <c r="W152" i="7"/>
  <c r="V152" i="7"/>
  <c r="X152" i="7"/>
  <c r="Z152" i="7" s="1"/>
  <c r="W151" i="7"/>
  <c r="V151" i="7"/>
  <c r="X151" i="7"/>
  <c r="Z151" i="7" s="1"/>
  <c r="W150" i="7"/>
  <c r="V150" i="7"/>
  <c r="X150" i="7"/>
  <c r="Z150" i="7" s="1"/>
  <c r="W149" i="7"/>
  <c r="V149" i="7"/>
  <c r="X149" i="7"/>
  <c r="Z149" i="7" s="1"/>
  <c r="W148" i="7"/>
  <c r="V148" i="7"/>
  <c r="X148" i="7"/>
  <c r="Z148" i="7" s="1"/>
  <c r="W147" i="7"/>
  <c r="V147" i="7"/>
  <c r="X147" i="7"/>
  <c r="Z147" i="7" s="1"/>
  <c r="W146" i="7"/>
  <c r="V146" i="7"/>
  <c r="X146" i="7"/>
  <c r="Z146" i="7" s="1"/>
  <c r="W145" i="7"/>
  <c r="V145" i="7"/>
  <c r="X145" i="7"/>
  <c r="Z145" i="7" s="1"/>
  <c r="W144" i="7"/>
  <c r="V144" i="7"/>
  <c r="X144" i="7"/>
  <c r="Z144" i="7" s="1"/>
  <c r="W143" i="7"/>
  <c r="V143" i="7"/>
  <c r="X143" i="7"/>
  <c r="Z143" i="7" s="1"/>
  <c r="W142" i="7"/>
  <c r="V142" i="7"/>
  <c r="X142" i="7"/>
  <c r="Z142" i="7" s="1"/>
  <c r="W141" i="7"/>
  <c r="V141" i="7"/>
  <c r="X141" i="7"/>
  <c r="Z141" i="7" s="1"/>
  <c r="W140" i="7"/>
  <c r="V140" i="7"/>
  <c r="X140" i="7"/>
  <c r="Z140" i="7" s="1"/>
  <c r="W139" i="7"/>
  <c r="V139" i="7"/>
  <c r="X139" i="7"/>
  <c r="Z139" i="7" s="1"/>
  <c r="W138" i="7"/>
  <c r="V138" i="7"/>
  <c r="X138" i="7"/>
  <c r="Z138" i="7" s="1"/>
  <c r="W137" i="7"/>
  <c r="V137" i="7"/>
  <c r="X137" i="7"/>
  <c r="Z137" i="7" s="1"/>
  <c r="W136" i="7"/>
  <c r="V136" i="7"/>
  <c r="X136" i="7"/>
  <c r="Z136" i="7" s="1"/>
  <c r="W135" i="7"/>
  <c r="V135" i="7"/>
  <c r="X135" i="7"/>
  <c r="Z135" i="7" s="1"/>
  <c r="W134" i="7"/>
  <c r="V134" i="7"/>
  <c r="X134" i="7"/>
  <c r="Z134" i="7" s="1"/>
  <c r="W133" i="7"/>
  <c r="V133" i="7"/>
  <c r="X133" i="7"/>
  <c r="Z133" i="7" s="1"/>
  <c r="W132" i="7"/>
  <c r="V132" i="7"/>
  <c r="X132" i="7"/>
  <c r="Z132" i="7" s="1"/>
  <c r="W131" i="7"/>
  <c r="V131" i="7"/>
  <c r="X131" i="7"/>
  <c r="Z131" i="7" s="1"/>
  <c r="W130" i="7"/>
  <c r="V130" i="7"/>
  <c r="X130" i="7"/>
  <c r="Z130" i="7" s="1"/>
  <c r="W129" i="7"/>
  <c r="V129" i="7"/>
  <c r="X129" i="7"/>
  <c r="Z129" i="7" s="1"/>
  <c r="W128" i="7"/>
  <c r="V128" i="7"/>
  <c r="X128" i="7"/>
  <c r="Z128" i="7" s="1"/>
  <c r="W127" i="7"/>
  <c r="V127" i="7"/>
  <c r="X127" i="7"/>
  <c r="Z127" i="7" s="1"/>
  <c r="W126" i="7"/>
  <c r="V126" i="7"/>
  <c r="X126" i="7"/>
  <c r="Z126" i="7" s="1"/>
  <c r="W125" i="7"/>
  <c r="V125" i="7"/>
  <c r="X125" i="7"/>
  <c r="Z125" i="7" s="1"/>
  <c r="W124" i="7"/>
  <c r="V124" i="7"/>
  <c r="X124" i="7"/>
  <c r="Z124" i="7" s="1"/>
  <c r="W123" i="7"/>
  <c r="V123" i="7"/>
  <c r="X123" i="7"/>
  <c r="Z123" i="7" s="1"/>
  <c r="W122" i="7"/>
  <c r="V122" i="7"/>
  <c r="X122" i="7"/>
  <c r="Z122" i="7" s="1"/>
  <c r="W121" i="7"/>
  <c r="V121" i="7"/>
  <c r="X121" i="7"/>
  <c r="Z121" i="7" s="1"/>
  <c r="W120" i="7"/>
  <c r="V120" i="7"/>
  <c r="X120" i="7"/>
  <c r="Z120" i="7" s="1"/>
  <c r="W119" i="7"/>
  <c r="V119" i="7"/>
  <c r="X119" i="7"/>
  <c r="Z119" i="7" s="1"/>
  <c r="W118" i="7"/>
  <c r="V118" i="7"/>
  <c r="X118" i="7"/>
  <c r="Z118" i="7" s="1"/>
  <c r="W117" i="7"/>
  <c r="V117" i="7"/>
  <c r="X117" i="7"/>
  <c r="Z117" i="7" s="1"/>
  <c r="W116" i="7"/>
  <c r="V116" i="7"/>
  <c r="X116" i="7"/>
  <c r="Z116" i="7" s="1"/>
  <c r="W115" i="7"/>
  <c r="V115" i="7"/>
  <c r="X115" i="7"/>
  <c r="Z115" i="7" s="1"/>
  <c r="W114" i="7"/>
  <c r="V114" i="7"/>
  <c r="X114" i="7"/>
  <c r="Z114" i="7" s="1"/>
  <c r="W113" i="7"/>
  <c r="V113" i="7"/>
  <c r="X113" i="7"/>
  <c r="Z113" i="7" s="1"/>
  <c r="W112" i="7"/>
  <c r="V112" i="7"/>
  <c r="X112" i="7"/>
  <c r="Z112" i="7" s="1"/>
  <c r="W111" i="7"/>
  <c r="V111" i="7"/>
  <c r="X111" i="7"/>
  <c r="Z111" i="7" s="1"/>
  <c r="W110" i="7"/>
  <c r="V110" i="7"/>
  <c r="X110" i="7"/>
  <c r="Z110" i="7" s="1"/>
  <c r="W109" i="7"/>
  <c r="V109" i="7"/>
  <c r="X109" i="7"/>
  <c r="Z109" i="7" s="1"/>
  <c r="W108" i="7"/>
  <c r="V108" i="7"/>
  <c r="X108" i="7"/>
  <c r="Z108" i="7" s="1"/>
  <c r="W107" i="7"/>
  <c r="V107" i="7"/>
  <c r="X107" i="7"/>
  <c r="Z107" i="7" s="1"/>
  <c r="W106" i="7"/>
  <c r="V106" i="7"/>
  <c r="X106" i="7"/>
  <c r="Z106" i="7" s="1"/>
  <c r="W105" i="7"/>
  <c r="V105" i="7"/>
  <c r="X105" i="7"/>
  <c r="Z105" i="7" s="1"/>
  <c r="W104" i="7"/>
  <c r="V104" i="7"/>
  <c r="X104" i="7"/>
  <c r="Z104" i="7" s="1"/>
  <c r="W103" i="7"/>
  <c r="V103" i="7"/>
  <c r="X103" i="7"/>
  <c r="Z103" i="7" s="1"/>
  <c r="W102" i="7"/>
  <c r="V102" i="7"/>
  <c r="X102" i="7"/>
  <c r="Z102" i="7" s="1"/>
  <c r="W101" i="7"/>
  <c r="V101" i="7"/>
  <c r="X101" i="7"/>
  <c r="Z101" i="7" s="1"/>
  <c r="W100" i="7"/>
  <c r="V100" i="7"/>
  <c r="X100" i="7"/>
  <c r="Z100" i="7" s="1"/>
  <c r="W99" i="7"/>
  <c r="V99" i="7"/>
  <c r="X99" i="7"/>
  <c r="Z99" i="7" s="1"/>
  <c r="W98" i="7"/>
  <c r="V98" i="7"/>
  <c r="X98" i="7"/>
  <c r="Z98" i="7" s="1"/>
  <c r="W97" i="7"/>
  <c r="V97" i="7"/>
  <c r="X97" i="7"/>
  <c r="Z97" i="7" s="1"/>
  <c r="W96" i="7"/>
  <c r="V96" i="7"/>
  <c r="X96" i="7"/>
  <c r="Z96" i="7" s="1"/>
  <c r="W95" i="7"/>
  <c r="V95" i="7"/>
  <c r="X95" i="7"/>
  <c r="Z95" i="7" s="1"/>
  <c r="W94" i="7"/>
  <c r="V94" i="7"/>
  <c r="X94" i="7"/>
  <c r="Z94" i="7" s="1"/>
  <c r="W93" i="7"/>
  <c r="V93" i="7"/>
  <c r="X93" i="7"/>
  <c r="Z93" i="7" s="1"/>
  <c r="W92" i="7"/>
  <c r="V92" i="7"/>
  <c r="X92" i="7"/>
  <c r="Z92" i="7" s="1"/>
  <c r="W91" i="7"/>
  <c r="V91" i="7"/>
  <c r="X91" i="7"/>
  <c r="Z91" i="7" s="1"/>
  <c r="W90" i="7"/>
  <c r="V90" i="7"/>
  <c r="X90" i="7"/>
  <c r="Z90" i="7" s="1"/>
  <c r="W89" i="7"/>
  <c r="V89" i="7"/>
  <c r="X89" i="7"/>
  <c r="Z89" i="7" s="1"/>
  <c r="W88" i="7"/>
  <c r="V88" i="7"/>
  <c r="X88" i="7"/>
  <c r="Z88" i="7" s="1"/>
  <c r="AG87" i="7"/>
  <c r="V87" i="7"/>
  <c r="W87" i="7" s="1"/>
  <c r="X87" i="7"/>
  <c r="Z87" i="7" s="1"/>
  <c r="K87" i="7"/>
  <c r="AG86" i="7"/>
  <c r="V86" i="7"/>
  <c r="W86" i="7" s="1"/>
  <c r="X86" i="7"/>
  <c r="Z86" i="7" s="1"/>
  <c r="K86" i="7"/>
  <c r="AG85" i="7"/>
  <c r="V85" i="7"/>
  <c r="W85" i="7" s="1"/>
  <c r="X85" i="7"/>
  <c r="Z85" i="7" s="1"/>
  <c r="K85" i="7"/>
  <c r="W84" i="7"/>
  <c r="V84" i="7"/>
  <c r="AG84" i="7" s="1"/>
  <c r="X84" i="7"/>
  <c r="Z84" i="7" s="1"/>
  <c r="K84" i="7"/>
  <c r="AG83" i="7"/>
  <c r="V83" i="7"/>
  <c r="W83" i="7" s="1"/>
  <c r="X83" i="7"/>
  <c r="Z83" i="7" s="1"/>
  <c r="K83" i="7"/>
  <c r="W82" i="7"/>
  <c r="V82" i="7"/>
  <c r="AG82" i="7" s="1"/>
  <c r="X82" i="7"/>
  <c r="Z82" i="7" s="1"/>
  <c r="K82" i="7"/>
  <c r="W81" i="7"/>
  <c r="V81" i="7"/>
  <c r="AG81" i="7" s="1"/>
  <c r="X81" i="7"/>
  <c r="Z81" i="7" s="1"/>
  <c r="K81" i="7"/>
  <c r="AG80" i="7"/>
  <c r="W80" i="7"/>
  <c r="V80" i="7"/>
  <c r="X80" i="7"/>
  <c r="Z80" i="7" s="1"/>
  <c r="K80" i="7"/>
  <c r="W79" i="7"/>
  <c r="V79" i="7"/>
  <c r="AG79" i="7" s="1"/>
  <c r="X79" i="7"/>
  <c r="Z79" i="7" s="1"/>
  <c r="K79" i="7"/>
  <c r="W78" i="7"/>
  <c r="V78" i="7"/>
  <c r="AG78" i="7" s="1"/>
  <c r="X78" i="7"/>
  <c r="Z78" i="7" s="1"/>
  <c r="K78" i="7"/>
  <c r="W77" i="7"/>
  <c r="V77" i="7"/>
  <c r="AG77" i="7" s="1"/>
  <c r="X77" i="7"/>
  <c r="Z77" i="7" s="1"/>
  <c r="K77" i="7"/>
  <c r="AG76" i="7"/>
  <c r="W76" i="7"/>
  <c r="V76" i="7"/>
  <c r="X76" i="7"/>
  <c r="Z76" i="7" s="1"/>
  <c r="K76" i="7"/>
  <c r="W75" i="7"/>
  <c r="V75" i="7"/>
  <c r="AG75" i="7" s="1"/>
  <c r="X75" i="7"/>
  <c r="Z75" i="7" s="1"/>
  <c r="K75" i="7"/>
  <c r="W74" i="7"/>
  <c r="V74" i="7"/>
  <c r="AG74" i="7" s="1"/>
  <c r="X74" i="7"/>
  <c r="Z74" i="7" s="1"/>
  <c r="K74" i="7"/>
  <c r="W73" i="7"/>
  <c r="V73" i="7"/>
  <c r="AG73" i="7" s="1"/>
  <c r="X73" i="7"/>
  <c r="Z73" i="7" s="1"/>
  <c r="K73" i="7"/>
  <c r="AG72" i="7"/>
  <c r="W72" i="7"/>
  <c r="V72" i="7"/>
  <c r="X72" i="7"/>
  <c r="Z72" i="7" s="1"/>
  <c r="K72" i="7"/>
  <c r="W71" i="7"/>
  <c r="V71" i="7"/>
  <c r="AG71" i="7" s="1"/>
  <c r="X71" i="7"/>
  <c r="Z71" i="7" s="1"/>
  <c r="K71" i="7"/>
  <c r="W70" i="7"/>
  <c r="V70" i="7"/>
  <c r="AG70" i="7" s="1"/>
  <c r="X70" i="7"/>
  <c r="Z70" i="7" s="1"/>
  <c r="K70" i="7"/>
  <c r="W69" i="7"/>
  <c r="V69" i="7"/>
  <c r="AG69" i="7" s="1"/>
  <c r="X69" i="7"/>
  <c r="Z69" i="7" s="1"/>
  <c r="K69" i="7"/>
  <c r="AG68" i="7"/>
  <c r="W68" i="7"/>
  <c r="V68" i="7"/>
  <c r="X68" i="7"/>
  <c r="Z68" i="7" s="1"/>
  <c r="K68" i="7"/>
  <c r="W67" i="7"/>
  <c r="V67" i="7"/>
  <c r="AG67" i="7" s="1"/>
  <c r="X67" i="7"/>
  <c r="Z67" i="7" s="1"/>
  <c r="K67" i="7"/>
  <c r="W66" i="7"/>
  <c r="V66" i="7"/>
  <c r="AG66" i="7" s="1"/>
  <c r="X66" i="7"/>
  <c r="Z66" i="7" s="1"/>
  <c r="K66" i="7"/>
  <c r="W65" i="7"/>
  <c r="V65" i="7"/>
  <c r="AG65" i="7" s="1"/>
  <c r="X65" i="7"/>
  <c r="Z65" i="7" s="1"/>
  <c r="K65" i="7"/>
  <c r="W64" i="7"/>
  <c r="V64" i="7"/>
  <c r="AG64" i="7" s="1"/>
  <c r="X64" i="7"/>
  <c r="Z64" i="7" s="1"/>
  <c r="K64" i="7"/>
  <c r="W63" i="7"/>
  <c r="V63" i="7"/>
  <c r="AG63" i="7" s="1"/>
  <c r="X63" i="7"/>
  <c r="Z63" i="7" s="1"/>
  <c r="K63" i="7"/>
  <c r="W62" i="7"/>
  <c r="V62" i="7"/>
  <c r="AG62" i="7" s="1"/>
  <c r="X62" i="7"/>
  <c r="Z62" i="7" s="1"/>
  <c r="K62" i="7"/>
  <c r="W61" i="7"/>
  <c r="V61" i="7"/>
  <c r="AG61" i="7" s="1"/>
  <c r="X61" i="7"/>
  <c r="Z61" i="7" s="1"/>
  <c r="K61" i="7"/>
  <c r="W60" i="7"/>
  <c r="V60" i="7"/>
  <c r="AG60" i="7" s="1"/>
  <c r="X60" i="7"/>
  <c r="Z60" i="7" s="1"/>
  <c r="K60" i="7"/>
  <c r="W59" i="7"/>
  <c r="V59" i="7"/>
  <c r="AG59" i="7" s="1"/>
  <c r="X59" i="7"/>
  <c r="Z59" i="7" s="1"/>
  <c r="K59" i="7"/>
  <c r="W58" i="7"/>
  <c r="V58" i="7"/>
  <c r="AG58" i="7" s="1"/>
  <c r="X58" i="7"/>
  <c r="Z58" i="7" s="1"/>
  <c r="K58" i="7"/>
  <c r="W57" i="7"/>
  <c r="V57" i="7"/>
  <c r="AG57" i="7" s="1"/>
  <c r="X57" i="7"/>
  <c r="Z57" i="7" s="1"/>
  <c r="K57" i="7"/>
  <c r="W56" i="7"/>
  <c r="V56" i="7"/>
  <c r="AG56" i="7" s="1"/>
  <c r="X56" i="7"/>
  <c r="Z56" i="7" s="1"/>
  <c r="K56" i="7"/>
  <c r="W55" i="7"/>
  <c r="V55" i="7"/>
  <c r="AG55" i="7" s="1"/>
  <c r="X55" i="7"/>
  <c r="Z55" i="7" s="1"/>
  <c r="K55" i="7"/>
  <c r="W54" i="7"/>
  <c r="V54" i="7"/>
  <c r="AG54" i="7" s="1"/>
  <c r="X54" i="7"/>
  <c r="Z54" i="7" s="1"/>
  <c r="K54" i="7"/>
  <c r="W53" i="7"/>
  <c r="V53" i="7"/>
  <c r="AG53" i="7" s="1"/>
  <c r="X53" i="7"/>
  <c r="Z53" i="7" s="1"/>
  <c r="K53" i="7"/>
  <c r="W52" i="7"/>
  <c r="V52" i="7"/>
  <c r="AG52" i="7" s="1"/>
  <c r="X52" i="7"/>
  <c r="Z52" i="7" s="1"/>
  <c r="K52" i="7"/>
  <c r="W51" i="7"/>
  <c r="V51" i="7"/>
  <c r="AG51" i="7" s="1"/>
  <c r="X51" i="7"/>
  <c r="Z51" i="7" s="1"/>
  <c r="K51" i="7"/>
  <c r="W50" i="7"/>
  <c r="V50" i="7"/>
  <c r="AG50" i="7" s="1"/>
  <c r="X50" i="7"/>
  <c r="Z50" i="7" s="1"/>
  <c r="K50" i="7"/>
  <c r="W49" i="7"/>
  <c r="V49" i="7"/>
  <c r="AG49" i="7" s="1"/>
  <c r="X49" i="7"/>
  <c r="Z49" i="7" s="1"/>
  <c r="K49" i="7"/>
  <c r="W48" i="7"/>
  <c r="V48" i="7"/>
  <c r="AG48" i="7" s="1"/>
  <c r="X48" i="7"/>
  <c r="Z48" i="7" s="1"/>
  <c r="K48" i="7"/>
  <c r="W47" i="7"/>
  <c r="V47" i="7"/>
  <c r="AG47" i="7" s="1"/>
  <c r="X47" i="7"/>
  <c r="Z47" i="7" s="1"/>
  <c r="K47" i="7"/>
  <c r="V46" i="7"/>
  <c r="X46" i="7"/>
  <c r="Z46" i="7" s="1"/>
  <c r="K46" i="7"/>
  <c r="V45" i="7"/>
  <c r="X45" i="7"/>
  <c r="Z45" i="7" s="1"/>
  <c r="K45" i="7"/>
  <c r="V44" i="7"/>
  <c r="X44" i="7"/>
  <c r="Z44" i="7" s="1"/>
  <c r="K44" i="7"/>
  <c r="W43" i="7"/>
  <c r="V43" i="7"/>
  <c r="X43" i="7"/>
  <c r="Z43" i="7" s="1"/>
  <c r="K43" i="7"/>
  <c r="V42" i="7"/>
  <c r="AG42" i="7" s="1"/>
  <c r="X42" i="7"/>
  <c r="Z42" i="7" s="1"/>
  <c r="K42" i="7"/>
  <c r="V41" i="7"/>
  <c r="AG41" i="7" s="1"/>
  <c r="X41" i="7"/>
  <c r="Z41" i="7" s="1"/>
  <c r="K41" i="7"/>
  <c r="V40" i="7"/>
  <c r="AG40" i="7" s="1"/>
  <c r="X40" i="7"/>
  <c r="Z40" i="7" s="1"/>
  <c r="K40" i="7"/>
  <c r="V39" i="7"/>
  <c r="AG39" i="7" s="1"/>
  <c r="X39" i="7"/>
  <c r="Z39" i="7" s="1"/>
  <c r="K39" i="7"/>
  <c r="W38" i="7"/>
  <c r="V38" i="7"/>
  <c r="AG38" i="7" s="1"/>
  <c r="X38" i="7"/>
  <c r="Z38" i="7" s="1"/>
  <c r="K38" i="7"/>
  <c r="V37" i="7"/>
  <c r="AG37" i="7" s="1"/>
  <c r="X37" i="7"/>
  <c r="Z37" i="7" s="1"/>
  <c r="K37" i="7"/>
  <c r="V36" i="7"/>
  <c r="AG36" i="7" s="1"/>
  <c r="X36" i="7"/>
  <c r="Z36" i="7" s="1"/>
  <c r="K36" i="7"/>
  <c r="V35" i="7"/>
  <c r="AG35" i="7" s="1"/>
  <c r="X35" i="7"/>
  <c r="Z35" i="7" s="1"/>
  <c r="K35" i="7"/>
  <c r="W34" i="7"/>
  <c r="V34" i="7"/>
  <c r="AG34" i="7" s="1"/>
  <c r="X34" i="7"/>
  <c r="Z34" i="7" s="1"/>
  <c r="K34" i="7"/>
  <c r="V33" i="7"/>
  <c r="AG33" i="7" s="1"/>
  <c r="X33" i="7"/>
  <c r="Z33" i="7" s="1"/>
  <c r="K33" i="7"/>
  <c r="V32" i="7"/>
  <c r="AG32" i="7" s="1"/>
  <c r="X32" i="7"/>
  <c r="Z32" i="7" s="1"/>
  <c r="K32" i="7"/>
  <c r="V31" i="7"/>
  <c r="AG31" i="7" s="1"/>
  <c r="X31" i="7"/>
  <c r="Z31" i="7" s="1"/>
  <c r="K31" i="7"/>
  <c r="AH30" i="7"/>
  <c r="W30" i="7"/>
  <c r="V30" i="7"/>
  <c r="AG30" i="7" s="1"/>
  <c r="X30" i="7"/>
  <c r="Z30" i="7" s="1"/>
  <c r="K30" i="7"/>
  <c r="AH29" i="7"/>
  <c r="V29" i="7"/>
  <c r="AG29" i="7" s="1"/>
  <c r="X29" i="7"/>
  <c r="Z29" i="7" s="1"/>
  <c r="K29" i="7"/>
  <c r="AH28" i="7"/>
  <c r="V28" i="7"/>
  <c r="AG28" i="7" s="1"/>
  <c r="X28" i="7"/>
  <c r="Z28" i="7" s="1"/>
  <c r="K28" i="7"/>
  <c r="AH27" i="7"/>
  <c r="W27" i="7"/>
  <c r="V27" i="7"/>
  <c r="AG27" i="7" s="1"/>
  <c r="X27" i="7"/>
  <c r="Z27" i="7" s="1"/>
  <c r="K27" i="7"/>
  <c r="AH26" i="7"/>
  <c r="W26" i="7"/>
  <c r="V26" i="7"/>
  <c r="AG26" i="7" s="1"/>
  <c r="X26" i="7"/>
  <c r="Z26" i="7" s="1"/>
  <c r="K26" i="7"/>
  <c r="AH25" i="7"/>
  <c r="V25" i="7"/>
  <c r="AG25" i="7" s="1"/>
  <c r="X25" i="7"/>
  <c r="Z25" i="7" s="1"/>
  <c r="K25" i="7"/>
  <c r="AH24" i="7"/>
  <c r="V24" i="7"/>
  <c r="AG24" i="7" s="1"/>
  <c r="X24" i="7"/>
  <c r="Z24" i="7" s="1"/>
  <c r="K24" i="7"/>
  <c r="AH23" i="7"/>
  <c r="W23" i="7"/>
  <c r="V23" i="7"/>
  <c r="AG23" i="7" s="1"/>
  <c r="X23" i="7"/>
  <c r="Z23" i="7" s="1"/>
  <c r="K23" i="7"/>
  <c r="AH22" i="7"/>
  <c r="W22" i="7"/>
  <c r="V22" i="7"/>
  <c r="AG22" i="7" s="1"/>
  <c r="X22" i="7"/>
  <c r="Z22" i="7" s="1"/>
  <c r="K22" i="7"/>
  <c r="AH21" i="7"/>
  <c r="V21" i="7"/>
  <c r="AG21" i="7" s="1"/>
  <c r="X21" i="7"/>
  <c r="Z21" i="7" s="1"/>
  <c r="K21" i="7"/>
  <c r="AH20" i="7"/>
  <c r="V20" i="7"/>
  <c r="AG20" i="7" s="1"/>
  <c r="X20" i="7"/>
  <c r="Z20" i="7" s="1"/>
  <c r="K20" i="7"/>
  <c r="AH19" i="7"/>
  <c r="W19" i="7"/>
  <c r="V19" i="7"/>
  <c r="AG19" i="7" s="1"/>
  <c r="X19" i="7"/>
  <c r="Z19" i="7" s="1"/>
  <c r="K19" i="7"/>
  <c r="AH18" i="7"/>
  <c r="V18" i="7"/>
  <c r="AG18" i="7" s="1"/>
  <c r="X18" i="7"/>
  <c r="Z18" i="7" s="1"/>
  <c r="K18" i="7"/>
  <c r="AH17" i="7"/>
  <c r="V17" i="7"/>
  <c r="AG17" i="7" s="1"/>
  <c r="X17" i="7"/>
  <c r="Z17" i="7" s="1"/>
  <c r="K17" i="7"/>
  <c r="AH16" i="7"/>
  <c r="V16" i="7"/>
  <c r="AG16" i="7" s="1"/>
  <c r="X16" i="7"/>
  <c r="Z16" i="7" s="1"/>
  <c r="K16" i="7"/>
  <c r="AH15" i="7"/>
  <c r="V15" i="7"/>
  <c r="AG15" i="7" s="1"/>
  <c r="X15" i="7"/>
  <c r="Z15" i="7" s="1"/>
  <c r="K15" i="7"/>
  <c r="AH14" i="7"/>
  <c r="W14" i="7"/>
  <c r="V14" i="7"/>
  <c r="AG14" i="7" s="1"/>
  <c r="X14" i="7"/>
  <c r="Z14" i="7" s="1"/>
  <c r="K14" i="7"/>
  <c r="AH13" i="7"/>
  <c r="V13" i="7"/>
  <c r="AG13" i="7" s="1"/>
  <c r="X13" i="7"/>
  <c r="Z13" i="7" s="1"/>
  <c r="K13" i="7"/>
  <c r="AH12" i="7"/>
  <c r="V12" i="7"/>
  <c r="AG12" i="7" s="1"/>
  <c r="X12" i="7"/>
  <c r="Z12" i="7" s="1"/>
  <c r="K12" i="7"/>
  <c r="AH11" i="7"/>
  <c r="V11" i="7"/>
  <c r="AG11" i="7" s="1"/>
  <c r="X11" i="7"/>
  <c r="Z11" i="7" s="1"/>
  <c r="K11" i="7"/>
  <c r="AH10" i="7"/>
  <c r="V10" i="7"/>
  <c r="AG10" i="7" s="1"/>
  <c r="X10" i="7"/>
  <c r="Z10" i="7" s="1"/>
  <c r="K10" i="7"/>
  <c r="AH9" i="7"/>
  <c r="V9" i="7"/>
  <c r="AG9" i="7" s="1"/>
  <c r="X9" i="7"/>
  <c r="Z9" i="7" s="1"/>
  <c r="K9" i="7"/>
  <c r="AH8" i="7"/>
  <c r="V8" i="7"/>
  <c r="AG8" i="7" s="1"/>
  <c r="X8" i="7"/>
  <c r="Z8" i="7" s="1"/>
  <c r="K8" i="7"/>
  <c r="AH7" i="7"/>
  <c r="W7" i="7"/>
  <c r="V7" i="7"/>
  <c r="AG7" i="7" s="1"/>
  <c r="X7" i="7"/>
  <c r="Z7" i="7" s="1"/>
  <c r="K7" i="7"/>
  <c r="AH6" i="7"/>
  <c r="V6" i="7"/>
  <c r="AG6" i="7" s="1"/>
  <c r="X6" i="7"/>
  <c r="Z6" i="7" s="1"/>
  <c r="K6" i="7"/>
  <c r="AH5" i="7"/>
  <c r="V5" i="7"/>
  <c r="AG5" i="7" s="1"/>
  <c r="X5" i="7"/>
  <c r="Z5" i="7" s="1"/>
  <c r="K5" i="7"/>
  <c r="AH4" i="7"/>
  <c r="W4" i="7"/>
  <c r="V4" i="7"/>
  <c r="AG4" i="7" s="1"/>
  <c r="X4" i="7"/>
  <c r="Z4" i="7" s="1"/>
  <c r="K4" i="7"/>
  <c r="AH3" i="7"/>
  <c r="AH2" i="7"/>
  <c r="AL267" i="6"/>
  <c r="AN267" i="6" s="1"/>
  <c r="AI267" i="6"/>
  <c r="AH267" i="6"/>
  <c r="AK267" i="6" s="1"/>
  <c r="AL266" i="6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N263" i="6" s="1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N260" i="6" s="1"/>
  <c r="AI260" i="6"/>
  <c r="AH260" i="6"/>
  <c r="AK260" i="6" s="1"/>
  <c r="AL259" i="6"/>
  <c r="AN259" i="6" s="1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N254" i="6" s="1"/>
  <c r="AI254" i="6"/>
  <c r="AH254" i="6"/>
  <c r="AK254" i="6" s="1"/>
  <c r="AL253" i="6"/>
  <c r="AN253" i="6" s="1"/>
  <c r="AH253" i="6"/>
  <c r="AK253" i="6" s="1"/>
  <c r="AL252" i="6"/>
  <c r="AN252" i="6" s="1"/>
  <c r="AH252" i="6"/>
  <c r="AK252" i="6" s="1"/>
  <c r="AL251" i="6"/>
  <c r="AN251" i="6" s="1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N248" i="6" s="1"/>
  <c r="AI248" i="6"/>
  <c r="AH248" i="6"/>
  <c r="AK248" i="6" s="1"/>
  <c r="AL247" i="6"/>
  <c r="AN247" i="6" s="1"/>
  <c r="AI247" i="6"/>
  <c r="AH247" i="6"/>
  <c r="AK247" i="6" s="1"/>
  <c r="AL246" i="6"/>
  <c r="AN246" i="6" s="1"/>
  <c r="AI246" i="6"/>
  <c r="AH246" i="6"/>
  <c r="AK246" i="6" s="1"/>
  <c r="AL245" i="6"/>
  <c r="AN245" i="6" s="1"/>
  <c r="AI245" i="6"/>
  <c r="AH245" i="6"/>
  <c r="AK245" i="6" s="1"/>
  <c r="AL244" i="6"/>
  <c r="AN244" i="6" s="1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N240" i="6" s="1"/>
  <c r="AH240" i="6"/>
  <c r="AK240" i="6" s="1"/>
  <c r="AL239" i="6"/>
  <c r="AN239" i="6" s="1"/>
  <c r="AI239" i="6"/>
  <c r="AH239" i="6"/>
  <c r="AK239" i="6" s="1"/>
  <c r="AL238" i="6"/>
  <c r="AN238" i="6" s="1"/>
  <c r="AI238" i="6"/>
  <c r="AH238" i="6"/>
  <c r="AK238" i="6" s="1"/>
  <c r="AL237" i="6"/>
  <c r="AN237" i="6" s="1"/>
  <c r="AI237" i="6"/>
  <c r="AH237" i="6"/>
  <c r="AK237" i="6" s="1"/>
  <c r="AL236" i="6"/>
  <c r="AN236" i="6" s="1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N232" i="6" s="1"/>
  <c r="AI232" i="6"/>
  <c r="AH232" i="6"/>
  <c r="AK232" i="6" s="1"/>
  <c r="AL231" i="6"/>
  <c r="AN231" i="6" s="1"/>
  <c r="AI231" i="6"/>
  <c r="AH231" i="6"/>
  <c r="AK231" i="6" s="1"/>
  <c r="AL230" i="6"/>
  <c r="AN230" i="6" s="1"/>
  <c r="AI230" i="6"/>
  <c r="AH230" i="6"/>
  <c r="AK230" i="6" s="1"/>
  <c r="AL229" i="6"/>
  <c r="AN229" i="6" s="1"/>
  <c r="AI229" i="6"/>
  <c r="AH229" i="6"/>
  <c r="AK229" i="6" s="1"/>
  <c r="AL228" i="6"/>
  <c r="AN228" i="6" s="1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N224" i="6" s="1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L204" i="6"/>
  <c r="AN204" i="6" s="1"/>
  <c r="AI204" i="6"/>
  <c r="AH204" i="6"/>
  <c r="AL203" i="6"/>
  <c r="AN203" i="6" s="1"/>
  <c r="AI203" i="6"/>
  <c r="AH203" i="6"/>
  <c r="AH200" i="6"/>
  <c r="V200" i="6"/>
  <c r="AG200" i="6" s="1"/>
  <c r="X200" i="6"/>
  <c r="Z200" i="6" s="1"/>
  <c r="K200" i="6"/>
  <c r="AH199" i="6"/>
  <c r="V199" i="6"/>
  <c r="W199" i="6" s="1"/>
  <c r="X199" i="6"/>
  <c r="Z199" i="6" s="1"/>
  <c r="AH198" i="6"/>
  <c r="W198" i="6"/>
  <c r="V198" i="6"/>
  <c r="X198" i="6"/>
  <c r="Z198" i="6" s="1"/>
  <c r="AH197" i="6"/>
  <c r="W197" i="6"/>
  <c r="V197" i="6"/>
  <c r="X197" i="6"/>
  <c r="Z197" i="6" s="1"/>
  <c r="AH196" i="6"/>
  <c r="W196" i="6"/>
  <c r="V196" i="6"/>
  <c r="X196" i="6"/>
  <c r="Z196" i="6" s="1"/>
  <c r="AH195" i="6"/>
  <c r="W195" i="6"/>
  <c r="V195" i="6"/>
  <c r="X195" i="6"/>
  <c r="Z195" i="6" s="1"/>
  <c r="AH194" i="6"/>
  <c r="W194" i="6"/>
  <c r="V194" i="6"/>
  <c r="X194" i="6"/>
  <c r="Z194" i="6" s="1"/>
  <c r="AH193" i="6"/>
  <c r="W193" i="6"/>
  <c r="V193" i="6"/>
  <c r="X193" i="6"/>
  <c r="Z193" i="6" s="1"/>
  <c r="AH192" i="6"/>
  <c r="W192" i="6"/>
  <c r="V192" i="6"/>
  <c r="X192" i="6"/>
  <c r="Z192" i="6" s="1"/>
  <c r="AH191" i="6"/>
  <c r="W191" i="6"/>
  <c r="V191" i="6"/>
  <c r="X191" i="6"/>
  <c r="Z191" i="6" s="1"/>
  <c r="AH190" i="6"/>
  <c r="W190" i="6"/>
  <c r="V190" i="6"/>
  <c r="X190" i="6"/>
  <c r="Z190" i="6" s="1"/>
  <c r="AH189" i="6"/>
  <c r="W189" i="6"/>
  <c r="V189" i="6"/>
  <c r="X189" i="6"/>
  <c r="Z189" i="6" s="1"/>
  <c r="AH188" i="6"/>
  <c r="W188" i="6"/>
  <c r="V188" i="6"/>
  <c r="X188" i="6"/>
  <c r="Z188" i="6" s="1"/>
  <c r="AH187" i="6"/>
  <c r="W187" i="6"/>
  <c r="V187" i="6"/>
  <c r="X187" i="6"/>
  <c r="Z187" i="6" s="1"/>
  <c r="AH186" i="6"/>
  <c r="W186" i="6"/>
  <c r="V186" i="6"/>
  <c r="X186" i="6"/>
  <c r="Z186" i="6" s="1"/>
  <c r="AH185" i="6"/>
  <c r="W185" i="6"/>
  <c r="V185" i="6"/>
  <c r="X185" i="6"/>
  <c r="Z185" i="6" s="1"/>
  <c r="AH184" i="6"/>
  <c r="W184" i="6"/>
  <c r="V184" i="6"/>
  <c r="X184" i="6"/>
  <c r="Z184" i="6" s="1"/>
  <c r="AH183" i="6"/>
  <c r="W183" i="6"/>
  <c r="V183" i="6"/>
  <c r="X183" i="6"/>
  <c r="Z183" i="6" s="1"/>
  <c r="AH182" i="6"/>
  <c r="W182" i="6"/>
  <c r="V182" i="6"/>
  <c r="X182" i="6"/>
  <c r="Z182" i="6" s="1"/>
  <c r="AH181" i="6"/>
  <c r="W181" i="6"/>
  <c r="V181" i="6"/>
  <c r="X181" i="6"/>
  <c r="Z181" i="6" s="1"/>
  <c r="AH180" i="6"/>
  <c r="W180" i="6"/>
  <c r="V180" i="6"/>
  <c r="X180" i="6"/>
  <c r="Z180" i="6" s="1"/>
  <c r="AH179" i="6"/>
  <c r="W179" i="6"/>
  <c r="V179" i="6"/>
  <c r="X179" i="6"/>
  <c r="Z179" i="6" s="1"/>
  <c r="AH178" i="6"/>
  <c r="W178" i="6"/>
  <c r="V178" i="6"/>
  <c r="X178" i="6"/>
  <c r="Z178" i="6" s="1"/>
  <c r="AH177" i="6"/>
  <c r="W177" i="6"/>
  <c r="V177" i="6"/>
  <c r="X177" i="6"/>
  <c r="Z177" i="6" s="1"/>
  <c r="AH176" i="6"/>
  <c r="W176" i="6"/>
  <c r="V176" i="6"/>
  <c r="X176" i="6"/>
  <c r="Z176" i="6" s="1"/>
  <c r="AH175" i="6"/>
  <c r="W175" i="6"/>
  <c r="V175" i="6"/>
  <c r="X175" i="6"/>
  <c r="Z175" i="6" s="1"/>
  <c r="AH174" i="6"/>
  <c r="W174" i="6"/>
  <c r="V174" i="6"/>
  <c r="X174" i="6"/>
  <c r="Z174" i="6" s="1"/>
  <c r="AH173" i="6"/>
  <c r="W173" i="6"/>
  <c r="V173" i="6"/>
  <c r="X173" i="6"/>
  <c r="Z173" i="6" s="1"/>
  <c r="AH172" i="6"/>
  <c r="W172" i="6"/>
  <c r="V172" i="6"/>
  <c r="X172" i="6"/>
  <c r="Z172" i="6" s="1"/>
  <c r="AH171" i="6"/>
  <c r="W171" i="6"/>
  <c r="V171" i="6"/>
  <c r="X171" i="6"/>
  <c r="Z171" i="6" s="1"/>
  <c r="AH170" i="6"/>
  <c r="W170" i="6"/>
  <c r="V170" i="6"/>
  <c r="X170" i="6"/>
  <c r="Z170" i="6" s="1"/>
  <c r="AH169" i="6"/>
  <c r="W169" i="6"/>
  <c r="V169" i="6"/>
  <c r="X169" i="6"/>
  <c r="Z169" i="6" s="1"/>
  <c r="AH168" i="6"/>
  <c r="W168" i="6"/>
  <c r="V168" i="6"/>
  <c r="X168" i="6"/>
  <c r="Z168" i="6" s="1"/>
  <c r="AH167" i="6"/>
  <c r="W167" i="6"/>
  <c r="V167" i="6"/>
  <c r="X167" i="6"/>
  <c r="Z167" i="6" s="1"/>
  <c r="AH166" i="6"/>
  <c r="W166" i="6"/>
  <c r="V166" i="6"/>
  <c r="X166" i="6"/>
  <c r="Z166" i="6" s="1"/>
  <c r="AH165" i="6"/>
  <c r="W165" i="6"/>
  <c r="V165" i="6"/>
  <c r="X165" i="6"/>
  <c r="Z165" i="6" s="1"/>
  <c r="AH164" i="6"/>
  <c r="W164" i="6"/>
  <c r="V164" i="6"/>
  <c r="X164" i="6"/>
  <c r="Z164" i="6" s="1"/>
  <c r="AH163" i="6"/>
  <c r="W163" i="6"/>
  <c r="V163" i="6"/>
  <c r="X163" i="6"/>
  <c r="Z163" i="6" s="1"/>
  <c r="AH162" i="6"/>
  <c r="W162" i="6"/>
  <c r="V162" i="6"/>
  <c r="X162" i="6"/>
  <c r="Z162" i="6" s="1"/>
  <c r="AH161" i="6"/>
  <c r="W161" i="6"/>
  <c r="V161" i="6"/>
  <c r="X161" i="6"/>
  <c r="Z161" i="6" s="1"/>
  <c r="AH160" i="6"/>
  <c r="W160" i="6"/>
  <c r="V160" i="6"/>
  <c r="X160" i="6"/>
  <c r="Z160" i="6" s="1"/>
  <c r="AH159" i="6"/>
  <c r="W159" i="6"/>
  <c r="V159" i="6"/>
  <c r="X159" i="6"/>
  <c r="Z159" i="6" s="1"/>
  <c r="AH158" i="6"/>
  <c r="W158" i="6"/>
  <c r="V158" i="6"/>
  <c r="X158" i="6"/>
  <c r="Z158" i="6" s="1"/>
  <c r="AH157" i="6"/>
  <c r="W157" i="6"/>
  <c r="V157" i="6"/>
  <c r="X157" i="6"/>
  <c r="Z157" i="6" s="1"/>
  <c r="AH156" i="6"/>
  <c r="W156" i="6"/>
  <c r="V156" i="6"/>
  <c r="X156" i="6"/>
  <c r="Z156" i="6" s="1"/>
  <c r="AH155" i="6"/>
  <c r="W155" i="6"/>
  <c r="V155" i="6"/>
  <c r="X155" i="6"/>
  <c r="Z155" i="6" s="1"/>
  <c r="AH154" i="6"/>
  <c r="W154" i="6"/>
  <c r="V154" i="6"/>
  <c r="X154" i="6"/>
  <c r="Z154" i="6" s="1"/>
  <c r="AH153" i="6"/>
  <c r="W153" i="6"/>
  <c r="V153" i="6"/>
  <c r="X153" i="6"/>
  <c r="Z153" i="6" s="1"/>
  <c r="AH152" i="6"/>
  <c r="W152" i="6"/>
  <c r="V152" i="6"/>
  <c r="X152" i="6"/>
  <c r="Z152" i="6" s="1"/>
  <c r="AH151" i="6"/>
  <c r="W151" i="6"/>
  <c r="V151" i="6"/>
  <c r="X151" i="6"/>
  <c r="Z151" i="6" s="1"/>
  <c r="AH150" i="6"/>
  <c r="W150" i="6"/>
  <c r="V150" i="6"/>
  <c r="X150" i="6"/>
  <c r="Z150" i="6" s="1"/>
  <c r="AH149" i="6"/>
  <c r="W149" i="6"/>
  <c r="V149" i="6"/>
  <c r="X149" i="6"/>
  <c r="Z149" i="6" s="1"/>
  <c r="AH148" i="6"/>
  <c r="W148" i="6"/>
  <c r="V148" i="6"/>
  <c r="X148" i="6"/>
  <c r="Z148" i="6" s="1"/>
  <c r="AH147" i="6"/>
  <c r="W147" i="6"/>
  <c r="V147" i="6"/>
  <c r="X147" i="6"/>
  <c r="Z147" i="6" s="1"/>
  <c r="AH146" i="6"/>
  <c r="W146" i="6"/>
  <c r="V146" i="6"/>
  <c r="X146" i="6"/>
  <c r="Z146" i="6" s="1"/>
  <c r="AH145" i="6"/>
  <c r="W145" i="6"/>
  <c r="V145" i="6"/>
  <c r="X145" i="6"/>
  <c r="Z145" i="6" s="1"/>
  <c r="AH144" i="6"/>
  <c r="W144" i="6"/>
  <c r="V144" i="6"/>
  <c r="X144" i="6"/>
  <c r="Z144" i="6" s="1"/>
  <c r="AH143" i="6"/>
  <c r="W143" i="6"/>
  <c r="V143" i="6"/>
  <c r="X143" i="6"/>
  <c r="Z143" i="6" s="1"/>
  <c r="AH142" i="6"/>
  <c r="W142" i="6"/>
  <c r="V142" i="6"/>
  <c r="X142" i="6"/>
  <c r="Z142" i="6" s="1"/>
  <c r="AH141" i="6"/>
  <c r="W141" i="6"/>
  <c r="V141" i="6"/>
  <c r="X141" i="6"/>
  <c r="Z141" i="6" s="1"/>
  <c r="AH140" i="6"/>
  <c r="W140" i="6"/>
  <c r="V140" i="6"/>
  <c r="X140" i="6"/>
  <c r="Z140" i="6" s="1"/>
  <c r="AH139" i="6"/>
  <c r="W139" i="6"/>
  <c r="V139" i="6"/>
  <c r="X139" i="6"/>
  <c r="Z139" i="6" s="1"/>
  <c r="AH138" i="6"/>
  <c r="W138" i="6"/>
  <c r="V138" i="6"/>
  <c r="X138" i="6"/>
  <c r="Z138" i="6" s="1"/>
  <c r="AH137" i="6"/>
  <c r="W137" i="6"/>
  <c r="V137" i="6"/>
  <c r="X137" i="6"/>
  <c r="Z137" i="6" s="1"/>
  <c r="AH136" i="6"/>
  <c r="W136" i="6"/>
  <c r="V136" i="6"/>
  <c r="X136" i="6"/>
  <c r="Z136" i="6" s="1"/>
  <c r="AH135" i="6"/>
  <c r="W135" i="6"/>
  <c r="V135" i="6"/>
  <c r="X135" i="6"/>
  <c r="Z135" i="6" s="1"/>
  <c r="AH134" i="6"/>
  <c r="W134" i="6"/>
  <c r="V134" i="6"/>
  <c r="X134" i="6"/>
  <c r="Z134" i="6" s="1"/>
  <c r="AH133" i="6"/>
  <c r="W133" i="6"/>
  <c r="V133" i="6"/>
  <c r="X133" i="6"/>
  <c r="Z133" i="6" s="1"/>
  <c r="AH132" i="6"/>
  <c r="W132" i="6"/>
  <c r="V132" i="6"/>
  <c r="X132" i="6"/>
  <c r="Z132" i="6" s="1"/>
  <c r="AH131" i="6"/>
  <c r="W131" i="6"/>
  <c r="V131" i="6"/>
  <c r="X131" i="6"/>
  <c r="Z131" i="6" s="1"/>
  <c r="AH130" i="6"/>
  <c r="W130" i="6"/>
  <c r="V130" i="6"/>
  <c r="X130" i="6"/>
  <c r="Z130" i="6" s="1"/>
  <c r="AH129" i="6"/>
  <c r="W129" i="6"/>
  <c r="V129" i="6"/>
  <c r="X129" i="6"/>
  <c r="Z129" i="6" s="1"/>
  <c r="AH128" i="6"/>
  <c r="W128" i="6"/>
  <c r="V128" i="6"/>
  <c r="X128" i="6"/>
  <c r="Z128" i="6" s="1"/>
  <c r="AH127" i="6"/>
  <c r="W127" i="6"/>
  <c r="V127" i="6"/>
  <c r="X127" i="6"/>
  <c r="Z127" i="6" s="1"/>
  <c r="AH126" i="6"/>
  <c r="W126" i="6"/>
  <c r="V126" i="6"/>
  <c r="X126" i="6"/>
  <c r="Z126" i="6" s="1"/>
  <c r="AH125" i="6"/>
  <c r="W125" i="6"/>
  <c r="V125" i="6"/>
  <c r="X125" i="6"/>
  <c r="Z125" i="6" s="1"/>
  <c r="AH124" i="6"/>
  <c r="W124" i="6"/>
  <c r="V124" i="6"/>
  <c r="X124" i="6"/>
  <c r="Z124" i="6" s="1"/>
  <c r="AH123" i="6"/>
  <c r="W123" i="6"/>
  <c r="V123" i="6"/>
  <c r="X123" i="6"/>
  <c r="Z123" i="6" s="1"/>
  <c r="AH122" i="6"/>
  <c r="W122" i="6"/>
  <c r="V122" i="6"/>
  <c r="X122" i="6"/>
  <c r="Z122" i="6" s="1"/>
  <c r="AH121" i="6"/>
  <c r="W121" i="6"/>
  <c r="V121" i="6"/>
  <c r="X121" i="6"/>
  <c r="Z121" i="6" s="1"/>
  <c r="AH120" i="6"/>
  <c r="W120" i="6"/>
  <c r="V120" i="6"/>
  <c r="X120" i="6"/>
  <c r="Z120" i="6" s="1"/>
  <c r="AH119" i="6"/>
  <c r="W119" i="6"/>
  <c r="V119" i="6"/>
  <c r="X119" i="6"/>
  <c r="Z119" i="6" s="1"/>
  <c r="AH118" i="6"/>
  <c r="W118" i="6"/>
  <c r="V118" i="6"/>
  <c r="X118" i="6"/>
  <c r="Z118" i="6" s="1"/>
  <c r="AH117" i="6"/>
  <c r="W117" i="6"/>
  <c r="V117" i="6"/>
  <c r="X117" i="6"/>
  <c r="Z117" i="6" s="1"/>
  <c r="AH116" i="6"/>
  <c r="W116" i="6"/>
  <c r="V116" i="6"/>
  <c r="X116" i="6"/>
  <c r="Z116" i="6" s="1"/>
  <c r="AH115" i="6"/>
  <c r="W115" i="6"/>
  <c r="V115" i="6"/>
  <c r="X115" i="6"/>
  <c r="Z115" i="6" s="1"/>
  <c r="AH114" i="6"/>
  <c r="W114" i="6"/>
  <c r="V114" i="6"/>
  <c r="X114" i="6"/>
  <c r="Z114" i="6" s="1"/>
  <c r="AH113" i="6"/>
  <c r="W113" i="6"/>
  <c r="V113" i="6"/>
  <c r="X113" i="6"/>
  <c r="Z113" i="6" s="1"/>
  <c r="AH112" i="6"/>
  <c r="W112" i="6"/>
  <c r="V112" i="6"/>
  <c r="X112" i="6"/>
  <c r="Z112" i="6" s="1"/>
  <c r="AH111" i="6"/>
  <c r="W111" i="6"/>
  <c r="V111" i="6"/>
  <c r="X111" i="6"/>
  <c r="Z111" i="6" s="1"/>
  <c r="AH110" i="6"/>
  <c r="W110" i="6"/>
  <c r="V110" i="6"/>
  <c r="X110" i="6"/>
  <c r="Z110" i="6" s="1"/>
  <c r="AH109" i="6"/>
  <c r="W109" i="6"/>
  <c r="V109" i="6"/>
  <c r="X109" i="6"/>
  <c r="Z109" i="6" s="1"/>
  <c r="AH108" i="6"/>
  <c r="W108" i="6"/>
  <c r="V108" i="6"/>
  <c r="X108" i="6"/>
  <c r="Z108" i="6" s="1"/>
  <c r="AH107" i="6"/>
  <c r="W107" i="6"/>
  <c r="V107" i="6"/>
  <c r="X107" i="6"/>
  <c r="Z107" i="6" s="1"/>
  <c r="AH106" i="6"/>
  <c r="W106" i="6"/>
  <c r="V106" i="6"/>
  <c r="X106" i="6"/>
  <c r="Z106" i="6" s="1"/>
  <c r="AH105" i="6"/>
  <c r="W105" i="6"/>
  <c r="V105" i="6"/>
  <c r="X105" i="6"/>
  <c r="Z105" i="6" s="1"/>
  <c r="AH104" i="6"/>
  <c r="W104" i="6"/>
  <c r="V104" i="6"/>
  <c r="X104" i="6"/>
  <c r="Z104" i="6" s="1"/>
  <c r="AH103" i="6"/>
  <c r="W103" i="6"/>
  <c r="V103" i="6"/>
  <c r="X103" i="6"/>
  <c r="Z103" i="6" s="1"/>
  <c r="AH102" i="6"/>
  <c r="W102" i="6"/>
  <c r="V102" i="6"/>
  <c r="X102" i="6"/>
  <c r="Z102" i="6" s="1"/>
  <c r="AH101" i="6"/>
  <c r="W101" i="6"/>
  <c r="V101" i="6"/>
  <c r="X101" i="6"/>
  <c r="Z101" i="6" s="1"/>
  <c r="AH100" i="6"/>
  <c r="W100" i="6"/>
  <c r="V100" i="6"/>
  <c r="X100" i="6"/>
  <c r="Z100" i="6" s="1"/>
  <c r="AH99" i="6"/>
  <c r="W99" i="6"/>
  <c r="V99" i="6"/>
  <c r="X99" i="6"/>
  <c r="Z99" i="6" s="1"/>
  <c r="AH98" i="6"/>
  <c r="W98" i="6"/>
  <c r="V98" i="6"/>
  <c r="X98" i="6"/>
  <c r="Z98" i="6" s="1"/>
  <c r="AH97" i="6"/>
  <c r="W97" i="6"/>
  <c r="V97" i="6"/>
  <c r="X97" i="6"/>
  <c r="Z97" i="6" s="1"/>
  <c r="AH96" i="6"/>
  <c r="W96" i="6"/>
  <c r="V96" i="6"/>
  <c r="X96" i="6"/>
  <c r="Z96" i="6" s="1"/>
  <c r="AH95" i="6"/>
  <c r="W95" i="6"/>
  <c r="V95" i="6"/>
  <c r="X95" i="6"/>
  <c r="Z95" i="6" s="1"/>
  <c r="AH94" i="6"/>
  <c r="W94" i="6"/>
  <c r="V94" i="6"/>
  <c r="AG94" i="6" s="1"/>
  <c r="X94" i="6"/>
  <c r="Z94" i="6" s="1"/>
  <c r="AH93" i="6"/>
  <c r="V93" i="6"/>
  <c r="AG93" i="6" s="1"/>
  <c r="X93" i="6"/>
  <c r="Z93" i="6" s="1"/>
  <c r="AH92" i="6"/>
  <c r="W92" i="6"/>
  <c r="V92" i="6"/>
  <c r="AG92" i="6" s="1"/>
  <c r="X92" i="6"/>
  <c r="Z92" i="6" s="1"/>
  <c r="AH91" i="6"/>
  <c r="V91" i="6"/>
  <c r="AG91" i="6" s="1"/>
  <c r="X91" i="6"/>
  <c r="Z91" i="6" s="1"/>
  <c r="AH90" i="6"/>
  <c r="W90" i="6"/>
  <c r="V90" i="6"/>
  <c r="AG90" i="6" s="1"/>
  <c r="X90" i="6"/>
  <c r="Z90" i="6" s="1"/>
  <c r="AH89" i="6"/>
  <c r="V89" i="6"/>
  <c r="AG89" i="6" s="1"/>
  <c r="X89" i="6"/>
  <c r="Z89" i="6" s="1"/>
  <c r="AH88" i="6"/>
  <c r="V88" i="6"/>
  <c r="AG88" i="6" s="1"/>
  <c r="X88" i="6"/>
  <c r="Z88" i="6" s="1"/>
  <c r="AH87" i="6"/>
  <c r="V87" i="6"/>
  <c r="W87" i="6" s="1"/>
  <c r="X87" i="6"/>
  <c r="Z87" i="6" s="1"/>
  <c r="K87" i="6"/>
  <c r="AH86" i="6"/>
  <c r="V86" i="6"/>
  <c r="W86" i="6" s="1"/>
  <c r="X86" i="6"/>
  <c r="Z86" i="6" s="1"/>
  <c r="K86" i="6"/>
  <c r="AH85" i="6"/>
  <c r="V85" i="6"/>
  <c r="W85" i="6" s="1"/>
  <c r="X85" i="6"/>
  <c r="Z85" i="6" s="1"/>
  <c r="K85" i="6"/>
  <c r="AH84" i="6"/>
  <c r="W84" i="6"/>
  <c r="V84" i="6"/>
  <c r="AG84" i="6" s="1"/>
  <c r="X84" i="6"/>
  <c r="Z84" i="6" s="1"/>
  <c r="K84" i="6"/>
  <c r="AH83" i="6"/>
  <c r="V83" i="6"/>
  <c r="W83" i="6" s="1"/>
  <c r="X83" i="6"/>
  <c r="Z83" i="6" s="1"/>
  <c r="K83" i="6"/>
  <c r="AH82" i="6"/>
  <c r="V82" i="6"/>
  <c r="W82" i="6" s="1"/>
  <c r="X82" i="6"/>
  <c r="Z82" i="6" s="1"/>
  <c r="K82" i="6"/>
  <c r="AH81" i="6"/>
  <c r="V81" i="6"/>
  <c r="W81" i="6" s="1"/>
  <c r="X81" i="6"/>
  <c r="Z81" i="6" s="1"/>
  <c r="K81" i="6"/>
  <c r="AH80" i="6"/>
  <c r="W80" i="6"/>
  <c r="V80" i="6"/>
  <c r="AG80" i="6" s="1"/>
  <c r="X80" i="6"/>
  <c r="Z80" i="6" s="1"/>
  <c r="K80" i="6"/>
  <c r="AH79" i="6"/>
  <c r="V79" i="6"/>
  <c r="W79" i="6" s="1"/>
  <c r="X79" i="6"/>
  <c r="Z79" i="6" s="1"/>
  <c r="K79" i="6"/>
  <c r="AH78" i="6"/>
  <c r="V78" i="6"/>
  <c r="W78" i="6" s="1"/>
  <c r="X78" i="6"/>
  <c r="Z78" i="6" s="1"/>
  <c r="K78" i="6"/>
  <c r="AH77" i="6"/>
  <c r="V77" i="6"/>
  <c r="W77" i="6" s="1"/>
  <c r="X77" i="6"/>
  <c r="Z77" i="6" s="1"/>
  <c r="K77" i="6"/>
  <c r="AH76" i="6"/>
  <c r="W76" i="6"/>
  <c r="V76" i="6"/>
  <c r="AG76" i="6" s="1"/>
  <c r="X76" i="6"/>
  <c r="Z76" i="6" s="1"/>
  <c r="K76" i="6"/>
  <c r="AH75" i="6"/>
  <c r="V75" i="6"/>
  <c r="W75" i="6" s="1"/>
  <c r="X75" i="6"/>
  <c r="Z75" i="6" s="1"/>
  <c r="K75" i="6"/>
  <c r="AH74" i="6"/>
  <c r="V74" i="6"/>
  <c r="W74" i="6" s="1"/>
  <c r="X74" i="6"/>
  <c r="Z74" i="6" s="1"/>
  <c r="K74" i="6"/>
  <c r="AH73" i="6"/>
  <c r="V73" i="6"/>
  <c r="W73" i="6" s="1"/>
  <c r="X73" i="6"/>
  <c r="Z73" i="6" s="1"/>
  <c r="K73" i="6"/>
  <c r="AH72" i="6"/>
  <c r="V72" i="6"/>
  <c r="AG72" i="6" s="1"/>
  <c r="X72" i="6"/>
  <c r="Z72" i="6" s="1"/>
  <c r="K72" i="6"/>
  <c r="AH71" i="6"/>
  <c r="V71" i="6"/>
  <c r="W71" i="6" s="1"/>
  <c r="X71" i="6"/>
  <c r="Z71" i="6" s="1"/>
  <c r="K71" i="6"/>
  <c r="AH70" i="6"/>
  <c r="V70" i="6"/>
  <c r="X70" i="6"/>
  <c r="Z70" i="6" s="1"/>
  <c r="K70" i="6"/>
  <c r="AH69" i="6"/>
  <c r="V69" i="6"/>
  <c r="W69" i="6" s="1"/>
  <c r="X69" i="6"/>
  <c r="Z69" i="6" s="1"/>
  <c r="K69" i="6"/>
  <c r="AH68" i="6"/>
  <c r="V68" i="6"/>
  <c r="AG68" i="6" s="1"/>
  <c r="X68" i="6"/>
  <c r="Z68" i="6" s="1"/>
  <c r="K68" i="6"/>
  <c r="AH67" i="6"/>
  <c r="V67" i="6"/>
  <c r="W67" i="6" s="1"/>
  <c r="X67" i="6"/>
  <c r="Z67" i="6" s="1"/>
  <c r="K67" i="6"/>
  <c r="AH66" i="6"/>
  <c r="V66" i="6"/>
  <c r="X66" i="6"/>
  <c r="Z66" i="6" s="1"/>
  <c r="K66" i="6"/>
  <c r="AH65" i="6"/>
  <c r="V65" i="6"/>
  <c r="W65" i="6" s="1"/>
  <c r="X65" i="6"/>
  <c r="Z65" i="6" s="1"/>
  <c r="K65" i="6"/>
  <c r="AH64" i="6"/>
  <c r="W64" i="6"/>
  <c r="V64" i="6"/>
  <c r="AG64" i="6" s="1"/>
  <c r="X64" i="6"/>
  <c r="Z64" i="6" s="1"/>
  <c r="K64" i="6"/>
  <c r="AH63" i="6"/>
  <c r="V63" i="6"/>
  <c r="W63" i="6" s="1"/>
  <c r="X63" i="6"/>
  <c r="Z63" i="6" s="1"/>
  <c r="K63" i="6"/>
  <c r="AH62" i="6"/>
  <c r="V62" i="6"/>
  <c r="X62" i="6"/>
  <c r="Z62" i="6" s="1"/>
  <c r="K62" i="6"/>
  <c r="AH61" i="6"/>
  <c r="V61" i="6"/>
  <c r="X61" i="6"/>
  <c r="Z61" i="6" s="1"/>
  <c r="K61" i="6"/>
  <c r="AH60" i="6"/>
  <c r="V60" i="6"/>
  <c r="AG60" i="6" s="1"/>
  <c r="X60" i="6"/>
  <c r="Z60" i="6" s="1"/>
  <c r="K60" i="6"/>
  <c r="AH59" i="6"/>
  <c r="V59" i="6"/>
  <c r="W59" i="6" s="1"/>
  <c r="X59" i="6"/>
  <c r="Z59" i="6" s="1"/>
  <c r="K59" i="6"/>
  <c r="AH58" i="6"/>
  <c r="V58" i="6"/>
  <c r="W58" i="6" s="1"/>
  <c r="X58" i="6"/>
  <c r="Z58" i="6" s="1"/>
  <c r="K58" i="6"/>
  <c r="AH57" i="6"/>
  <c r="V57" i="6"/>
  <c r="X57" i="6"/>
  <c r="Z57" i="6" s="1"/>
  <c r="K57" i="6"/>
  <c r="AH56" i="6"/>
  <c r="W56" i="6"/>
  <c r="V56" i="6"/>
  <c r="AG56" i="6" s="1"/>
  <c r="X56" i="6"/>
  <c r="Z56" i="6" s="1"/>
  <c r="K56" i="6"/>
  <c r="AH55" i="6"/>
  <c r="V55" i="6"/>
  <c r="W55" i="6" s="1"/>
  <c r="X55" i="6"/>
  <c r="Z55" i="6" s="1"/>
  <c r="K55" i="6"/>
  <c r="AH54" i="6"/>
  <c r="V54" i="6"/>
  <c r="W54" i="6" s="1"/>
  <c r="X54" i="6"/>
  <c r="Z54" i="6" s="1"/>
  <c r="K54" i="6"/>
  <c r="AH53" i="6"/>
  <c r="V53" i="6"/>
  <c r="W53" i="6" s="1"/>
  <c r="X53" i="6"/>
  <c r="Z53" i="6" s="1"/>
  <c r="K53" i="6"/>
  <c r="AH52" i="6"/>
  <c r="V52" i="6"/>
  <c r="AG52" i="6" s="1"/>
  <c r="X52" i="6"/>
  <c r="Z52" i="6" s="1"/>
  <c r="K52" i="6"/>
  <c r="AH51" i="6"/>
  <c r="AG51" i="6"/>
  <c r="V51" i="6"/>
  <c r="W51" i="6" s="1"/>
  <c r="X51" i="6"/>
  <c r="Z51" i="6" s="1"/>
  <c r="K51" i="6"/>
  <c r="AH50" i="6"/>
  <c r="V50" i="6"/>
  <c r="W50" i="6" s="1"/>
  <c r="X50" i="6"/>
  <c r="Z50" i="6" s="1"/>
  <c r="K50" i="6"/>
  <c r="AH49" i="6"/>
  <c r="V49" i="6"/>
  <c r="W49" i="6" s="1"/>
  <c r="X49" i="6"/>
  <c r="Z49" i="6" s="1"/>
  <c r="K49" i="6"/>
  <c r="AH48" i="6"/>
  <c r="V48" i="6"/>
  <c r="AG48" i="6" s="1"/>
  <c r="X48" i="6"/>
  <c r="Z48" i="6" s="1"/>
  <c r="K48" i="6"/>
  <c r="AH47" i="6"/>
  <c r="AG47" i="6"/>
  <c r="V47" i="6"/>
  <c r="W47" i="6" s="1"/>
  <c r="X47" i="6"/>
  <c r="Z47" i="6" s="1"/>
  <c r="K47" i="6"/>
  <c r="AH46" i="6"/>
  <c r="AG46" i="6"/>
  <c r="V46" i="6"/>
  <c r="W46" i="6" s="1"/>
  <c r="X46" i="6"/>
  <c r="Z46" i="6" s="1"/>
  <c r="K46" i="6"/>
  <c r="AH45" i="6"/>
  <c r="AG45" i="6"/>
  <c r="V45" i="6"/>
  <c r="W45" i="6" s="1"/>
  <c r="X45" i="6"/>
  <c r="Z45" i="6" s="1"/>
  <c r="K45" i="6"/>
  <c r="AH44" i="6"/>
  <c r="V44" i="6"/>
  <c r="AG44" i="6" s="1"/>
  <c r="X44" i="6"/>
  <c r="Z44" i="6" s="1"/>
  <c r="K44" i="6"/>
  <c r="AH43" i="6"/>
  <c r="AG43" i="6"/>
  <c r="V43" i="6"/>
  <c r="W43" i="6" s="1"/>
  <c r="X43" i="6"/>
  <c r="Z43" i="6" s="1"/>
  <c r="K43" i="6"/>
  <c r="AH42" i="6"/>
  <c r="AG42" i="6"/>
  <c r="V42" i="6"/>
  <c r="W42" i="6" s="1"/>
  <c r="X42" i="6"/>
  <c r="Z42" i="6" s="1"/>
  <c r="K42" i="6"/>
  <c r="AH41" i="6"/>
  <c r="V41" i="6"/>
  <c r="W41" i="6" s="1"/>
  <c r="X41" i="6"/>
  <c r="Z41" i="6" s="1"/>
  <c r="K41" i="6"/>
  <c r="AH40" i="6"/>
  <c r="V40" i="6"/>
  <c r="AG40" i="6" s="1"/>
  <c r="X40" i="6"/>
  <c r="Z40" i="6" s="1"/>
  <c r="K40" i="6"/>
  <c r="AH39" i="6"/>
  <c r="V39" i="6"/>
  <c r="W39" i="6" s="1"/>
  <c r="X39" i="6"/>
  <c r="Z39" i="6" s="1"/>
  <c r="K39" i="6"/>
  <c r="AH38" i="6"/>
  <c r="V38" i="6"/>
  <c r="W38" i="6" s="1"/>
  <c r="X38" i="6"/>
  <c r="Z38" i="6" s="1"/>
  <c r="K38" i="6"/>
  <c r="AH37" i="6"/>
  <c r="V37" i="6"/>
  <c r="W37" i="6" s="1"/>
  <c r="X37" i="6"/>
  <c r="Z37" i="6" s="1"/>
  <c r="K37" i="6"/>
  <c r="AH36" i="6"/>
  <c r="V36" i="6"/>
  <c r="AG36" i="6" s="1"/>
  <c r="X36" i="6"/>
  <c r="Z36" i="6" s="1"/>
  <c r="K36" i="6"/>
  <c r="AH35" i="6"/>
  <c r="V35" i="6"/>
  <c r="W35" i="6" s="1"/>
  <c r="X35" i="6"/>
  <c r="Z35" i="6" s="1"/>
  <c r="K35" i="6"/>
  <c r="AH34" i="6"/>
  <c r="V34" i="6"/>
  <c r="W34" i="6" s="1"/>
  <c r="X34" i="6"/>
  <c r="Z34" i="6" s="1"/>
  <c r="K34" i="6"/>
  <c r="AH33" i="6"/>
  <c r="V33" i="6"/>
  <c r="W33" i="6" s="1"/>
  <c r="X33" i="6"/>
  <c r="Z33" i="6" s="1"/>
  <c r="K33" i="6"/>
  <c r="AH32" i="6"/>
  <c r="V32" i="6"/>
  <c r="AG32" i="6" s="1"/>
  <c r="X32" i="6"/>
  <c r="Z32" i="6" s="1"/>
  <c r="K32" i="6"/>
  <c r="AH31" i="6"/>
  <c r="AG31" i="6"/>
  <c r="V31" i="6"/>
  <c r="W31" i="6" s="1"/>
  <c r="X31" i="6"/>
  <c r="Z31" i="6" s="1"/>
  <c r="K31" i="6"/>
  <c r="AH30" i="6"/>
  <c r="V30" i="6"/>
  <c r="W30" i="6" s="1"/>
  <c r="X30" i="6"/>
  <c r="Z30" i="6" s="1"/>
  <c r="K30" i="6"/>
  <c r="AH29" i="6"/>
  <c r="V29" i="6"/>
  <c r="W29" i="6" s="1"/>
  <c r="X29" i="6"/>
  <c r="Z29" i="6" s="1"/>
  <c r="K29" i="6"/>
  <c r="AH28" i="6"/>
  <c r="V28" i="6"/>
  <c r="AG28" i="6" s="1"/>
  <c r="X28" i="6"/>
  <c r="Z28" i="6" s="1"/>
  <c r="AH27" i="6"/>
  <c r="V27" i="6"/>
  <c r="W27" i="6" s="1"/>
  <c r="X27" i="6"/>
  <c r="Z27" i="6" s="1"/>
  <c r="K27" i="6"/>
  <c r="AH26" i="6"/>
  <c r="V26" i="6"/>
  <c r="W26" i="6" s="1"/>
  <c r="X26" i="6"/>
  <c r="Z26" i="6" s="1"/>
  <c r="K26" i="6"/>
  <c r="AH25" i="6"/>
  <c r="AG25" i="6"/>
  <c r="V25" i="6"/>
  <c r="W25" i="6" s="1"/>
  <c r="X25" i="6"/>
  <c r="Z25" i="6" s="1"/>
  <c r="K25" i="6"/>
  <c r="AH24" i="6"/>
  <c r="V24" i="6"/>
  <c r="AG24" i="6" s="1"/>
  <c r="X24" i="6"/>
  <c r="Z24" i="6" s="1"/>
  <c r="K24" i="6"/>
  <c r="AH23" i="6"/>
  <c r="AG23" i="6"/>
  <c r="V23" i="6"/>
  <c r="W23" i="6" s="1"/>
  <c r="X23" i="6"/>
  <c r="Z23" i="6" s="1"/>
  <c r="K23" i="6"/>
  <c r="AH22" i="6"/>
  <c r="V22" i="6"/>
  <c r="W22" i="6" s="1"/>
  <c r="X22" i="6"/>
  <c r="Z22" i="6" s="1"/>
  <c r="K22" i="6"/>
  <c r="AH21" i="6"/>
  <c r="V21" i="6"/>
  <c r="W21" i="6" s="1"/>
  <c r="X21" i="6"/>
  <c r="Z21" i="6" s="1"/>
  <c r="K21" i="6"/>
  <c r="AH20" i="6"/>
  <c r="V20" i="6"/>
  <c r="AG20" i="6" s="1"/>
  <c r="X20" i="6"/>
  <c r="Z20" i="6" s="1"/>
  <c r="K20" i="6"/>
  <c r="AH19" i="6"/>
  <c r="V19" i="6"/>
  <c r="W19" i="6" s="1"/>
  <c r="X19" i="6"/>
  <c r="Z19" i="6" s="1"/>
  <c r="K19" i="6"/>
  <c r="AH18" i="6"/>
  <c r="V18" i="6"/>
  <c r="W18" i="6" s="1"/>
  <c r="X18" i="6"/>
  <c r="Z18" i="6" s="1"/>
  <c r="K18" i="6"/>
  <c r="AH17" i="6"/>
  <c r="V17" i="6"/>
  <c r="W17" i="6" s="1"/>
  <c r="X17" i="6"/>
  <c r="Z17" i="6" s="1"/>
  <c r="K17" i="6"/>
  <c r="AH16" i="6"/>
  <c r="V16" i="6"/>
  <c r="AG16" i="6" s="1"/>
  <c r="X16" i="6"/>
  <c r="Z16" i="6" s="1"/>
  <c r="K16" i="6"/>
  <c r="AH15" i="6"/>
  <c r="V15" i="6"/>
  <c r="W15" i="6" s="1"/>
  <c r="X15" i="6"/>
  <c r="Z15" i="6" s="1"/>
  <c r="K15" i="6"/>
  <c r="AH14" i="6"/>
  <c r="V14" i="6"/>
  <c r="W14" i="6" s="1"/>
  <c r="X14" i="6"/>
  <c r="Z14" i="6" s="1"/>
  <c r="K14" i="6"/>
  <c r="AH13" i="6"/>
  <c r="AG13" i="6"/>
  <c r="V13" i="6"/>
  <c r="W13" i="6" s="1"/>
  <c r="X13" i="6"/>
  <c r="Z13" i="6" s="1"/>
  <c r="K13" i="6"/>
  <c r="AH12" i="6"/>
  <c r="V12" i="6"/>
  <c r="AG12" i="6" s="1"/>
  <c r="X12" i="6"/>
  <c r="Z12" i="6" s="1"/>
  <c r="K12" i="6"/>
  <c r="AH11" i="6"/>
  <c r="V11" i="6"/>
  <c r="W11" i="6" s="1"/>
  <c r="X11" i="6"/>
  <c r="Z11" i="6" s="1"/>
  <c r="K11" i="6"/>
  <c r="AH10" i="6"/>
  <c r="V10" i="6"/>
  <c r="W10" i="6" s="1"/>
  <c r="X10" i="6"/>
  <c r="Z10" i="6" s="1"/>
  <c r="K10" i="6"/>
  <c r="AH9" i="6"/>
  <c r="AG9" i="6"/>
  <c r="V9" i="6"/>
  <c r="W9" i="6" s="1"/>
  <c r="X9" i="6"/>
  <c r="Z9" i="6" s="1"/>
  <c r="K9" i="6"/>
  <c r="AH8" i="6"/>
  <c r="V8" i="6"/>
  <c r="AG8" i="6" s="1"/>
  <c r="X8" i="6"/>
  <c r="Z8" i="6" s="1"/>
  <c r="K8" i="6"/>
  <c r="AH7" i="6"/>
  <c r="AG7" i="6"/>
  <c r="V7" i="6"/>
  <c r="W7" i="6" s="1"/>
  <c r="X7" i="6"/>
  <c r="Z7" i="6" s="1"/>
  <c r="K7" i="6"/>
  <c r="AH6" i="6"/>
  <c r="V6" i="6"/>
  <c r="W6" i="6" s="1"/>
  <c r="X6" i="6"/>
  <c r="Z6" i="6" s="1"/>
  <c r="K6" i="6"/>
  <c r="AH5" i="6"/>
  <c r="V5" i="6"/>
  <c r="W5" i="6" s="1"/>
  <c r="X5" i="6"/>
  <c r="Z5" i="6" s="1"/>
  <c r="K5" i="6"/>
  <c r="AH4" i="6"/>
  <c r="V4" i="6"/>
  <c r="AG4" i="6" s="1"/>
  <c r="X4" i="6"/>
  <c r="Z4" i="6" s="1"/>
  <c r="K4" i="6"/>
  <c r="AH3" i="6"/>
  <c r="V3" i="6"/>
  <c r="W3" i="6" s="1"/>
  <c r="X3" i="6"/>
  <c r="Z3" i="6" s="1"/>
  <c r="K3" i="6"/>
  <c r="AH2" i="6"/>
  <c r="V2" i="6"/>
  <c r="W2" i="6" s="1"/>
  <c r="X2" i="6"/>
  <c r="Z2" i="6" s="1"/>
  <c r="K2" i="6"/>
  <c r="AG47" i="25" l="1"/>
  <c r="AG37" i="25"/>
  <c r="AI254" i="24"/>
  <c r="AJ254" i="24" s="1"/>
  <c r="AM254" i="24" s="1"/>
  <c r="AP254" i="24" s="1"/>
  <c r="W42" i="24"/>
  <c r="AG33" i="25"/>
  <c r="AG31" i="25"/>
  <c r="AG29" i="25"/>
  <c r="AG27" i="25"/>
  <c r="AI251" i="25"/>
  <c r="AJ251" i="25" s="1"/>
  <c r="AM251" i="25" s="1"/>
  <c r="AP251" i="25" s="1"/>
  <c r="AG25" i="25"/>
  <c r="AG23" i="25"/>
  <c r="AG21" i="25"/>
  <c r="AG19" i="25"/>
  <c r="AG17" i="25"/>
  <c r="AG11" i="25"/>
  <c r="AG9" i="25"/>
  <c r="W41" i="24"/>
  <c r="AI253" i="25"/>
  <c r="AJ253" i="25" s="1"/>
  <c r="AM253" i="25" s="1"/>
  <c r="AP253" i="25" s="1"/>
  <c r="AI242" i="25"/>
  <c r="AJ242" i="25" s="1"/>
  <c r="AM242" i="25" s="1"/>
  <c r="AP242" i="25" s="1"/>
  <c r="AI252" i="25"/>
  <c r="AJ252" i="25" s="1"/>
  <c r="AM252" i="25" s="1"/>
  <c r="AP252" i="25" s="1"/>
  <c r="AJ204" i="25"/>
  <c r="AM204" i="25" s="1"/>
  <c r="AP204" i="25" s="1"/>
  <c r="AJ263" i="25"/>
  <c r="AM263" i="25" s="1"/>
  <c r="AP263" i="25" s="1"/>
  <c r="AJ205" i="25"/>
  <c r="AJ203" i="25"/>
  <c r="AM203" i="25" s="1"/>
  <c r="AP203" i="25" s="1"/>
  <c r="AJ226" i="25"/>
  <c r="AM226" i="25" s="1"/>
  <c r="AP226" i="25" s="1"/>
  <c r="AJ230" i="25"/>
  <c r="AM230" i="25" s="1"/>
  <c r="AP230" i="25" s="1"/>
  <c r="AJ254" i="25"/>
  <c r="AM254" i="25" s="1"/>
  <c r="AP254" i="25" s="1"/>
  <c r="AJ258" i="25"/>
  <c r="AM258" i="25" s="1"/>
  <c r="AP258" i="25" s="1"/>
  <c r="AJ262" i="25"/>
  <c r="AM262" i="25" s="1"/>
  <c r="AP262" i="25" s="1"/>
  <c r="AJ261" i="25"/>
  <c r="AM261" i="25" s="1"/>
  <c r="AP261" i="25" s="1"/>
  <c r="AK203" i="25"/>
  <c r="AK204" i="25"/>
  <c r="AK205" i="25"/>
  <c r="AJ206" i="25"/>
  <c r="AM206" i="25" s="1"/>
  <c r="AP206" i="25" s="1"/>
  <c r="AJ224" i="25"/>
  <c r="AM224" i="25" s="1"/>
  <c r="AP224" i="25" s="1"/>
  <c r="AJ228" i="25"/>
  <c r="AM228" i="25" s="1"/>
  <c r="AP228" i="25" s="1"/>
  <c r="AJ232" i="25"/>
  <c r="AM232" i="25" s="1"/>
  <c r="AP232" i="25" s="1"/>
  <c r="AJ236" i="25"/>
  <c r="AM236" i="25" s="1"/>
  <c r="AP236" i="25" s="1"/>
  <c r="AJ240" i="25"/>
  <c r="AM240" i="25" s="1"/>
  <c r="AP240" i="25" s="1"/>
  <c r="AJ244" i="25"/>
  <c r="AM244" i="25" s="1"/>
  <c r="AP244" i="25" s="1"/>
  <c r="AJ248" i="25"/>
  <c r="AM248" i="25" s="1"/>
  <c r="AP248" i="25" s="1"/>
  <c r="AJ256" i="25"/>
  <c r="AM256" i="25" s="1"/>
  <c r="AP256" i="25" s="1"/>
  <c r="AJ260" i="25"/>
  <c r="AM260" i="25" s="1"/>
  <c r="AP260" i="25" s="1"/>
  <c r="AJ264" i="25"/>
  <c r="AM264" i="25" s="1"/>
  <c r="AP264" i="25" s="1"/>
  <c r="AJ234" i="25"/>
  <c r="AM234" i="25" s="1"/>
  <c r="AP234" i="25" s="1"/>
  <c r="AJ238" i="25"/>
  <c r="AM238" i="25" s="1"/>
  <c r="AP238" i="25" s="1"/>
  <c r="AJ246" i="25"/>
  <c r="AM246" i="25" s="1"/>
  <c r="AP246" i="25" s="1"/>
  <c r="AJ250" i="25"/>
  <c r="AM250" i="25" s="1"/>
  <c r="AP250" i="25" s="1"/>
  <c r="W38" i="24"/>
  <c r="W36" i="24"/>
  <c r="W34" i="24"/>
  <c r="W30" i="24"/>
  <c r="W26" i="24"/>
  <c r="W22" i="24"/>
  <c r="AG21" i="24"/>
  <c r="W20" i="24"/>
  <c r="AI242" i="24"/>
  <c r="AJ242" i="24" s="1"/>
  <c r="AM242" i="24" s="1"/>
  <c r="AP242" i="24" s="1"/>
  <c r="W17" i="24"/>
  <c r="AI241" i="24"/>
  <c r="AJ241" i="24" s="1"/>
  <c r="AM241" i="24" s="1"/>
  <c r="AP241" i="24" s="1"/>
  <c r="W14" i="24"/>
  <c r="W12" i="24"/>
  <c r="AI240" i="24"/>
  <c r="AJ240" i="24" s="1"/>
  <c r="AM240" i="24" s="1"/>
  <c r="AP240" i="24" s="1"/>
  <c r="W6" i="24"/>
  <c r="W4" i="24"/>
  <c r="AJ238" i="24"/>
  <c r="AM238" i="24" s="1"/>
  <c r="AP238" i="24" s="1"/>
  <c r="AJ252" i="24"/>
  <c r="AM252" i="24" s="1"/>
  <c r="AP252" i="24" s="1"/>
  <c r="AJ236" i="24"/>
  <c r="AM236" i="24" s="1"/>
  <c r="AP236" i="24" s="1"/>
  <c r="AJ210" i="24"/>
  <c r="AM210" i="24" s="1"/>
  <c r="AP210" i="24" s="1"/>
  <c r="AJ214" i="24"/>
  <c r="AM214" i="24" s="1"/>
  <c r="AP214" i="24" s="1"/>
  <c r="AJ218" i="24"/>
  <c r="AM218" i="24" s="1"/>
  <c r="AP218" i="24" s="1"/>
  <c r="AJ222" i="24"/>
  <c r="AM222" i="24" s="1"/>
  <c r="AP222" i="24" s="1"/>
  <c r="AJ209" i="24"/>
  <c r="AM209" i="24" s="1"/>
  <c r="AP209" i="24" s="1"/>
  <c r="AJ213" i="24"/>
  <c r="AM213" i="24" s="1"/>
  <c r="AP213" i="24" s="1"/>
  <c r="AJ217" i="24"/>
  <c r="AM217" i="24" s="1"/>
  <c r="AP217" i="24" s="1"/>
  <c r="AJ221" i="24"/>
  <c r="AM221" i="24" s="1"/>
  <c r="AP221" i="24" s="1"/>
  <c r="AJ230" i="24"/>
  <c r="AM230" i="24" s="1"/>
  <c r="AP230" i="24" s="1"/>
  <c r="AJ246" i="24"/>
  <c r="AM246" i="24" s="1"/>
  <c r="AP246" i="24" s="1"/>
  <c r="AJ228" i="24"/>
  <c r="AM228" i="24" s="1"/>
  <c r="AP228" i="24" s="1"/>
  <c r="AJ244" i="24"/>
  <c r="AM244" i="24" s="1"/>
  <c r="AP244" i="24" s="1"/>
  <c r="AJ260" i="24"/>
  <c r="AM260" i="24" s="1"/>
  <c r="AP260" i="24" s="1"/>
  <c r="AJ206" i="24"/>
  <c r="AM206" i="24" s="1"/>
  <c r="AP206" i="24" s="1"/>
  <c r="AJ208" i="24"/>
  <c r="AM208" i="24" s="1"/>
  <c r="AP208" i="24" s="1"/>
  <c r="AJ212" i="24"/>
  <c r="AM212" i="24" s="1"/>
  <c r="AP212" i="24" s="1"/>
  <c r="AJ216" i="24"/>
  <c r="AM216" i="24" s="1"/>
  <c r="AP216" i="24" s="1"/>
  <c r="AJ220" i="24"/>
  <c r="AM220" i="24" s="1"/>
  <c r="AP220" i="24" s="1"/>
  <c r="AJ226" i="24"/>
  <c r="AM226" i="24" s="1"/>
  <c r="AP226" i="24" s="1"/>
  <c r="AJ234" i="24"/>
  <c r="AM234" i="24" s="1"/>
  <c r="AP234" i="24" s="1"/>
  <c r="AJ250" i="24"/>
  <c r="AM250" i="24" s="1"/>
  <c r="AP250" i="24" s="1"/>
  <c r="AJ258" i="24"/>
  <c r="AM258" i="24" s="1"/>
  <c r="AP258" i="24" s="1"/>
  <c r="AJ207" i="24"/>
  <c r="AM207" i="24" s="1"/>
  <c r="AP207" i="24" s="1"/>
  <c r="AJ211" i="24"/>
  <c r="AM211" i="24" s="1"/>
  <c r="AP211" i="24" s="1"/>
  <c r="AJ215" i="24"/>
  <c r="AM215" i="24" s="1"/>
  <c r="AP215" i="24" s="1"/>
  <c r="AJ219" i="24"/>
  <c r="AM219" i="24" s="1"/>
  <c r="AP219" i="24" s="1"/>
  <c r="AJ223" i="24"/>
  <c r="AM223" i="24" s="1"/>
  <c r="AP223" i="24" s="1"/>
  <c r="AJ224" i="24"/>
  <c r="AM224" i="24" s="1"/>
  <c r="AP224" i="24" s="1"/>
  <c r="AJ232" i="24"/>
  <c r="AM232" i="24" s="1"/>
  <c r="AP232" i="24" s="1"/>
  <c r="AJ248" i="24"/>
  <c r="AM248" i="24" s="1"/>
  <c r="AP248" i="24" s="1"/>
  <c r="AJ256" i="24"/>
  <c r="AM256" i="24" s="1"/>
  <c r="AP256" i="24" s="1"/>
  <c r="AJ264" i="24"/>
  <c r="AM264" i="24" s="1"/>
  <c r="AP264" i="24" s="1"/>
  <c r="AJ262" i="24"/>
  <c r="AM262" i="24" s="1"/>
  <c r="AP262" i="24" s="1"/>
  <c r="AG21" i="23"/>
  <c r="AI254" i="23"/>
  <c r="AJ254" i="23" s="1"/>
  <c r="AM254" i="23" s="1"/>
  <c r="AP254" i="23" s="1"/>
  <c r="AG17" i="23"/>
  <c r="AG15" i="23"/>
  <c r="AG13" i="23"/>
  <c r="AG9" i="23"/>
  <c r="AI242" i="23"/>
  <c r="AJ242" i="23" s="1"/>
  <c r="AM242" i="23" s="1"/>
  <c r="AP242" i="23" s="1"/>
  <c r="AG5" i="23"/>
  <c r="AI241" i="23"/>
  <c r="AJ241" i="23" s="1"/>
  <c r="AM241" i="23" s="1"/>
  <c r="AP241" i="23" s="1"/>
  <c r="AJ261" i="23"/>
  <c r="AM261" i="23" s="1"/>
  <c r="AP261" i="23" s="1"/>
  <c r="AJ263" i="23"/>
  <c r="AM263" i="23" s="1"/>
  <c r="AP263" i="23" s="1"/>
  <c r="AJ206" i="23"/>
  <c r="AM206" i="23" s="1"/>
  <c r="AP206" i="23" s="1"/>
  <c r="AJ224" i="23"/>
  <c r="AM224" i="23" s="1"/>
  <c r="AP224" i="23" s="1"/>
  <c r="AJ228" i="23"/>
  <c r="AM228" i="23" s="1"/>
  <c r="AP228" i="23" s="1"/>
  <c r="AJ232" i="23"/>
  <c r="AM232" i="23" s="1"/>
  <c r="AP232" i="23" s="1"/>
  <c r="AJ236" i="23"/>
  <c r="AM236" i="23" s="1"/>
  <c r="AP236" i="23" s="1"/>
  <c r="AJ240" i="23"/>
  <c r="AM240" i="23" s="1"/>
  <c r="AP240" i="23" s="1"/>
  <c r="AJ244" i="23"/>
  <c r="AM244" i="23" s="1"/>
  <c r="AP244" i="23" s="1"/>
  <c r="AJ248" i="23"/>
  <c r="AM248" i="23" s="1"/>
  <c r="AP248" i="23" s="1"/>
  <c r="AJ252" i="23"/>
  <c r="AM252" i="23" s="1"/>
  <c r="AP252" i="23" s="1"/>
  <c r="AJ256" i="23"/>
  <c r="AM256" i="23" s="1"/>
  <c r="AP256" i="23" s="1"/>
  <c r="AJ260" i="23"/>
  <c r="AM260" i="23" s="1"/>
  <c r="AP260" i="23" s="1"/>
  <c r="AJ264" i="23"/>
  <c r="AM264" i="23" s="1"/>
  <c r="AP264" i="23" s="1"/>
  <c r="AJ203" i="23"/>
  <c r="AM203" i="23" s="1"/>
  <c r="AP203" i="23" s="1"/>
  <c r="AJ204" i="23"/>
  <c r="AM204" i="23" s="1"/>
  <c r="AP204" i="23" s="1"/>
  <c r="AJ205" i="23"/>
  <c r="AJ226" i="23"/>
  <c r="AM226" i="23" s="1"/>
  <c r="AP226" i="23" s="1"/>
  <c r="AJ230" i="23"/>
  <c r="AM230" i="23" s="1"/>
  <c r="AP230" i="23" s="1"/>
  <c r="AJ234" i="23"/>
  <c r="AM234" i="23" s="1"/>
  <c r="AP234" i="23" s="1"/>
  <c r="AJ238" i="23"/>
  <c r="AM238" i="23" s="1"/>
  <c r="AP238" i="23" s="1"/>
  <c r="AJ246" i="23"/>
  <c r="AM246" i="23" s="1"/>
  <c r="AP246" i="23" s="1"/>
  <c r="AJ250" i="23"/>
  <c r="AM250" i="23" s="1"/>
  <c r="AP250" i="23" s="1"/>
  <c r="AJ258" i="23"/>
  <c r="AM258" i="23" s="1"/>
  <c r="AP258" i="23" s="1"/>
  <c r="AJ262" i="23"/>
  <c r="AM262" i="23" s="1"/>
  <c r="AP262" i="23" s="1"/>
  <c r="AG58" i="22"/>
  <c r="AG56" i="22"/>
  <c r="AG54" i="22"/>
  <c r="W51" i="22"/>
  <c r="AI240" i="22"/>
  <c r="AJ240" i="22" s="1"/>
  <c r="AM240" i="22" s="1"/>
  <c r="AP240" i="22" s="1"/>
  <c r="W50" i="22"/>
  <c r="W46" i="22"/>
  <c r="W44" i="22"/>
  <c r="W43" i="22"/>
  <c r="AI254" i="22"/>
  <c r="AJ254" i="22" s="1"/>
  <c r="AM254" i="22" s="1"/>
  <c r="AP254" i="22" s="1"/>
  <c r="W42" i="22"/>
  <c r="AI253" i="22"/>
  <c r="AJ253" i="22" s="1"/>
  <c r="AM253" i="22" s="1"/>
  <c r="AP253" i="22" s="1"/>
  <c r="W41" i="22"/>
  <c r="W37" i="22"/>
  <c r="W36" i="22"/>
  <c r="W33" i="22"/>
  <c r="W32" i="22"/>
  <c r="W30" i="22"/>
  <c r="W29" i="22"/>
  <c r="W26" i="22"/>
  <c r="W25" i="22"/>
  <c r="W21" i="22"/>
  <c r="AI241" i="22"/>
  <c r="AJ241" i="22" s="1"/>
  <c r="AM241" i="22" s="1"/>
  <c r="AP241" i="22" s="1"/>
  <c r="W19" i="22"/>
  <c r="W18" i="22"/>
  <c r="W17" i="22"/>
  <c r="W20" i="21"/>
  <c r="W14" i="22"/>
  <c r="W13" i="22"/>
  <c r="AJ260" i="22"/>
  <c r="AM260" i="22" s="1"/>
  <c r="AP260" i="22" s="1"/>
  <c r="AJ264" i="22"/>
  <c r="AM264" i="22" s="1"/>
  <c r="AP264" i="22" s="1"/>
  <c r="AI242" i="22"/>
  <c r="AJ242" i="22" s="1"/>
  <c r="AM242" i="22" s="1"/>
  <c r="AP242" i="22" s="1"/>
  <c r="AJ212" i="22"/>
  <c r="AM212" i="22" s="1"/>
  <c r="AP212" i="22" s="1"/>
  <c r="AI251" i="22"/>
  <c r="AJ251" i="22" s="1"/>
  <c r="AM251" i="22" s="1"/>
  <c r="AP251" i="22" s="1"/>
  <c r="AJ262" i="22"/>
  <c r="AM262" i="22" s="1"/>
  <c r="AP262" i="22" s="1"/>
  <c r="AJ215" i="22"/>
  <c r="AM215" i="22" s="1"/>
  <c r="AP215" i="22" s="1"/>
  <c r="AJ220" i="22"/>
  <c r="AM220" i="22" s="1"/>
  <c r="AP220" i="22" s="1"/>
  <c r="AJ211" i="22"/>
  <c r="AM211" i="22" s="1"/>
  <c r="AP211" i="22" s="1"/>
  <c r="AJ222" i="22"/>
  <c r="AM222" i="22" s="1"/>
  <c r="AP222" i="22" s="1"/>
  <c r="AJ216" i="22"/>
  <c r="AM216" i="22" s="1"/>
  <c r="AP216" i="22" s="1"/>
  <c r="AJ208" i="22"/>
  <c r="AM208" i="22" s="1"/>
  <c r="AP208" i="22" s="1"/>
  <c r="AJ207" i="22"/>
  <c r="AM207" i="22" s="1"/>
  <c r="AP207" i="22" s="1"/>
  <c r="AJ214" i="22"/>
  <c r="AM214" i="22" s="1"/>
  <c r="AP214" i="22" s="1"/>
  <c r="AJ218" i="22"/>
  <c r="AM218" i="22" s="1"/>
  <c r="AP218" i="22" s="1"/>
  <c r="AJ223" i="22"/>
  <c r="AM223" i="22" s="1"/>
  <c r="AP223" i="22" s="1"/>
  <c r="AJ210" i="22"/>
  <c r="AM210" i="22" s="1"/>
  <c r="AP210" i="22" s="1"/>
  <c r="AJ219" i="22"/>
  <c r="AM219" i="22" s="1"/>
  <c r="AP219" i="22" s="1"/>
  <c r="AK220" i="22"/>
  <c r="W18" i="21"/>
  <c r="AI253" i="21"/>
  <c r="AJ253" i="21" s="1"/>
  <c r="AM253" i="21" s="1"/>
  <c r="AP253" i="21" s="1"/>
  <c r="W14" i="21"/>
  <c r="W12" i="21"/>
  <c r="W10" i="21"/>
  <c r="AI241" i="21"/>
  <c r="AJ241" i="21" s="1"/>
  <c r="AM241" i="21" s="1"/>
  <c r="AP241" i="21" s="1"/>
  <c r="W8" i="21"/>
  <c r="W6" i="21"/>
  <c r="AI240" i="21"/>
  <c r="AJ240" i="21" s="1"/>
  <c r="AM240" i="21" s="1"/>
  <c r="AP240" i="21" s="1"/>
  <c r="AJ204" i="21"/>
  <c r="AM204" i="21" s="1"/>
  <c r="AP204" i="21" s="1"/>
  <c r="W4" i="21"/>
  <c r="AJ205" i="21"/>
  <c r="AI252" i="20"/>
  <c r="AJ252" i="20" s="1"/>
  <c r="AM252" i="20" s="1"/>
  <c r="AP252" i="20" s="1"/>
  <c r="AJ203" i="22"/>
  <c r="AM203" i="22" s="1"/>
  <c r="AP203" i="22" s="1"/>
  <c r="AJ204" i="22"/>
  <c r="AM204" i="22" s="1"/>
  <c r="AP204" i="22" s="1"/>
  <c r="AJ205" i="22"/>
  <c r="AJ206" i="22"/>
  <c r="AM206" i="22" s="1"/>
  <c r="AP206" i="22" s="1"/>
  <c r="AJ227" i="22"/>
  <c r="AM227" i="22" s="1"/>
  <c r="AP227" i="22" s="1"/>
  <c r="AJ231" i="22"/>
  <c r="AM231" i="22" s="1"/>
  <c r="AP231" i="22" s="1"/>
  <c r="AJ235" i="22"/>
  <c r="AM235" i="22" s="1"/>
  <c r="AP235" i="22" s="1"/>
  <c r="AJ239" i="22"/>
  <c r="AM239" i="22" s="1"/>
  <c r="AP239" i="22" s="1"/>
  <c r="AJ243" i="22"/>
  <c r="AM243" i="22" s="1"/>
  <c r="AP243" i="22" s="1"/>
  <c r="AJ247" i="22"/>
  <c r="AM247" i="22" s="1"/>
  <c r="AP247" i="22" s="1"/>
  <c r="AJ255" i="22"/>
  <c r="AM255" i="22" s="1"/>
  <c r="AP255" i="22" s="1"/>
  <c r="AJ259" i="22"/>
  <c r="AM259" i="22" s="1"/>
  <c r="AP259" i="22" s="1"/>
  <c r="AJ263" i="22"/>
  <c r="AM263" i="22" s="1"/>
  <c r="AP263" i="22" s="1"/>
  <c r="AJ209" i="22"/>
  <c r="AM209" i="22" s="1"/>
  <c r="AP209" i="22" s="1"/>
  <c r="AJ213" i="22"/>
  <c r="AM213" i="22" s="1"/>
  <c r="AP213" i="22" s="1"/>
  <c r="AJ217" i="22"/>
  <c r="AM217" i="22" s="1"/>
  <c r="AP217" i="22" s="1"/>
  <c r="AJ221" i="22"/>
  <c r="AM221" i="22" s="1"/>
  <c r="AP221" i="22" s="1"/>
  <c r="AK206" i="22"/>
  <c r="AJ225" i="22"/>
  <c r="AM225" i="22" s="1"/>
  <c r="AP225" i="22" s="1"/>
  <c r="AJ229" i="22"/>
  <c r="AM229" i="22" s="1"/>
  <c r="AP229" i="22" s="1"/>
  <c r="AJ233" i="22"/>
  <c r="AM233" i="22" s="1"/>
  <c r="AP233" i="22" s="1"/>
  <c r="AJ237" i="22"/>
  <c r="AM237" i="22" s="1"/>
  <c r="AP237" i="22" s="1"/>
  <c r="AJ245" i="22"/>
  <c r="AM245" i="22" s="1"/>
  <c r="AP245" i="22" s="1"/>
  <c r="AJ249" i="22"/>
  <c r="AM249" i="22" s="1"/>
  <c r="AP249" i="22" s="1"/>
  <c r="AJ257" i="22"/>
  <c r="AM257" i="22" s="1"/>
  <c r="AP257" i="22" s="1"/>
  <c r="AJ261" i="22"/>
  <c r="AM261" i="22" s="1"/>
  <c r="AP261" i="22" s="1"/>
  <c r="W2" i="21"/>
  <c r="AJ203" i="21"/>
  <c r="AM203" i="21" s="1"/>
  <c r="AP203" i="21" s="1"/>
  <c r="AJ226" i="21"/>
  <c r="AM226" i="21" s="1"/>
  <c r="AP226" i="21" s="1"/>
  <c r="AJ230" i="21"/>
  <c r="AM230" i="21" s="1"/>
  <c r="AP230" i="21" s="1"/>
  <c r="AJ234" i="21"/>
  <c r="AJ238" i="21"/>
  <c r="AM238" i="21" s="1"/>
  <c r="AP238" i="21" s="1"/>
  <c r="AI242" i="21"/>
  <c r="AJ242" i="21" s="1"/>
  <c r="AM242" i="21" s="1"/>
  <c r="AP242" i="21" s="1"/>
  <c r="AJ246" i="21"/>
  <c r="AM246" i="21" s="1"/>
  <c r="AP246" i="21" s="1"/>
  <c r="AJ250" i="21"/>
  <c r="AM250" i="21" s="1"/>
  <c r="AP250" i="21" s="1"/>
  <c r="AJ254" i="21"/>
  <c r="AM254" i="21" s="1"/>
  <c r="AP254" i="21" s="1"/>
  <c r="AJ258" i="21"/>
  <c r="AM258" i="21" s="1"/>
  <c r="AP258" i="21" s="1"/>
  <c r="AJ262" i="21"/>
  <c r="AM262" i="21" s="1"/>
  <c r="AP262" i="21" s="1"/>
  <c r="AM234" i="21"/>
  <c r="AP234" i="21" s="1"/>
  <c r="AJ261" i="21"/>
  <c r="AM261" i="21" s="1"/>
  <c r="AP261" i="21" s="1"/>
  <c r="AK203" i="21"/>
  <c r="AK204" i="21"/>
  <c r="AK205" i="21"/>
  <c r="AJ206" i="21"/>
  <c r="AM206" i="21" s="1"/>
  <c r="AP206" i="21" s="1"/>
  <c r="AJ224" i="21"/>
  <c r="AM224" i="21" s="1"/>
  <c r="AP224" i="21" s="1"/>
  <c r="AJ228" i="21"/>
  <c r="AM228" i="21" s="1"/>
  <c r="AP228" i="21" s="1"/>
  <c r="AJ232" i="21"/>
  <c r="AM232" i="21" s="1"/>
  <c r="AP232" i="21" s="1"/>
  <c r="AJ236" i="21"/>
  <c r="AM236" i="21" s="1"/>
  <c r="AP236" i="21" s="1"/>
  <c r="AJ244" i="21"/>
  <c r="AM244" i="21" s="1"/>
  <c r="AP244" i="21" s="1"/>
  <c r="AJ248" i="21"/>
  <c r="AM248" i="21" s="1"/>
  <c r="AP248" i="21" s="1"/>
  <c r="AJ252" i="21"/>
  <c r="AM252" i="21" s="1"/>
  <c r="AP252" i="21" s="1"/>
  <c r="AJ256" i="21"/>
  <c r="AM256" i="21" s="1"/>
  <c r="AP256" i="21" s="1"/>
  <c r="AJ260" i="21"/>
  <c r="AM260" i="21" s="1"/>
  <c r="AP260" i="21" s="1"/>
  <c r="AJ264" i="21"/>
  <c r="AM264" i="21" s="1"/>
  <c r="AP264" i="21" s="1"/>
  <c r="AJ263" i="21"/>
  <c r="AM263" i="21" s="1"/>
  <c r="AP263" i="21" s="1"/>
  <c r="AI242" i="20"/>
  <c r="AJ242" i="20" s="1"/>
  <c r="AM242" i="20" s="1"/>
  <c r="AP242" i="20" s="1"/>
  <c r="AI241" i="20"/>
  <c r="AJ241" i="20" s="1"/>
  <c r="AM241" i="20" s="1"/>
  <c r="AP241" i="20" s="1"/>
  <c r="W16" i="20"/>
  <c r="AG16" i="20"/>
  <c r="AI240" i="20"/>
  <c r="AJ240" i="20" s="1"/>
  <c r="AM240" i="20" s="1"/>
  <c r="AP240" i="20" s="1"/>
  <c r="AI254" i="20"/>
  <c r="AJ254" i="20" s="1"/>
  <c r="AM254" i="20" s="1"/>
  <c r="AP254" i="20" s="1"/>
  <c r="AJ208" i="20"/>
  <c r="AM208" i="20" s="1"/>
  <c r="AP208" i="20" s="1"/>
  <c r="AJ212" i="20"/>
  <c r="AM212" i="20" s="1"/>
  <c r="AP212" i="20" s="1"/>
  <c r="AJ216" i="20"/>
  <c r="AM216" i="20" s="1"/>
  <c r="AP216" i="20" s="1"/>
  <c r="AJ220" i="20"/>
  <c r="AM220" i="20" s="1"/>
  <c r="AP220" i="20" s="1"/>
  <c r="AJ207" i="20"/>
  <c r="AM207" i="20" s="1"/>
  <c r="AP207" i="20" s="1"/>
  <c r="AJ211" i="20"/>
  <c r="AM211" i="20" s="1"/>
  <c r="AP211" i="20" s="1"/>
  <c r="AJ215" i="20"/>
  <c r="AM215" i="20" s="1"/>
  <c r="AP215" i="20" s="1"/>
  <c r="AJ219" i="20"/>
  <c r="AM219" i="20" s="1"/>
  <c r="AP219" i="20" s="1"/>
  <c r="AJ223" i="20"/>
  <c r="AM223" i="20" s="1"/>
  <c r="AP223" i="20" s="1"/>
  <c r="AJ205" i="20"/>
  <c r="AJ210" i="20"/>
  <c r="AM210" i="20" s="1"/>
  <c r="AP210" i="20" s="1"/>
  <c r="AJ214" i="20"/>
  <c r="AM214" i="20" s="1"/>
  <c r="AP214" i="20" s="1"/>
  <c r="AJ218" i="20"/>
  <c r="AM218" i="20" s="1"/>
  <c r="AP218" i="20" s="1"/>
  <c r="AJ222" i="20"/>
  <c r="AM222" i="20" s="1"/>
  <c r="AP222" i="20" s="1"/>
  <c r="AJ204" i="20"/>
  <c r="AM204" i="20" s="1"/>
  <c r="AP204" i="20" s="1"/>
  <c r="AJ209" i="20"/>
  <c r="AM209" i="20" s="1"/>
  <c r="AP209" i="20" s="1"/>
  <c r="AJ213" i="20"/>
  <c r="AM213" i="20" s="1"/>
  <c r="AP213" i="20" s="1"/>
  <c r="AJ217" i="20"/>
  <c r="AM217" i="20" s="1"/>
  <c r="AP217" i="20" s="1"/>
  <c r="AJ221" i="20"/>
  <c r="AM221" i="20" s="1"/>
  <c r="AP221" i="20" s="1"/>
  <c r="AI242" i="19"/>
  <c r="AJ242" i="19" s="1"/>
  <c r="AM242" i="19" s="1"/>
  <c r="AP242" i="19" s="1"/>
  <c r="AI253" i="19"/>
  <c r="AI241" i="19"/>
  <c r="AJ241" i="19" s="1"/>
  <c r="AM241" i="19" s="1"/>
  <c r="AP241" i="19" s="1"/>
  <c r="AI240" i="19"/>
  <c r="AJ264" i="19"/>
  <c r="AG49" i="18"/>
  <c r="W48" i="18"/>
  <c r="AG47" i="18"/>
  <c r="AJ205" i="19"/>
  <c r="AI251" i="19"/>
  <c r="AJ251" i="19" s="1"/>
  <c r="AM251" i="19" s="1"/>
  <c r="AP251" i="19" s="1"/>
  <c r="AJ235" i="19"/>
  <c r="AM235" i="19" s="1"/>
  <c r="AP235" i="19" s="1"/>
  <c r="AJ243" i="19"/>
  <c r="AM243" i="19" s="1"/>
  <c r="AP243" i="19" s="1"/>
  <c r="AJ225" i="19"/>
  <c r="AM225" i="19" s="1"/>
  <c r="AP225" i="19" s="1"/>
  <c r="AJ233" i="19"/>
  <c r="AM233" i="19" s="1"/>
  <c r="AP233" i="19" s="1"/>
  <c r="AJ257" i="19"/>
  <c r="AM257" i="19" s="1"/>
  <c r="AP257" i="19" s="1"/>
  <c r="AJ227" i="19"/>
  <c r="AM227" i="19" s="1"/>
  <c r="AP227" i="19" s="1"/>
  <c r="AJ259" i="19"/>
  <c r="AM259" i="19" s="1"/>
  <c r="AP259" i="19" s="1"/>
  <c r="AJ249" i="19"/>
  <c r="AM249" i="19" s="1"/>
  <c r="AP249" i="19" s="1"/>
  <c r="AJ203" i="19"/>
  <c r="AM203" i="19" s="1"/>
  <c r="AP203" i="19" s="1"/>
  <c r="AJ231" i="19"/>
  <c r="AM231" i="19" s="1"/>
  <c r="AP231" i="19" s="1"/>
  <c r="AJ239" i="19"/>
  <c r="AM239" i="19" s="1"/>
  <c r="AP239" i="19" s="1"/>
  <c r="AJ247" i="19"/>
  <c r="AM247" i="19" s="1"/>
  <c r="AP247" i="19" s="1"/>
  <c r="AJ255" i="19"/>
  <c r="AM255" i="19" s="1"/>
  <c r="AP255" i="19" s="1"/>
  <c r="AJ262" i="19"/>
  <c r="AM262" i="19" s="1"/>
  <c r="AP262" i="19" s="1"/>
  <c r="AJ263" i="19"/>
  <c r="AM263" i="19" s="1"/>
  <c r="AP263" i="19" s="1"/>
  <c r="AJ204" i="19"/>
  <c r="AM204" i="19" s="1"/>
  <c r="AP204" i="19" s="1"/>
  <c r="AJ229" i="19"/>
  <c r="AM229" i="19" s="1"/>
  <c r="AP229" i="19" s="1"/>
  <c r="AJ237" i="19"/>
  <c r="AM237" i="19" s="1"/>
  <c r="AP237" i="19" s="1"/>
  <c r="AJ245" i="19"/>
  <c r="AM245" i="19" s="1"/>
  <c r="AP245" i="19" s="1"/>
  <c r="AJ253" i="19"/>
  <c r="AM253" i="19" s="1"/>
  <c r="AP253" i="19" s="1"/>
  <c r="AJ261" i="19"/>
  <c r="AM261" i="19" s="1"/>
  <c r="AP261" i="19" s="1"/>
  <c r="AJ207" i="19"/>
  <c r="AM207" i="19" s="1"/>
  <c r="AP207" i="19" s="1"/>
  <c r="AJ208" i="19"/>
  <c r="AM208" i="19" s="1"/>
  <c r="AP208" i="19" s="1"/>
  <c r="AJ209" i="19"/>
  <c r="AM209" i="19" s="1"/>
  <c r="AP209" i="19" s="1"/>
  <c r="AJ210" i="19"/>
  <c r="AM210" i="19" s="1"/>
  <c r="AP210" i="19" s="1"/>
  <c r="AJ211" i="19"/>
  <c r="AM211" i="19" s="1"/>
  <c r="AP211" i="19" s="1"/>
  <c r="AJ212" i="19"/>
  <c r="AM212" i="19" s="1"/>
  <c r="AP212" i="19" s="1"/>
  <c r="AJ213" i="19"/>
  <c r="AM213" i="19" s="1"/>
  <c r="AP213" i="19" s="1"/>
  <c r="AJ214" i="19"/>
  <c r="AM214" i="19" s="1"/>
  <c r="AP214" i="19" s="1"/>
  <c r="AJ215" i="19"/>
  <c r="AM215" i="19" s="1"/>
  <c r="AP215" i="19" s="1"/>
  <c r="AJ216" i="19"/>
  <c r="AM216" i="19" s="1"/>
  <c r="AP216" i="19" s="1"/>
  <c r="AJ217" i="19"/>
  <c r="AM217" i="19" s="1"/>
  <c r="AP217" i="19" s="1"/>
  <c r="AJ218" i="19"/>
  <c r="AM218" i="19" s="1"/>
  <c r="AP218" i="19" s="1"/>
  <c r="AJ219" i="19"/>
  <c r="AM219" i="19" s="1"/>
  <c r="AP219" i="19" s="1"/>
  <c r="AJ220" i="19"/>
  <c r="AM220" i="19" s="1"/>
  <c r="AP220" i="19" s="1"/>
  <c r="AJ221" i="19"/>
  <c r="AM221" i="19" s="1"/>
  <c r="AP221" i="19" s="1"/>
  <c r="AJ222" i="19"/>
  <c r="AM222" i="19" s="1"/>
  <c r="AP222" i="19" s="1"/>
  <c r="AJ223" i="19"/>
  <c r="AM223" i="19" s="1"/>
  <c r="AP223" i="19" s="1"/>
  <c r="AG45" i="18"/>
  <c r="W40" i="18"/>
  <c r="AG35" i="18"/>
  <c r="W63" i="17"/>
  <c r="W61" i="17"/>
  <c r="AG34" i="18"/>
  <c r="AG33" i="18"/>
  <c r="W32" i="18"/>
  <c r="AG31" i="18"/>
  <c r="AG30" i="18"/>
  <c r="AG29" i="18"/>
  <c r="AG23" i="18"/>
  <c r="AI252" i="18"/>
  <c r="AJ252" i="18" s="1"/>
  <c r="AM252" i="18" s="1"/>
  <c r="AP252" i="18" s="1"/>
  <c r="AI241" i="18"/>
  <c r="AJ241" i="18" s="1"/>
  <c r="AM241" i="18" s="1"/>
  <c r="AP241" i="18" s="1"/>
  <c r="AG19" i="18"/>
  <c r="AG18" i="18"/>
  <c r="AG17" i="18"/>
  <c r="AG15" i="18"/>
  <c r="AI253" i="18"/>
  <c r="AJ253" i="18" s="1"/>
  <c r="AM253" i="18" s="1"/>
  <c r="AP253" i="18" s="1"/>
  <c r="AG14" i="18"/>
  <c r="AI254" i="18"/>
  <c r="AJ254" i="18" s="1"/>
  <c r="AM254" i="18" s="1"/>
  <c r="AP254" i="18" s="1"/>
  <c r="W8" i="18"/>
  <c r="AJ247" i="18"/>
  <c r="AM247" i="18" s="1"/>
  <c r="AP247" i="18" s="1"/>
  <c r="AJ260" i="18"/>
  <c r="AM260" i="18" s="1"/>
  <c r="AP260" i="18" s="1"/>
  <c r="AJ203" i="18"/>
  <c r="AM203" i="18" s="1"/>
  <c r="AP203" i="18" s="1"/>
  <c r="AI242" i="18"/>
  <c r="AJ242" i="18" s="1"/>
  <c r="AM242" i="18" s="1"/>
  <c r="AP242" i="18" s="1"/>
  <c r="AJ256" i="18"/>
  <c r="AM256" i="18" s="1"/>
  <c r="AP256" i="18" s="1"/>
  <c r="AJ205" i="18"/>
  <c r="AG86" i="16"/>
  <c r="AI240" i="18"/>
  <c r="AJ240" i="18" s="1"/>
  <c r="AM240" i="18" s="1"/>
  <c r="AP240" i="18" s="1"/>
  <c r="AJ218" i="18"/>
  <c r="AM218" i="18" s="1"/>
  <c r="AP218" i="18" s="1"/>
  <c r="AJ222" i="18"/>
  <c r="AM222" i="18" s="1"/>
  <c r="AP222" i="18" s="1"/>
  <c r="AJ226" i="18"/>
  <c r="AM226" i="18" s="1"/>
  <c r="AP226" i="18" s="1"/>
  <c r="AJ230" i="18"/>
  <c r="AM230" i="18" s="1"/>
  <c r="AP230" i="18" s="1"/>
  <c r="AJ234" i="18"/>
  <c r="AM234" i="18" s="1"/>
  <c r="AP234" i="18" s="1"/>
  <c r="AJ238" i="18"/>
  <c r="AM238" i="18" s="1"/>
  <c r="AP238" i="18" s="1"/>
  <c r="AJ246" i="18"/>
  <c r="AM246" i="18" s="1"/>
  <c r="AP246" i="18" s="1"/>
  <c r="AJ263" i="18"/>
  <c r="AM263" i="18" s="1"/>
  <c r="AP263" i="18" s="1"/>
  <c r="AG2" i="18"/>
  <c r="AJ255" i="18"/>
  <c r="AM255" i="18" s="1"/>
  <c r="AP255" i="18" s="1"/>
  <c r="AJ262" i="18"/>
  <c r="AM262" i="18" s="1"/>
  <c r="AP262" i="18" s="1"/>
  <c r="AJ204" i="18"/>
  <c r="AM204" i="18" s="1"/>
  <c r="AP204" i="18" s="1"/>
  <c r="AJ206" i="18"/>
  <c r="AM206" i="18" s="1"/>
  <c r="AP206" i="18" s="1"/>
  <c r="AJ232" i="18"/>
  <c r="AM232" i="18" s="1"/>
  <c r="AP232" i="18" s="1"/>
  <c r="AJ236" i="18"/>
  <c r="AM236" i="18" s="1"/>
  <c r="AP236" i="18" s="1"/>
  <c r="AJ244" i="18"/>
  <c r="AM244" i="18" s="1"/>
  <c r="AP244" i="18" s="1"/>
  <c r="AJ248" i="18"/>
  <c r="AM248" i="18" s="1"/>
  <c r="AP248" i="18" s="1"/>
  <c r="AJ257" i="18"/>
  <c r="AM257" i="18" s="1"/>
  <c r="AP257" i="18" s="1"/>
  <c r="AJ258" i="18"/>
  <c r="AM258" i="18" s="1"/>
  <c r="AP258" i="18" s="1"/>
  <c r="AJ259" i="18"/>
  <c r="AM259" i="18" s="1"/>
  <c r="AP259" i="18" s="1"/>
  <c r="AJ261" i="18"/>
  <c r="AM261" i="18" s="1"/>
  <c r="AP261" i="18" s="1"/>
  <c r="AJ245" i="18"/>
  <c r="AM245" i="18" s="1"/>
  <c r="AP245" i="18" s="1"/>
  <c r="AJ249" i="18"/>
  <c r="AM249" i="18" s="1"/>
  <c r="AP249" i="18" s="1"/>
  <c r="AJ250" i="18"/>
  <c r="AM250" i="18" s="1"/>
  <c r="AP250" i="18" s="1"/>
  <c r="AJ251" i="18"/>
  <c r="AM251" i="18" s="1"/>
  <c r="AP251" i="18" s="1"/>
  <c r="AJ264" i="18"/>
  <c r="AM264" i="18" s="1"/>
  <c r="AP264" i="18" s="1"/>
  <c r="AK203" i="18"/>
  <c r="AK204" i="18"/>
  <c r="AK205" i="18"/>
  <c r="AJ216" i="18"/>
  <c r="AM216" i="18" s="1"/>
  <c r="AP216" i="18" s="1"/>
  <c r="AJ220" i="18"/>
  <c r="AM220" i="18" s="1"/>
  <c r="AP220" i="18" s="1"/>
  <c r="AJ224" i="18"/>
  <c r="AM224" i="18" s="1"/>
  <c r="AP224" i="18" s="1"/>
  <c r="AJ228" i="18"/>
  <c r="AM228" i="18" s="1"/>
  <c r="AP228" i="18" s="1"/>
  <c r="W55" i="17"/>
  <c r="AI252" i="17"/>
  <c r="AJ252" i="17" s="1"/>
  <c r="AM252" i="17" s="1"/>
  <c r="AP252" i="17" s="1"/>
  <c r="W53" i="17"/>
  <c r="W51" i="17"/>
  <c r="W50" i="17"/>
  <c r="W48" i="17"/>
  <c r="W47" i="17"/>
  <c r="AG46" i="17"/>
  <c r="AI251" i="17"/>
  <c r="AJ251" i="17" s="1"/>
  <c r="AM251" i="17" s="1"/>
  <c r="AP251" i="17" s="1"/>
  <c r="AI240" i="17"/>
  <c r="AJ240" i="17" s="1"/>
  <c r="AM240" i="17" s="1"/>
  <c r="AP240" i="17" s="1"/>
  <c r="AJ203" i="20"/>
  <c r="AM203" i="20" s="1"/>
  <c r="AP203" i="20" s="1"/>
  <c r="AK207" i="20"/>
  <c r="AK208" i="20"/>
  <c r="AK209" i="20"/>
  <c r="AK210" i="20"/>
  <c r="AK211" i="20"/>
  <c r="AK212" i="20"/>
  <c r="AK213" i="20"/>
  <c r="AK214" i="20"/>
  <c r="AK215" i="20"/>
  <c r="AK216" i="20"/>
  <c r="AK217" i="20"/>
  <c r="AK218" i="20"/>
  <c r="AK219" i="20"/>
  <c r="AK220" i="20"/>
  <c r="AK221" i="20"/>
  <c r="AK222" i="20"/>
  <c r="AK223" i="20"/>
  <c r="AI241" i="17"/>
  <c r="AJ241" i="17" s="1"/>
  <c r="AM241" i="17" s="1"/>
  <c r="AP241" i="17" s="1"/>
  <c r="AI242" i="17"/>
  <c r="AJ242" i="17" s="1"/>
  <c r="AM242" i="17" s="1"/>
  <c r="AP242" i="17" s="1"/>
  <c r="AI254" i="17"/>
  <c r="AJ254" i="17" s="1"/>
  <c r="AM254" i="17" s="1"/>
  <c r="AP254" i="17" s="1"/>
  <c r="AJ205" i="17"/>
  <c r="AK205" i="17"/>
  <c r="AJ203" i="17"/>
  <c r="AM203" i="17" s="1"/>
  <c r="AP203" i="17" s="1"/>
  <c r="AJ204" i="17"/>
  <c r="AM204" i="17" s="1"/>
  <c r="AP204" i="17" s="1"/>
  <c r="AJ207" i="17"/>
  <c r="AM207" i="17" s="1"/>
  <c r="AP207" i="17" s="1"/>
  <c r="AJ208" i="17"/>
  <c r="AM208" i="17" s="1"/>
  <c r="AP208" i="17" s="1"/>
  <c r="AJ209" i="17"/>
  <c r="AM209" i="17" s="1"/>
  <c r="AP209" i="17" s="1"/>
  <c r="AJ210" i="17"/>
  <c r="AM210" i="17" s="1"/>
  <c r="AP210" i="17" s="1"/>
  <c r="AJ211" i="17"/>
  <c r="AM211" i="17" s="1"/>
  <c r="AP211" i="17" s="1"/>
  <c r="AJ212" i="17"/>
  <c r="AM212" i="17" s="1"/>
  <c r="AP212" i="17" s="1"/>
  <c r="AJ213" i="17"/>
  <c r="AM213" i="17" s="1"/>
  <c r="AP213" i="17" s="1"/>
  <c r="AJ214" i="17"/>
  <c r="AM214" i="17" s="1"/>
  <c r="AP214" i="17" s="1"/>
  <c r="AJ215" i="17"/>
  <c r="AM215" i="17" s="1"/>
  <c r="AP215" i="17" s="1"/>
  <c r="AJ216" i="17"/>
  <c r="AM216" i="17" s="1"/>
  <c r="AP216" i="17" s="1"/>
  <c r="AJ217" i="17"/>
  <c r="AM217" i="17" s="1"/>
  <c r="AP217" i="17" s="1"/>
  <c r="AJ218" i="17"/>
  <c r="AM218" i="17" s="1"/>
  <c r="AP218" i="17" s="1"/>
  <c r="AJ219" i="17"/>
  <c r="AM219" i="17" s="1"/>
  <c r="AP219" i="17" s="1"/>
  <c r="AJ220" i="17"/>
  <c r="AM220" i="17" s="1"/>
  <c r="AP220" i="17" s="1"/>
  <c r="AJ221" i="17"/>
  <c r="AM221" i="17" s="1"/>
  <c r="AP221" i="17" s="1"/>
  <c r="AJ222" i="17"/>
  <c r="AM222" i="17" s="1"/>
  <c r="AP222" i="17" s="1"/>
  <c r="AJ223" i="17"/>
  <c r="AM223" i="17" s="1"/>
  <c r="AP223" i="17" s="1"/>
  <c r="AJ264" i="17"/>
  <c r="AM264" i="17" s="1"/>
  <c r="AP264" i="17" s="1"/>
  <c r="AI240" i="16"/>
  <c r="AG83" i="16"/>
  <c r="AG82" i="16"/>
  <c r="AG78" i="16"/>
  <c r="AI240" i="15"/>
  <c r="AG75" i="16"/>
  <c r="AG73" i="16"/>
  <c r="AG70" i="16"/>
  <c r="AG66" i="16"/>
  <c r="AG65" i="16"/>
  <c r="AG62" i="16"/>
  <c r="AG59" i="16"/>
  <c r="AG57" i="16"/>
  <c r="AG55" i="16"/>
  <c r="AG53" i="16"/>
  <c r="AG51" i="16"/>
  <c r="W48" i="16"/>
  <c r="AG43" i="16"/>
  <c r="W41" i="16"/>
  <c r="AI251" i="16"/>
  <c r="AJ251" i="16" s="1"/>
  <c r="AM251" i="16" s="1"/>
  <c r="AP251" i="16" s="1"/>
  <c r="W37" i="16"/>
  <c r="W33" i="16"/>
  <c r="AI254" i="16"/>
  <c r="AJ254" i="16" s="1"/>
  <c r="AM254" i="16" s="1"/>
  <c r="AP254" i="16" s="1"/>
  <c r="W29" i="16"/>
  <c r="W27" i="16"/>
  <c r="AI253" i="16"/>
  <c r="AJ253" i="16" s="1"/>
  <c r="AM253" i="16" s="1"/>
  <c r="AP253" i="16" s="1"/>
  <c r="W15" i="16"/>
  <c r="W13" i="16"/>
  <c r="W11" i="16"/>
  <c r="W9" i="16"/>
  <c r="AI241" i="16"/>
  <c r="AJ241" i="16" s="1"/>
  <c r="AM241" i="16" s="1"/>
  <c r="AP241" i="16" s="1"/>
  <c r="AJ210" i="16"/>
  <c r="AM210" i="16" s="1"/>
  <c r="AP210" i="16" s="1"/>
  <c r="AJ214" i="16"/>
  <c r="AM214" i="16" s="1"/>
  <c r="AP214" i="16" s="1"/>
  <c r="AJ218" i="16"/>
  <c r="AM218" i="16" s="1"/>
  <c r="AP218" i="16" s="1"/>
  <c r="AI242" i="16"/>
  <c r="AJ242" i="16" s="1"/>
  <c r="AM242" i="16" s="1"/>
  <c r="AP242" i="16" s="1"/>
  <c r="W3" i="16"/>
  <c r="AJ208" i="16"/>
  <c r="AM208" i="16" s="1"/>
  <c r="AP208" i="16" s="1"/>
  <c r="AJ212" i="16"/>
  <c r="AM212" i="16" s="1"/>
  <c r="AP212" i="16" s="1"/>
  <c r="AJ216" i="16"/>
  <c r="AM216" i="16" s="1"/>
  <c r="AP216" i="16" s="1"/>
  <c r="AJ220" i="16"/>
  <c r="AM220" i="16" s="1"/>
  <c r="AP220" i="16" s="1"/>
  <c r="AJ207" i="16"/>
  <c r="AM207" i="16" s="1"/>
  <c r="AP207" i="16" s="1"/>
  <c r="AJ211" i="16"/>
  <c r="AM211" i="16" s="1"/>
  <c r="AP211" i="16" s="1"/>
  <c r="AJ215" i="16"/>
  <c r="AM215" i="16" s="1"/>
  <c r="AP215" i="16" s="1"/>
  <c r="AJ219" i="16"/>
  <c r="AM219" i="16" s="1"/>
  <c r="AP219" i="16" s="1"/>
  <c r="AJ223" i="16"/>
  <c r="AM223" i="16" s="1"/>
  <c r="AP223" i="16" s="1"/>
  <c r="AJ233" i="16"/>
  <c r="AM233" i="16" s="1"/>
  <c r="AP233" i="16" s="1"/>
  <c r="AJ209" i="16"/>
  <c r="AM209" i="16" s="1"/>
  <c r="AP209" i="16" s="1"/>
  <c r="AJ213" i="16"/>
  <c r="AM213" i="16" s="1"/>
  <c r="AP213" i="16" s="1"/>
  <c r="AJ217" i="16"/>
  <c r="AM217" i="16" s="1"/>
  <c r="AP217" i="16" s="1"/>
  <c r="AK223" i="16"/>
  <c r="AJ255" i="16"/>
  <c r="AM255" i="16" s="1"/>
  <c r="AP255" i="16" s="1"/>
  <c r="W22" i="15"/>
  <c r="AJ231" i="16"/>
  <c r="AM231" i="16" s="1"/>
  <c r="AP231" i="16" s="1"/>
  <c r="AJ263" i="16"/>
  <c r="AM263" i="16" s="1"/>
  <c r="AP263" i="16" s="1"/>
  <c r="AJ239" i="16"/>
  <c r="AM239" i="16" s="1"/>
  <c r="AP239" i="16" s="1"/>
  <c r="AJ249" i="16"/>
  <c r="AM249" i="16" s="1"/>
  <c r="AP249" i="16" s="1"/>
  <c r="AK207" i="16"/>
  <c r="AK208" i="16"/>
  <c r="AK209" i="16"/>
  <c r="AK210" i="16"/>
  <c r="AK211" i="16"/>
  <c r="AK212" i="16"/>
  <c r="AK213" i="16"/>
  <c r="AK214" i="16"/>
  <c r="AK215" i="16"/>
  <c r="AK216" i="16"/>
  <c r="AK217" i="16"/>
  <c r="AK218" i="16"/>
  <c r="AK219" i="16"/>
  <c r="AK220" i="16"/>
  <c r="AJ225" i="16"/>
  <c r="AM225" i="16" s="1"/>
  <c r="AP225" i="16" s="1"/>
  <c r="AJ247" i="16"/>
  <c r="AM247" i="16" s="1"/>
  <c r="AP247" i="16" s="1"/>
  <c r="AI252" i="16"/>
  <c r="AJ252" i="16" s="1"/>
  <c r="AM252" i="16" s="1"/>
  <c r="AP252" i="16" s="1"/>
  <c r="AJ257" i="16"/>
  <c r="AM257" i="16" s="1"/>
  <c r="AP257" i="16" s="1"/>
  <c r="AJ229" i="16"/>
  <c r="AM229" i="16" s="1"/>
  <c r="AP229" i="16" s="1"/>
  <c r="AJ237" i="16"/>
  <c r="AM237" i="16" s="1"/>
  <c r="AP237" i="16" s="1"/>
  <c r="AJ245" i="16"/>
  <c r="AM245" i="16" s="1"/>
  <c r="AP245" i="16" s="1"/>
  <c r="AJ261" i="16"/>
  <c r="AM261" i="16" s="1"/>
  <c r="AP261" i="16" s="1"/>
  <c r="AJ203" i="16"/>
  <c r="AM203" i="16" s="1"/>
  <c r="AP203" i="16" s="1"/>
  <c r="AJ204" i="16"/>
  <c r="AM204" i="16" s="1"/>
  <c r="AP204" i="16" s="1"/>
  <c r="AJ205" i="16"/>
  <c r="AJ221" i="16"/>
  <c r="AM221" i="16" s="1"/>
  <c r="AP221" i="16" s="1"/>
  <c r="AJ222" i="16"/>
  <c r="AM222" i="16" s="1"/>
  <c r="AP222" i="16" s="1"/>
  <c r="AJ227" i="16"/>
  <c r="AM227" i="16" s="1"/>
  <c r="AP227" i="16" s="1"/>
  <c r="AJ235" i="16"/>
  <c r="AM235" i="16" s="1"/>
  <c r="AP235" i="16" s="1"/>
  <c r="AJ243" i="16"/>
  <c r="AM243" i="16" s="1"/>
  <c r="AP243" i="16" s="1"/>
  <c r="AJ259" i="16"/>
  <c r="AM259" i="16" s="1"/>
  <c r="AP259" i="16" s="1"/>
  <c r="AI254" i="15"/>
  <c r="AJ254" i="15" s="1"/>
  <c r="AM254" i="15" s="1"/>
  <c r="AP254" i="15" s="1"/>
  <c r="W16" i="15"/>
  <c r="W13" i="15"/>
  <c r="W12" i="15"/>
  <c r="W10" i="15"/>
  <c r="W9" i="15"/>
  <c r="AI242" i="15"/>
  <c r="AJ242" i="15" s="1"/>
  <c r="AM242" i="15" s="1"/>
  <c r="AP242" i="15" s="1"/>
  <c r="W8" i="15"/>
  <c r="W7" i="15"/>
  <c r="W6" i="15"/>
  <c r="AI241" i="15"/>
  <c r="AJ241" i="15" s="1"/>
  <c r="AM241" i="15" s="1"/>
  <c r="AP241" i="15" s="1"/>
  <c r="AJ256" i="15"/>
  <c r="AM256" i="15" s="1"/>
  <c r="AP256" i="15" s="1"/>
  <c r="AJ255" i="15"/>
  <c r="AM255" i="15" s="1"/>
  <c r="AP255" i="15" s="1"/>
  <c r="AK256" i="15"/>
  <c r="AJ260" i="15"/>
  <c r="AM260" i="15" s="1"/>
  <c r="AP260" i="15" s="1"/>
  <c r="W5" i="15"/>
  <c r="AJ243" i="15"/>
  <c r="AM243" i="15" s="1"/>
  <c r="AP243" i="15" s="1"/>
  <c r="AJ247" i="15"/>
  <c r="AM247" i="15" s="1"/>
  <c r="AP247" i="15" s="1"/>
  <c r="AJ245" i="15"/>
  <c r="AM245" i="15" s="1"/>
  <c r="AP245" i="15" s="1"/>
  <c r="AI253" i="15"/>
  <c r="AJ253" i="15" s="1"/>
  <c r="AM253" i="15" s="1"/>
  <c r="AP253" i="15" s="1"/>
  <c r="AJ230" i="15"/>
  <c r="AM230" i="15" s="1"/>
  <c r="AP230" i="15" s="1"/>
  <c r="AJ205" i="15"/>
  <c r="AJ220" i="15"/>
  <c r="AM220" i="15" s="1"/>
  <c r="AP220" i="15" s="1"/>
  <c r="AJ224" i="15"/>
  <c r="AM224" i="15" s="1"/>
  <c r="AP224" i="15" s="1"/>
  <c r="AJ207" i="15"/>
  <c r="AM207" i="15" s="1"/>
  <c r="AP207" i="15" s="1"/>
  <c r="AJ211" i="15"/>
  <c r="AM211" i="15" s="1"/>
  <c r="AP211" i="15" s="1"/>
  <c r="AJ215" i="15"/>
  <c r="AM215" i="15" s="1"/>
  <c r="AP215" i="15" s="1"/>
  <c r="AJ219" i="15"/>
  <c r="AM219" i="15" s="1"/>
  <c r="AP219" i="15" s="1"/>
  <c r="AJ223" i="15"/>
  <c r="AM223" i="15" s="1"/>
  <c r="AP223" i="15" s="1"/>
  <c r="AJ227" i="15"/>
  <c r="AM227" i="15" s="1"/>
  <c r="AP227" i="15" s="1"/>
  <c r="AJ229" i="15"/>
  <c r="AM229" i="15" s="1"/>
  <c r="AP229" i="15" s="1"/>
  <c r="AJ237" i="15"/>
  <c r="AM237" i="15" s="1"/>
  <c r="AP237" i="15" s="1"/>
  <c r="AJ238" i="15"/>
  <c r="AM238" i="15" s="1"/>
  <c r="AP238" i="15" s="1"/>
  <c r="AJ239" i="15"/>
  <c r="AM239" i="15" s="1"/>
  <c r="AP239" i="15" s="1"/>
  <c r="AJ246" i="15"/>
  <c r="AM246" i="15" s="1"/>
  <c r="AP246" i="15" s="1"/>
  <c r="AJ263" i="15"/>
  <c r="AM263" i="15" s="1"/>
  <c r="AP263" i="15" s="1"/>
  <c r="AJ222" i="15"/>
  <c r="AM222" i="15" s="1"/>
  <c r="AP222" i="15" s="1"/>
  <c r="AJ226" i="15"/>
  <c r="AM226" i="15" s="1"/>
  <c r="AP226" i="15" s="1"/>
  <c r="AJ228" i="15"/>
  <c r="AM228" i="15" s="1"/>
  <c r="AP228" i="15" s="1"/>
  <c r="AJ240" i="15"/>
  <c r="AM240" i="15" s="1"/>
  <c r="AP240" i="15" s="1"/>
  <c r="AJ262" i="15"/>
  <c r="AM262" i="15" s="1"/>
  <c r="AP262" i="15" s="1"/>
  <c r="AJ231" i="15"/>
  <c r="AM231" i="15" s="1"/>
  <c r="AP231" i="15" s="1"/>
  <c r="AJ244" i="15"/>
  <c r="AM244" i="15" s="1"/>
  <c r="AP244" i="15" s="1"/>
  <c r="AJ257" i="15"/>
  <c r="AM257" i="15" s="1"/>
  <c r="AP257" i="15" s="1"/>
  <c r="AJ258" i="15"/>
  <c r="AM258" i="15" s="1"/>
  <c r="AP258" i="15" s="1"/>
  <c r="AJ259" i="15"/>
  <c r="AM259" i="15" s="1"/>
  <c r="AP259" i="15" s="1"/>
  <c r="AJ261" i="15"/>
  <c r="AM261" i="15" s="1"/>
  <c r="AP261" i="15" s="1"/>
  <c r="AJ203" i="15"/>
  <c r="AM203" i="15" s="1"/>
  <c r="AP203" i="15" s="1"/>
  <c r="AJ209" i="15"/>
  <c r="AM209" i="15" s="1"/>
  <c r="AP209" i="15" s="1"/>
  <c r="AJ213" i="15"/>
  <c r="AM213" i="15" s="1"/>
  <c r="AP213" i="15" s="1"/>
  <c r="AJ217" i="15"/>
  <c r="AJ221" i="15"/>
  <c r="AM221" i="15" s="1"/>
  <c r="AP221" i="15" s="1"/>
  <c r="AJ225" i="15"/>
  <c r="AM225" i="15" s="1"/>
  <c r="AP225" i="15" s="1"/>
  <c r="AJ232" i="15"/>
  <c r="AM232" i="15" s="1"/>
  <c r="AP232" i="15" s="1"/>
  <c r="AJ233" i="15"/>
  <c r="AM233" i="15" s="1"/>
  <c r="AP233" i="15" s="1"/>
  <c r="AJ234" i="15"/>
  <c r="AM234" i="15" s="1"/>
  <c r="AP234" i="15" s="1"/>
  <c r="AJ235" i="15"/>
  <c r="AM235" i="15" s="1"/>
  <c r="AP235" i="15" s="1"/>
  <c r="AJ248" i="15"/>
  <c r="AM248" i="15" s="1"/>
  <c r="AP248" i="15" s="1"/>
  <c r="AJ249" i="15"/>
  <c r="AM249" i="15" s="1"/>
  <c r="AP249" i="15" s="1"/>
  <c r="AJ250" i="15"/>
  <c r="AM250" i="15" s="1"/>
  <c r="AP250" i="15" s="1"/>
  <c r="AJ251" i="15"/>
  <c r="AM251" i="15" s="1"/>
  <c r="AP251" i="15" s="1"/>
  <c r="AJ264" i="15"/>
  <c r="AM264" i="15" s="1"/>
  <c r="AP264" i="15" s="1"/>
  <c r="AJ206" i="15"/>
  <c r="AM206" i="15" s="1"/>
  <c r="AP206" i="15" s="1"/>
  <c r="AJ236" i="15"/>
  <c r="AM236" i="15" s="1"/>
  <c r="AP236" i="15" s="1"/>
  <c r="AJ252" i="15"/>
  <c r="AM252" i="15" s="1"/>
  <c r="AP252" i="15" s="1"/>
  <c r="AG79" i="14"/>
  <c r="AG75" i="14"/>
  <c r="AG74" i="14"/>
  <c r="W52" i="13"/>
  <c r="W72" i="14"/>
  <c r="W68" i="14"/>
  <c r="W62" i="14"/>
  <c r="W60" i="14"/>
  <c r="AI252" i="14"/>
  <c r="AJ252" i="14" s="1"/>
  <c r="AM252" i="14" s="1"/>
  <c r="AP252" i="14" s="1"/>
  <c r="W51" i="13"/>
  <c r="W50" i="13"/>
  <c r="W54" i="14"/>
  <c r="W44" i="13"/>
  <c r="W48" i="14"/>
  <c r="AI253" i="14"/>
  <c r="AJ253" i="14" s="1"/>
  <c r="AM253" i="14" s="1"/>
  <c r="AP253" i="14" s="1"/>
  <c r="W42" i="14"/>
  <c r="W40" i="14"/>
  <c r="W34" i="14"/>
  <c r="W32" i="14"/>
  <c r="W28" i="14"/>
  <c r="W27" i="14"/>
  <c r="W46" i="13"/>
  <c r="AI241" i="13"/>
  <c r="AJ241" i="13" s="1"/>
  <c r="AM241" i="13" s="1"/>
  <c r="AP241" i="13" s="1"/>
  <c r="W45" i="13"/>
  <c r="W26" i="14"/>
  <c r="W23" i="14"/>
  <c r="W22" i="14"/>
  <c r="AI251" i="14"/>
  <c r="AJ251" i="14" s="1"/>
  <c r="AM251" i="14" s="1"/>
  <c r="AP251" i="14" s="1"/>
  <c r="W40" i="13"/>
  <c r="AI252" i="13"/>
  <c r="AJ252" i="13" s="1"/>
  <c r="AM252" i="13" s="1"/>
  <c r="AP252" i="13" s="1"/>
  <c r="W21" i="14"/>
  <c r="W20" i="14"/>
  <c r="AI242" i="14"/>
  <c r="AJ242" i="14" s="1"/>
  <c r="AM242" i="14" s="1"/>
  <c r="AP242" i="14" s="1"/>
  <c r="AI240" i="14"/>
  <c r="AJ240" i="14" s="1"/>
  <c r="AM240" i="14" s="1"/>
  <c r="AP240" i="14" s="1"/>
  <c r="W17" i="14"/>
  <c r="W15" i="14"/>
  <c r="AI254" i="14"/>
  <c r="AJ254" i="14" s="1"/>
  <c r="AM254" i="14" s="1"/>
  <c r="AP254" i="14" s="1"/>
  <c r="W12" i="14"/>
  <c r="W10" i="14"/>
  <c r="W8" i="14"/>
  <c r="AJ205" i="14"/>
  <c r="AI241" i="14"/>
  <c r="AJ241" i="14" s="1"/>
  <c r="AM241" i="14" s="1"/>
  <c r="AP241" i="14" s="1"/>
  <c r="W7" i="14"/>
  <c r="AJ232" i="14"/>
  <c r="AM232" i="14" s="1"/>
  <c r="AP232" i="14" s="1"/>
  <c r="AJ203" i="14"/>
  <c r="AM203" i="14" s="1"/>
  <c r="AP203" i="14" s="1"/>
  <c r="AJ248" i="14"/>
  <c r="AM248" i="14" s="1"/>
  <c r="AP248" i="14" s="1"/>
  <c r="AJ257" i="14"/>
  <c r="AM257" i="14" s="1"/>
  <c r="AP257" i="14" s="1"/>
  <c r="AJ258" i="14"/>
  <c r="AM258" i="14" s="1"/>
  <c r="AP258" i="14" s="1"/>
  <c r="AJ259" i="14"/>
  <c r="AM259" i="14" s="1"/>
  <c r="AP259" i="14" s="1"/>
  <c r="AJ260" i="14"/>
  <c r="AM260" i="14" s="1"/>
  <c r="AP260" i="14" s="1"/>
  <c r="AJ218" i="14"/>
  <c r="AM218" i="14" s="1"/>
  <c r="AP218" i="14" s="1"/>
  <c r="AK252" i="14"/>
  <c r="AJ256" i="14"/>
  <c r="AM256" i="14" s="1"/>
  <c r="AP256" i="14" s="1"/>
  <c r="W6" i="14"/>
  <c r="AJ250" i="14"/>
  <c r="AM250" i="14" s="1"/>
  <c r="AP250" i="14" s="1"/>
  <c r="AJ249" i="14"/>
  <c r="AM249" i="14" s="1"/>
  <c r="AP249" i="14" s="1"/>
  <c r="AJ226" i="14"/>
  <c r="AM226" i="14" s="1"/>
  <c r="AP226" i="14" s="1"/>
  <c r="AJ204" i="14"/>
  <c r="AM204" i="14" s="1"/>
  <c r="AP204" i="14" s="1"/>
  <c r="AJ224" i="14"/>
  <c r="AM224" i="14" s="1"/>
  <c r="AP224" i="14" s="1"/>
  <c r="AJ234" i="14"/>
  <c r="AM234" i="14" s="1"/>
  <c r="AP234" i="14" s="1"/>
  <c r="AJ255" i="14"/>
  <c r="AM255" i="14" s="1"/>
  <c r="AP255" i="14" s="1"/>
  <c r="W43" i="13"/>
  <c r="AI259" i="13"/>
  <c r="AJ259" i="13" s="1"/>
  <c r="AM259" i="13" s="1"/>
  <c r="AP259" i="13" s="1"/>
  <c r="W41" i="13"/>
  <c r="W39" i="13"/>
  <c r="W37" i="13"/>
  <c r="AG65" i="12"/>
  <c r="W35" i="13"/>
  <c r="W33" i="13"/>
  <c r="W32" i="13"/>
  <c r="W31" i="13"/>
  <c r="AI240" i="13"/>
  <c r="AJ240" i="13" s="1"/>
  <c r="AM240" i="13" s="1"/>
  <c r="AP240" i="13" s="1"/>
  <c r="W30" i="13"/>
  <c r="W26" i="13"/>
  <c r="W24" i="13"/>
  <c r="W22" i="13"/>
  <c r="W21" i="13"/>
  <c r="W20" i="13"/>
  <c r="W17" i="13"/>
  <c r="AI251" i="13"/>
  <c r="AJ251" i="13" s="1"/>
  <c r="AM251" i="13" s="1"/>
  <c r="AP251" i="13" s="1"/>
  <c r="W15" i="13"/>
  <c r="W13" i="13"/>
  <c r="AI242" i="13"/>
  <c r="AJ242" i="13" s="1"/>
  <c r="AM242" i="13" s="1"/>
  <c r="AP242" i="13" s="1"/>
  <c r="W10" i="13"/>
  <c r="W9" i="13"/>
  <c r="W8" i="13"/>
  <c r="W7" i="13"/>
  <c r="AI253" i="13"/>
  <c r="AJ253" i="13" s="1"/>
  <c r="AM253" i="13" s="1"/>
  <c r="AP253" i="13" s="1"/>
  <c r="AG62" i="12"/>
  <c r="AG61" i="12"/>
  <c r="AI240" i="12"/>
  <c r="AJ240" i="12" s="1"/>
  <c r="AM240" i="12" s="1"/>
  <c r="AP240" i="12" s="1"/>
  <c r="W5" i="13"/>
  <c r="AJ205" i="13"/>
  <c r="AG58" i="12"/>
  <c r="W3" i="13"/>
  <c r="AJ203" i="13"/>
  <c r="AM203" i="13" s="1"/>
  <c r="AP203" i="13" s="1"/>
  <c r="AJ204" i="13"/>
  <c r="AM204" i="13" s="1"/>
  <c r="AP204" i="13" s="1"/>
  <c r="AJ207" i="13"/>
  <c r="AM207" i="13" s="1"/>
  <c r="AP207" i="13" s="1"/>
  <c r="AJ208" i="13"/>
  <c r="AM208" i="13" s="1"/>
  <c r="AP208" i="13" s="1"/>
  <c r="AJ209" i="13"/>
  <c r="AM209" i="13" s="1"/>
  <c r="AP209" i="13" s="1"/>
  <c r="AJ210" i="13"/>
  <c r="AM210" i="13" s="1"/>
  <c r="AP210" i="13" s="1"/>
  <c r="AJ211" i="13"/>
  <c r="AM211" i="13" s="1"/>
  <c r="AP211" i="13" s="1"/>
  <c r="AJ212" i="13"/>
  <c r="AM212" i="13" s="1"/>
  <c r="AP212" i="13" s="1"/>
  <c r="AJ213" i="13"/>
  <c r="AM213" i="13" s="1"/>
  <c r="AP213" i="13" s="1"/>
  <c r="AJ214" i="13"/>
  <c r="AM214" i="13" s="1"/>
  <c r="AP214" i="13" s="1"/>
  <c r="AJ215" i="13"/>
  <c r="AM215" i="13" s="1"/>
  <c r="AP215" i="13" s="1"/>
  <c r="AJ216" i="13"/>
  <c r="AM216" i="13" s="1"/>
  <c r="AP216" i="13" s="1"/>
  <c r="AJ217" i="13"/>
  <c r="AM217" i="13" s="1"/>
  <c r="AP217" i="13" s="1"/>
  <c r="AJ218" i="13"/>
  <c r="AM218" i="13" s="1"/>
  <c r="AP218" i="13" s="1"/>
  <c r="AJ219" i="13"/>
  <c r="AM219" i="13" s="1"/>
  <c r="AP219" i="13" s="1"/>
  <c r="AJ220" i="13"/>
  <c r="AM220" i="13" s="1"/>
  <c r="AP220" i="13" s="1"/>
  <c r="AJ221" i="13"/>
  <c r="AM221" i="13" s="1"/>
  <c r="AP221" i="13" s="1"/>
  <c r="AJ222" i="13"/>
  <c r="AM222" i="13" s="1"/>
  <c r="AP222" i="13" s="1"/>
  <c r="AG54" i="12"/>
  <c r="AG50" i="12"/>
  <c r="AG46" i="12"/>
  <c r="AG42" i="12"/>
  <c r="AG38" i="12"/>
  <c r="AJ262" i="14"/>
  <c r="AM262" i="14" s="1"/>
  <c r="AP262" i="14" s="1"/>
  <c r="AK203" i="14"/>
  <c r="AK204" i="14"/>
  <c r="AK205" i="14"/>
  <c r="AJ206" i="14"/>
  <c r="AM206" i="14" s="1"/>
  <c r="AP206" i="14" s="1"/>
  <c r="AJ222" i="14"/>
  <c r="AM222" i="14" s="1"/>
  <c r="AP222" i="14" s="1"/>
  <c r="AJ230" i="14"/>
  <c r="AM230" i="14" s="1"/>
  <c r="AP230" i="14" s="1"/>
  <c r="AJ238" i="14"/>
  <c r="AM238" i="14" s="1"/>
  <c r="AP238" i="14" s="1"/>
  <c r="AJ246" i="14"/>
  <c r="AM246" i="14" s="1"/>
  <c r="AP246" i="14" s="1"/>
  <c r="AJ264" i="14"/>
  <c r="AM264" i="14" s="1"/>
  <c r="AP264" i="14" s="1"/>
  <c r="AJ261" i="14"/>
  <c r="AM261" i="14" s="1"/>
  <c r="AP261" i="14" s="1"/>
  <c r="AJ263" i="14"/>
  <c r="AM263" i="14" s="1"/>
  <c r="AP263" i="14" s="1"/>
  <c r="AJ220" i="14"/>
  <c r="AM220" i="14" s="1"/>
  <c r="AP220" i="14" s="1"/>
  <c r="AJ228" i="14"/>
  <c r="AM228" i="14" s="1"/>
  <c r="AP228" i="14" s="1"/>
  <c r="AJ236" i="14"/>
  <c r="AM236" i="14" s="1"/>
  <c r="AP236" i="14" s="1"/>
  <c r="AJ244" i="14"/>
  <c r="AM244" i="14" s="1"/>
  <c r="AP244" i="14" s="1"/>
  <c r="W29" i="11"/>
  <c r="W28" i="11"/>
  <c r="AG34" i="12"/>
  <c r="W26" i="11"/>
  <c r="AG30" i="12"/>
  <c r="AG28" i="12"/>
  <c r="AI242" i="12"/>
  <c r="AJ242" i="12" s="1"/>
  <c r="AM242" i="12" s="1"/>
  <c r="AP242" i="12" s="1"/>
  <c r="AG24" i="12"/>
  <c r="AG22" i="12"/>
  <c r="W21" i="12"/>
  <c r="W18" i="12"/>
  <c r="W17" i="12"/>
  <c r="W15" i="12"/>
  <c r="W14" i="12"/>
  <c r="AI241" i="12"/>
  <c r="AJ241" i="12" s="1"/>
  <c r="AM241" i="12" s="1"/>
  <c r="AP241" i="12" s="1"/>
  <c r="W13" i="12"/>
  <c r="AI253" i="12"/>
  <c r="AJ253" i="12" s="1"/>
  <c r="AM253" i="12" s="1"/>
  <c r="AP253" i="12" s="1"/>
  <c r="W12" i="12"/>
  <c r="W11" i="12"/>
  <c r="AI251" i="12"/>
  <c r="AJ251" i="12" s="1"/>
  <c r="AM251" i="12" s="1"/>
  <c r="AP251" i="12" s="1"/>
  <c r="W10" i="12"/>
  <c r="W8" i="12"/>
  <c r="AJ215" i="12"/>
  <c r="AM215" i="12" s="1"/>
  <c r="AP215" i="12" s="1"/>
  <c r="AJ219" i="12"/>
  <c r="AM219" i="12" s="1"/>
  <c r="AP219" i="12" s="1"/>
  <c r="AJ223" i="12"/>
  <c r="AM223" i="12" s="1"/>
  <c r="AP223" i="12" s="1"/>
  <c r="AJ207" i="12"/>
  <c r="AM207" i="12" s="1"/>
  <c r="AP207" i="12" s="1"/>
  <c r="AJ211" i="12"/>
  <c r="AM211" i="12" s="1"/>
  <c r="AP211" i="12" s="1"/>
  <c r="W5" i="12"/>
  <c r="AJ203" i="12"/>
  <c r="W49" i="10"/>
  <c r="AG49" i="10"/>
  <c r="W3" i="12"/>
  <c r="AJ205" i="12"/>
  <c r="AJ209" i="12"/>
  <c r="AM209" i="12" s="1"/>
  <c r="AP209" i="12" s="1"/>
  <c r="AJ213" i="12"/>
  <c r="AM213" i="12" s="1"/>
  <c r="AP213" i="12" s="1"/>
  <c r="AJ217" i="12"/>
  <c r="AM217" i="12" s="1"/>
  <c r="AP217" i="12" s="1"/>
  <c r="AJ221" i="12"/>
  <c r="AM221" i="12" s="1"/>
  <c r="AP221" i="12" s="1"/>
  <c r="AJ208" i="12"/>
  <c r="AM208" i="12" s="1"/>
  <c r="AP208" i="12" s="1"/>
  <c r="AJ212" i="12"/>
  <c r="AM212" i="12" s="1"/>
  <c r="AP212" i="12" s="1"/>
  <c r="AJ216" i="12"/>
  <c r="AM216" i="12" s="1"/>
  <c r="AP216" i="12" s="1"/>
  <c r="AJ220" i="12"/>
  <c r="AM220" i="12" s="1"/>
  <c r="AP220" i="12" s="1"/>
  <c r="AK203" i="12"/>
  <c r="AJ204" i="12"/>
  <c r="AM204" i="12" s="1"/>
  <c r="AP204" i="12" s="1"/>
  <c r="AI252" i="12"/>
  <c r="AJ252" i="12" s="1"/>
  <c r="AM252" i="12" s="1"/>
  <c r="AP252" i="12" s="1"/>
  <c r="AJ210" i="12"/>
  <c r="AM210" i="12" s="1"/>
  <c r="AP210" i="12" s="1"/>
  <c r="AJ214" i="12"/>
  <c r="AM214" i="12" s="1"/>
  <c r="AP214" i="12" s="1"/>
  <c r="AJ218" i="12"/>
  <c r="AM218" i="12" s="1"/>
  <c r="AP218" i="12" s="1"/>
  <c r="AJ222" i="12"/>
  <c r="AM222" i="12" s="1"/>
  <c r="AP222" i="12" s="1"/>
  <c r="AM203" i="12"/>
  <c r="AP203" i="12" s="1"/>
  <c r="AK207" i="12"/>
  <c r="AK208" i="12"/>
  <c r="AK209" i="12"/>
  <c r="AK210" i="12"/>
  <c r="AK211" i="12"/>
  <c r="AK212" i="12"/>
  <c r="AK213" i="12"/>
  <c r="AK214" i="12"/>
  <c r="AK215" i="12"/>
  <c r="AK216" i="12"/>
  <c r="AK217" i="12"/>
  <c r="AK218" i="12"/>
  <c r="AK219" i="12"/>
  <c r="AK220" i="12"/>
  <c r="AK221" i="12"/>
  <c r="AK222" i="12"/>
  <c r="AK223" i="12"/>
  <c r="W48" i="10"/>
  <c r="AI252" i="10"/>
  <c r="W23" i="11"/>
  <c r="W21" i="11"/>
  <c r="AI240" i="11"/>
  <c r="AJ240" i="11" s="1"/>
  <c r="AM240" i="11" s="1"/>
  <c r="AP240" i="11" s="1"/>
  <c r="W18" i="11"/>
  <c r="W17" i="11"/>
  <c r="AI252" i="11"/>
  <c r="AJ252" i="11" s="1"/>
  <c r="AM252" i="11" s="1"/>
  <c r="AP252" i="11" s="1"/>
  <c r="AI242" i="11"/>
  <c r="AJ242" i="11" s="1"/>
  <c r="AM242" i="11" s="1"/>
  <c r="AP242" i="11" s="1"/>
  <c r="W15" i="11"/>
  <c r="W14" i="11"/>
  <c r="W13" i="11"/>
  <c r="AI241" i="11"/>
  <c r="AJ241" i="11" s="1"/>
  <c r="AM241" i="11" s="1"/>
  <c r="AP241" i="11" s="1"/>
  <c r="W12" i="11"/>
  <c r="W11" i="11"/>
  <c r="W9" i="11"/>
  <c r="W8" i="11"/>
  <c r="W7" i="11"/>
  <c r="AJ206" i="11"/>
  <c r="AM206" i="11" s="1"/>
  <c r="AP206" i="11" s="1"/>
  <c r="AG4" i="11"/>
  <c r="AI253" i="11"/>
  <c r="AJ253" i="11" s="1"/>
  <c r="AM253" i="11" s="1"/>
  <c r="AP253" i="11" s="1"/>
  <c r="AJ226" i="11"/>
  <c r="AM226" i="11" s="1"/>
  <c r="AP226" i="11" s="1"/>
  <c r="AJ262" i="11"/>
  <c r="AM262" i="11" s="1"/>
  <c r="AP262" i="11" s="1"/>
  <c r="AJ261" i="11"/>
  <c r="AM261" i="11" s="1"/>
  <c r="AP261" i="11" s="1"/>
  <c r="AJ228" i="11"/>
  <c r="AM228" i="11" s="1"/>
  <c r="AP228" i="11" s="1"/>
  <c r="AJ224" i="11"/>
  <c r="AM224" i="11" s="1"/>
  <c r="AP224" i="11" s="1"/>
  <c r="AJ232" i="11"/>
  <c r="AM232" i="11" s="1"/>
  <c r="AP232" i="11" s="1"/>
  <c r="AJ260" i="11"/>
  <c r="AM260" i="11" s="1"/>
  <c r="AP260" i="11" s="1"/>
  <c r="AJ264" i="11"/>
  <c r="AM264" i="11" s="1"/>
  <c r="AP264" i="11" s="1"/>
  <c r="AJ230" i="11"/>
  <c r="AM230" i="11" s="1"/>
  <c r="AP230" i="11" s="1"/>
  <c r="AJ263" i="11"/>
  <c r="AM263" i="11" s="1"/>
  <c r="AP263" i="11" s="1"/>
  <c r="W46" i="10"/>
  <c r="AI242" i="10"/>
  <c r="AJ242" i="10" s="1"/>
  <c r="AM242" i="10" s="1"/>
  <c r="AP242" i="10" s="1"/>
  <c r="W40" i="10"/>
  <c r="AI251" i="10"/>
  <c r="AJ251" i="10" s="1"/>
  <c r="AM251" i="10" s="1"/>
  <c r="AP251" i="10" s="1"/>
  <c r="W34" i="10"/>
  <c r="AI254" i="10"/>
  <c r="AJ254" i="10" s="1"/>
  <c r="AM254" i="10" s="1"/>
  <c r="AP254" i="10" s="1"/>
  <c r="W30" i="10"/>
  <c r="W28" i="10"/>
  <c r="W27" i="9"/>
  <c r="AM264" i="19"/>
  <c r="AP264" i="19" s="1"/>
  <c r="W6" i="10"/>
  <c r="AI241" i="10"/>
  <c r="AJ241" i="10" s="1"/>
  <c r="AM241" i="10" s="1"/>
  <c r="AP241" i="10" s="1"/>
  <c r="AN265" i="11"/>
  <c r="AJ204" i="10"/>
  <c r="AM204" i="10" s="1"/>
  <c r="AP204" i="10" s="1"/>
  <c r="AJ205" i="10"/>
  <c r="W24" i="9"/>
  <c r="W23" i="9"/>
  <c r="W22" i="9"/>
  <c r="W21" i="9"/>
  <c r="W20" i="9"/>
  <c r="AG41" i="8"/>
  <c r="AG38" i="8"/>
  <c r="AI252" i="9"/>
  <c r="AJ252" i="9" s="1"/>
  <c r="AM252" i="9" s="1"/>
  <c r="AP252" i="9" s="1"/>
  <c r="AI254" i="9"/>
  <c r="AJ254" i="9" s="1"/>
  <c r="AM254" i="9" s="1"/>
  <c r="AP254" i="9" s="1"/>
  <c r="AI242" i="9"/>
  <c r="AJ242" i="9" s="1"/>
  <c r="AM242" i="9" s="1"/>
  <c r="AP242" i="9" s="1"/>
  <c r="W6" i="9"/>
  <c r="W4" i="9"/>
  <c r="AJ232" i="9"/>
  <c r="AM232" i="9" s="1"/>
  <c r="AP232" i="9" s="1"/>
  <c r="AJ236" i="9"/>
  <c r="AM236" i="9" s="1"/>
  <c r="AP236" i="9" s="1"/>
  <c r="W2" i="9"/>
  <c r="AJ240" i="9"/>
  <c r="AM240" i="9" s="1"/>
  <c r="AP240" i="9" s="1"/>
  <c r="AJ244" i="9"/>
  <c r="AM244" i="9" s="1"/>
  <c r="AP244" i="9" s="1"/>
  <c r="AJ248" i="9"/>
  <c r="AM248" i="9" s="1"/>
  <c r="AP248" i="9" s="1"/>
  <c r="AJ256" i="9"/>
  <c r="AM256" i="9" s="1"/>
  <c r="AP256" i="9" s="1"/>
  <c r="AJ264" i="9"/>
  <c r="AM264" i="9" s="1"/>
  <c r="AP264" i="9" s="1"/>
  <c r="AJ226" i="9"/>
  <c r="AM226" i="9" s="1"/>
  <c r="AP226" i="9" s="1"/>
  <c r="AJ230" i="9"/>
  <c r="AM230" i="9" s="1"/>
  <c r="AP230" i="9" s="1"/>
  <c r="AJ234" i="9"/>
  <c r="AM234" i="9" s="1"/>
  <c r="AP234" i="9" s="1"/>
  <c r="AJ238" i="9"/>
  <c r="AM238" i="9" s="1"/>
  <c r="AP238" i="9" s="1"/>
  <c r="AJ246" i="9"/>
  <c r="AM246" i="9" s="1"/>
  <c r="AP246" i="9" s="1"/>
  <c r="AJ250" i="9"/>
  <c r="AM250" i="9" s="1"/>
  <c r="AP250" i="9" s="1"/>
  <c r="AJ258" i="9"/>
  <c r="AM258" i="9" s="1"/>
  <c r="AP258" i="9" s="1"/>
  <c r="AJ262" i="9"/>
  <c r="AM262" i="9" s="1"/>
  <c r="AP262" i="9" s="1"/>
  <c r="AJ263" i="9"/>
  <c r="AM263" i="9" s="1"/>
  <c r="AP263" i="9" s="1"/>
  <c r="AJ203" i="9"/>
  <c r="AM203" i="9" s="1"/>
  <c r="AP203" i="9" s="1"/>
  <c r="AJ204" i="9"/>
  <c r="AM204" i="9" s="1"/>
  <c r="AP204" i="9" s="1"/>
  <c r="AJ205" i="9"/>
  <c r="AJ261" i="9"/>
  <c r="AM261" i="9" s="1"/>
  <c r="AP261" i="9" s="1"/>
  <c r="AK203" i="9"/>
  <c r="AK204" i="9"/>
  <c r="AK205" i="9"/>
  <c r="AJ206" i="9"/>
  <c r="AM206" i="9" s="1"/>
  <c r="AP206" i="9" s="1"/>
  <c r="AJ224" i="9"/>
  <c r="AM224" i="9" s="1"/>
  <c r="AP224" i="9" s="1"/>
  <c r="AJ228" i="9"/>
  <c r="AM228" i="9" s="1"/>
  <c r="AP228" i="9" s="1"/>
  <c r="AJ260" i="9"/>
  <c r="AM260" i="9" s="1"/>
  <c r="AP260" i="9" s="1"/>
  <c r="W46" i="7"/>
  <c r="AG35" i="8"/>
  <c r="W45" i="7"/>
  <c r="W44" i="7"/>
  <c r="AG31" i="8"/>
  <c r="AG29" i="8"/>
  <c r="AI252" i="8"/>
  <c r="AJ252" i="8" s="1"/>
  <c r="AM252" i="8" s="1"/>
  <c r="AP252" i="8" s="1"/>
  <c r="AG25" i="8"/>
  <c r="AG22" i="8"/>
  <c r="AG21" i="8"/>
  <c r="AG19" i="8"/>
  <c r="AG18" i="8"/>
  <c r="AI254" i="8"/>
  <c r="AJ254" i="8" s="1"/>
  <c r="AM254" i="8" s="1"/>
  <c r="AP254" i="8" s="1"/>
  <c r="AG17" i="8"/>
  <c r="AG15" i="8"/>
  <c r="AI241" i="8"/>
  <c r="AJ241" i="8" s="1"/>
  <c r="AM241" i="8" s="1"/>
  <c r="AP241" i="8" s="1"/>
  <c r="AJ213" i="8"/>
  <c r="AM213" i="8" s="1"/>
  <c r="AP213" i="8" s="1"/>
  <c r="AG14" i="8"/>
  <c r="AG11" i="8"/>
  <c r="AG10" i="8"/>
  <c r="AG7" i="8"/>
  <c r="AJ221" i="8"/>
  <c r="AM221" i="8" s="1"/>
  <c r="AP221" i="8" s="1"/>
  <c r="AJ205" i="8"/>
  <c r="AJ218" i="8"/>
  <c r="AM218" i="8" s="1"/>
  <c r="AP218" i="8" s="1"/>
  <c r="W42" i="7"/>
  <c r="W41" i="7"/>
  <c r="W40" i="7"/>
  <c r="AN204" i="19"/>
  <c r="AN256" i="25"/>
  <c r="W93" i="6"/>
  <c r="AN203" i="17"/>
  <c r="AM265" i="19"/>
  <c r="AP265" i="19" s="1"/>
  <c r="AN265" i="19"/>
  <c r="AN265" i="20"/>
  <c r="AN230" i="9"/>
  <c r="AN225" i="22"/>
  <c r="W39" i="7"/>
  <c r="W37" i="7"/>
  <c r="W36" i="7"/>
  <c r="W35" i="7"/>
  <c r="W33" i="7"/>
  <c r="AI242" i="7"/>
  <c r="AJ242" i="7" s="1"/>
  <c r="AM242" i="7" s="1"/>
  <c r="AP242" i="7" s="1"/>
  <c r="W32" i="7"/>
  <c r="W31" i="7"/>
  <c r="W29" i="7"/>
  <c r="W28" i="7"/>
  <c r="W25" i="7"/>
  <c r="W24" i="7"/>
  <c r="W21" i="7"/>
  <c r="W20" i="7"/>
  <c r="W18" i="7"/>
  <c r="W17" i="7"/>
  <c r="W16" i="7"/>
  <c r="W15" i="7"/>
  <c r="W91" i="6"/>
  <c r="W13" i="7"/>
  <c r="W12" i="7"/>
  <c r="W11" i="7"/>
  <c r="AI252" i="7"/>
  <c r="AJ252" i="7" s="1"/>
  <c r="AM252" i="7" s="1"/>
  <c r="AP252" i="7" s="1"/>
  <c r="AI253" i="7"/>
  <c r="AJ253" i="7" s="1"/>
  <c r="AM253" i="7" s="1"/>
  <c r="AP253" i="7" s="1"/>
  <c r="W10" i="7"/>
  <c r="W9" i="7"/>
  <c r="W8" i="7"/>
  <c r="AI254" i="7"/>
  <c r="AJ254" i="7" s="1"/>
  <c r="AM254" i="7" s="1"/>
  <c r="AP254" i="7" s="1"/>
  <c r="W6" i="7"/>
  <c r="AI241" i="7"/>
  <c r="AN238" i="9"/>
  <c r="AN241" i="22"/>
  <c r="AN246" i="9"/>
  <c r="AN254" i="9"/>
  <c r="AN238" i="23"/>
  <c r="W89" i="6"/>
  <c r="AN245" i="22"/>
  <c r="AN265" i="10"/>
  <c r="AN203" i="12"/>
  <c r="AN265" i="14"/>
  <c r="AN213" i="15"/>
  <c r="AN230" i="23"/>
  <c r="AM265" i="17"/>
  <c r="AP265" i="17" s="1"/>
  <c r="AN265" i="17"/>
  <c r="AN222" i="18"/>
  <c r="AM265" i="22"/>
  <c r="AP265" i="22" s="1"/>
  <c r="AN265" i="22"/>
  <c r="AN204" i="13"/>
  <c r="AN238" i="18"/>
  <c r="AN246" i="23"/>
  <c r="AN203" i="16"/>
  <c r="AN204" i="17"/>
  <c r="AN203" i="20"/>
  <c r="AN229" i="22"/>
  <c r="AN249" i="22"/>
  <c r="AN253" i="22"/>
  <c r="AN204" i="16"/>
  <c r="AN265" i="16"/>
  <c r="AN230" i="18"/>
  <c r="AN233" i="22"/>
  <c r="AN237" i="22"/>
  <c r="AN254" i="23"/>
  <c r="AN248" i="25"/>
  <c r="AN240" i="25"/>
  <c r="AM265" i="13"/>
  <c r="AP265" i="13" s="1"/>
  <c r="AN265" i="13"/>
  <c r="AM265" i="18"/>
  <c r="AP265" i="18" s="1"/>
  <c r="AN265" i="18"/>
  <c r="AN230" i="21"/>
  <c r="AN246" i="21"/>
  <c r="AN265" i="6"/>
  <c r="AN265" i="8"/>
  <c r="AN226" i="9"/>
  <c r="AN234" i="9"/>
  <c r="AN242" i="9"/>
  <c r="AN250" i="9"/>
  <c r="AN258" i="9"/>
  <c r="AN265" i="9"/>
  <c r="AN224" i="11"/>
  <c r="AN226" i="11"/>
  <c r="AN228" i="11"/>
  <c r="AN230" i="11"/>
  <c r="AM217" i="15"/>
  <c r="AP217" i="15" s="1"/>
  <c r="AN217" i="15"/>
  <c r="AM265" i="15"/>
  <c r="AP265" i="15" s="1"/>
  <c r="AN265" i="15"/>
  <c r="AN265" i="7"/>
  <c r="AN204" i="12"/>
  <c r="AM265" i="12"/>
  <c r="AP265" i="12" s="1"/>
  <c r="AN265" i="12"/>
  <c r="AN209" i="15"/>
  <c r="AN242" i="18"/>
  <c r="AN203" i="19"/>
  <c r="AN203" i="13"/>
  <c r="AN241" i="16"/>
  <c r="AN243" i="16"/>
  <c r="AN245" i="16"/>
  <c r="AN247" i="16"/>
  <c r="AN249" i="16"/>
  <c r="AN251" i="16"/>
  <c r="AN253" i="16"/>
  <c r="AN255" i="16"/>
  <c r="AN204" i="20"/>
  <c r="AN208" i="22"/>
  <c r="AN212" i="22"/>
  <c r="AN216" i="22"/>
  <c r="AN220" i="22"/>
  <c r="AN242" i="23"/>
  <c r="AN216" i="18"/>
  <c r="AN224" i="18"/>
  <c r="AN232" i="18"/>
  <c r="AN238" i="21"/>
  <c r="AN254" i="21"/>
  <c r="AN210" i="22"/>
  <c r="AN214" i="22"/>
  <c r="AN218" i="22"/>
  <c r="AN222" i="22"/>
  <c r="AN265" i="24"/>
  <c r="AM265" i="24"/>
  <c r="AP265" i="24" s="1"/>
  <c r="AN234" i="23"/>
  <c r="AM265" i="23"/>
  <c r="AP265" i="23" s="1"/>
  <c r="AN265" i="23"/>
  <c r="AN226" i="23"/>
  <c r="AN258" i="23"/>
  <c r="AN226" i="21"/>
  <c r="AN234" i="21"/>
  <c r="AN242" i="21"/>
  <c r="AN250" i="21"/>
  <c r="AN258" i="21"/>
  <c r="AN265" i="21"/>
  <c r="AN207" i="22"/>
  <c r="AN209" i="22"/>
  <c r="AN211" i="22"/>
  <c r="AN213" i="22"/>
  <c r="AN215" i="22"/>
  <c r="AN217" i="22"/>
  <c r="AN219" i="22"/>
  <c r="AN221" i="22"/>
  <c r="AN223" i="22"/>
  <c r="AN250" i="23"/>
  <c r="AN226" i="25"/>
  <c r="AN234" i="25"/>
  <c r="AN242" i="25"/>
  <c r="AN250" i="25"/>
  <c r="AN258" i="25"/>
  <c r="AN265" i="25"/>
  <c r="AN224" i="25"/>
  <c r="AN232" i="25"/>
  <c r="W88" i="6"/>
  <c r="AG87" i="6"/>
  <c r="AI251" i="6"/>
  <c r="AJ251" i="6" s="1"/>
  <c r="AM251" i="6" s="1"/>
  <c r="AP251" i="6" s="1"/>
  <c r="AG83" i="6"/>
  <c r="AG79" i="6"/>
  <c r="AG75" i="6"/>
  <c r="W72" i="6"/>
  <c r="AG71" i="6"/>
  <c r="W68" i="6"/>
  <c r="AG67" i="6"/>
  <c r="AG3" i="8"/>
  <c r="AJ212" i="8"/>
  <c r="AM212" i="8" s="1"/>
  <c r="AP212" i="8" s="1"/>
  <c r="AJ210" i="8"/>
  <c r="AM210" i="8" s="1"/>
  <c r="AP210" i="8" s="1"/>
  <c r="AJ211" i="8"/>
  <c r="AM211" i="8" s="1"/>
  <c r="AP211" i="8" s="1"/>
  <c r="AJ219" i="8"/>
  <c r="AM219" i="8" s="1"/>
  <c r="AP219" i="8" s="1"/>
  <c r="AI242" i="8"/>
  <c r="AJ242" i="8" s="1"/>
  <c r="AM242" i="8" s="1"/>
  <c r="AP242" i="8" s="1"/>
  <c r="AG2" i="8"/>
  <c r="AK218" i="8"/>
  <c r="AJ220" i="8"/>
  <c r="AM220" i="8" s="1"/>
  <c r="AP220" i="8" s="1"/>
  <c r="AJ208" i="8"/>
  <c r="AM208" i="8" s="1"/>
  <c r="AP208" i="8" s="1"/>
  <c r="AJ209" i="8"/>
  <c r="AM209" i="8" s="1"/>
  <c r="AP209" i="8" s="1"/>
  <c r="AK212" i="8"/>
  <c r="AJ216" i="8"/>
  <c r="AM216" i="8" s="1"/>
  <c r="AP216" i="8" s="1"/>
  <c r="AJ217" i="8"/>
  <c r="AM217" i="8" s="1"/>
  <c r="AP217" i="8" s="1"/>
  <c r="AK220" i="8"/>
  <c r="AJ207" i="8"/>
  <c r="AM207" i="8" s="1"/>
  <c r="AP207" i="8" s="1"/>
  <c r="AJ214" i="8"/>
  <c r="AM214" i="8" s="1"/>
  <c r="AP214" i="8" s="1"/>
  <c r="AJ215" i="8"/>
  <c r="AM215" i="8" s="1"/>
  <c r="AP215" i="8" s="1"/>
  <c r="AJ222" i="8"/>
  <c r="AM222" i="8" s="1"/>
  <c r="AP222" i="8" s="1"/>
  <c r="AJ223" i="8"/>
  <c r="AM223" i="8" s="1"/>
  <c r="AP223" i="8" s="1"/>
  <c r="W5" i="7"/>
  <c r="AG63" i="6"/>
  <c r="W60" i="6"/>
  <c r="AG59" i="6"/>
  <c r="AG55" i="6"/>
  <c r="W48" i="6"/>
  <c r="AG41" i="6"/>
  <c r="W40" i="6"/>
  <c r="AI259" i="6"/>
  <c r="AJ259" i="6" s="1"/>
  <c r="AM259" i="6" s="1"/>
  <c r="AP259" i="6" s="1"/>
  <c r="AG39" i="6"/>
  <c r="AG35" i="6"/>
  <c r="W32" i="6"/>
  <c r="AG30" i="6"/>
  <c r="AG29" i="6"/>
  <c r="AJ223" i="7"/>
  <c r="AM223" i="7" s="1"/>
  <c r="AP223" i="7" s="1"/>
  <c r="AI240" i="7"/>
  <c r="AJ240" i="7" s="1"/>
  <c r="AM240" i="7" s="1"/>
  <c r="AP240" i="7" s="1"/>
  <c r="AJ205" i="7"/>
  <c r="AJ207" i="7"/>
  <c r="AM207" i="7" s="1"/>
  <c r="AP207" i="7" s="1"/>
  <c r="AJ211" i="7"/>
  <c r="AM211" i="7" s="1"/>
  <c r="AP211" i="7" s="1"/>
  <c r="AJ215" i="7"/>
  <c r="AM215" i="7" s="1"/>
  <c r="AP215" i="7" s="1"/>
  <c r="AJ219" i="7"/>
  <c r="AM219" i="7" s="1"/>
  <c r="AP219" i="7" s="1"/>
  <c r="AJ210" i="7"/>
  <c r="AM210" i="7" s="1"/>
  <c r="AP210" i="7" s="1"/>
  <c r="AJ214" i="7"/>
  <c r="AM214" i="7" s="1"/>
  <c r="AP214" i="7" s="1"/>
  <c r="AJ218" i="7"/>
  <c r="AM218" i="7" s="1"/>
  <c r="AP218" i="7" s="1"/>
  <c r="AJ222" i="7"/>
  <c r="AM222" i="7" s="1"/>
  <c r="AP222" i="7" s="1"/>
  <c r="AG27" i="6"/>
  <c r="AG26" i="6"/>
  <c r="W24" i="6"/>
  <c r="AG19" i="6"/>
  <c r="W16" i="6"/>
  <c r="AG15" i="6"/>
  <c r="AG14" i="6"/>
  <c r="AI241" i="6"/>
  <c r="AJ241" i="6" s="1"/>
  <c r="AM241" i="6" s="1"/>
  <c r="AP241" i="6" s="1"/>
  <c r="AG11" i="6"/>
  <c r="AI242" i="6"/>
  <c r="AJ242" i="6" s="1"/>
  <c r="AM242" i="6" s="1"/>
  <c r="AP242" i="6" s="1"/>
  <c r="AG10" i="6"/>
  <c r="W8" i="6"/>
  <c r="AI240" i="6"/>
  <c r="AJ240" i="6" s="1"/>
  <c r="AM240" i="6" s="1"/>
  <c r="AP240" i="6" s="1"/>
  <c r="AJ258" i="6"/>
  <c r="AM258" i="6" s="1"/>
  <c r="AP258" i="6" s="1"/>
  <c r="AI253" i="6"/>
  <c r="AJ253" i="6" s="1"/>
  <c r="AM253" i="6" s="1"/>
  <c r="AP253" i="6" s="1"/>
  <c r="AG3" i="6"/>
  <c r="AJ254" i="6"/>
  <c r="AM254" i="6" s="1"/>
  <c r="AP254" i="6" s="1"/>
  <c r="AJ230" i="6"/>
  <c r="AM230" i="6" s="1"/>
  <c r="AP230" i="6" s="1"/>
  <c r="AJ205" i="6"/>
  <c r="AJ226" i="6"/>
  <c r="AM226" i="6" s="1"/>
  <c r="AP226" i="6" s="1"/>
  <c r="AJ234" i="6"/>
  <c r="AM234" i="6" s="1"/>
  <c r="AP234" i="6" s="1"/>
  <c r="AJ250" i="6"/>
  <c r="AM250" i="6" s="1"/>
  <c r="AP250" i="6" s="1"/>
  <c r="AJ238" i="6"/>
  <c r="AM238" i="6" s="1"/>
  <c r="AP238" i="6" s="1"/>
  <c r="AJ246" i="6"/>
  <c r="AM246" i="6" s="1"/>
  <c r="AP246" i="6" s="1"/>
  <c r="AJ204" i="6"/>
  <c r="AM204" i="6" s="1"/>
  <c r="AP204" i="6" s="1"/>
  <c r="AJ206" i="6"/>
  <c r="AM206" i="6" s="1"/>
  <c r="AP206" i="6" s="1"/>
  <c r="AJ203" i="6"/>
  <c r="AM203" i="6" s="1"/>
  <c r="AP203" i="6" s="1"/>
  <c r="AI252" i="6"/>
  <c r="AJ252" i="6" s="1"/>
  <c r="AM252" i="6" s="1"/>
  <c r="AP252" i="6" s="1"/>
  <c r="AJ228" i="6"/>
  <c r="AM228" i="6" s="1"/>
  <c r="AP228" i="6" s="1"/>
  <c r="AJ236" i="6"/>
  <c r="AM236" i="6" s="1"/>
  <c r="AP236" i="6" s="1"/>
  <c r="AJ244" i="6"/>
  <c r="AM244" i="6" s="1"/>
  <c r="AP244" i="6" s="1"/>
  <c r="AJ260" i="6"/>
  <c r="AM260" i="6" s="1"/>
  <c r="AP260" i="6" s="1"/>
  <c r="AJ261" i="6"/>
  <c r="AM261" i="6" s="1"/>
  <c r="AP261" i="6" s="1"/>
  <c r="AJ262" i="6"/>
  <c r="AM262" i="6" s="1"/>
  <c r="AP262" i="6" s="1"/>
  <c r="AJ263" i="6"/>
  <c r="AM263" i="6" s="1"/>
  <c r="AP263" i="6" s="1"/>
  <c r="AJ264" i="6"/>
  <c r="AM264" i="6" s="1"/>
  <c r="AP264" i="6" s="1"/>
  <c r="AK203" i="6"/>
  <c r="AK204" i="6"/>
  <c r="AK205" i="6"/>
  <c r="AJ224" i="6"/>
  <c r="AM224" i="6" s="1"/>
  <c r="AP224" i="6" s="1"/>
  <c r="AJ232" i="6"/>
  <c r="AM232" i="6" s="1"/>
  <c r="AP232" i="6" s="1"/>
  <c r="AJ248" i="6"/>
  <c r="AM248" i="6" s="1"/>
  <c r="AP248" i="6" s="1"/>
  <c r="AJ256" i="6"/>
  <c r="AM256" i="6" s="1"/>
  <c r="AP256" i="6" s="1"/>
  <c r="AJ206" i="10"/>
  <c r="AM206" i="10" s="1"/>
  <c r="AP206" i="10" s="1"/>
  <c r="AJ226" i="10"/>
  <c r="AM226" i="10" s="1"/>
  <c r="AP226" i="10" s="1"/>
  <c r="AJ264" i="10"/>
  <c r="AM264" i="10" s="1"/>
  <c r="AP264" i="10" s="1"/>
  <c r="AJ203" i="10"/>
  <c r="AM203" i="10" s="1"/>
  <c r="AP203" i="10" s="1"/>
  <c r="AJ224" i="10"/>
  <c r="AM224" i="10" s="1"/>
  <c r="AP224" i="10" s="1"/>
  <c r="W3" i="10"/>
  <c r="AK203" i="10"/>
  <c r="AK204" i="10"/>
  <c r="AK205" i="10"/>
  <c r="AJ203" i="7"/>
  <c r="AJ209" i="7"/>
  <c r="AM209" i="7" s="1"/>
  <c r="AP209" i="7" s="1"/>
  <c r="AJ213" i="7"/>
  <c r="AM213" i="7" s="1"/>
  <c r="AP213" i="7" s="1"/>
  <c r="AJ217" i="7"/>
  <c r="AM217" i="7" s="1"/>
  <c r="AP217" i="7" s="1"/>
  <c r="AJ221" i="7"/>
  <c r="AM221" i="7" s="1"/>
  <c r="AP221" i="7" s="1"/>
  <c r="AJ208" i="7"/>
  <c r="AM208" i="7" s="1"/>
  <c r="AP208" i="7" s="1"/>
  <c r="AJ212" i="7"/>
  <c r="AM212" i="7" s="1"/>
  <c r="AP212" i="7" s="1"/>
  <c r="AJ216" i="7"/>
  <c r="AM216" i="7" s="1"/>
  <c r="AP216" i="7" s="1"/>
  <c r="AJ220" i="7"/>
  <c r="AM220" i="7" s="1"/>
  <c r="AP220" i="7" s="1"/>
  <c r="AG2" i="7"/>
  <c r="W2" i="7"/>
  <c r="W3" i="7"/>
  <c r="AM203" i="7"/>
  <c r="AP203" i="7" s="1"/>
  <c r="AJ204" i="7"/>
  <c r="AM204" i="7" s="1"/>
  <c r="AP204" i="7" s="1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W2" i="25"/>
  <c r="W4" i="25"/>
  <c r="W6" i="25"/>
  <c r="W8" i="25"/>
  <c r="AG10" i="25"/>
  <c r="W12" i="25"/>
  <c r="AG14" i="25"/>
  <c r="W16" i="25"/>
  <c r="AG18" i="25"/>
  <c r="W20" i="25"/>
  <c r="AG22" i="25"/>
  <c r="W24" i="25"/>
  <c r="AG26" i="25"/>
  <c r="W28" i="25"/>
  <c r="AG30" i="25"/>
  <c r="W32" i="25"/>
  <c r="AG34" i="25"/>
  <c r="W36" i="25"/>
  <c r="AG38" i="25"/>
  <c r="W40" i="25"/>
  <c r="AG42" i="25"/>
  <c r="W44" i="25"/>
  <c r="AG46" i="25"/>
  <c r="W48" i="25"/>
  <c r="AG50" i="25"/>
  <c r="AG54" i="25"/>
  <c r="AG58" i="25"/>
  <c r="AG3" i="25"/>
  <c r="AG5" i="25"/>
  <c r="AG7" i="25"/>
  <c r="AG49" i="25"/>
  <c r="AG53" i="25"/>
  <c r="AG57" i="25"/>
  <c r="AG61" i="25"/>
  <c r="AG65" i="25"/>
  <c r="AG69" i="25"/>
  <c r="AG73" i="25"/>
  <c r="AG77" i="25"/>
  <c r="AG81" i="25"/>
  <c r="AG85" i="25"/>
  <c r="AJ207" i="25"/>
  <c r="AM207" i="25" s="1"/>
  <c r="AP207" i="25" s="1"/>
  <c r="AJ208" i="25"/>
  <c r="AM208" i="25" s="1"/>
  <c r="AP208" i="25" s="1"/>
  <c r="AJ209" i="25"/>
  <c r="AM209" i="25" s="1"/>
  <c r="AP209" i="25" s="1"/>
  <c r="AJ210" i="25"/>
  <c r="AM210" i="25" s="1"/>
  <c r="AP210" i="25" s="1"/>
  <c r="AJ211" i="25"/>
  <c r="AM211" i="25" s="1"/>
  <c r="AP211" i="25" s="1"/>
  <c r="AJ212" i="25"/>
  <c r="AM212" i="25" s="1"/>
  <c r="AP212" i="25" s="1"/>
  <c r="AJ213" i="25"/>
  <c r="AM213" i="25" s="1"/>
  <c r="AP213" i="25" s="1"/>
  <c r="AJ214" i="25"/>
  <c r="AM214" i="25" s="1"/>
  <c r="AP214" i="25" s="1"/>
  <c r="AJ215" i="25"/>
  <c r="AM215" i="25" s="1"/>
  <c r="AP215" i="25" s="1"/>
  <c r="AJ216" i="25"/>
  <c r="AM216" i="25" s="1"/>
  <c r="AP216" i="25" s="1"/>
  <c r="AJ217" i="25"/>
  <c r="AM217" i="25" s="1"/>
  <c r="AP217" i="25" s="1"/>
  <c r="AJ218" i="25"/>
  <c r="AM218" i="25" s="1"/>
  <c r="AP218" i="25" s="1"/>
  <c r="AJ219" i="25"/>
  <c r="AM219" i="25" s="1"/>
  <c r="AP219" i="25" s="1"/>
  <c r="AJ220" i="25"/>
  <c r="AM220" i="25" s="1"/>
  <c r="AP220" i="25" s="1"/>
  <c r="AJ221" i="25"/>
  <c r="AM221" i="25" s="1"/>
  <c r="AP221" i="25" s="1"/>
  <c r="AJ222" i="25"/>
  <c r="AM222" i="25" s="1"/>
  <c r="AP222" i="25" s="1"/>
  <c r="AJ223" i="25"/>
  <c r="AM223" i="25" s="1"/>
  <c r="AP223" i="25" s="1"/>
  <c r="AN266" i="25"/>
  <c r="AM266" i="25"/>
  <c r="AP266" i="25" s="1"/>
  <c r="AJ225" i="25"/>
  <c r="AM225" i="25" s="1"/>
  <c r="AP225" i="25" s="1"/>
  <c r="AJ227" i="25"/>
  <c r="AM227" i="25" s="1"/>
  <c r="AP227" i="25" s="1"/>
  <c r="AJ229" i="25"/>
  <c r="AM229" i="25" s="1"/>
  <c r="AP229" i="25" s="1"/>
  <c r="AJ231" i="25"/>
  <c r="AM231" i="25" s="1"/>
  <c r="AP231" i="25" s="1"/>
  <c r="AJ233" i="25"/>
  <c r="AM233" i="25" s="1"/>
  <c r="AP233" i="25" s="1"/>
  <c r="AJ235" i="25"/>
  <c r="AM235" i="25" s="1"/>
  <c r="AP235" i="25" s="1"/>
  <c r="AJ237" i="25"/>
  <c r="AM237" i="25" s="1"/>
  <c r="AP237" i="25" s="1"/>
  <c r="AJ239" i="25"/>
  <c r="AM239" i="25" s="1"/>
  <c r="AP239" i="25" s="1"/>
  <c r="AJ241" i="25"/>
  <c r="AM241" i="25" s="1"/>
  <c r="AP241" i="25" s="1"/>
  <c r="AJ243" i="25"/>
  <c r="AM243" i="25" s="1"/>
  <c r="AP243" i="25" s="1"/>
  <c r="AJ245" i="25"/>
  <c r="AM245" i="25" s="1"/>
  <c r="AP245" i="25" s="1"/>
  <c r="AJ247" i="25"/>
  <c r="AM247" i="25" s="1"/>
  <c r="AP247" i="25" s="1"/>
  <c r="AJ249" i="25"/>
  <c r="AM249" i="25" s="1"/>
  <c r="AP249" i="25" s="1"/>
  <c r="AJ255" i="25"/>
  <c r="AM255" i="25" s="1"/>
  <c r="AP255" i="25" s="1"/>
  <c r="AJ257" i="25"/>
  <c r="AM257" i="25" s="1"/>
  <c r="AP257" i="25" s="1"/>
  <c r="AJ259" i="25"/>
  <c r="AM259" i="25" s="1"/>
  <c r="AP259" i="25" s="1"/>
  <c r="AM267" i="25"/>
  <c r="AP267" i="25" s="1"/>
  <c r="AG3" i="24"/>
  <c r="AG7" i="24"/>
  <c r="AG11" i="24"/>
  <c r="W78" i="24"/>
  <c r="AG78" i="24"/>
  <c r="AG15" i="24"/>
  <c r="AG19" i="24"/>
  <c r="AG23" i="24"/>
  <c r="AG27" i="24"/>
  <c r="AG31" i="24"/>
  <c r="AG35" i="24"/>
  <c r="AG39" i="24"/>
  <c r="AG43" i="24"/>
  <c r="AG47" i="24"/>
  <c r="AG51" i="24"/>
  <c r="AG55" i="24"/>
  <c r="AG59" i="24"/>
  <c r="AG63" i="24"/>
  <c r="W74" i="24"/>
  <c r="AG74" i="24"/>
  <c r="AG5" i="24"/>
  <c r="AG9" i="24"/>
  <c r="AG13" i="24"/>
  <c r="W82" i="24"/>
  <c r="AG82" i="24"/>
  <c r="W86" i="24"/>
  <c r="AG86" i="24"/>
  <c r="AG85" i="24"/>
  <c r="W76" i="24"/>
  <c r="W80" i="24"/>
  <c r="W84" i="24"/>
  <c r="AJ203" i="24"/>
  <c r="AM203" i="24" s="1"/>
  <c r="AP203" i="24" s="1"/>
  <c r="AJ204" i="24"/>
  <c r="AM204" i="24" s="1"/>
  <c r="AP204" i="24" s="1"/>
  <c r="AJ205" i="24"/>
  <c r="AJ225" i="24"/>
  <c r="AM225" i="24" s="1"/>
  <c r="AP225" i="24" s="1"/>
  <c r="AJ227" i="24"/>
  <c r="AM227" i="24" s="1"/>
  <c r="AP227" i="24" s="1"/>
  <c r="AJ229" i="24"/>
  <c r="AM229" i="24" s="1"/>
  <c r="AP229" i="24" s="1"/>
  <c r="AJ231" i="24"/>
  <c r="AM231" i="24" s="1"/>
  <c r="AP231" i="24" s="1"/>
  <c r="AJ233" i="24"/>
  <c r="AM233" i="24" s="1"/>
  <c r="AP233" i="24" s="1"/>
  <c r="AJ235" i="24"/>
  <c r="AM235" i="24" s="1"/>
  <c r="AP235" i="24" s="1"/>
  <c r="AJ237" i="24"/>
  <c r="AM237" i="24" s="1"/>
  <c r="AP237" i="24" s="1"/>
  <c r="AJ239" i="24"/>
  <c r="AM239" i="24" s="1"/>
  <c r="AP239" i="24" s="1"/>
  <c r="AJ243" i="24"/>
  <c r="AM243" i="24" s="1"/>
  <c r="AP243" i="24" s="1"/>
  <c r="AJ245" i="24"/>
  <c r="AM245" i="24" s="1"/>
  <c r="AP245" i="24" s="1"/>
  <c r="AJ247" i="24"/>
  <c r="AM247" i="24" s="1"/>
  <c r="AP247" i="24" s="1"/>
  <c r="AJ249" i="24"/>
  <c r="AM249" i="24" s="1"/>
  <c r="AP249" i="24" s="1"/>
  <c r="AJ251" i="24"/>
  <c r="AM251" i="24" s="1"/>
  <c r="AP251" i="24" s="1"/>
  <c r="AJ253" i="24"/>
  <c r="AM253" i="24" s="1"/>
  <c r="AP253" i="24" s="1"/>
  <c r="AJ255" i="24"/>
  <c r="AM255" i="24" s="1"/>
  <c r="AP255" i="24" s="1"/>
  <c r="AJ257" i="24"/>
  <c r="AM257" i="24" s="1"/>
  <c r="AP257" i="24" s="1"/>
  <c r="AJ259" i="24"/>
  <c r="AM259" i="24" s="1"/>
  <c r="AP259" i="24" s="1"/>
  <c r="AJ261" i="24"/>
  <c r="AM261" i="24" s="1"/>
  <c r="AP261" i="24" s="1"/>
  <c r="AJ263" i="24"/>
  <c r="AM263" i="24" s="1"/>
  <c r="AP263" i="24" s="1"/>
  <c r="AN266" i="24"/>
  <c r="AM266" i="24"/>
  <c r="AP266" i="24" s="1"/>
  <c r="AM267" i="24"/>
  <c r="AP267" i="24" s="1"/>
  <c r="AG2" i="23"/>
  <c r="W4" i="23"/>
  <c r="AG6" i="23"/>
  <c r="W8" i="23"/>
  <c r="AG10" i="23"/>
  <c r="W12" i="23"/>
  <c r="AG14" i="23"/>
  <c r="W16" i="23"/>
  <c r="AG18" i="23"/>
  <c r="W20" i="23"/>
  <c r="AG22" i="23"/>
  <c r="W24" i="23"/>
  <c r="AG26" i="23"/>
  <c r="W28" i="23"/>
  <c r="AG30" i="23"/>
  <c r="W32" i="23"/>
  <c r="W48" i="23"/>
  <c r="W64" i="23"/>
  <c r="AG80" i="23"/>
  <c r="W80" i="23"/>
  <c r="AG33" i="23"/>
  <c r="AG34" i="23"/>
  <c r="AG49" i="23"/>
  <c r="AG50" i="23"/>
  <c r="AG65" i="23"/>
  <c r="AG66" i="23"/>
  <c r="W78" i="23"/>
  <c r="AG78" i="23"/>
  <c r="AG37" i="23"/>
  <c r="AG38" i="23"/>
  <c r="W40" i="23"/>
  <c r="AG53" i="23"/>
  <c r="AG54" i="23"/>
  <c r="W56" i="23"/>
  <c r="AG69" i="23"/>
  <c r="AG70" i="23"/>
  <c r="W72" i="23"/>
  <c r="AG76" i="23"/>
  <c r="W76" i="23"/>
  <c r="W82" i="23"/>
  <c r="AG82" i="23"/>
  <c r="W86" i="23"/>
  <c r="AG86" i="23"/>
  <c r="W84" i="23"/>
  <c r="AG85" i="23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J227" i="23"/>
  <c r="AM227" i="23" s="1"/>
  <c r="AP227" i="23" s="1"/>
  <c r="AJ229" i="23"/>
  <c r="AM229" i="23" s="1"/>
  <c r="AP229" i="23" s="1"/>
  <c r="AJ231" i="23"/>
  <c r="AM231" i="23" s="1"/>
  <c r="AP231" i="23" s="1"/>
  <c r="AJ233" i="23"/>
  <c r="AM233" i="23" s="1"/>
  <c r="AP233" i="23" s="1"/>
  <c r="AJ235" i="23"/>
  <c r="AM235" i="23" s="1"/>
  <c r="AP235" i="23" s="1"/>
  <c r="AJ237" i="23"/>
  <c r="AM237" i="23" s="1"/>
  <c r="AP237" i="23" s="1"/>
  <c r="AJ239" i="23"/>
  <c r="AM239" i="23" s="1"/>
  <c r="AP239" i="23" s="1"/>
  <c r="AJ243" i="23"/>
  <c r="AM243" i="23" s="1"/>
  <c r="AP243" i="23" s="1"/>
  <c r="AJ245" i="23"/>
  <c r="AM245" i="23" s="1"/>
  <c r="AP245" i="23" s="1"/>
  <c r="AJ247" i="23"/>
  <c r="AM247" i="23" s="1"/>
  <c r="AP247" i="23" s="1"/>
  <c r="AJ249" i="23"/>
  <c r="AM249" i="23" s="1"/>
  <c r="AP249" i="23" s="1"/>
  <c r="AJ251" i="23"/>
  <c r="AM251" i="23" s="1"/>
  <c r="AP251" i="23" s="1"/>
  <c r="AJ253" i="23"/>
  <c r="AM253" i="23" s="1"/>
  <c r="AP253" i="23" s="1"/>
  <c r="AJ255" i="23"/>
  <c r="AM255" i="23" s="1"/>
  <c r="AP255" i="23" s="1"/>
  <c r="AJ257" i="23"/>
  <c r="AM257" i="23" s="1"/>
  <c r="AP257" i="23" s="1"/>
  <c r="AJ259" i="23"/>
  <c r="AM259" i="23" s="1"/>
  <c r="AP259" i="23" s="1"/>
  <c r="AM267" i="23"/>
  <c r="AP267" i="23" s="1"/>
  <c r="AG2" i="22"/>
  <c r="AG4" i="22"/>
  <c r="AG6" i="22"/>
  <c r="AG8" i="22"/>
  <c r="AG10" i="22"/>
  <c r="AG11" i="22"/>
  <c r="AG3" i="22"/>
  <c r="AG5" i="22"/>
  <c r="AG7" i="22"/>
  <c r="AG9" i="22"/>
  <c r="W55" i="22"/>
  <c r="AG55" i="22"/>
  <c r="AG53" i="22"/>
  <c r="W53" i="22"/>
  <c r="W59" i="22"/>
  <c r="AG59" i="22"/>
  <c r="W57" i="22"/>
  <c r="W61" i="22"/>
  <c r="AG63" i="22"/>
  <c r="W65" i="22"/>
  <c r="AG67" i="22"/>
  <c r="W69" i="22"/>
  <c r="AG71" i="22"/>
  <c r="AG85" i="22"/>
  <c r="AG86" i="22"/>
  <c r="AG87" i="22"/>
  <c r="AG200" i="22"/>
  <c r="AJ224" i="22"/>
  <c r="AM224" i="22" s="1"/>
  <c r="AP224" i="22" s="1"/>
  <c r="AJ226" i="22"/>
  <c r="AM226" i="22" s="1"/>
  <c r="AP226" i="22" s="1"/>
  <c r="AJ228" i="22"/>
  <c r="AM228" i="22" s="1"/>
  <c r="AP228" i="22" s="1"/>
  <c r="AJ230" i="22"/>
  <c r="AM230" i="22" s="1"/>
  <c r="AP230" i="22" s="1"/>
  <c r="AJ232" i="22"/>
  <c r="AM232" i="22" s="1"/>
  <c r="AP232" i="22" s="1"/>
  <c r="AJ234" i="22"/>
  <c r="AM234" i="22" s="1"/>
  <c r="AP234" i="22" s="1"/>
  <c r="AJ236" i="22"/>
  <c r="AM236" i="22" s="1"/>
  <c r="AP236" i="22" s="1"/>
  <c r="AJ238" i="22"/>
  <c r="AM238" i="22" s="1"/>
  <c r="AP238" i="22" s="1"/>
  <c r="AJ244" i="22"/>
  <c r="AM244" i="22" s="1"/>
  <c r="AP244" i="22" s="1"/>
  <c r="AJ246" i="22"/>
  <c r="AM246" i="22" s="1"/>
  <c r="AP246" i="22" s="1"/>
  <c r="AJ248" i="22"/>
  <c r="AM248" i="22" s="1"/>
  <c r="AP248" i="22" s="1"/>
  <c r="AJ250" i="22"/>
  <c r="AM250" i="22" s="1"/>
  <c r="AP250" i="22" s="1"/>
  <c r="AJ252" i="22"/>
  <c r="AM252" i="22" s="1"/>
  <c r="AP252" i="22" s="1"/>
  <c r="AJ256" i="22"/>
  <c r="AM256" i="22" s="1"/>
  <c r="AP256" i="22" s="1"/>
  <c r="AJ258" i="22"/>
  <c r="AM258" i="22" s="1"/>
  <c r="AP258" i="22" s="1"/>
  <c r="AN267" i="22"/>
  <c r="AM267" i="22"/>
  <c r="AP267" i="22" s="1"/>
  <c r="AM266" i="22"/>
  <c r="AP266" i="22" s="1"/>
  <c r="W3" i="21"/>
  <c r="W5" i="21"/>
  <c r="W7" i="21"/>
  <c r="W9" i="21"/>
  <c r="W11" i="21"/>
  <c r="W13" i="21"/>
  <c r="W15" i="21"/>
  <c r="W17" i="21"/>
  <c r="W19" i="21"/>
  <c r="W21" i="21"/>
  <c r="W23" i="21"/>
  <c r="W25" i="21"/>
  <c r="W27" i="21"/>
  <c r="W29" i="21"/>
  <c r="W31" i="21"/>
  <c r="W33" i="21"/>
  <c r="W35" i="21"/>
  <c r="W37" i="21"/>
  <c r="W39" i="21"/>
  <c r="W41" i="21"/>
  <c r="W43" i="21"/>
  <c r="W45" i="21"/>
  <c r="W47" i="21"/>
  <c r="W49" i="21"/>
  <c r="W51" i="21"/>
  <c r="W53" i="21"/>
  <c r="W55" i="21"/>
  <c r="W57" i="21"/>
  <c r="W59" i="21"/>
  <c r="W61" i="21"/>
  <c r="W63" i="21"/>
  <c r="W65" i="21"/>
  <c r="W67" i="21"/>
  <c r="W69" i="21"/>
  <c r="W71" i="21"/>
  <c r="AG75" i="21"/>
  <c r="AG79" i="21"/>
  <c r="AG83" i="21"/>
  <c r="AG73" i="21"/>
  <c r="AG77" i="21"/>
  <c r="AG81" i="21"/>
  <c r="AG85" i="21"/>
  <c r="AJ207" i="21"/>
  <c r="AM207" i="21" s="1"/>
  <c r="AP207" i="21" s="1"/>
  <c r="AJ208" i="21"/>
  <c r="AM208" i="21" s="1"/>
  <c r="AP208" i="21" s="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M212" i="21" s="1"/>
  <c r="AP212" i="21" s="1"/>
  <c r="AJ213" i="21"/>
  <c r="AM213" i="21" s="1"/>
  <c r="AP213" i="21" s="1"/>
  <c r="AJ214" i="21"/>
  <c r="AM214" i="21" s="1"/>
  <c r="AP214" i="21" s="1"/>
  <c r="AJ215" i="21"/>
  <c r="AM215" i="21" s="1"/>
  <c r="AP215" i="21" s="1"/>
  <c r="AJ216" i="21"/>
  <c r="AM216" i="21" s="1"/>
  <c r="AP216" i="21" s="1"/>
  <c r="AJ217" i="21"/>
  <c r="AM217" i="21" s="1"/>
  <c r="AP217" i="21" s="1"/>
  <c r="AJ218" i="21"/>
  <c r="AM218" i="21" s="1"/>
  <c r="AP218" i="21" s="1"/>
  <c r="AJ219" i="21"/>
  <c r="AM219" i="21" s="1"/>
  <c r="AP219" i="21" s="1"/>
  <c r="AJ220" i="21"/>
  <c r="AM220" i="21" s="1"/>
  <c r="AP220" i="21" s="1"/>
  <c r="AJ221" i="21"/>
  <c r="AM221" i="21" s="1"/>
  <c r="AP221" i="21" s="1"/>
  <c r="AJ222" i="21"/>
  <c r="AM222" i="21" s="1"/>
  <c r="AP222" i="21" s="1"/>
  <c r="AJ223" i="21"/>
  <c r="AM223" i="21" s="1"/>
  <c r="AP223" i="21" s="1"/>
  <c r="AN266" i="21"/>
  <c r="AM266" i="21"/>
  <c r="AP266" i="21" s="1"/>
  <c r="AJ225" i="21"/>
  <c r="AM225" i="21" s="1"/>
  <c r="AP225" i="21" s="1"/>
  <c r="AJ227" i="21"/>
  <c r="AM227" i="21" s="1"/>
  <c r="AP227" i="21" s="1"/>
  <c r="AJ229" i="21"/>
  <c r="AM229" i="21" s="1"/>
  <c r="AP229" i="21" s="1"/>
  <c r="AJ231" i="21"/>
  <c r="AM231" i="21" s="1"/>
  <c r="AP231" i="21" s="1"/>
  <c r="AJ233" i="21"/>
  <c r="AM233" i="21" s="1"/>
  <c r="AP233" i="21" s="1"/>
  <c r="AJ235" i="21"/>
  <c r="AM235" i="21" s="1"/>
  <c r="AP235" i="21" s="1"/>
  <c r="AJ237" i="21"/>
  <c r="AM237" i="21" s="1"/>
  <c r="AP237" i="21" s="1"/>
  <c r="AJ239" i="21"/>
  <c r="AM239" i="21" s="1"/>
  <c r="AP239" i="21" s="1"/>
  <c r="AJ243" i="21"/>
  <c r="AM243" i="21" s="1"/>
  <c r="AP243" i="21" s="1"/>
  <c r="AJ245" i="21"/>
  <c r="AM245" i="21" s="1"/>
  <c r="AP245" i="21" s="1"/>
  <c r="AJ247" i="21"/>
  <c r="AM247" i="21" s="1"/>
  <c r="AP247" i="21" s="1"/>
  <c r="AJ249" i="21"/>
  <c r="AM249" i="21" s="1"/>
  <c r="AP249" i="21" s="1"/>
  <c r="AJ251" i="21"/>
  <c r="AM251" i="21" s="1"/>
  <c r="AP251" i="21" s="1"/>
  <c r="AJ255" i="21"/>
  <c r="AM255" i="21" s="1"/>
  <c r="AP255" i="21" s="1"/>
  <c r="AJ257" i="21"/>
  <c r="AM257" i="21" s="1"/>
  <c r="AP257" i="21" s="1"/>
  <c r="AJ259" i="21"/>
  <c r="AM259" i="21" s="1"/>
  <c r="AP259" i="21" s="1"/>
  <c r="AM267" i="21"/>
  <c r="AP267" i="21" s="1"/>
  <c r="AG2" i="20"/>
  <c r="W6" i="20"/>
  <c r="AG10" i="20"/>
  <c r="W14" i="20"/>
  <c r="AG18" i="20"/>
  <c r="W22" i="20"/>
  <c r="AG26" i="20"/>
  <c r="W30" i="20"/>
  <c r="AG34" i="20"/>
  <c r="W38" i="20"/>
  <c r="AG42" i="20"/>
  <c r="W46" i="20"/>
  <c r="AG50" i="20"/>
  <c r="W54" i="20"/>
  <c r="AG58" i="20"/>
  <c r="W62" i="20"/>
  <c r="AG66" i="20"/>
  <c r="W70" i="20"/>
  <c r="W78" i="20"/>
  <c r="W85" i="20"/>
  <c r="AG85" i="20"/>
  <c r="AG3" i="20"/>
  <c r="AG5" i="20"/>
  <c r="AG7" i="20"/>
  <c r="AG9" i="20"/>
  <c r="AG11" i="20"/>
  <c r="AG13" i="20"/>
  <c r="AG15" i="20"/>
  <c r="AG17" i="20"/>
  <c r="AG19" i="20"/>
  <c r="AG21" i="20"/>
  <c r="AG23" i="20"/>
  <c r="AG25" i="20"/>
  <c r="AG27" i="20"/>
  <c r="AG29" i="20"/>
  <c r="AG31" i="20"/>
  <c r="AG33" i="20"/>
  <c r="AG35" i="20"/>
  <c r="AG37" i="20"/>
  <c r="AG39" i="20"/>
  <c r="AG41" i="20"/>
  <c r="AG43" i="20"/>
  <c r="AG45" i="20"/>
  <c r="AG47" i="20"/>
  <c r="AG49" i="20"/>
  <c r="AG51" i="20"/>
  <c r="AG53" i="20"/>
  <c r="AG55" i="20"/>
  <c r="AG57" i="20"/>
  <c r="AG59" i="20"/>
  <c r="AG61" i="20"/>
  <c r="AG63" i="20"/>
  <c r="AG65" i="20"/>
  <c r="AG67" i="20"/>
  <c r="AG69" i="20"/>
  <c r="AG200" i="20"/>
  <c r="AK224" i="20"/>
  <c r="AJ224" i="20"/>
  <c r="AM224" i="20" s="1"/>
  <c r="AP224" i="20" s="1"/>
  <c r="AK225" i="20"/>
  <c r="AJ225" i="20"/>
  <c r="AM225" i="20" s="1"/>
  <c r="AP225" i="20" s="1"/>
  <c r="AK226" i="20"/>
  <c r="AJ226" i="20"/>
  <c r="AM226" i="20" s="1"/>
  <c r="AP226" i="20" s="1"/>
  <c r="AK227" i="20"/>
  <c r="AJ227" i="20"/>
  <c r="AM227" i="20" s="1"/>
  <c r="AP227" i="20" s="1"/>
  <c r="AK228" i="20"/>
  <c r="AJ228" i="20"/>
  <c r="AM228" i="20" s="1"/>
  <c r="AP228" i="20" s="1"/>
  <c r="AK229" i="20"/>
  <c r="AJ229" i="20"/>
  <c r="AM229" i="20" s="1"/>
  <c r="AP229" i="20" s="1"/>
  <c r="AK230" i="20"/>
  <c r="AJ230" i="20"/>
  <c r="AM230" i="20" s="1"/>
  <c r="AP230" i="20" s="1"/>
  <c r="AK231" i="20"/>
  <c r="AJ231" i="20"/>
  <c r="AM231" i="20" s="1"/>
  <c r="AP231" i="20" s="1"/>
  <c r="AK232" i="20"/>
  <c r="AJ232" i="20"/>
  <c r="AM232" i="20" s="1"/>
  <c r="AP232" i="20" s="1"/>
  <c r="AK233" i="20"/>
  <c r="AJ233" i="20"/>
  <c r="AM233" i="20" s="1"/>
  <c r="AP233" i="20" s="1"/>
  <c r="AK234" i="20"/>
  <c r="AJ234" i="20"/>
  <c r="AM234" i="20" s="1"/>
  <c r="AP234" i="20" s="1"/>
  <c r="AK235" i="20"/>
  <c r="AJ235" i="20"/>
  <c r="AM235" i="20" s="1"/>
  <c r="AP235" i="20" s="1"/>
  <c r="AK236" i="20"/>
  <c r="AJ236" i="20"/>
  <c r="AM236" i="20" s="1"/>
  <c r="AP236" i="20" s="1"/>
  <c r="AK237" i="20"/>
  <c r="AJ237" i="20"/>
  <c r="AM237" i="20" s="1"/>
  <c r="AP237" i="20" s="1"/>
  <c r="AK238" i="20"/>
  <c r="AJ238" i="20"/>
  <c r="AM238" i="20" s="1"/>
  <c r="AP238" i="20" s="1"/>
  <c r="AK239" i="20"/>
  <c r="AJ239" i="20"/>
  <c r="AM239" i="20" s="1"/>
  <c r="AP239" i="20" s="1"/>
  <c r="AK240" i="20"/>
  <c r="AK241" i="20"/>
  <c r="AK242" i="20"/>
  <c r="AK243" i="20"/>
  <c r="AJ243" i="20"/>
  <c r="AM243" i="20" s="1"/>
  <c r="AP243" i="20" s="1"/>
  <c r="AK244" i="20"/>
  <c r="AJ244" i="20"/>
  <c r="AM244" i="20" s="1"/>
  <c r="AP244" i="20" s="1"/>
  <c r="AK245" i="20"/>
  <c r="AJ245" i="20"/>
  <c r="AM245" i="20" s="1"/>
  <c r="AP245" i="20" s="1"/>
  <c r="AK246" i="20"/>
  <c r="AJ246" i="20"/>
  <c r="AM246" i="20" s="1"/>
  <c r="AP246" i="20" s="1"/>
  <c r="AK247" i="20"/>
  <c r="AJ247" i="20"/>
  <c r="AM247" i="20" s="1"/>
  <c r="AP247" i="20" s="1"/>
  <c r="AK248" i="20"/>
  <c r="AJ248" i="20"/>
  <c r="AM248" i="20" s="1"/>
  <c r="AP248" i="20" s="1"/>
  <c r="AK249" i="20"/>
  <c r="AJ249" i="20"/>
  <c r="AM249" i="20" s="1"/>
  <c r="AP249" i="20" s="1"/>
  <c r="AK250" i="20"/>
  <c r="AJ250" i="20"/>
  <c r="AM250" i="20" s="1"/>
  <c r="AP250" i="20" s="1"/>
  <c r="AK251" i="20"/>
  <c r="AJ251" i="20"/>
  <c r="AM251" i="20" s="1"/>
  <c r="AP251" i="20" s="1"/>
  <c r="AK252" i="20"/>
  <c r="AK253" i="20"/>
  <c r="AJ253" i="20"/>
  <c r="AM253" i="20" s="1"/>
  <c r="AP253" i="20" s="1"/>
  <c r="AK254" i="20"/>
  <c r="AK255" i="20"/>
  <c r="AJ255" i="20"/>
  <c r="AM255" i="20" s="1"/>
  <c r="AP255" i="20" s="1"/>
  <c r="AK256" i="20"/>
  <c r="AJ256" i="20"/>
  <c r="AM256" i="20" s="1"/>
  <c r="AP256" i="20" s="1"/>
  <c r="AK257" i="20"/>
  <c r="AJ257" i="20"/>
  <c r="AM257" i="20" s="1"/>
  <c r="AP257" i="20" s="1"/>
  <c r="AK258" i="20"/>
  <c r="AJ258" i="20"/>
  <c r="AM258" i="20" s="1"/>
  <c r="AP258" i="20" s="1"/>
  <c r="AK259" i="20"/>
  <c r="AJ259" i="20"/>
  <c r="AM259" i="20" s="1"/>
  <c r="AP259" i="20" s="1"/>
  <c r="AK260" i="20"/>
  <c r="AJ260" i="20"/>
  <c r="AM260" i="20" s="1"/>
  <c r="AP260" i="20" s="1"/>
  <c r="AK261" i="20"/>
  <c r="AJ261" i="20"/>
  <c r="AM261" i="20" s="1"/>
  <c r="AP261" i="20" s="1"/>
  <c r="AJ206" i="20"/>
  <c r="AM206" i="20" s="1"/>
  <c r="AP206" i="20" s="1"/>
  <c r="AN267" i="20"/>
  <c r="AM267" i="20"/>
  <c r="AP267" i="20" s="1"/>
  <c r="AJ262" i="20"/>
  <c r="AM262" i="20" s="1"/>
  <c r="AP262" i="20" s="1"/>
  <c r="AJ263" i="20"/>
  <c r="AM263" i="20" s="1"/>
  <c r="AP263" i="20" s="1"/>
  <c r="AJ264" i="20"/>
  <c r="AM264" i="20" s="1"/>
  <c r="AP264" i="20" s="1"/>
  <c r="AM266" i="20"/>
  <c r="AP266" i="20" s="1"/>
  <c r="AG7" i="19"/>
  <c r="AG19" i="19"/>
  <c r="AG25" i="19"/>
  <c r="AG31" i="19"/>
  <c r="AG41" i="19"/>
  <c r="W3" i="19"/>
  <c r="W5" i="19"/>
  <c r="W9" i="19"/>
  <c r="W11" i="19"/>
  <c r="W13" i="19"/>
  <c r="W15" i="19"/>
  <c r="W17" i="19"/>
  <c r="W21" i="19"/>
  <c r="W23" i="19"/>
  <c r="W27" i="19"/>
  <c r="W29" i="19"/>
  <c r="W33" i="19"/>
  <c r="W35" i="19"/>
  <c r="W37" i="19"/>
  <c r="W39" i="19"/>
  <c r="W43" i="19"/>
  <c r="W45" i="19"/>
  <c r="W47" i="19"/>
  <c r="W78" i="19"/>
  <c r="AG2" i="19"/>
  <c r="AG4" i="19"/>
  <c r="AG6" i="19"/>
  <c r="AG8" i="19"/>
  <c r="AG10" i="19"/>
  <c r="AG12" i="19"/>
  <c r="AG14" i="19"/>
  <c r="AG16" i="19"/>
  <c r="AG18" i="19"/>
  <c r="AG20" i="19"/>
  <c r="AG22" i="19"/>
  <c r="AG24" i="19"/>
  <c r="AG26" i="19"/>
  <c r="AG28" i="19"/>
  <c r="AG30" i="19"/>
  <c r="AG32" i="19"/>
  <c r="AG34" i="19"/>
  <c r="AG36" i="19"/>
  <c r="AG38" i="19"/>
  <c r="AG40" i="19"/>
  <c r="AG42" i="19"/>
  <c r="AG44" i="19"/>
  <c r="AG46" i="19"/>
  <c r="AG79" i="19"/>
  <c r="AG80" i="19"/>
  <c r="W82" i="19"/>
  <c r="AG83" i="19"/>
  <c r="AG84" i="19"/>
  <c r="W86" i="19"/>
  <c r="AG200" i="19"/>
  <c r="AJ206" i="19"/>
  <c r="AM206" i="19" s="1"/>
  <c r="AP206" i="19" s="1"/>
  <c r="AJ224" i="19"/>
  <c r="AM224" i="19" s="1"/>
  <c r="AP224" i="19" s="1"/>
  <c r="AJ226" i="19"/>
  <c r="AM226" i="19" s="1"/>
  <c r="AP226" i="19" s="1"/>
  <c r="AJ228" i="19"/>
  <c r="AM228" i="19" s="1"/>
  <c r="AP228" i="19" s="1"/>
  <c r="AJ230" i="19"/>
  <c r="AM230" i="19" s="1"/>
  <c r="AP230" i="19" s="1"/>
  <c r="AJ232" i="19"/>
  <c r="AM232" i="19" s="1"/>
  <c r="AP232" i="19" s="1"/>
  <c r="AJ234" i="19"/>
  <c r="AM234" i="19" s="1"/>
  <c r="AP234" i="19" s="1"/>
  <c r="AJ236" i="19"/>
  <c r="AM236" i="19" s="1"/>
  <c r="AP236" i="19" s="1"/>
  <c r="AJ238" i="19"/>
  <c r="AM238" i="19" s="1"/>
  <c r="AP238" i="19" s="1"/>
  <c r="AJ240" i="19"/>
  <c r="AM240" i="19" s="1"/>
  <c r="AP240" i="19" s="1"/>
  <c r="AJ244" i="19"/>
  <c r="AM244" i="19" s="1"/>
  <c r="AP244" i="19" s="1"/>
  <c r="AJ246" i="19"/>
  <c r="AM246" i="19" s="1"/>
  <c r="AP246" i="19" s="1"/>
  <c r="AJ248" i="19"/>
  <c r="AM248" i="19" s="1"/>
  <c r="AP248" i="19" s="1"/>
  <c r="AJ250" i="19"/>
  <c r="AM250" i="19" s="1"/>
  <c r="AP250" i="19" s="1"/>
  <c r="AJ252" i="19"/>
  <c r="AM252" i="19" s="1"/>
  <c r="AP252" i="19" s="1"/>
  <c r="AJ254" i="19"/>
  <c r="AM254" i="19" s="1"/>
  <c r="AP254" i="19" s="1"/>
  <c r="AJ256" i="19"/>
  <c r="AM256" i="19" s="1"/>
  <c r="AP256" i="19" s="1"/>
  <c r="AJ258" i="19"/>
  <c r="AM258" i="19" s="1"/>
  <c r="AP258" i="19" s="1"/>
  <c r="AJ260" i="19"/>
  <c r="AM260" i="19" s="1"/>
  <c r="AP260" i="19" s="1"/>
  <c r="AN266" i="19"/>
  <c r="AM266" i="19"/>
  <c r="AP266" i="19" s="1"/>
  <c r="AN267" i="19"/>
  <c r="AM267" i="19"/>
  <c r="AP267" i="19" s="1"/>
  <c r="W4" i="18"/>
  <c r="W20" i="18"/>
  <c r="W36" i="18"/>
  <c r="W52" i="18"/>
  <c r="AG60" i="18"/>
  <c r="W60" i="18"/>
  <c r="AG68" i="18"/>
  <c r="W68" i="18"/>
  <c r="AG5" i="18"/>
  <c r="AG6" i="18"/>
  <c r="AG21" i="18"/>
  <c r="AG22" i="18"/>
  <c r="AG37" i="18"/>
  <c r="AG38" i="18"/>
  <c r="AG53" i="18"/>
  <c r="W58" i="18"/>
  <c r="AG58" i="18"/>
  <c r="W66" i="18"/>
  <c r="AG66" i="18"/>
  <c r="AG9" i="18"/>
  <c r="AG10" i="18"/>
  <c r="W12" i="18"/>
  <c r="AG25" i="18"/>
  <c r="AG26" i="18"/>
  <c r="W28" i="18"/>
  <c r="AG41" i="18"/>
  <c r="AG42" i="18"/>
  <c r="W44" i="18"/>
  <c r="AG56" i="18"/>
  <c r="W56" i="18"/>
  <c r="AG64" i="18"/>
  <c r="W64" i="18"/>
  <c r="W54" i="18"/>
  <c r="AG54" i="18"/>
  <c r="W62" i="18"/>
  <c r="AG62" i="18"/>
  <c r="AG70" i="18"/>
  <c r="W72" i="18"/>
  <c r="AG74" i="18"/>
  <c r="W76" i="18"/>
  <c r="AG78" i="18"/>
  <c r="W80" i="18"/>
  <c r="AG82" i="18"/>
  <c r="W84" i="18"/>
  <c r="AG86" i="18"/>
  <c r="AJ207" i="18"/>
  <c r="AM207" i="18" s="1"/>
  <c r="AP207" i="18" s="1"/>
  <c r="AJ208" i="18"/>
  <c r="AM208" i="18" s="1"/>
  <c r="AP208" i="18" s="1"/>
  <c r="AJ209" i="18"/>
  <c r="AM209" i="18" s="1"/>
  <c r="AP209" i="18" s="1"/>
  <c r="AJ210" i="18"/>
  <c r="AM210" i="18" s="1"/>
  <c r="AP210" i="18" s="1"/>
  <c r="AJ211" i="18"/>
  <c r="AM211" i="18" s="1"/>
  <c r="AP211" i="18" s="1"/>
  <c r="AJ212" i="18"/>
  <c r="AM212" i="18" s="1"/>
  <c r="AP212" i="18" s="1"/>
  <c r="AJ213" i="18"/>
  <c r="AM213" i="18" s="1"/>
  <c r="AP213" i="18" s="1"/>
  <c r="AJ214" i="18"/>
  <c r="AM214" i="18" s="1"/>
  <c r="AP214" i="18" s="1"/>
  <c r="AJ215" i="18"/>
  <c r="AM215" i="18" s="1"/>
  <c r="AP215" i="18" s="1"/>
  <c r="AN266" i="18"/>
  <c r="AM266" i="18"/>
  <c r="AP266" i="18" s="1"/>
  <c r="AJ217" i="18"/>
  <c r="AM217" i="18" s="1"/>
  <c r="AP217" i="18" s="1"/>
  <c r="AJ219" i="18"/>
  <c r="AM219" i="18" s="1"/>
  <c r="AP219" i="18" s="1"/>
  <c r="AJ221" i="18"/>
  <c r="AM221" i="18" s="1"/>
  <c r="AP221" i="18" s="1"/>
  <c r="AJ223" i="18"/>
  <c r="AM223" i="18" s="1"/>
  <c r="AP223" i="18" s="1"/>
  <c r="AJ225" i="18"/>
  <c r="AM225" i="18" s="1"/>
  <c r="AP225" i="18" s="1"/>
  <c r="AJ227" i="18"/>
  <c r="AM227" i="18" s="1"/>
  <c r="AP227" i="18" s="1"/>
  <c r="AJ229" i="18"/>
  <c r="AM229" i="18" s="1"/>
  <c r="AP229" i="18" s="1"/>
  <c r="AJ231" i="18"/>
  <c r="AM231" i="18" s="1"/>
  <c r="AP231" i="18" s="1"/>
  <c r="AJ233" i="18"/>
  <c r="AM233" i="18" s="1"/>
  <c r="AP233" i="18" s="1"/>
  <c r="AJ235" i="18"/>
  <c r="AM235" i="18" s="1"/>
  <c r="AP235" i="18" s="1"/>
  <c r="AJ237" i="18"/>
  <c r="AM237" i="18" s="1"/>
  <c r="AP237" i="18" s="1"/>
  <c r="AJ239" i="18"/>
  <c r="AM239" i="18" s="1"/>
  <c r="AP239" i="18" s="1"/>
  <c r="AJ243" i="18"/>
  <c r="AM243" i="18" s="1"/>
  <c r="AP243" i="18" s="1"/>
  <c r="AM267" i="18"/>
  <c r="AP267" i="18" s="1"/>
  <c r="W2" i="17"/>
  <c r="W4" i="17"/>
  <c r="W6" i="17"/>
  <c r="W8" i="17"/>
  <c r="W10" i="17"/>
  <c r="W12" i="17"/>
  <c r="W14" i="17"/>
  <c r="W16" i="17"/>
  <c r="W18" i="17"/>
  <c r="W20" i="17"/>
  <c r="W22" i="17"/>
  <c r="W24" i="17"/>
  <c r="W26" i="17"/>
  <c r="W28" i="17"/>
  <c r="W30" i="17"/>
  <c r="W32" i="17"/>
  <c r="W34" i="17"/>
  <c r="W36" i="17"/>
  <c r="W38" i="17"/>
  <c r="W40" i="17"/>
  <c r="W42" i="17"/>
  <c r="W74" i="17"/>
  <c r="AG78" i="17"/>
  <c r="W82" i="17"/>
  <c r="AG86" i="17"/>
  <c r="AG3" i="17"/>
  <c r="AG5" i="17"/>
  <c r="AG7" i="17"/>
  <c r="AG9" i="17"/>
  <c r="AG11" i="17"/>
  <c r="AG13" i="17"/>
  <c r="AG15" i="17"/>
  <c r="AG17" i="17"/>
  <c r="AG19" i="17"/>
  <c r="AG21" i="17"/>
  <c r="AG23" i="17"/>
  <c r="AG25" i="17"/>
  <c r="AG27" i="17"/>
  <c r="AG29" i="17"/>
  <c r="AG31" i="17"/>
  <c r="AG33" i="17"/>
  <c r="AG35" i="17"/>
  <c r="AG37" i="17"/>
  <c r="AG39" i="17"/>
  <c r="AG41" i="17"/>
  <c r="W43" i="17"/>
  <c r="AG200" i="17"/>
  <c r="AK224" i="17"/>
  <c r="AJ224" i="17"/>
  <c r="AM224" i="17" s="1"/>
  <c r="AP224" i="17" s="1"/>
  <c r="AK225" i="17"/>
  <c r="AJ225" i="17"/>
  <c r="AM225" i="17" s="1"/>
  <c r="AP225" i="17" s="1"/>
  <c r="AK226" i="17"/>
  <c r="AJ226" i="17"/>
  <c r="AM226" i="17" s="1"/>
  <c r="AP226" i="17" s="1"/>
  <c r="AK227" i="17"/>
  <c r="AJ227" i="17"/>
  <c r="AM227" i="17" s="1"/>
  <c r="AP227" i="17" s="1"/>
  <c r="AK228" i="17"/>
  <c r="AJ228" i="17"/>
  <c r="AM228" i="17" s="1"/>
  <c r="AP228" i="17" s="1"/>
  <c r="AK229" i="17"/>
  <c r="AJ229" i="17"/>
  <c r="AM229" i="17" s="1"/>
  <c r="AP229" i="17" s="1"/>
  <c r="AK230" i="17"/>
  <c r="AJ230" i="17"/>
  <c r="AM230" i="17" s="1"/>
  <c r="AP230" i="17" s="1"/>
  <c r="AK231" i="17"/>
  <c r="AJ231" i="17"/>
  <c r="AM231" i="17" s="1"/>
  <c r="AP231" i="17" s="1"/>
  <c r="AK232" i="17"/>
  <c r="AJ232" i="17"/>
  <c r="AM232" i="17" s="1"/>
  <c r="AP232" i="17" s="1"/>
  <c r="AK233" i="17"/>
  <c r="AJ233" i="17"/>
  <c r="AM233" i="17" s="1"/>
  <c r="AP233" i="17" s="1"/>
  <c r="AK234" i="17"/>
  <c r="AJ234" i="17"/>
  <c r="AM234" i="17" s="1"/>
  <c r="AP234" i="17" s="1"/>
  <c r="AK235" i="17"/>
  <c r="AJ235" i="17"/>
  <c r="AM235" i="17" s="1"/>
  <c r="AP235" i="17" s="1"/>
  <c r="AK236" i="17"/>
  <c r="AJ236" i="17"/>
  <c r="AM236" i="17" s="1"/>
  <c r="AP236" i="17" s="1"/>
  <c r="AK237" i="17"/>
  <c r="AJ237" i="17"/>
  <c r="AM237" i="17" s="1"/>
  <c r="AP237" i="17" s="1"/>
  <c r="AK238" i="17"/>
  <c r="AJ238" i="17"/>
  <c r="AM238" i="17" s="1"/>
  <c r="AP238" i="17" s="1"/>
  <c r="AK239" i="17"/>
  <c r="AJ239" i="17"/>
  <c r="AM239" i="17" s="1"/>
  <c r="AP239" i="17" s="1"/>
  <c r="AK240" i="17"/>
  <c r="AK241" i="17"/>
  <c r="AK242" i="17"/>
  <c r="AK243" i="17"/>
  <c r="AJ243" i="17"/>
  <c r="AM243" i="17" s="1"/>
  <c r="AP243" i="17" s="1"/>
  <c r="AK244" i="17"/>
  <c r="AJ244" i="17"/>
  <c r="AM244" i="17" s="1"/>
  <c r="AP244" i="17" s="1"/>
  <c r="AK245" i="17"/>
  <c r="AJ245" i="17"/>
  <c r="AM245" i="17" s="1"/>
  <c r="AP245" i="17" s="1"/>
  <c r="AK246" i="17"/>
  <c r="AJ246" i="17"/>
  <c r="AM246" i="17" s="1"/>
  <c r="AP246" i="17" s="1"/>
  <c r="AK247" i="17"/>
  <c r="AJ247" i="17"/>
  <c r="AM247" i="17" s="1"/>
  <c r="AP247" i="17" s="1"/>
  <c r="AK248" i="17"/>
  <c r="AJ248" i="17"/>
  <c r="AM248" i="17" s="1"/>
  <c r="AP248" i="17" s="1"/>
  <c r="AK249" i="17"/>
  <c r="AJ249" i="17"/>
  <c r="AM249" i="17" s="1"/>
  <c r="AP249" i="17" s="1"/>
  <c r="AK250" i="17"/>
  <c r="AJ250" i="17"/>
  <c r="AM250" i="17" s="1"/>
  <c r="AP250" i="17" s="1"/>
  <c r="AK251" i="17"/>
  <c r="AK252" i="17"/>
  <c r="AK253" i="17"/>
  <c r="AJ253" i="17"/>
  <c r="AM253" i="17" s="1"/>
  <c r="AP253" i="17" s="1"/>
  <c r="AK254" i="17"/>
  <c r="AK255" i="17"/>
  <c r="AJ255" i="17"/>
  <c r="AM255" i="17" s="1"/>
  <c r="AP255" i="17" s="1"/>
  <c r="AK256" i="17"/>
  <c r="AJ256" i="17"/>
  <c r="AM256" i="17" s="1"/>
  <c r="AP256" i="17" s="1"/>
  <c r="AK257" i="17"/>
  <c r="AJ257" i="17"/>
  <c r="AM257" i="17" s="1"/>
  <c r="AP257" i="17" s="1"/>
  <c r="AG73" i="17"/>
  <c r="AG75" i="17"/>
  <c r="AG77" i="17"/>
  <c r="AG79" i="17"/>
  <c r="AG81" i="17"/>
  <c r="AG83" i="17"/>
  <c r="AG85" i="17"/>
  <c r="AG87" i="17"/>
  <c r="AJ206" i="17"/>
  <c r="AM206" i="17" s="1"/>
  <c r="AP206" i="17" s="1"/>
  <c r="AK223" i="17"/>
  <c r="AN267" i="17"/>
  <c r="AM267" i="17"/>
  <c r="AP267" i="17" s="1"/>
  <c r="AJ258" i="17"/>
  <c r="AM258" i="17" s="1"/>
  <c r="AP258" i="17" s="1"/>
  <c r="AJ259" i="17"/>
  <c r="AM259" i="17" s="1"/>
  <c r="AP259" i="17" s="1"/>
  <c r="AJ260" i="17"/>
  <c r="AM260" i="17" s="1"/>
  <c r="AP260" i="17" s="1"/>
  <c r="AJ261" i="17"/>
  <c r="AM261" i="17" s="1"/>
  <c r="AP261" i="17" s="1"/>
  <c r="AJ262" i="17"/>
  <c r="AM262" i="17" s="1"/>
  <c r="AP262" i="17" s="1"/>
  <c r="AJ263" i="17"/>
  <c r="AM263" i="17" s="1"/>
  <c r="AP263" i="17" s="1"/>
  <c r="AM266" i="17"/>
  <c r="AP266" i="17" s="1"/>
  <c r="AG60" i="16"/>
  <c r="W60" i="16"/>
  <c r="AG2" i="16"/>
  <c r="W4" i="16"/>
  <c r="AG6" i="16"/>
  <c r="W8" i="16"/>
  <c r="AG10" i="16"/>
  <c r="W12" i="16"/>
  <c r="AG14" i="16"/>
  <c r="W16" i="16"/>
  <c r="AG18" i="16"/>
  <c r="W20" i="16"/>
  <c r="AG22" i="16"/>
  <c r="W24" i="16"/>
  <c r="AG26" i="16"/>
  <c r="W28" i="16"/>
  <c r="AG30" i="16"/>
  <c r="W32" i="16"/>
  <c r="AG34" i="16"/>
  <c r="W36" i="16"/>
  <c r="AG38" i="16"/>
  <c r="W40" i="16"/>
  <c r="AG42" i="16"/>
  <c r="W44" i="16"/>
  <c r="AG45" i="16"/>
  <c r="AG46" i="16"/>
  <c r="AG64" i="16"/>
  <c r="W64" i="16"/>
  <c r="AG49" i="16"/>
  <c r="AG50" i="16"/>
  <c r="W52" i="16"/>
  <c r="AG81" i="16"/>
  <c r="AG85" i="16"/>
  <c r="W68" i="16"/>
  <c r="W72" i="16"/>
  <c r="W76" i="16"/>
  <c r="W80" i="16"/>
  <c r="W84" i="16"/>
  <c r="AG200" i="16"/>
  <c r="AJ206" i="16"/>
  <c r="AM206" i="16" s="1"/>
  <c r="AP206" i="16" s="1"/>
  <c r="AJ224" i="16"/>
  <c r="AM224" i="16" s="1"/>
  <c r="AP224" i="16" s="1"/>
  <c r="AJ226" i="16"/>
  <c r="AM226" i="16" s="1"/>
  <c r="AP226" i="16" s="1"/>
  <c r="AJ228" i="16"/>
  <c r="AM228" i="16" s="1"/>
  <c r="AP228" i="16" s="1"/>
  <c r="AJ230" i="16"/>
  <c r="AM230" i="16" s="1"/>
  <c r="AP230" i="16" s="1"/>
  <c r="AJ232" i="16"/>
  <c r="AM232" i="16" s="1"/>
  <c r="AP232" i="16" s="1"/>
  <c r="AJ234" i="16"/>
  <c r="AM234" i="16" s="1"/>
  <c r="AP234" i="16" s="1"/>
  <c r="AJ236" i="16"/>
  <c r="AM236" i="16" s="1"/>
  <c r="AP236" i="16" s="1"/>
  <c r="AJ238" i="16"/>
  <c r="AM238" i="16" s="1"/>
  <c r="AP238" i="16" s="1"/>
  <c r="AJ240" i="16"/>
  <c r="AM240" i="16" s="1"/>
  <c r="AP240" i="16" s="1"/>
  <c r="AJ244" i="16"/>
  <c r="AM244" i="16" s="1"/>
  <c r="AP244" i="16" s="1"/>
  <c r="AJ246" i="16"/>
  <c r="AM246" i="16" s="1"/>
  <c r="AP246" i="16" s="1"/>
  <c r="AJ248" i="16"/>
  <c r="AM248" i="16" s="1"/>
  <c r="AP248" i="16" s="1"/>
  <c r="AJ250" i="16"/>
  <c r="AM250" i="16" s="1"/>
  <c r="AP250" i="16" s="1"/>
  <c r="AJ256" i="16"/>
  <c r="AM256" i="16" s="1"/>
  <c r="AP256" i="16" s="1"/>
  <c r="AJ258" i="16"/>
  <c r="AM258" i="16" s="1"/>
  <c r="AP258" i="16" s="1"/>
  <c r="AJ260" i="16"/>
  <c r="AM260" i="16" s="1"/>
  <c r="AP260" i="16" s="1"/>
  <c r="AJ262" i="16"/>
  <c r="AM262" i="16" s="1"/>
  <c r="AP262" i="16" s="1"/>
  <c r="AJ264" i="16"/>
  <c r="AM264" i="16" s="1"/>
  <c r="AP264" i="16" s="1"/>
  <c r="AN266" i="16"/>
  <c r="AM266" i="16"/>
  <c r="AP266" i="16" s="1"/>
  <c r="AN267" i="16"/>
  <c r="AM267" i="16"/>
  <c r="AP267" i="16" s="1"/>
  <c r="W74" i="15"/>
  <c r="AG76" i="15"/>
  <c r="W78" i="15"/>
  <c r="AG80" i="15"/>
  <c r="W82" i="15"/>
  <c r="AG84" i="15"/>
  <c r="W86" i="15"/>
  <c r="AN266" i="15"/>
  <c r="AM266" i="15"/>
  <c r="AP266" i="15" s="1"/>
  <c r="AK203" i="15"/>
  <c r="AJ204" i="15"/>
  <c r="AM204" i="15" s="1"/>
  <c r="AP204" i="15" s="1"/>
  <c r="AK205" i="15"/>
  <c r="AJ208" i="15"/>
  <c r="AM208" i="15" s="1"/>
  <c r="AP208" i="15" s="1"/>
  <c r="AJ210" i="15"/>
  <c r="AM210" i="15" s="1"/>
  <c r="AP210" i="15" s="1"/>
  <c r="AJ212" i="15"/>
  <c r="AM212" i="15" s="1"/>
  <c r="AP212" i="15" s="1"/>
  <c r="AJ214" i="15"/>
  <c r="AM214" i="15" s="1"/>
  <c r="AP214" i="15" s="1"/>
  <c r="AJ216" i="15"/>
  <c r="AM216" i="15" s="1"/>
  <c r="AP216" i="15" s="1"/>
  <c r="AJ218" i="15"/>
  <c r="AM218" i="15" s="1"/>
  <c r="AP218" i="15" s="1"/>
  <c r="AM267" i="15"/>
  <c r="AP267" i="15" s="1"/>
  <c r="AG81" i="14"/>
  <c r="AG85" i="14"/>
  <c r="AG29" i="14"/>
  <c r="AG31" i="14"/>
  <c r="AG33" i="14"/>
  <c r="AG35" i="14"/>
  <c r="AG37" i="14"/>
  <c r="AG39" i="14"/>
  <c r="AG41" i="14"/>
  <c r="AG43" i="14"/>
  <c r="AG45" i="14"/>
  <c r="AG47" i="14"/>
  <c r="AG49" i="14"/>
  <c r="AG51" i="14"/>
  <c r="AG53" i="14"/>
  <c r="AG55" i="14"/>
  <c r="AG57" i="14"/>
  <c r="AG59" i="14"/>
  <c r="AG61" i="14"/>
  <c r="AG63" i="14"/>
  <c r="AG65" i="14"/>
  <c r="AG67" i="14"/>
  <c r="AG69" i="14"/>
  <c r="AG71" i="14"/>
  <c r="W76" i="14"/>
  <c r="W80" i="14"/>
  <c r="W84" i="14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AJ215" i="14"/>
  <c r="AM215" i="14" s="1"/>
  <c r="AP215" i="14" s="1"/>
  <c r="AJ216" i="14"/>
  <c r="AM216" i="14" s="1"/>
  <c r="AP216" i="14" s="1"/>
  <c r="AJ217" i="14"/>
  <c r="AM217" i="14" s="1"/>
  <c r="AP217" i="14" s="1"/>
  <c r="AJ219" i="14"/>
  <c r="AM219" i="14" s="1"/>
  <c r="AP219" i="14" s="1"/>
  <c r="AJ221" i="14"/>
  <c r="AM221" i="14" s="1"/>
  <c r="AP221" i="14" s="1"/>
  <c r="AJ223" i="14"/>
  <c r="AM223" i="14" s="1"/>
  <c r="AP223" i="14" s="1"/>
  <c r="AJ225" i="14"/>
  <c r="AM225" i="14" s="1"/>
  <c r="AP225" i="14" s="1"/>
  <c r="AJ227" i="14"/>
  <c r="AM227" i="14" s="1"/>
  <c r="AP227" i="14" s="1"/>
  <c r="AJ229" i="14"/>
  <c r="AM229" i="14" s="1"/>
  <c r="AP229" i="14" s="1"/>
  <c r="AJ231" i="14"/>
  <c r="AM231" i="14" s="1"/>
  <c r="AP231" i="14" s="1"/>
  <c r="AJ233" i="14"/>
  <c r="AM233" i="14" s="1"/>
  <c r="AP233" i="14" s="1"/>
  <c r="AJ235" i="14"/>
  <c r="AM235" i="14" s="1"/>
  <c r="AP235" i="14" s="1"/>
  <c r="AJ237" i="14"/>
  <c r="AM237" i="14" s="1"/>
  <c r="AP237" i="14" s="1"/>
  <c r="AJ239" i="14"/>
  <c r="AM239" i="14" s="1"/>
  <c r="AP239" i="14" s="1"/>
  <c r="AJ243" i="14"/>
  <c r="AM243" i="14" s="1"/>
  <c r="AP243" i="14" s="1"/>
  <c r="AJ245" i="14"/>
  <c r="AM245" i="14" s="1"/>
  <c r="AP245" i="14" s="1"/>
  <c r="AJ247" i="14"/>
  <c r="AM247" i="14" s="1"/>
  <c r="AP247" i="14" s="1"/>
  <c r="AN266" i="14"/>
  <c r="AM266" i="14"/>
  <c r="AP266" i="14" s="1"/>
  <c r="AM267" i="14"/>
  <c r="AP267" i="14" s="1"/>
  <c r="AG56" i="13"/>
  <c r="AG58" i="13"/>
  <c r="AG60" i="13"/>
  <c r="AG62" i="13"/>
  <c r="AG64" i="13"/>
  <c r="AG66" i="13"/>
  <c r="AG68" i="13"/>
  <c r="AG70" i="13"/>
  <c r="AG72" i="13"/>
  <c r="AG77" i="13"/>
  <c r="AG200" i="13"/>
  <c r="AJ223" i="13"/>
  <c r="AM223" i="13" s="1"/>
  <c r="AP223" i="13" s="1"/>
  <c r="AJ206" i="13"/>
  <c r="AM206" i="13" s="1"/>
  <c r="AP206" i="13" s="1"/>
  <c r="AK224" i="13"/>
  <c r="AJ224" i="13"/>
  <c r="AM224" i="13" s="1"/>
  <c r="AP224" i="13" s="1"/>
  <c r="AK225" i="13"/>
  <c r="AJ225" i="13"/>
  <c r="AM225" i="13" s="1"/>
  <c r="AP225" i="13" s="1"/>
  <c r="AK226" i="13"/>
  <c r="AJ226" i="13"/>
  <c r="AM226" i="13" s="1"/>
  <c r="AP226" i="13" s="1"/>
  <c r="AK227" i="13"/>
  <c r="AJ227" i="13"/>
  <c r="AM227" i="13" s="1"/>
  <c r="AP227" i="13" s="1"/>
  <c r="AK228" i="13"/>
  <c r="AJ228" i="13"/>
  <c r="AM228" i="13" s="1"/>
  <c r="AP228" i="13" s="1"/>
  <c r="AK229" i="13"/>
  <c r="AJ229" i="13"/>
  <c r="AM229" i="13" s="1"/>
  <c r="AP229" i="13" s="1"/>
  <c r="AK230" i="13"/>
  <c r="AJ230" i="13"/>
  <c r="AM230" i="13" s="1"/>
  <c r="AP230" i="13" s="1"/>
  <c r="AK231" i="13"/>
  <c r="AJ231" i="13"/>
  <c r="AM231" i="13" s="1"/>
  <c r="AP231" i="13" s="1"/>
  <c r="AK232" i="13"/>
  <c r="AJ232" i="13"/>
  <c r="AM232" i="13" s="1"/>
  <c r="AP232" i="13" s="1"/>
  <c r="AK233" i="13"/>
  <c r="AJ233" i="13"/>
  <c r="AM233" i="13" s="1"/>
  <c r="AP233" i="13" s="1"/>
  <c r="AK234" i="13"/>
  <c r="AJ234" i="13"/>
  <c r="AM234" i="13" s="1"/>
  <c r="AP234" i="13" s="1"/>
  <c r="AK235" i="13"/>
  <c r="AJ235" i="13"/>
  <c r="AM235" i="13" s="1"/>
  <c r="AP235" i="13" s="1"/>
  <c r="AK236" i="13"/>
  <c r="AJ236" i="13"/>
  <c r="AM236" i="13" s="1"/>
  <c r="AP236" i="13" s="1"/>
  <c r="AK237" i="13"/>
  <c r="AJ237" i="13"/>
  <c r="AM237" i="13" s="1"/>
  <c r="AP237" i="13" s="1"/>
  <c r="AK238" i="13"/>
  <c r="AJ238" i="13"/>
  <c r="AM238" i="13" s="1"/>
  <c r="AP238" i="13" s="1"/>
  <c r="AK239" i="13"/>
  <c r="AJ239" i="13"/>
  <c r="AM239" i="13" s="1"/>
  <c r="AP239" i="13" s="1"/>
  <c r="AK240" i="13"/>
  <c r="AK241" i="13"/>
  <c r="AK242" i="13"/>
  <c r="AK243" i="13"/>
  <c r="AJ243" i="13"/>
  <c r="AM243" i="13" s="1"/>
  <c r="AP243" i="13" s="1"/>
  <c r="AK244" i="13"/>
  <c r="AJ244" i="13"/>
  <c r="AM244" i="13" s="1"/>
  <c r="AP244" i="13" s="1"/>
  <c r="AK245" i="13"/>
  <c r="AJ245" i="13"/>
  <c r="AM245" i="13" s="1"/>
  <c r="AP245" i="13" s="1"/>
  <c r="AK246" i="13"/>
  <c r="AJ246" i="13"/>
  <c r="AM246" i="13" s="1"/>
  <c r="AP246" i="13" s="1"/>
  <c r="AK247" i="13"/>
  <c r="AJ247" i="13"/>
  <c r="AM247" i="13" s="1"/>
  <c r="AP247" i="13" s="1"/>
  <c r="AK248" i="13"/>
  <c r="AJ248" i="13"/>
  <c r="AM248" i="13" s="1"/>
  <c r="AP248" i="13" s="1"/>
  <c r="AK249" i="13"/>
  <c r="AJ249" i="13"/>
  <c r="AM249" i="13" s="1"/>
  <c r="AP249" i="13" s="1"/>
  <c r="AK250" i="13"/>
  <c r="AJ250" i="13"/>
  <c r="AM250" i="13" s="1"/>
  <c r="AP250" i="13" s="1"/>
  <c r="AK251" i="13"/>
  <c r="AK252" i="13"/>
  <c r="AK253" i="13"/>
  <c r="AK254" i="13"/>
  <c r="AJ254" i="13"/>
  <c r="AM254" i="13" s="1"/>
  <c r="AP254" i="13" s="1"/>
  <c r="AK255" i="13"/>
  <c r="AJ255" i="13"/>
  <c r="AM255" i="13" s="1"/>
  <c r="AP255" i="13" s="1"/>
  <c r="AK256" i="13"/>
  <c r="AJ256" i="13"/>
  <c r="AM256" i="13" s="1"/>
  <c r="AP256" i="13" s="1"/>
  <c r="AK257" i="13"/>
  <c r="AJ257" i="13"/>
  <c r="AM257" i="13" s="1"/>
  <c r="AP257" i="13" s="1"/>
  <c r="AK258" i="13"/>
  <c r="AJ258" i="13"/>
  <c r="AM258" i="13" s="1"/>
  <c r="AP258" i="13" s="1"/>
  <c r="AK259" i="13"/>
  <c r="AK260" i="13"/>
  <c r="AJ260" i="13"/>
  <c r="AM260" i="13" s="1"/>
  <c r="AP260" i="13" s="1"/>
  <c r="AK261" i="13"/>
  <c r="AJ261" i="13"/>
  <c r="AM261" i="13" s="1"/>
  <c r="AP261" i="13" s="1"/>
  <c r="AN267" i="13"/>
  <c r="AM267" i="13"/>
  <c r="AP267" i="13" s="1"/>
  <c r="AJ262" i="13"/>
  <c r="AM262" i="13" s="1"/>
  <c r="AP262" i="13" s="1"/>
  <c r="AJ263" i="13"/>
  <c r="AM263" i="13" s="1"/>
  <c r="AP263" i="13" s="1"/>
  <c r="AJ264" i="13"/>
  <c r="AM264" i="13" s="1"/>
  <c r="AP264" i="13" s="1"/>
  <c r="AM266" i="13"/>
  <c r="AP266" i="13" s="1"/>
  <c r="AG23" i="12"/>
  <c r="AG27" i="12"/>
  <c r="W29" i="12"/>
  <c r="AG31" i="12"/>
  <c r="W33" i="12"/>
  <c r="AG35" i="12"/>
  <c r="W37" i="12"/>
  <c r="AG39" i="12"/>
  <c r="W41" i="12"/>
  <c r="AG43" i="12"/>
  <c r="W45" i="12"/>
  <c r="AG47" i="12"/>
  <c r="W49" i="12"/>
  <c r="AG51" i="12"/>
  <c r="W53" i="12"/>
  <c r="AG55" i="12"/>
  <c r="W57" i="12"/>
  <c r="AG59" i="12"/>
  <c r="AG56" i="12"/>
  <c r="AG60" i="12"/>
  <c r="AG64" i="12"/>
  <c r="AG200" i="12"/>
  <c r="AK224" i="12"/>
  <c r="AJ224" i="12"/>
  <c r="AM224" i="12" s="1"/>
  <c r="AP224" i="12" s="1"/>
  <c r="AK225" i="12"/>
  <c r="AJ225" i="12"/>
  <c r="AM225" i="12" s="1"/>
  <c r="AP225" i="12" s="1"/>
  <c r="AK226" i="12"/>
  <c r="AJ226" i="12"/>
  <c r="AM226" i="12" s="1"/>
  <c r="AP226" i="12" s="1"/>
  <c r="AK227" i="12"/>
  <c r="AJ227" i="12"/>
  <c r="AM227" i="12" s="1"/>
  <c r="AP227" i="12" s="1"/>
  <c r="AK228" i="12"/>
  <c r="AJ228" i="12"/>
  <c r="AM228" i="12" s="1"/>
  <c r="AP228" i="12" s="1"/>
  <c r="AK229" i="12"/>
  <c r="AJ229" i="12"/>
  <c r="AM229" i="12" s="1"/>
  <c r="AP229" i="12" s="1"/>
  <c r="AK230" i="12"/>
  <c r="AJ230" i="12"/>
  <c r="AM230" i="12" s="1"/>
  <c r="AP230" i="12" s="1"/>
  <c r="AK231" i="12"/>
  <c r="AJ231" i="12"/>
  <c r="AM231" i="12" s="1"/>
  <c r="AP231" i="12" s="1"/>
  <c r="AK232" i="12"/>
  <c r="AJ232" i="12"/>
  <c r="AM232" i="12" s="1"/>
  <c r="AP232" i="12" s="1"/>
  <c r="AK233" i="12"/>
  <c r="AJ233" i="12"/>
  <c r="AM233" i="12" s="1"/>
  <c r="AP233" i="12" s="1"/>
  <c r="AK234" i="12"/>
  <c r="AJ234" i="12"/>
  <c r="AM234" i="12" s="1"/>
  <c r="AP234" i="12" s="1"/>
  <c r="AK235" i="12"/>
  <c r="AJ235" i="12"/>
  <c r="AM235" i="12" s="1"/>
  <c r="AP235" i="12" s="1"/>
  <c r="AK236" i="12"/>
  <c r="AJ236" i="12"/>
  <c r="AM236" i="12" s="1"/>
  <c r="AP236" i="12" s="1"/>
  <c r="AK237" i="12"/>
  <c r="AJ237" i="12"/>
  <c r="AM237" i="12" s="1"/>
  <c r="AP237" i="12" s="1"/>
  <c r="AK238" i="12"/>
  <c r="AJ238" i="12"/>
  <c r="AM238" i="12" s="1"/>
  <c r="AP238" i="12" s="1"/>
  <c r="AK239" i="12"/>
  <c r="AJ239" i="12"/>
  <c r="AM239" i="12" s="1"/>
  <c r="AP239" i="12" s="1"/>
  <c r="AK240" i="12"/>
  <c r="AK241" i="12"/>
  <c r="AK242" i="12"/>
  <c r="AK243" i="12"/>
  <c r="AJ243" i="12"/>
  <c r="AM243" i="12" s="1"/>
  <c r="AP243" i="12" s="1"/>
  <c r="AK244" i="12"/>
  <c r="AJ244" i="12"/>
  <c r="AM244" i="12" s="1"/>
  <c r="AP244" i="12" s="1"/>
  <c r="AK245" i="12"/>
  <c r="AJ245" i="12"/>
  <c r="AM245" i="12" s="1"/>
  <c r="AP245" i="12" s="1"/>
  <c r="AK246" i="12"/>
  <c r="AJ246" i="12"/>
  <c r="AM246" i="12" s="1"/>
  <c r="AP246" i="12" s="1"/>
  <c r="AK247" i="12"/>
  <c r="AJ247" i="12"/>
  <c r="AM247" i="12" s="1"/>
  <c r="AP247" i="12" s="1"/>
  <c r="AK248" i="12"/>
  <c r="AJ248" i="12"/>
  <c r="AM248" i="12" s="1"/>
  <c r="AP248" i="12" s="1"/>
  <c r="AK249" i="12"/>
  <c r="AJ249" i="12"/>
  <c r="AM249" i="12" s="1"/>
  <c r="AP249" i="12" s="1"/>
  <c r="AK250" i="12"/>
  <c r="AJ250" i="12"/>
  <c r="AM250" i="12" s="1"/>
  <c r="AP250" i="12" s="1"/>
  <c r="AK251" i="12"/>
  <c r="AK252" i="12"/>
  <c r="AK253" i="12"/>
  <c r="AK254" i="12"/>
  <c r="AJ254" i="12"/>
  <c r="AM254" i="12" s="1"/>
  <c r="AP254" i="12" s="1"/>
  <c r="AK255" i="12"/>
  <c r="AJ255" i="12"/>
  <c r="AM255" i="12" s="1"/>
  <c r="AP255" i="12" s="1"/>
  <c r="AK256" i="12"/>
  <c r="AJ256" i="12"/>
  <c r="AM256" i="12" s="1"/>
  <c r="AP256" i="12" s="1"/>
  <c r="AK257" i="12"/>
  <c r="AJ257" i="12"/>
  <c r="AM257" i="12" s="1"/>
  <c r="AP257" i="12" s="1"/>
  <c r="AK258" i="12"/>
  <c r="AJ258" i="12"/>
  <c r="AM258" i="12" s="1"/>
  <c r="AP258" i="12" s="1"/>
  <c r="AK259" i="12"/>
  <c r="AJ259" i="12"/>
  <c r="AM259" i="12" s="1"/>
  <c r="AP259" i="12" s="1"/>
  <c r="AK260" i="12"/>
  <c r="AJ260" i="12"/>
  <c r="AM260" i="12" s="1"/>
  <c r="AP260" i="12" s="1"/>
  <c r="AJ206" i="12"/>
  <c r="AM206" i="12" s="1"/>
  <c r="AP206" i="12" s="1"/>
  <c r="AN267" i="12"/>
  <c r="AM267" i="12"/>
  <c r="AP267" i="12" s="1"/>
  <c r="AJ261" i="12"/>
  <c r="AM261" i="12" s="1"/>
  <c r="AP261" i="12" s="1"/>
  <c r="AJ262" i="12"/>
  <c r="AM262" i="12" s="1"/>
  <c r="AP262" i="12" s="1"/>
  <c r="AJ263" i="12"/>
  <c r="AM263" i="12" s="1"/>
  <c r="AP263" i="12" s="1"/>
  <c r="AJ264" i="12"/>
  <c r="AM264" i="12" s="1"/>
  <c r="AP264" i="12" s="1"/>
  <c r="AM266" i="12"/>
  <c r="AP266" i="12" s="1"/>
  <c r="AG78" i="11"/>
  <c r="W78" i="11"/>
  <c r="W2" i="11"/>
  <c r="W6" i="11"/>
  <c r="AG50" i="11"/>
  <c r="W50" i="11"/>
  <c r="AG66" i="11"/>
  <c r="W66" i="11"/>
  <c r="AG82" i="11"/>
  <c r="W82" i="11"/>
  <c r="AG86" i="11"/>
  <c r="W86" i="11"/>
  <c r="AG54" i="11"/>
  <c r="W54" i="11"/>
  <c r="AG70" i="11"/>
  <c r="W70" i="11"/>
  <c r="AG62" i="11"/>
  <c r="W62" i="11"/>
  <c r="AG58" i="11"/>
  <c r="W58" i="11"/>
  <c r="AG74" i="11"/>
  <c r="W74" i="11"/>
  <c r="AG48" i="11"/>
  <c r="AG52" i="11"/>
  <c r="AG56" i="11"/>
  <c r="AG60" i="11"/>
  <c r="AG64" i="11"/>
  <c r="AG68" i="11"/>
  <c r="AG72" i="11"/>
  <c r="AG76" i="11"/>
  <c r="AG80" i="11"/>
  <c r="AG84" i="11"/>
  <c r="AG85" i="11"/>
  <c r="AJ207" i="11"/>
  <c r="AM207" i="11" s="1"/>
  <c r="AP207" i="11" s="1"/>
  <c r="AJ208" i="11"/>
  <c r="AM208" i="11" s="1"/>
  <c r="AP208" i="11" s="1"/>
  <c r="AJ209" i="11"/>
  <c r="AM209" i="11" s="1"/>
  <c r="AP209" i="11" s="1"/>
  <c r="AJ210" i="11"/>
  <c r="AM210" i="11" s="1"/>
  <c r="AP210" i="11" s="1"/>
  <c r="AJ211" i="11"/>
  <c r="AM211" i="11" s="1"/>
  <c r="AP211" i="11" s="1"/>
  <c r="AJ212" i="11"/>
  <c r="AM212" i="11" s="1"/>
  <c r="AP212" i="11" s="1"/>
  <c r="AJ213" i="11"/>
  <c r="AM213" i="11" s="1"/>
  <c r="AP213" i="11" s="1"/>
  <c r="AJ214" i="11"/>
  <c r="AM214" i="11" s="1"/>
  <c r="AP214" i="11" s="1"/>
  <c r="AJ215" i="11"/>
  <c r="AM215" i="11" s="1"/>
  <c r="AP215" i="11" s="1"/>
  <c r="AJ216" i="11"/>
  <c r="AM216" i="11" s="1"/>
  <c r="AP216" i="11" s="1"/>
  <c r="AJ217" i="11"/>
  <c r="AM217" i="11" s="1"/>
  <c r="AP217" i="11" s="1"/>
  <c r="AJ218" i="11"/>
  <c r="AM218" i="11" s="1"/>
  <c r="AP218" i="11" s="1"/>
  <c r="AJ219" i="11"/>
  <c r="AM219" i="11" s="1"/>
  <c r="AP219" i="11" s="1"/>
  <c r="AJ220" i="11"/>
  <c r="AM220" i="11" s="1"/>
  <c r="AP220" i="11" s="1"/>
  <c r="AJ221" i="11"/>
  <c r="AM221" i="11" s="1"/>
  <c r="AP221" i="11" s="1"/>
  <c r="AJ222" i="11"/>
  <c r="AM222" i="11" s="1"/>
  <c r="AP222" i="11" s="1"/>
  <c r="AJ223" i="11"/>
  <c r="AM223" i="11" s="1"/>
  <c r="AP223" i="11" s="1"/>
  <c r="AJ203" i="11"/>
  <c r="AM203" i="11" s="1"/>
  <c r="AP203" i="11" s="1"/>
  <c r="AJ204" i="11"/>
  <c r="AM204" i="11" s="1"/>
  <c r="AP204" i="11" s="1"/>
  <c r="AJ205" i="11"/>
  <c r="AJ225" i="11"/>
  <c r="AM225" i="11" s="1"/>
  <c r="AP225" i="11" s="1"/>
  <c r="AJ227" i="11"/>
  <c r="AM227" i="11" s="1"/>
  <c r="AP227" i="11" s="1"/>
  <c r="AJ229" i="11"/>
  <c r="AM229" i="11" s="1"/>
  <c r="AP229" i="11" s="1"/>
  <c r="AJ231" i="11"/>
  <c r="AM231" i="11" s="1"/>
  <c r="AP231" i="11" s="1"/>
  <c r="AK233" i="11"/>
  <c r="AJ233" i="11"/>
  <c r="AM233" i="11" s="1"/>
  <c r="AP233" i="11" s="1"/>
  <c r="AK234" i="11"/>
  <c r="AJ234" i="11"/>
  <c r="AM234" i="11" s="1"/>
  <c r="AP234" i="11" s="1"/>
  <c r="AK235" i="11"/>
  <c r="AJ235" i="11"/>
  <c r="AM235" i="11" s="1"/>
  <c r="AP235" i="11" s="1"/>
  <c r="AK236" i="11"/>
  <c r="AJ236" i="11"/>
  <c r="AM236" i="11" s="1"/>
  <c r="AP236" i="11" s="1"/>
  <c r="AK237" i="11"/>
  <c r="AJ237" i="11"/>
  <c r="AM237" i="11" s="1"/>
  <c r="AP237" i="11" s="1"/>
  <c r="AK238" i="11"/>
  <c r="AJ238" i="11"/>
  <c r="AM238" i="11" s="1"/>
  <c r="AP238" i="11" s="1"/>
  <c r="AK239" i="11"/>
  <c r="AJ239" i="11"/>
  <c r="AM239" i="11" s="1"/>
  <c r="AP239" i="11" s="1"/>
  <c r="AK240" i="11"/>
  <c r="AK241" i="11"/>
  <c r="AK242" i="11"/>
  <c r="AK243" i="11"/>
  <c r="AJ243" i="11"/>
  <c r="AM243" i="11" s="1"/>
  <c r="AP243" i="11" s="1"/>
  <c r="AK244" i="11"/>
  <c r="AJ244" i="11"/>
  <c r="AM244" i="11" s="1"/>
  <c r="AP244" i="11" s="1"/>
  <c r="AK245" i="11"/>
  <c r="AJ245" i="11"/>
  <c r="AM245" i="11" s="1"/>
  <c r="AP245" i="11" s="1"/>
  <c r="AK246" i="11"/>
  <c r="AJ246" i="11"/>
  <c r="AM246" i="11" s="1"/>
  <c r="AP246" i="11" s="1"/>
  <c r="AK247" i="11"/>
  <c r="AJ247" i="11"/>
  <c r="AM247" i="11" s="1"/>
  <c r="AP247" i="11" s="1"/>
  <c r="AK248" i="11"/>
  <c r="AJ248" i="11"/>
  <c r="AM248" i="11" s="1"/>
  <c r="AP248" i="11" s="1"/>
  <c r="AK249" i="11"/>
  <c r="AJ249" i="11"/>
  <c r="AM249" i="11" s="1"/>
  <c r="AP249" i="11" s="1"/>
  <c r="AK250" i="11"/>
  <c r="AJ250" i="11"/>
  <c r="AM250" i="11" s="1"/>
  <c r="AP250" i="11" s="1"/>
  <c r="AK251" i="11"/>
  <c r="AJ251" i="11"/>
  <c r="AM251" i="11" s="1"/>
  <c r="AP251" i="11" s="1"/>
  <c r="AK252" i="11"/>
  <c r="AK253" i="11"/>
  <c r="AK254" i="11"/>
  <c r="AJ254" i="11"/>
  <c r="AM254" i="11" s="1"/>
  <c r="AP254" i="11" s="1"/>
  <c r="AK255" i="11"/>
  <c r="AJ255" i="11"/>
  <c r="AM255" i="11" s="1"/>
  <c r="AP255" i="11" s="1"/>
  <c r="AK256" i="11"/>
  <c r="AJ256" i="11"/>
  <c r="AM256" i="11" s="1"/>
  <c r="AP256" i="11" s="1"/>
  <c r="AN267" i="11"/>
  <c r="AM267" i="11"/>
  <c r="AP267" i="11" s="1"/>
  <c r="AJ257" i="11"/>
  <c r="AM257" i="11" s="1"/>
  <c r="AP257" i="11" s="1"/>
  <c r="AJ258" i="11"/>
  <c r="AM258" i="11" s="1"/>
  <c r="AP258" i="11" s="1"/>
  <c r="AJ259" i="11"/>
  <c r="AM259" i="11" s="1"/>
  <c r="AP259" i="11" s="1"/>
  <c r="AM266" i="11"/>
  <c r="AP266" i="11" s="1"/>
  <c r="AG29" i="10"/>
  <c r="AG31" i="10"/>
  <c r="AG33" i="10"/>
  <c r="AG35" i="10"/>
  <c r="AG37" i="10"/>
  <c r="AG39" i="10"/>
  <c r="AG41" i="10"/>
  <c r="AG43" i="10"/>
  <c r="AG45" i="10"/>
  <c r="AG47" i="10"/>
  <c r="AG63" i="10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J240" i="10"/>
  <c r="AM240" i="10" s="1"/>
  <c r="AP240" i="10" s="1"/>
  <c r="AK241" i="10"/>
  <c r="AK242" i="10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K252" i="10"/>
  <c r="AJ252" i="10"/>
  <c r="AM252" i="10" s="1"/>
  <c r="AP252" i="10" s="1"/>
  <c r="AK253" i="10"/>
  <c r="AJ253" i="10"/>
  <c r="AM253" i="10" s="1"/>
  <c r="AP253" i="10" s="1"/>
  <c r="AK254" i="10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J259" i="10"/>
  <c r="AM259" i="10" s="1"/>
  <c r="AP259" i="10" s="1"/>
  <c r="AJ207" i="10"/>
  <c r="AM207" i="10" s="1"/>
  <c r="AP207" i="10" s="1"/>
  <c r="AJ208" i="10"/>
  <c r="AM208" i="10" s="1"/>
  <c r="AP208" i="10" s="1"/>
  <c r="AJ209" i="10"/>
  <c r="AM209" i="10" s="1"/>
  <c r="AP209" i="10" s="1"/>
  <c r="AJ210" i="10"/>
  <c r="AM210" i="10" s="1"/>
  <c r="AP210" i="10" s="1"/>
  <c r="AJ211" i="10"/>
  <c r="AM211" i="10" s="1"/>
  <c r="AP211" i="10" s="1"/>
  <c r="AJ212" i="10"/>
  <c r="AM212" i="10" s="1"/>
  <c r="AP212" i="10" s="1"/>
  <c r="AJ213" i="10"/>
  <c r="AM213" i="10" s="1"/>
  <c r="AP213" i="10" s="1"/>
  <c r="AJ214" i="10"/>
  <c r="AM214" i="10" s="1"/>
  <c r="AP214" i="10" s="1"/>
  <c r="AJ215" i="10"/>
  <c r="AM215" i="10" s="1"/>
  <c r="AP215" i="10" s="1"/>
  <c r="AJ216" i="10"/>
  <c r="AM216" i="10" s="1"/>
  <c r="AP216" i="10" s="1"/>
  <c r="AJ217" i="10"/>
  <c r="AM217" i="10" s="1"/>
  <c r="AP217" i="10" s="1"/>
  <c r="AJ218" i="10"/>
  <c r="AM218" i="10" s="1"/>
  <c r="AP218" i="10" s="1"/>
  <c r="AJ219" i="10"/>
  <c r="AM219" i="10" s="1"/>
  <c r="AP219" i="10" s="1"/>
  <c r="AJ220" i="10"/>
  <c r="AM220" i="10" s="1"/>
  <c r="AP220" i="10" s="1"/>
  <c r="AJ221" i="10"/>
  <c r="AM221" i="10" s="1"/>
  <c r="AP221" i="10" s="1"/>
  <c r="AJ222" i="10"/>
  <c r="AM222" i="10" s="1"/>
  <c r="AP222" i="10" s="1"/>
  <c r="AJ223" i="10"/>
  <c r="AM223" i="10" s="1"/>
  <c r="AP223" i="10" s="1"/>
  <c r="AJ225" i="10"/>
  <c r="AM225" i="10" s="1"/>
  <c r="AP225" i="10" s="1"/>
  <c r="AN267" i="10"/>
  <c r="AM267" i="10"/>
  <c r="AP267" i="10" s="1"/>
  <c r="AJ260" i="10"/>
  <c r="AM260" i="10" s="1"/>
  <c r="AP260" i="10" s="1"/>
  <c r="AJ261" i="10"/>
  <c r="AM261" i="10" s="1"/>
  <c r="AP261" i="10" s="1"/>
  <c r="AJ262" i="10"/>
  <c r="AM262" i="10" s="1"/>
  <c r="AP262" i="10" s="1"/>
  <c r="AJ263" i="10"/>
  <c r="AM263" i="10" s="1"/>
  <c r="AP263" i="10" s="1"/>
  <c r="AM266" i="10"/>
  <c r="AP266" i="10" s="1"/>
  <c r="AG74" i="9"/>
  <c r="W76" i="9"/>
  <c r="AG78" i="9"/>
  <c r="W80" i="9"/>
  <c r="AG82" i="9"/>
  <c r="W84" i="9"/>
  <c r="AG86" i="9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J225" i="9"/>
  <c r="AM225" i="9" s="1"/>
  <c r="AP225" i="9" s="1"/>
  <c r="AJ227" i="9"/>
  <c r="AM227" i="9" s="1"/>
  <c r="AP227" i="9" s="1"/>
  <c r="AJ229" i="9"/>
  <c r="AM229" i="9" s="1"/>
  <c r="AP229" i="9" s="1"/>
  <c r="AJ231" i="9"/>
  <c r="AM231" i="9" s="1"/>
  <c r="AP231" i="9" s="1"/>
  <c r="AJ233" i="9"/>
  <c r="AM233" i="9" s="1"/>
  <c r="AP233" i="9" s="1"/>
  <c r="AJ235" i="9"/>
  <c r="AM235" i="9" s="1"/>
  <c r="AP235" i="9" s="1"/>
  <c r="AJ237" i="9"/>
  <c r="AM237" i="9" s="1"/>
  <c r="AP237" i="9" s="1"/>
  <c r="AJ239" i="9"/>
  <c r="AM239" i="9" s="1"/>
  <c r="AP239" i="9" s="1"/>
  <c r="AJ241" i="9"/>
  <c r="AM241" i="9" s="1"/>
  <c r="AP241" i="9" s="1"/>
  <c r="AJ243" i="9"/>
  <c r="AM243" i="9" s="1"/>
  <c r="AP243" i="9" s="1"/>
  <c r="AJ245" i="9"/>
  <c r="AM245" i="9" s="1"/>
  <c r="AP245" i="9" s="1"/>
  <c r="AJ247" i="9"/>
  <c r="AM247" i="9" s="1"/>
  <c r="AP247" i="9" s="1"/>
  <c r="AJ249" i="9"/>
  <c r="AM249" i="9" s="1"/>
  <c r="AP249" i="9" s="1"/>
  <c r="AJ251" i="9"/>
  <c r="AM251" i="9" s="1"/>
  <c r="AP251" i="9" s="1"/>
  <c r="AJ253" i="9"/>
  <c r="AM253" i="9" s="1"/>
  <c r="AP253" i="9" s="1"/>
  <c r="AJ255" i="9"/>
  <c r="AM255" i="9" s="1"/>
  <c r="AP255" i="9" s="1"/>
  <c r="AJ257" i="9"/>
  <c r="AM257" i="9" s="1"/>
  <c r="AP257" i="9" s="1"/>
  <c r="AJ259" i="9"/>
  <c r="AM259" i="9" s="1"/>
  <c r="AP259" i="9" s="1"/>
  <c r="AM267" i="9"/>
  <c r="AP267" i="9" s="1"/>
  <c r="AG4" i="8"/>
  <c r="AG8" i="8"/>
  <c r="AG12" i="8"/>
  <c r="AG16" i="8"/>
  <c r="AG20" i="8"/>
  <c r="AG24" i="8"/>
  <c r="AG28" i="8"/>
  <c r="AG32" i="8"/>
  <c r="AG36" i="8"/>
  <c r="AG40" i="8"/>
  <c r="AG44" i="8"/>
  <c r="AG48" i="8"/>
  <c r="AG52" i="8"/>
  <c r="AG56" i="8"/>
  <c r="AG60" i="8"/>
  <c r="AG64" i="8"/>
  <c r="AG68" i="8"/>
  <c r="AG72" i="8"/>
  <c r="AG76" i="8"/>
  <c r="AG80" i="8"/>
  <c r="AG81" i="8"/>
  <c r="AG85" i="8"/>
  <c r="AJ226" i="8"/>
  <c r="AM226" i="8" s="1"/>
  <c r="AP226" i="8" s="1"/>
  <c r="AK226" i="8"/>
  <c r="AN227" i="8"/>
  <c r="AJ230" i="8"/>
  <c r="AM230" i="8" s="1"/>
  <c r="AP230" i="8" s="1"/>
  <c r="AK230" i="8"/>
  <c r="AN231" i="8"/>
  <c r="AJ234" i="8"/>
  <c r="AM234" i="8" s="1"/>
  <c r="AP234" i="8" s="1"/>
  <c r="AK234" i="8"/>
  <c r="AN235" i="8"/>
  <c r="AN239" i="8"/>
  <c r="AK241" i="8"/>
  <c r="AN243" i="8"/>
  <c r="AK245" i="8"/>
  <c r="AJ245" i="8"/>
  <c r="AM245" i="8" s="1"/>
  <c r="AP245" i="8" s="1"/>
  <c r="AN247" i="8"/>
  <c r="AK249" i="8"/>
  <c r="AJ249" i="8"/>
  <c r="AM249" i="8" s="1"/>
  <c r="AP249" i="8" s="1"/>
  <c r="AN251" i="8"/>
  <c r="AK253" i="8"/>
  <c r="AJ253" i="8"/>
  <c r="AM253" i="8" s="1"/>
  <c r="AP253" i="8" s="1"/>
  <c r="AN255" i="8"/>
  <c r="AK257" i="8"/>
  <c r="AJ257" i="8"/>
  <c r="AM257" i="8" s="1"/>
  <c r="AP257" i="8" s="1"/>
  <c r="AN259" i="8"/>
  <c r="AN204" i="8"/>
  <c r="AN238" i="8"/>
  <c r="AK240" i="8"/>
  <c r="AJ240" i="8"/>
  <c r="AM240" i="8" s="1"/>
  <c r="AP240" i="8" s="1"/>
  <c r="AN242" i="8"/>
  <c r="AK244" i="8"/>
  <c r="AJ244" i="8"/>
  <c r="AM244" i="8" s="1"/>
  <c r="AP244" i="8" s="1"/>
  <c r="AN246" i="8"/>
  <c r="AK248" i="8"/>
  <c r="AJ248" i="8"/>
  <c r="AM248" i="8" s="1"/>
  <c r="AP248" i="8" s="1"/>
  <c r="AN250" i="8"/>
  <c r="AK252" i="8"/>
  <c r="AN254" i="8"/>
  <c r="AK256" i="8"/>
  <c r="AJ256" i="8"/>
  <c r="AM256" i="8" s="1"/>
  <c r="AP256" i="8" s="1"/>
  <c r="AN258" i="8"/>
  <c r="AK260" i="8"/>
  <c r="AJ260" i="8"/>
  <c r="AM260" i="8" s="1"/>
  <c r="AP260" i="8" s="1"/>
  <c r="AG200" i="8"/>
  <c r="AJ203" i="8"/>
  <c r="AM203" i="8" s="1"/>
  <c r="AP203" i="8" s="1"/>
  <c r="AJ204" i="8"/>
  <c r="AM204" i="8" s="1"/>
  <c r="AP204" i="8" s="1"/>
  <c r="AK207" i="8"/>
  <c r="AK209" i="8"/>
  <c r="AK211" i="8"/>
  <c r="AK213" i="8"/>
  <c r="AK215" i="8"/>
  <c r="AK217" i="8"/>
  <c r="AK219" i="8"/>
  <c r="AK221" i="8"/>
  <c r="AK223" i="8"/>
  <c r="AJ224" i="8"/>
  <c r="AM224" i="8" s="1"/>
  <c r="AP224" i="8" s="1"/>
  <c r="AK224" i="8"/>
  <c r="AN225" i="8"/>
  <c r="AJ228" i="8"/>
  <c r="AM228" i="8" s="1"/>
  <c r="AP228" i="8" s="1"/>
  <c r="AK228" i="8"/>
  <c r="AN229" i="8"/>
  <c r="AJ232" i="8"/>
  <c r="AM232" i="8" s="1"/>
  <c r="AP232" i="8" s="1"/>
  <c r="AK232" i="8"/>
  <c r="AN233" i="8"/>
  <c r="AJ236" i="8"/>
  <c r="AM236" i="8" s="1"/>
  <c r="AP236" i="8" s="1"/>
  <c r="AK236" i="8"/>
  <c r="AN237" i="8"/>
  <c r="AK239" i="8"/>
  <c r="AJ239" i="8"/>
  <c r="AM239" i="8" s="1"/>
  <c r="AP239" i="8" s="1"/>
  <c r="AN241" i="8"/>
  <c r="AK243" i="8"/>
  <c r="AJ243" i="8"/>
  <c r="AM243" i="8" s="1"/>
  <c r="AP243" i="8" s="1"/>
  <c r="AN245" i="8"/>
  <c r="AK247" i="8"/>
  <c r="AJ247" i="8"/>
  <c r="AM247" i="8" s="1"/>
  <c r="AP247" i="8" s="1"/>
  <c r="AN249" i="8"/>
  <c r="AK251" i="8"/>
  <c r="AJ251" i="8"/>
  <c r="AM251" i="8" s="1"/>
  <c r="AP251" i="8" s="1"/>
  <c r="AN253" i="8"/>
  <c r="AK255" i="8"/>
  <c r="AJ255" i="8"/>
  <c r="AM255" i="8" s="1"/>
  <c r="AP255" i="8" s="1"/>
  <c r="AN257" i="8"/>
  <c r="AK259" i="8"/>
  <c r="AJ259" i="8"/>
  <c r="AM259" i="8" s="1"/>
  <c r="AP259" i="8" s="1"/>
  <c r="AJ206" i="8"/>
  <c r="AM206" i="8" s="1"/>
  <c r="AP206" i="8" s="1"/>
  <c r="AK238" i="8"/>
  <c r="AJ238" i="8"/>
  <c r="AM238" i="8" s="1"/>
  <c r="AP238" i="8" s="1"/>
  <c r="AN240" i="8"/>
  <c r="AK242" i="8"/>
  <c r="AN244" i="8"/>
  <c r="AK246" i="8"/>
  <c r="AJ246" i="8"/>
  <c r="AM246" i="8" s="1"/>
  <c r="AP246" i="8" s="1"/>
  <c r="AN248" i="8"/>
  <c r="AK250" i="8"/>
  <c r="AJ250" i="8"/>
  <c r="AM250" i="8" s="1"/>
  <c r="AP250" i="8" s="1"/>
  <c r="AN252" i="8"/>
  <c r="AK254" i="8"/>
  <c r="AN256" i="8"/>
  <c r="AK258" i="8"/>
  <c r="AJ258" i="8"/>
  <c r="AM258" i="8" s="1"/>
  <c r="AP258" i="8" s="1"/>
  <c r="AN260" i="8"/>
  <c r="AJ225" i="8"/>
  <c r="AM225" i="8" s="1"/>
  <c r="AP225" i="8" s="1"/>
  <c r="AJ227" i="8"/>
  <c r="AM227" i="8" s="1"/>
  <c r="AP227" i="8" s="1"/>
  <c r="AJ229" i="8"/>
  <c r="AM229" i="8" s="1"/>
  <c r="AP229" i="8" s="1"/>
  <c r="AJ231" i="8"/>
  <c r="AM231" i="8" s="1"/>
  <c r="AP231" i="8" s="1"/>
  <c r="AJ233" i="8"/>
  <c r="AM233" i="8" s="1"/>
  <c r="AP233" i="8" s="1"/>
  <c r="AJ235" i="8"/>
  <c r="AM235" i="8" s="1"/>
  <c r="AP235" i="8" s="1"/>
  <c r="AJ237" i="8"/>
  <c r="AM237" i="8" s="1"/>
  <c r="AP237" i="8" s="1"/>
  <c r="AN267" i="8"/>
  <c r="AM267" i="8"/>
  <c r="AP267" i="8" s="1"/>
  <c r="AJ261" i="8"/>
  <c r="AM261" i="8" s="1"/>
  <c r="AP261" i="8" s="1"/>
  <c r="AJ262" i="8"/>
  <c r="AM262" i="8" s="1"/>
  <c r="AP262" i="8" s="1"/>
  <c r="AJ263" i="8"/>
  <c r="AM263" i="8" s="1"/>
  <c r="AP263" i="8" s="1"/>
  <c r="AJ264" i="8"/>
  <c r="AM264" i="8" s="1"/>
  <c r="AP264" i="8" s="1"/>
  <c r="AM266" i="8"/>
  <c r="AP266" i="8" s="1"/>
  <c r="AG200" i="7"/>
  <c r="AK224" i="7"/>
  <c r="AJ224" i="7"/>
  <c r="AM224" i="7" s="1"/>
  <c r="AP224" i="7" s="1"/>
  <c r="AK225" i="7"/>
  <c r="AJ225" i="7"/>
  <c r="AM225" i="7" s="1"/>
  <c r="AP225" i="7" s="1"/>
  <c r="AK226" i="7"/>
  <c r="AJ226" i="7"/>
  <c r="AM226" i="7" s="1"/>
  <c r="AP226" i="7" s="1"/>
  <c r="AK227" i="7"/>
  <c r="AJ227" i="7"/>
  <c r="AM227" i="7" s="1"/>
  <c r="AP227" i="7" s="1"/>
  <c r="AK228" i="7"/>
  <c r="AJ228" i="7"/>
  <c r="AM228" i="7" s="1"/>
  <c r="AP228" i="7" s="1"/>
  <c r="AK229" i="7"/>
  <c r="AJ229" i="7"/>
  <c r="AM229" i="7" s="1"/>
  <c r="AP229" i="7" s="1"/>
  <c r="AK230" i="7"/>
  <c r="AJ230" i="7"/>
  <c r="AM230" i="7" s="1"/>
  <c r="AP230" i="7" s="1"/>
  <c r="AK231" i="7"/>
  <c r="AJ231" i="7"/>
  <c r="AM231" i="7" s="1"/>
  <c r="AP231" i="7" s="1"/>
  <c r="AK232" i="7"/>
  <c r="AJ232" i="7"/>
  <c r="AM232" i="7" s="1"/>
  <c r="AP232" i="7" s="1"/>
  <c r="AK233" i="7"/>
  <c r="AJ233" i="7"/>
  <c r="AM233" i="7" s="1"/>
  <c r="AP233" i="7" s="1"/>
  <c r="AK234" i="7"/>
  <c r="AJ234" i="7"/>
  <c r="AM234" i="7" s="1"/>
  <c r="AP234" i="7" s="1"/>
  <c r="AK235" i="7"/>
  <c r="AJ235" i="7"/>
  <c r="AM235" i="7" s="1"/>
  <c r="AP235" i="7" s="1"/>
  <c r="AK236" i="7"/>
  <c r="AJ236" i="7"/>
  <c r="AM236" i="7" s="1"/>
  <c r="AP236" i="7" s="1"/>
  <c r="AK237" i="7"/>
  <c r="AJ237" i="7"/>
  <c r="AM237" i="7" s="1"/>
  <c r="AP237" i="7" s="1"/>
  <c r="AK238" i="7"/>
  <c r="AJ238" i="7"/>
  <c r="AM238" i="7" s="1"/>
  <c r="AP238" i="7" s="1"/>
  <c r="AK239" i="7"/>
  <c r="AJ239" i="7"/>
  <c r="AM239" i="7" s="1"/>
  <c r="AP239" i="7" s="1"/>
  <c r="AK240" i="7"/>
  <c r="AK241" i="7"/>
  <c r="AJ241" i="7"/>
  <c r="AM241" i="7" s="1"/>
  <c r="AP241" i="7" s="1"/>
  <c r="AK242" i="7"/>
  <c r="AK243" i="7"/>
  <c r="AJ243" i="7"/>
  <c r="AM243" i="7" s="1"/>
  <c r="AP243" i="7" s="1"/>
  <c r="AK244" i="7"/>
  <c r="AJ244" i="7"/>
  <c r="AM244" i="7" s="1"/>
  <c r="AP244" i="7" s="1"/>
  <c r="AK245" i="7"/>
  <c r="AJ245" i="7"/>
  <c r="AM245" i="7" s="1"/>
  <c r="AP245" i="7" s="1"/>
  <c r="AK246" i="7"/>
  <c r="AJ246" i="7"/>
  <c r="AM246" i="7" s="1"/>
  <c r="AP246" i="7" s="1"/>
  <c r="AK247" i="7"/>
  <c r="AJ247" i="7"/>
  <c r="AM247" i="7" s="1"/>
  <c r="AP247" i="7" s="1"/>
  <c r="AK248" i="7"/>
  <c r="AJ248" i="7"/>
  <c r="AM248" i="7" s="1"/>
  <c r="AP248" i="7" s="1"/>
  <c r="AK249" i="7"/>
  <c r="AJ249" i="7"/>
  <c r="AM249" i="7" s="1"/>
  <c r="AP249" i="7" s="1"/>
  <c r="AK250" i="7"/>
  <c r="AJ250" i="7"/>
  <c r="AM250" i="7" s="1"/>
  <c r="AP250" i="7" s="1"/>
  <c r="AK251" i="7"/>
  <c r="AJ251" i="7"/>
  <c r="AM251" i="7" s="1"/>
  <c r="AP251" i="7" s="1"/>
  <c r="AK252" i="7"/>
  <c r="AK253" i="7"/>
  <c r="AK254" i="7"/>
  <c r="AK255" i="7"/>
  <c r="AJ255" i="7"/>
  <c r="AM255" i="7" s="1"/>
  <c r="AP255" i="7" s="1"/>
  <c r="AK256" i="7"/>
  <c r="AJ256" i="7"/>
  <c r="AM256" i="7" s="1"/>
  <c r="AP256" i="7" s="1"/>
  <c r="AK257" i="7"/>
  <c r="AJ257" i="7"/>
  <c r="AM257" i="7" s="1"/>
  <c r="AP257" i="7" s="1"/>
  <c r="AK258" i="7"/>
  <c r="AJ258" i="7"/>
  <c r="AM258" i="7" s="1"/>
  <c r="AP258" i="7" s="1"/>
  <c r="AK259" i="7"/>
  <c r="AJ259" i="7"/>
  <c r="AM259" i="7" s="1"/>
  <c r="AP259" i="7" s="1"/>
  <c r="AK260" i="7"/>
  <c r="AJ260" i="7"/>
  <c r="AM260" i="7" s="1"/>
  <c r="AP260" i="7" s="1"/>
  <c r="AK261" i="7"/>
  <c r="AJ261" i="7"/>
  <c r="AM261" i="7" s="1"/>
  <c r="AP261" i="7" s="1"/>
  <c r="AJ206" i="7"/>
  <c r="AM206" i="7" s="1"/>
  <c r="AP206" i="7" s="1"/>
  <c r="AN267" i="7"/>
  <c r="AM267" i="7"/>
  <c r="AP267" i="7" s="1"/>
  <c r="AJ262" i="7"/>
  <c r="AM262" i="7" s="1"/>
  <c r="AP262" i="7" s="1"/>
  <c r="AJ263" i="7"/>
  <c r="AM263" i="7" s="1"/>
  <c r="AP263" i="7" s="1"/>
  <c r="AJ264" i="7"/>
  <c r="AM264" i="7" s="1"/>
  <c r="AP264" i="7" s="1"/>
  <c r="AM266" i="7"/>
  <c r="AP266" i="7" s="1"/>
  <c r="AG2" i="6"/>
  <c r="W4" i="6"/>
  <c r="AG17" i="6"/>
  <c r="AG18" i="6"/>
  <c r="W20" i="6"/>
  <c r="AG33" i="6"/>
  <c r="AG34" i="6"/>
  <c r="W36" i="6"/>
  <c r="AG49" i="6"/>
  <c r="AG50" i="6"/>
  <c r="W52" i="6"/>
  <c r="AG58" i="6"/>
  <c r="AG5" i="6"/>
  <c r="AG6" i="6"/>
  <c r="AG21" i="6"/>
  <c r="AG22" i="6"/>
  <c r="AG37" i="6"/>
  <c r="AG38" i="6"/>
  <c r="AG53" i="6"/>
  <c r="AG54" i="6"/>
  <c r="W62" i="6"/>
  <c r="AG62" i="6"/>
  <c r="W12" i="6"/>
  <c r="W28" i="6"/>
  <c r="W44" i="6"/>
  <c r="W61" i="6"/>
  <c r="AG61" i="6"/>
  <c r="W66" i="6"/>
  <c r="AG66" i="6"/>
  <c r="W57" i="6"/>
  <c r="AG57" i="6"/>
  <c r="W70" i="6"/>
  <c r="AG70" i="6"/>
  <c r="AG65" i="6"/>
  <c r="AG69" i="6"/>
  <c r="AG73" i="6"/>
  <c r="AG77" i="6"/>
  <c r="AG81" i="6"/>
  <c r="AG85" i="6"/>
  <c r="AG74" i="6"/>
  <c r="AG78" i="6"/>
  <c r="AG82" i="6"/>
  <c r="AG86" i="6"/>
  <c r="W200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N266" i="6"/>
  <c r="AM266" i="6"/>
  <c r="AP266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J255" i="6"/>
  <c r="AM255" i="6" s="1"/>
  <c r="AP255" i="6" s="1"/>
  <c r="AJ257" i="6"/>
  <c r="AM257" i="6" s="1"/>
  <c r="AP257" i="6" s="1"/>
  <c r="AM267" i="6"/>
  <c r="AP267" i="6" s="1"/>
  <c r="K45" i="2" l="1"/>
  <c r="X43" i="1"/>
  <c r="Z43" i="1" s="1"/>
  <c r="V43" i="1"/>
  <c r="W43" i="1" s="1"/>
  <c r="K43" i="1"/>
  <c r="V42" i="1"/>
  <c r="W42" i="1" s="1"/>
  <c r="X42" i="1"/>
  <c r="Z42" i="1" s="1"/>
  <c r="K42" i="1"/>
  <c r="K5" i="2"/>
  <c r="V4" i="5"/>
  <c r="W4" i="5" s="1"/>
  <c r="X4" i="5"/>
  <c r="Z4" i="5" s="1"/>
  <c r="K4" i="5"/>
  <c r="V3" i="5"/>
  <c r="W3" i="5" s="1"/>
  <c r="X3" i="5"/>
  <c r="Z3" i="5" s="1"/>
  <c r="K3" i="5"/>
  <c r="V2" i="5"/>
  <c r="AI242" i="5" s="1"/>
  <c r="X2" i="5"/>
  <c r="Z2" i="5" s="1"/>
  <c r="K2" i="5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H260" i="5"/>
  <c r="AK260" i="5" s="1"/>
  <c r="AL259" i="5"/>
  <c r="AN259" i="5" s="1"/>
  <c r="AI259" i="5"/>
  <c r="AH259" i="5"/>
  <c r="AK259" i="5" s="1"/>
  <c r="AL258" i="5"/>
  <c r="AN258" i="5" s="1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N254" i="5" s="1"/>
  <c r="AH254" i="5"/>
  <c r="AK254" i="5" s="1"/>
  <c r="AL253" i="5"/>
  <c r="AN253" i="5" s="1"/>
  <c r="AH253" i="5"/>
  <c r="AK253" i="5" s="1"/>
  <c r="AL252" i="5"/>
  <c r="AN252" i="5" s="1"/>
  <c r="AH252" i="5"/>
  <c r="AK252" i="5" s="1"/>
  <c r="AL251" i="5"/>
  <c r="AN251" i="5" s="1"/>
  <c r="AH251" i="5"/>
  <c r="AK251" i="5" s="1"/>
  <c r="AL250" i="5"/>
  <c r="AN250" i="5" s="1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N246" i="5" s="1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N242" i="5" s="1"/>
  <c r="AH242" i="5"/>
  <c r="AK242" i="5" s="1"/>
  <c r="AL241" i="5"/>
  <c r="AN241" i="5" s="1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N238" i="5" s="1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N234" i="5" s="1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N230" i="5" s="1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N226" i="5" s="1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L204" i="5"/>
  <c r="AN204" i="5" s="1"/>
  <c r="AI204" i="5"/>
  <c r="AH204" i="5"/>
  <c r="AL203" i="5"/>
  <c r="AN203" i="5" s="1"/>
  <c r="AI203" i="5"/>
  <c r="AH203" i="5"/>
  <c r="AH200" i="5"/>
  <c r="W200" i="5"/>
  <c r="V200" i="5"/>
  <c r="AG200" i="5" s="1"/>
  <c r="X200" i="5"/>
  <c r="Z200" i="5" s="1"/>
  <c r="K200" i="5"/>
  <c r="AH199" i="5"/>
  <c r="V199" i="5"/>
  <c r="W199" i="5" s="1"/>
  <c r="X199" i="5"/>
  <c r="Z199" i="5" s="1"/>
  <c r="AH198" i="5"/>
  <c r="V198" i="5"/>
  <c r="W198" i="5" s="1"/>
  <c r="X198" i="5"/>
  <c r="Z198" i="5" s="1"/>
  <c r="AH197" i="5"/>
  <c r="W197" i="5"/>
  <c r="V197" i="5"/>
  <c r="X197" i="5"/>
  <c r="Z197" i="5" s="1"/>
  <c r="AH196" i="5"/>
  <c r="W196" i="5"/>
  <c r="V196" i="5"/>
  <c r="X196" i="5"/>
  <c r="Z196" i="5" s="1"/>
  <c r="AH195" i="5"/>
  <c r="W195" i="5"/>
  <c r="V195" i="5"/>
  <c r="X195" i="5"/>
  <c r="Z195" i="5" s="1"/>
  <c r="AH194" i="5"/>
  <c r="W194" i="5"/>
  <c r="V194" i="5"/>
  <c r="X194" i="5"/>
  <c r="Z194" i="5" s="1"/>
  <c r="AH193" i="5"/>
  <c r="X193" i="5"/>
  <c r="Z193" i="5" s="1"/>
  <c r="W193" i="5"/>
  <c r="V193" i="5"/>
  <c r="AH192" i="5"/>
  <c r="W192" i="5"/>
  <c r="V192" i="5"/>
  <c r="X192" i="5"/>
  <c r="Z192" i="5" s="1"/>
  <c r="AH191" i="5"/>
  <c r="W191" i="5"/>
  <c r="V191" i="5"/>
  <c r="X191" i="5"/>
  <c r="Z191" i="5" s="1"/>
  <c r="AH190" i="5"/>
  <c r="W190" i="5"/>
  <c r="V190" i="5"/>
  <c r="X190" i="5"/>
  <c r="Z190" i="5" s="1"/>
  <c r="AH189" i="5"/>
  <c r="W189" i="5"/>
  <c r="V189" i="5"/>
  <c r="X189" i="5"/>
  <c r="Z189" i="5" s="1"/>
  <c r="AH188" i="5"/>
  <c r="W188" i="5"/>
  <c r="V188" i="5"/>
  <c r="X188" i="5"/>
  <c r="Z188" i="5" s="1"/>
  <c r="AH187" i="5"/>
  <c r="W187" i="5"/>
  <c r="V187" i="5"/>
  <c r="X187" i="5"/>
  <c r="Z187" i="5" s="1"/>
  <c r="AH186" i="5"/>
  <c r="W186" i="5"/>
  <c r="V186" i="5"/>
  <c r="X186" i="5"/>
  <c r="Z186" i="5" s="1"/>
  <c r="AH185" i="5"/>
  <c r="W185" i="5"/>
  <c r="V185" i="5"/>
  <c r="X185" i="5"/>
  <c r="Z185" i="5" s="1"/>
  <c r="AH184" i="5"/>
  <c r="W184" i="5"/>
  <c r="V184" i="5"/>
  <c r="X184" i="5"/>
  <c r="Z184" i="5" s="1"/>
  <c r="AH183" i="5"/>
  <c r="W183" i="5"/>
  <c r="V183" i="5"/>
  <c r="X183" i="5"/>
  <c r="Z183" i="5" s="1"/>
  <c r="AH182" i="5"/>
  <c r="W182" i="5"/>
  <c r="V182" i="5"/>
  <c r="X182" i="5"/>
  <c r="Z182" i="5" s="1"/>
  <c r="AH181" i="5"/>
  <c r="W181" i="5"/>
  <c r="V181" i="5"/>
  <c r="X181" i="5"/>
  <c r="Z181" i="5" s="1"/>
  <c r="AH180" i="5"/>
  <c r="W180" i="5"/>
  <c r="V180" i="5"/>
  <c r="X180" i="5"/>
  <c r="Z180" i="5" s="1"/>
  <c r="AH179" i="5"/>
  <c r="W179" i="5"/>
  <c r="V179" i="5"/>
  <c r="X179" i="5"/>
  <c r="Z179" i="5" s="1"/>
  <c r="AH178" i="5"/>
  <c r="W178" i="5"/>
  <c r="V178" i="5"/>
  <c r="X178" i="5"/>
  <c r="Z178" i="5" s="1"/>
  <c r="AH177" i="5"/>
  <c r="W177" i="5"/>
  <c r="V177" i="5"/>
  <c r="X177" i="5"/>
  <c r="Z177" i="5" s="1"/>
  <c r="AH176" i="5"/>
  <c r="W176" i="5"/>
  <c r="V176" i="5"/>
  <c r="X176" i="5"/>
  <c r="Z176" i="5" s="1"/>
  <c r="AH175" i="5"/>
  <c r="W175" i="5"/>
  <c r="V175" i="5"/>
  <c r="X175" i="5"/>
  <c r="Z175" i="5" s="1"/>
  <c r="AH174" i="5"/>
  <c r="W174" i="5"/>
  <c r="V174" i="5"/>
  <c r="X174" i="5"/>
  <c r="Z174" i="5" s="1"/>
  <c r="AH173" i="5"/>
  <c r="W173" i="5"/>
  <c r="V173" i="5"/>
  <c r="X173" i="5"/>
  <c r="Z173" i="5" s="1"/>
  <c r="AH172" i="5"/>
  <c r="W172" i="5"/>
  <c r="V172" i="5"/>
  <c r="X172" i="5"/>
  <c r="Z172" i="5" s="1"/>
  <c r="AH171" i="5"/>
  <c r="W171" i="5"/>
  <c r="V171" i="5"/>
  <c r="X171" i="5"/>
  <c r="Z171" i="5" s="1"/>
  <c r="AH170" i="5"/>
  <c r="W170" i="5"/>
  <c r="V170" i="5"/>
  <c r="X170" i="5"/>
  <c r="Z170" i="5" s="1"/>
  <c r="AH169" i="5"/>
  <c r="W169" i="5"/>
  <c r="V169" i="5"/>
  <c r="X169" i="5"/>
  <c r="Z169" i="5" s="1"/>
  <c r="AH168" i="5"/>
  <c r="W168" i="5"/>
  <c r="V168" i="5"/>
  <c r="X168" i="5"/>
  <c r="Z168" i="5" s="1"/>
  <c r="AH167" i="5"/>
  <c r="W167" i="5"/>
  <c r="V167" i="5"/>
  <c r="X167" i="5"/>
  <c r="Z167" i="5" s="1"/>
  <c r="AH166" i="5"/>
  <c r="W166" i="5"/>
  <c r="V166" i="5"/>
  <c r="X166" i="5"/>
  <c r="Z166" i="5" s="1"/>
  <c r="AH165" i="5"/>
  <c r="W165" i="5"/>
  <c r="V165" i="5"/>
  <c r="X165" i="5"/>
  <c r="Z165" i="5" s="1"/>
  <c r="AH164" i="5"/>
  <c r="W164" i="5"/>
  <c r="V164" i="5"/>
  <c r="X164" i="5"/>
  <c r="Z164" i="5" s="1"/>
  <c r="AH163" i="5"/>
  <c r="W163" i="5"/>
  <c r="V163" i="5"/>
  <c r="X163" i="5"/>
  <c r="Z163" i="5" s="1"/>
  <c r="AH162" i="5"/>
  <c r="W162" i="5"/>
  <c r="V162" i="5"/>
  <c r="X162" i="5"/>
  <c r="Z162" i="5" s="1"/>
  <c r="AH161" i="5"/>
  <c r="W161" i="5"/>
  <c r="V161" i="5"/>
  <c r="X161" i="5"/>
  <c r="Z161" i="5" s="1"/>
  <c r="AH160" i="5"/>
  <c r="W160" i="5"/>
  <c r="V160" i="5"/>
  <c r="X160" i="5"/>
  <c r="Z160" i="5" s="1"/>
  <c r="AH159" i="5"/>
  <c r="W159" i="5"/>
  <c r="V159" i="5"/>
  <c r="X159" i="5"/>
  <c r="Z159" i="5" s="1"/>
  <c r="AH158" i="5"/>
  <c r="W158" i="5"/>
  <c r="V158" i="5"/>
  <c r="X158" i="5"/>
  <c r="Z158" i="5" s="1"/>
  <c r="AH157" i="5"/>
  <c r="W157" i="5"/>
  <c r="V157" i="5"/>
  <c r="X157" i="5"/>
  <c r="Z157" i="5" s="1"/>
  <c r="AH156" i="5"/>
  <c r="W156" i="5"/>
  <c r="V156" i="5"/>
  <c r="X156" i="5"/>
  <c r="Z156" i="5" s="1"/>
  <c r="AH155" i="5"/>
  <c r="W155" i="5"/>
  <c r="V155" i="5"/>
  <c r="X155" i="5"/>
  <c r="Z155" i="5" s="1"/>
  <c r="AH154" i="5"/>
  <c r="W154" i="5"/>
  <c r="V154" i="5"/>
  <c r="X154" i="5"/>
  <c r="Z154" i="5" s="1"/>
  <c r="AH153" i="5"/>
  <c r="W153" i="5"/>
  <c r="V153" i="5"/>
  <c r="X153" i="5"/>
  <c r="Z153" i="5" s="1"/>
  <c r="AH152" i="5"/>
  <c r="W152" i="5"/>
  <c r="V152" i="5"/>
  <c r="X152" i="5"/>
  <c r="Z152" i="5" s="1"/>
  <c r="AH151" i="5"/>
  <c r="W151" i="5"/>
  <c r="V151" i="5"/>
  <c r="X151" i="5"/>
  <c r="Z151" i="5" s="1"/>
  <c r="AH150" i="5"/>
  <c r="W150" i="5"/>
  <c r="V150" i="5"/>
  <c r="X150" i="5"/>
  <c r="Z150" i="5" s="1"/>
  <c r="AH149" i="5"/>
  <c r="W149" i="5"/>
  <c r="V149" i="5"/>
  <c r="X149" i="5"/>
  <c r="Z149" i="5" s="1"/>
  <c r="AH148" i="5"/>
  <c r="W148" i="5"/>
  <c r="V148" i="5"/>
  <c r="X148" i="5"/>
  <c r="Z148" i="5" s="1"/>
  <c r="AH147" i="5"/>
  <c r="W147" i="5"/>
  <c r="V147" i="5"/>
  <c r="X147" i="5"/>
  <c r="Z147" i="5" s="1"/>
  <c r="AH146" i="5"/>
  <c r="W146" i="5"/>
  <c r="V146" i="5"/>
  <c r="X146" i="5"/>
  <c r="Z146" i="5" s="1"/>
  <c r="AH145" i="5"/>
  <c r="W145" i="5"/>
  <c r="V145" i="5"/>
  <c r="X145" i="5"/>
  <c r="Z145" i="5" s="1"/>
  <c r="AH144" i="5"/>
  <c r="W144" i="5"/>
  <c r="V144" i="5"/>
  <c r="X144" i="5"/>
  <c r="Z144" i="5" s="1"/>
  <c r="AH143" i="5"/>
  <c r="W143" i="5"/>
  <c r="V143" i="5"/>
  <c r="X143" i="5"/>
  <c r="Z143" i="5" s="1"/>
  <c r="AH142" i="5"/>
  <c r="W142" i="5"/>
  <c r="V142" i="5"/>
  <c r="X142" i="5"/>
  <c r="Z142" i="5" s="1"/>
  <c r="AH141" i="5"/>
  <c r="W141" i="5"/>
  <c r="V141" i="5"/>
  <c r="X141" i="5"/>
  <c r="Z141" i="5" s="1"/>
  <c r="AH140" i="5"/>
  <c r="W140" i="5"/>
  <c r="V140" i="5"/>
  <c r="X140" i="5"/>
  <c r="Z140" i="5" s="1"/>
  <c r="AH139" i="5"/>
  <c r="W139" i="5"/>
  <c r="V139" i="5"/>
  <c r="X139" i="5"/>
  <c r="Z139" i="5" s="1"/>
  <c r="AH138" i="5"/>
  <c r="W138" i="5"/>
  <c r="V138" i="5"/>
  <c r="X138" i="5"/>
  <c r="Z138" i="5" s="1"/>
  <c r="AH137" i="5"/>
  <c r="W137" i="5"/>
  <c r="V137" i="5"/>
  <c r="X137" i="5"/>
  <c r="Z137" i="5" s="1"/>
  <c r="AH136" i="5"/>
  <c r="W136" i="5"/>
  <c r="V136" i="5"/>
  <c r="X136" i="5"/>
  <c r="Z136" i="5" s="1"/>
  <c r="AH135" i="5"/>
  <c r="W135" i="5"/>
  <c r="V135" i="5"/>
  <c r="X135" i="5"/>
  <c r="Z135" i="5" s="1"/>
  <c r="AH134" i="5"/>
  <c r="W134" i="5"/>
  <c r="V134" i="5"/>
  <c r="X134" i="5"/>
  <c r="Z134" i="5" s="1"/>
  <c r="AH133" i="5"/>
  <c r="W133" i="5"/>
  <c r="V133" i="5"/>
  <c r="X133" i="5"/>
  <c r="Z133" i="5" s="1"/>
  <c r="AH132" i="5"/>
  <c r="W132" i="5"/>
  <c r="V132" i="5"/>
  <c r="X132" i="5"/>
  <c r="Z132" i="5" s="1"/>
  <c r="AH131" i="5"/>
  <c r="W131" i="5"/>
  <c r="V131" i="5"/>
  <c r="X131" i="5"/>
  <c r="Z131" i="5" s="1"/>
  <c r="AH130" i="5"/>
  <c r="W130" i="5"/>
  <c r="V130" i="5"/>
  <c r="X130" i="5"/>
  <c r="Z130" i="5" s="1"/>
  <c r="AH129" i="5"/>
  <c r="W129" i="5"/>
  <c r="V129" i="5"/>
  <c r="X129" i="5"/>
  <c r="Z129" i="5" s="1"/>
  <c r="AH128" i="5"/>
  <c r="W128" i="5"/>
  <c r="V128" i="5"/>
  <c r="X128" i="5"/>
  <c r="Z128" i="5" s="1"/>
  <c r="AH127" i="5"/>
  <c r="W127" i="5"/>
  <c r="V127" i="5"/>
  <c r="X127" i="5"/>
  <c r="Z127" i="5" s="1"/>
  <c r="AH126" i="5"/>
  <c r="W126" i="5"/>
  <c r="V126" i="5"/>
  <c r="X126" i="5"/>
  <c r="Z126" i="5" s="1"/>
  <c r="AH125" i="5"/>
  <c r="W125" i="5"/>
  <c r="V125" i="5"/>
  <c r="X125" i="5"/>
  <c r="Z125" i="5" s="1"/>
  <c r="AH124" i="5"/>
  <c r="W124" i="5"/>
  <c r="V124" i="5"/>
  <c r="X124" i="5"/>
  <c r="Z124" i="5" s="1"/>
  <c r="AH123" i="5"/>
  <c r="W123" i="5"/>
  <c r="V123" i="5"/>
  <c r="X123" i="5"/>
  <c r="Z123" i="5" s="1"/>
  <c r="AH122" i="5"/>
  <c r="W122" i="5"/>
  <c r="V122" i="5"/>
  <c r="X122" i="5"/>
  <c r="Z122" i="5" s="1"/>
  <c r="AH121" i="5"/>
  <c r="W121" i="5"/>
  <c r="V121" i="5"/>
  <c r="X121" i="5"/>
  <c r="Z121" i="5" s="1"/>
  <c r="AH120" i="5"/>
  <c r="W120" i="5"/>
  <c r="V120" i="5"/>
  <c r="X120" i="5"/>
  <c r="Z120" i="5" s="1"/>
  <c r="AH119" i="5"/>
  <c r="W119" i="5"/>
  <c r="V119" i="5"/>
  <c r="X119" i="5"/>
  <c r="Z119" i="5" s="1"/>
  <c r="AH118" i="5"/>
  <c r="W118" i="5"/>
  <c r="V118" i="5"/>
  <c r="X118" i="5"/>
  <c r="Z118" i="5" s="1"/>
  <c r="AH117" i="5"/>
  <c r="W117" i="5"/>
  <c r="V117" i="5"/>
  <c r="X117" i="5"/>
  <c r="Z117" i="5" s="1"/>
  <c r="AH116" i="5"/>
  <c r="W116" i="5"/>
  <c r="V116" i="5"/>
  <c r="X116" i="5"/>
  <c r="Z116" i="5" s="1"/>
  <c r="AH115" i="5"/>
  <c r="W115" i="5"/>
  <c r="V115" i="5"/>
  <c r="X115" i="5"/>
  <c r="Z115" i="5" s="1"/>
  <c r="AH114" i="5"/>
  <c r="W114" i="5"/>
  <c r="V114" i="5"/>
  <c r="X114" i="5"/>
  <c r="Z114" i="5" s="1"/>
  <c r="AH113" i="5"/>
  <c r="W113" i="5"/>
  <c r="V113" i="5"/>
  <c r="X113" i="5"/>
  <c r="Z113" i="5" s="1"/>
  <c r="AH112" i="5"/>
  <c r="W112" i="5"/>
  <c r="V112" i="5"/>
  <c r="X112" i="5"/>
  <c r="Z112" i="5" s="1"/>
  <c r="AH111" i="5"/>
  <c r="W111" i="5"/>
  <c r="V111" i="5"/>
  <c r="X111" i="5"/>
  <c r="Z111" i="5" s="1"/>
  <c r="AH110" i="5"/>
  <c r="W110" i="5"/>
  <c r="V110" i="5"/>
  <c r="X110" i="5"/>
  <c r="Z110" i="5" s="1"/>
  <c r="AH109" i="5"/>
  <c r="W109" i="5"/>
  <c r="V109" i="5"/>
  <c r="X109" i="5"/>
  <c r="Z109" i="5" s="1"/>
  <c r="AH108" i="5"/>
  <c r="W108" i="5"/>
  <c r="V108" i="5"/>
  <c r="X108" i="5"/>
  <c r="Z108" i="5" s="1"/>
  <c r="AH107" i="5"/>
  <c r="W107" i="5"/>
  <c r="V107" i="5"/>
  <c r="X107" i="5"/>
  <c r="Z107" i="5" s="1"/>
  <c r="AH106" i="5"/>
  <c r="W106" i="5"/>
  <c r="V106" i="5"/>
  <c r="X106" i="5"/>
  <c r="Z106" i="5" s="1"/>
  <c r="AH105" i="5"/>
  <c r="W105" i="5"/>
  <c r="V105" i="5"/>
  <c r="X105" i="5"/>
  <c r="Z105" i="5" s="1"/>
  <c r="AH104" i="5"/>
  <c r="W104" i="5"/>
  <c r="V104" i="5"/>
  <c r="X104" i="5"/>
  <c r="Z104" i="5" s="1"/>
  <c r="AH103" i="5"/>
  <c r="W103" i="5"/>
  <c r="V103" i="5"/>
  <c r="X103" i="5"/>
  <c r="Z103" i="5" s="1"/>
  <c r="AH102" i="5"/>
  <c r="W102" i="5"/>
  <c r="V102" i="5"/>
  <c r="X102" i="5"/>
  <c r="Z102" i="5" s="1"/>
  <c r="AH101" i="5"/>
  <c r="W101" i="5"/>
  <c r="V101" i="5"/>
  <c r="X101" i="5"/>
  <c r="Z101" i="5" s="1"/>
  <c r="AH100" i="5"/>
  <c r="W100" i="5"/>
  <c r="V100" i="5"/>
  <c r="X100" i="5"/>
  <c r="Z100" i="5" s="1"/>
  <c r="AH99" i="5"/>
  <c r="W99" i="5"/>
  <c r="V99" i="5"/>
  <c r="X99" i="5"/>
  <c r="Z99" i="5" s="1"/>
  <c r="AH98" i="5"/>
  <c r="W98" i="5"/>
  <c r="V98" i="5"/>
  <c r="X98" i="5"/>
  <c r="Z98" i="5" s="1"/>
  <c r="AH97" i="5"/>
  <c r="W97" i="5"/>
  <c r="V97" i="5"/>
  <c r="X97" i="5"/>
  <c r="Z97" i="5" s="1"/>
  <c r="AH96" i="5"/>
  <c r="W96" i="5"/>
  <c r="V96" i="5"/>
  <c r="X96" i="5"/>
  <c r="Z96" i="5" s="1"/>
  <c r="AH95" i="5"/>
  <c r="W95" i="5"/>
  <c r="V95" i="5"/>
  <c r="X95" i="5"/>
  <c r="Z95" i="5" s="1"/>
  <c r="AH94" i="5"/>
  <c r="W94" i="5"/>
  <c r="V94" i="5"/>
  <c r="X94" i="5"/>
  <c r="Z94" i="5" s="1"/>
  <c r="AH93" i="5"/>
  <c r="W93" i="5"/>
  <c r="V93" i="5"/>
  <c r="X93" i="5"/>
  <c r="Z93" i="5" s="1"/>
  <c r="AH92" i="5"/>
  <c r="W92" i="5"/>
  <c r="V92" i="5"/>
  <c r="X92" i="5"/>
  <c r="Z92" i="5" s="1"/>
  <c r="AH91" i="5"/>
  <c r="W91" i="5"/>
  <c r="V91" i="5"/>
  <c r="X91" i="5"/>
  <c r="Z91" i="5" s="1"/>
  <c r="AH90" i="5"/>
  <c r="W90" i="5"/>
  <c r="V90" i="5"/>
  <c r="X90" i="5"/>
  <c r="Z90" i="5" s="1"/>
  <c r="AH89" i="5"/>
  <c r="W89" i="5"/>
  <c r="V89" i="5"/>
  <c r="X89" i="5"/>
  <c r="Z89" i="5" s="1"/>
  <c r="AH88" i="5"/>
  <c r="W88" i="5"/>
  <c r="V88" i="5"/>
  <c r="X88" i="5"/>
  <c r="Z88" i="5" s="1"/>
  <c r="AH87" i="5"/>
  <c r="AG87" i="5"/>
  <c r="V87" i="5"/>
  <c r="W87" i="5" s="1"/>
  <c r="X87" i="5"/>
  <c r="Z87" i="5" s="1"/>
  <c r="K87" i="5"/>
  <c r="AH86" i="5"/>
  <c r="AG86" i="5"/>
  <c r="V86" i="5"/>
  <c r="W86" i="5" s="1"/>
  <c r="X86" i="5"/>
  <c r="Z86" i="5" s="1"/>
  <c r="K86" i="5"/>
  <c r="AH85" i="5"/>
  <c r="V85" i="5"/>
  <c r="X85" i="5"/>
  <c r="Z85" i="5" s="1"/>
  <c r="K85" i="5"/>
  <c r="AH84" i="5"/>
  <c r="W84" i="5"/>
  <c r="V84" i="5"/>
  <c r="AG84" i="5" s="1"/>
  <c r="X84" i="5"/>
  <c r="Z84" i="5" s="1"/>
  <c r="K84" i="5"/>
  <c r="AH83" i="5"/>
  <c r="AG83" i="5"/>
  <c r="V83" i="5"/>
  <c r="W83" i="5" s="1"/>
  <c r="X83" i="5"/>
  <c r="Z83" i="5" s="1"/>
  <c r="K83" i="5"/>
  <c r="AH82" i="5"/>
  <c r="AG82" i="5"/>
  <c r="V82" i="5"/>
  <c r="W82" i="5" s="1"/>
  <c r="X82" i="5"/>
  <c r="Z82" i="5" s="1"/>
  <c r="K82" i="5"/>
  <c r="AH81" i="5"/>
  <c r="V81" i="5"/>
  <c r="X81" i="5"/>
  <c r="Z81" i="5" s="1"/>
  <c r="K81" i="5"/>
  <c r="AH80" i="5"/>
  <c r="W80" i="5"/>
  <c r="V80" i="5"/>
  <c r="AG80" i="5" s="1"/>
  <c r="X80" i="5"/>
  <c r="Z80" i="5" s="1"/>
  <c r="K80" i="5"/>
  <c r="AH79" i="5"/>
  <c r="AG79" i="5"/>
  <c r="V79" i="5"/>
  <c r="W79" i="5" s="1"/>
  <c r="X79" i="5"/>
  <c r="Z79" i="5" s="1"/>
  <c r="K79" i="5"/>
  <c r="AH78" i="5"/>
  <c r="AG78" i="5"/>
  <c r="V78" i="5"/>
  <c r="W78" i="5" s="1"/>
  <c r="X78" i="5"/>
  <c r="Z78" i="5" s="1"/>
  <c r="K78" i="5"/>
  <c r="AH77" i="5"/>
  <c r="V77" i="5"/>
  <c r="X77" i="5"/>
  <c r="Z77" i="5" s="1"/>
  <c r="K77" i="5"/>
  <c r="AH76" i="5"/>
  <c r="W76" i="5"/>
  <c r="V76" i="5"/>
  <c r="AG76" i="5" s="1"/>
  <c r="X76" i="5"/>
  <c r="Z76" i="5" s="1"/>
  <c r="K76" i="5"/>
  <c r="AH75" i="5"/>
  <c r="AG75" i="5"/>
  <c r="V75" i="5"/>
  <c r="W75" i="5" s="1"/>
  <c r="X75" i="5"/>
  <c r="Z75" i="5" s="1"/>
  <c r="K75" i="5"/>
  <c r="AH74" i="5"/>
  <c r="AG74" i="5"/>
  <c r="V74" i="5"/>
  <c r="W74" i="5" s="1"/>
  <c r="X74" i="5"/>
  <c r="Z74" i="5" s="1"/>
  <c r="K74" i="5"/>
  <c r="AH73" i="5"/>
  <c r="V73" i="5"/>
  <c r="X73" i="5"/>
  <c r="Z73" i="5" s="1"/>
  <c r="K73" i="5"/>
  <c r="AH72" i="5"/>
  <c r="W72" i="5"/>
  <c r="V72" i="5"/>
  <c r="AG72" i="5" s="1"/>
  <c r="X72" i="5"/>
  <c r="Z72" i="5" s="1"/>
  <c r="K72" i="5"/>
  <c r="AH71" i="5"/>
  <c r="V71" i="5"/>
  <c r="W71" i="5" s="1"/>
  <c r="X71" i="5"/>
  <c r="Z71" i="5" s="1"/>
  <c r="K71" i="5"/>
  <c r="AH70" i="5"/>
  <c r="W70" i="5"/>
  <c r="V70" i="5"/>
  <c r="AG70" i="5" s="1"/>
  <c r="X70" i="5"/>
  <c r="Z70" i="5" s="1"/>
  <c r="K70" i="5"/>
  <c r="AH69" i="5"/>
  <c r="AG69" i="5"/>
  <c r="V69" i="5"/>
  <c r="W69" i="5" s="1"/>
  <c r="X69" i="5"/>
  <c r="Z69" i="5" s="1"/>
  <c r="K69" i="5"/>
  <c r="AH68" i="5"/>
  <c r="W68" i="5"/>
  <c r="V68" i="5"/>
  <c r="AG68" i="5" s="1"/>
  <c r="X68" i="5"/>
  <c r="Z68" i="5" s="1"/>
  <c r="K68" i="5"/>
  <c r="AH67" i="5"/>
  <c r="V67" i="5"/>
  <c r="W67" i="5" s="1"/>
  <c r="X67" i="5"/>
  <c r="Z67" i="5" s="1"/>
  <c r="K67" i="5"/>
  <c r="AH66" i="5"/>
  <c r="W66" i="5"/>
  <c r="V66" i="5"/>
  <c r="AG66" i="5" s="1"/>
  <c r="X66" i="5"/>
  <c r="Z66" i="5" s="1"/>
  <c r="K66" i="5"/>
  <c r="AH65" i="5"/>
  <c r="AG65" i="5"/>
  <c r="V65" i="5"/>
  <c r="W65" i="5" s="1"/>
  <c r="X65" i="5"/>
  <c r="Z65" i="5" s="1"/>
  <c r="K65" i="5"/>
  <c r="AH64" i="5"/>
  <c r="W64" i="5"/>
  <c r="V64" i="5"/>
  <c r="AG64" i="5" s="1"/>
  <c r="X64" i="5"/>
  <c r="Z64" i="5" s="1"/>
  <c r="K64" i="5"/>
  <c r="AH63" i="5"/>
  <c r="V63" i="5"/>
  <c r="W63" i="5" s="1"/>
  <c r="X63" i="5"/>
  <c r="Z63" i="5" s="1"/>
  <c r="K63" i="5"/>
  <c r="AH62" i="5"/>
  <c r="W62" i="5"/>
  <c r="V62" i="5"/>
  <c r="AG62" i="5" s="1"/>
  <c r="X62" i="5"/>
  <c r="Z62" i="5" s="1"/>
  <c r="K62" i="5"/>
  <c r="AH61" i="5"/>
  <c r="AG61" i="5"/>
  <c r="V61" i="5"/>
  <c r="W61" i="5" s="1"/>
  <c r="X61" i="5"/>
  <c r="Z61" i="5" s="1"/>
  <c r="K61" i="5"/>
  <c r="AH60" i="5"/>
  <c r="W60" i="5"/>
  <c r="V60" i="5"/>
  <c r="AG60" i="5" s="1"/>
  <c r="X60" i="5"/>
  <c r="Z60" i="5" s="1"/>
  <c r="K60" i="5"/>
  <c r="AH59" i="5"/>
  <c r="V59" i="5"/>
  <c r="W59" i="5" s="1"/>
  <c r="X59" i="5"/>
  <c r="Z59" i="5" s="1"/>
  <c r="K59" i="5"/>
  <c r="AH58" i="5"/>
  <c r="W58" i="5"/>
  <c r="V58" i="5"/>
  <c r="AG58" i="5" s="1"/>
  <c r="X58" i="5"/>
  <c r="Z58" i="5" s="1"/>
  <c r="K58" i="5"/>
  <c r="AH57" i="5"/>
  <c r="AG57" i="5"/>
  <c r="V57" i="5"/>
  <c r="W57" i="5" s="1"/>
  <c r="X57" i="5"/>
  <c r="Z57" i="5" s="1"/>
  <c r="K57" i="5"/>
  <c r="AH56" i="5"/>
  <c r="W56" i="5"/>
  <c r="V56" i="5"/>
  <c r="AG56" i="5" s="1"/>
  <c r="X56" i="5"/>
  <c r="Z56" i="5" s="1"/>
  <c r="K56" i="5"/>
  <c r="AH55" i="5"/>
  <c r="V55" i="5"/>
  <c r="W55" i="5" s="1"/>
  <c r="X55" i="5"/>
  <c r="Z55" i="5" s="1"/>
  <c r="K55" i="5"/>
  <c r="AH54" i="5"/>
  <c r="W54" i="5"/>
  <c r="V54" i="5"/>
  <c r="AG54" i="5" s="1"/>
  <c r="X54" i="5"/>
  <c r="Z54" i="5" s="1"/>
  <c r="K54" i="5"/>
  <c r="AH53" i="5"/>
  <c r="AG53" i="5"/>
  <c r="V53" i="5"/>
  <c r="W53" i="5" s="1"/>
  <c r="X53" i="5"/>
  <c r="Z53" i="5" s="1"/>
  <c r="K53" i="5"/>
  <c r="AH52" i="5"/>
  <c r="W52" i="5"/>
  <c r="V52" i="5"/>
  <c r="AG52" i="5" s="1"/>
  <c r="X52" i="5"/>
  <c r="Z52" i="5" s="1"/>
  <c r="K52" i="5"/>
  <c r="AH51" i="5"/>
  <c r="V51" i="5"/>
  <c r="W51" i="5" s="1"/>
  <c r="X51" i="5"/>
  <c r="Z51" i="5" s="1"/>
  <c r="K51" i="5"/>
  <c r="AH50" i="5"/>
  <c r="W50" i="5"/>
  <c r="V50" i="5"/>
  <c r="AG50" i="5" s="1"/>
  <c r="X50" i="5"/>
  <c r="Z50" i="5" s="1"/>
  <c r="K50" i="5"/>
  <c r="AH49" i="5"/>
  <c r="AG49" i="5"/>
  <c r="V49" i="5"/>
  <c r="W49" i="5" s="1"/>
  <c r="X49" i="5"/>
  <c r="Z49" i="5" s="1"/>
  <c r="K49" i="5"/>
  <c r="AH48" i="5"/>
  <c r="W48" i="5"/>
  <c r="V48" i="5"/>
  <c r="AG48" i="5" s="1"/>
  <c r="X48" i="5"/>
  <c r="Z48" i="5" s="1"/>
  <c r="K48" i="5"/>
  <c r="AH47" i="5"/>
  <c r="V47" i="5"/>
  <c r="W47" i="5" s="1"/>
  <c r="X47" i="5"/>
  <c r="Z47" i="5" s="1"/>
  <c r="K47" i="5"/>
  <c r="AH46" i="5"/>
  <c r="V46" i="5"/>
  <c r="AG46" i="5" s="1"/>
  <c r="X46" i="5"/>
  <c r="Z46" i="5" s="1"/>
  <c r="K46" i="5"/>
  <c r="AH45" i="5"/>
  <c r="V45" i="5"/>
  <c r="W45" i="5" s="1"/>
  <c r="X45" i="5"/>
  <c r="Z45" i="5" s="1"/>
  <c r="K45" i="5"/>
  <c r="AH44" i="5"/>
  <c r="V44" i="5"/>
  <c r="AG44" i="5" s="1"/>
  <c r="X44" i="5"/>
  <c r="Z44" i="5" s="1"/>
  <c r="K44" i="5"/>
  <c r="AH43" i="5"/>
  <c r="V43" i="5"/>
  <c r="W43" i="5" s="1"/>
  <c r="X43" i="5"/>
  <c r="Z43" i="5" s="1"/>
  <c r="K43" i="5"/>
  <c r="AH42" i="5"/>
  <c r="W42" i="5"/>
  <c r="V42" i="5"/>
  <c r="AG42" i="5" s="1"/>
  <c r="X42" i="5"/>
  <c r="Z42" i="5" s="1"/>
  <c r="K42" i="5"/>
  <c r="AH41" i="5"/>
  <c r="AG41" i="5"/>
  <c r="V41" i="5"/>
  <c r="W41" i="5" s="1"/>
  <c r="X41" i="5"/>
  <c r="Z41" i="5" s="1"/>
  <c r="K41" i="5"/>
  <c r="AH40" i="5"/>
  <c r="V40" i="5"/>
  <c r="AG40" i="5" s="1"/>
  <c r="X40" i="5"/>
  <c r="Z40" i="5" s="1"/>
  <c r="K40" i="5"/>
  <c r="AH39" i="5"/>
  <c r="AG39" i="5"/>
  <c r="V39" i="5"/>
  <c r="W39" i="5" s="1"/>
  <c r="X39" i="5"/>
  <c r="Z39" i="5" s="1"/>
  <c r="K39" i="5"/>
  <c r="AH38" i="5"/>
  <c r="V38" i="5"/>
  <c r="AG38" i="5" s="1"/>
  <c r="X38" i="5"/>
  <c r="Z38" i="5" s="1"/>
  <c r="K38" i="5"/>
  <c r="AH37" i="5"/>
  <c r="AG37" i="5"/>
  <c r="V37" i="5"/>
  <c r="W37" i="5" s="1"/>
  <c r="X37" i="5"/>
  <c r="Z37" i="5" s="1"/>
  <c r="K37" i="5"/>
  <c r="AH36" i="5"/>
  <c r="V36" i="5"/>
  <c r="AG36" i="5" s="1"/>
  <c r="X36" i="5"/>
  <c r="Z36" i="5" s="1"/>
  <c r="K36" i="5"/>
  <c r="AH35" i="5"/>
  <c r="AG35" i="5"/>
  <c r="V35" i="5"/>
  <c r="W35" i="5" s="1"/>
  <c r="X35" i="5"/>
  <c r="Z35" i="5" s="1"/>
  <c r="K35" i="5"/>
  <c r="AH34" i="5"/>
  <c r="W34" i="5"/>
  <c r="V34" i="5"/>
  <c r="AG34" i="5" s="1"/>
  <c r="X34" i="5"/>
  <c r="Z34" i="5" s="1"/>
  <c r="K34" i="5"/>
  <c r="AH33" i="5"/>
  <c r="AG33" i="5"/>
  <c r="V33" i="5"/>
  <c r="W33" i="5" s="1"/>
  <c r="X33" i="5"/>
  <c r="Z33" i="5" s="1"/>
  <c r="K33" i="5"/>
  <c r="AH32" i="5"/>
  <c r="W32" i="5"/>
  <c r="V32" i="5"/>
  <c r="AG32" i="5" s="1"/>
  <c r="X32" i="5"/>
  <c r="Z32" i="5" s="1"/>
  <c r="K32" i="5"/>
  <c r="AH31" i="5"/>
  <c r="V31" i="5"/>
  <c r="W31" i="5" s="1"/>
  <c r="X31" i="5"/>
  <c r="Z31" i="5" s="1"/>
  <c r="K31" i="5"/>
  <c r="AH30" i="5"/>
  <c r="W30" i="5"/>
  <c r="V30" i="5"/>
  <c r="AG30" i="5" s="1"/>
  <c r="X30" i="5"/>
  <c r="Z30" i="5" s="1"/>
  <c r="K30" i="5"/>
  <c r="AH29" i="5"/>
  <c r="V29" i="5"/>
  <c r="W29" i="5" s="1"/>
  <c r="X29" i="5"/>
  <c r="Z29" i="5" s="1"/>
  <c r="K29" i="5"/>
  <c r="AH28" i="5"/>
  <c r="V28" i="5"/>
  <c r="AG28" i="5" s="1"/>
  <c r="X28" i="5"/>
  <c r="Z28" i="5" s="1"/>
  <c r="K28" i="5"/>
  <c r="AH27" i="5"/>
  <c r="AG27" i="5"/>
  <c r="V27" i="5"/>
  <c r="W27" i="5" s="1"/>
  <c r="X27" i="5"/>
  <c r="Z27" i="5" s="1"/>
  <c r="K27" i="5"/>
  <c r="AH26" i="5"/>
  <c r="W26" i="5"/>
  <c r="V26" i="5"/>
  <c r="AG26" i="5" s="1"/>
  <c r="X26" i="5"/>
  <c r="Z26" i="5" s="1"/>
  <c r="K26" i="5"/>
  <c r="AH25" i="5"/>
  <c r="V25" i="5"/>
  <c r="W25" i="5" s="1"/>
  <c r="X25" i="5"/>
  <c r="Z25" i="5" s="1"/>
  <c r="K25" i="5"/>
  <c r="AH24" i="5"/>
  <c r="W24" i="5"/>
  <c r="V24" i="5"/>
  <c r="AG24" i="5" s="1"/>
  <c r="X24" i="5"/>
  <c r="Z24" i="5" s="1"/>
  <c r="K24" i="5"/>
  <c r="AH23" i="5"/>
  <c r="V23" i="5"/>
  <c r="W23" i="5" s="1"/>
  <c r="X23" i="5"/>
  <c r="Z23" i="5" s="1"/>
  <c r="K23" i="5"/>
  <c r="AH22" i="5"/>
  <c r="V22" i="5"/>
  <c r="AG22" i="5" s="1"/>
  <c r="X22" i="5"/>
  <c r="Z22" i="5" s="1"/>
  <c r="K22" i="5"/>
  <c r="AH21" i="5"/>
  <c r="V21" i="5"/>
  <c r="W21" i="5" s="1"/>
  <c r="X21" i="5"/>
  <c r="Z21" i="5" s="1"/>
  <c r="K21" i="5"/>
  <c r="AH20" i="5"/>
  <c r="V20" i="5"/>
  <c r="AG20" i="5" s="1"/>
  <c r="X20" i="5"/>
  <c r="Z20" i="5" s="1"/>
  <c r="K20" i="5"/>
  <c r="AH19" i="5"/>
  <c r="V19" i="5"/>
  <c r="W19" i="5" s="1"/>
  <c r="X19" i="5"/>
  <c r="Z19" i="5" s="1"/>
  <c r="K19" i="5"/>
  <c r="AH18" i="5"/>
  <c r="V18" i="5"/>
  <c r="AG18" i="5" s="1"/>
  <c r="X18" i="5"/>
  <c r="Z18" i="5" s="1"/>
  <c r="K18" i="5"/>
  <c r="AH17" i="5"/>
  <c r="V17" i="5"/>
  <c r="W17" i="5" s="1"/>
  <c r="X17" i="5"/>
  <c r="Z17" i="5" s="1"/>
  <c r="K17" i="5"/>
  <c r="AH16" i="5"/>
  <c r="V16" i="5"/>
  <c r="AG16" i="5" s="1"/>
  <c r="X16" i="5"/>
  <c r="Z16" i="5" s="1"/>
  <c r="K16" i="5"/>
  <c r="AH15" i="5"/>
  <c r="V15" i="5"/>
  <c r="W15" i="5" s="1"/>
  <c r="X15" i="5"/>
  <c r="Z15" i="5" s="1"/>
  <c r="K15" i="5"/>
  <c r="AH14" i="5"/>
  <c r="V14" i="5"/>
  <c r="AG14" i="5" s="1"/>
  <c r="X14" i="5"/>
  <c r="Z14" i="5" s="1"/>
  <c r="K14" i="5"/>
  <c r="AH13" i="5"/>
  <c r="V13" i="5"/>
  <c r="W13" i="5" s="1"/>
  <c r="X13" i="5"/>
  <c r="Z13" i="5" s="1"/>
  <c r="K13" i="5"/>
  <c r="AH12" i="5"/>
  <c r="V12" i="5"/>
  <c r="AG12" i="5" s="1"/>
  <c r="X12" i="5"/>
  <c r="Z12" i="5" s="1"/>
  <c r="K12" i="5"/>
  <c r="AH11" i="5"/>
  <c r="AG11" i="5"/>
  <c r="V11" i="5"/>
  <c r="W11" i="5" s="1"/>
  <c r="X11" i="5"/>
  <c r="Z11" i="5" s="1"/>
  <c r="K11" i="5"/>
  <c r="AH10" i="5"/>
  <c r="V10" i="5"/>
  <c r="AG10" i="5" s="1"/>
  <c r="X10" i="5"/>
  <c r="Z10" i="5" s="1"/>
  <c r="K10" i="5"/>
  <c r="AH9" i="5"/>
  <c r="AG9" i="5"/>
  <c r="V9" i="5"/>
  <c r="W9" i="5" s="1"/>
  <c r="X9" i="5"/>
  <c r="Z9" i="5" s="1"/>
  <c r="K9" i="5"/>
  <c r="AH8" i="5"/>
  <c r="W8" i="5"/>
  <c r="V8" i="5"/>
  <c r="AG8" i="5" s="1"/>
  <c r="X8" i="5"/>
  <c r="Z8" i="5" s="1"/>
  <c r="K8" i="5"/>
  <c r="AH7" i="5"/>
  <c r="AG7" i="5"/>
  <c r="V7" i="5"/>
  <c r="W7" i="5" s="1"/>
  <c r="X7" i="5"/>
  <c r="Z7" i="5" s="1"/>
  <c r="K7" i="5"/>
  <c r="AH6" i="5"/>
  <c r="V6" i="5"/>
  <c r="AG6" i="5" s="1"/>
  <c r="X6" i="5"/>
  <c r="Z6" i="5" s="1"/>
  <c r="K6" i="5"/>
  <c r="AH5" i="5"/>
  <c r="V5" i="5"/>
  <c r="W5" i="5" s="1"/>
  <c r="X5" i="5"/>
  <c r="Z5" i="5" s="1"/>
  <c r="K5" i="5"/>
  <c r="AH4" i="5"/>
  <c r="AG4" i="5"/>
  <c r="AH3" i="5"/>
  <c r="AH2" i="5"/>
  <c r="AG2" i="5"/>
  <c r="W46" i="5" l="1"/>
  <c r="AI254" i="5"/>
  <c r="AG45" i="5"/>
  <c r="W44" i="5"/>
  <c r="AI260" i="5"/>
  <c r="W40" i="5"/>
  <c r="W38" i="5"/>
  <c r="W36" i="5"/>
  <c r="AG31" i="5"/>
  <c r="AG29" i="5"/>
  <c r="AI253" i="5"/>
  <c r="W28" i="5"/>
  <c r="AN265" i="5"/>
  <c r="AG25" i="5"/>
  <c r="AG23" i="5"/>
  <c r="W22" i="5"/>
  <c r="AG21" i="5"/>
  <c r="W20" i="5"/>
  <c r="AG19" i="5"/>
  <c r="W18" i="5"/>
  <c r="AI241" i="5"/>
  <c r="AJ241" i="5" s="1"/>
  <c r="AM241" i="5" s="1"/>
  <c r="AP241" i="5" s="1"/>
  <c r="AG17" i="5"/>
  <c r="W16" i="5"/>
  <c r="AG15" i="5"/>
  <c r="W14" i="5"/>
  <c r="AG13" i="5"/>
  <c r="W12" i="5"/>
  <c r="AI240" i="5"/>
  <c r="AJ240" i="5" s="1"/>
  <c r="AM240" i="5" s="1"/>
  <c r="AP240" i="5" s="1"/>
  <c r="AI252" i="5"/>
  <c r="AJ252" i="5" s="1"/>
  <c r="AM252" i="5" s="1"/>
  <c r="AP252" i="5" s="1"/>
  <c r="W10" i="5"/>
  <c r="AJ204" i="5"/>
  <c r="AM204" i="5" s="1"/>
  <c r="AP204" i="5" s="1"/>
  <c r="AI251" i="5"/>
  <c r="AJ251" i="5" s="1"/>
  <c r="AM251" i="5" s="1"/>
  <c r="AP251" i="5" s="1"/>
  <c r="W6" i="5"/>
  <c r="AG5" i="5"/>
  <c r="AJ205" i="5"/>
  <c r="AJ230" i="5"/>
  <c r="AM230" i="5" s="1"/>
  <c r="AP230" i="5" s="1"/>
  <c r="AJ238" i="5"/>
  <c r="AM238" i="5" s="1"/>
  <c r="AP238" i="5" s="1"/>
  <c r="AJ246" i="5"/>
  <c r="AM246" i="5" s="1"/>
  <c r="AP246" i="5" s="1"/>
  <c r="AJ203" i="5"/>
  <c r="AM203" i="5" s="1"/>
  <c r="AP203" i="5" s="1"/>
  <c r="AJ254" i="5"/>
  <c r="AM254" i="5" s="1"/>
  <c r="AP254" i="5" s="1"/>
  <c r="AJ242" i="5"/>
  <c r="AM242" i="5" s="1"/>
  <c r="AP242" i="5" s="1"/>
  <c r="AJ228" i="5"/>
  <c r="AM228" i="5" s="1"/>
  <c r="AP228" i="5" s="1"/>
  <c r="AJ236" i="5"/>
  <c r="AM236" i="5" s="1"/>
  <c r="AP236" i="5" s="1"/>
  <c r="AJ244" i="5"/>
  <c r="AM244" i="5" s="1"/>
  <c r="AP244" i="5" s="1"/>
  <c r="AJ260" i="5"/>
  <c r="AM260" i="5" s="1"/>
  <c r="AP260" i="5" s="1"/>
  <c r="AJ262" i="5"/>
  <c r="AM262" i="5" s="1"/>
  <c r="AP262" i="5" s="1"/>
  <c r="AJ264" i="5"/>
  <c r="AM264" i="5" s="1"/>
  <c r="AP264" i="5" s="1"/>
  <c r="W2" i="5"/>
  <c r="AG3" i="5"/>
  <c r="AK203" i="5"/>
  <c r="AK204" i="5"/>
  <c r="AK205" i="5"/>
  <c r="AJ206" i="5"/>
  <c r="AM206" i="5" s="1"/>
  <c r="AP206" i="5" s="1"/>
  <c r="AJ226" i="5"/>
  <c r="AM226" i="5" s="1"/>
  <c r="AP226" i="5" s="1"/>
  <c r="AJ234" i="5"/>
  <c r="AM234" i="5" s="1"/>
  <c r="AP234" i="5" s="1"/>
  <c r="AJ250" i="5"/>
  <c r="AM250" i="5" s="1"/>
  <c r="AP250" i="5" s="1"/>
  <c r="AJ258" i="5"/>
  <c r="AM258" i="5" s="1"/>
  <c r="AP258" i="5" s="1"/>
  <c r="AJ261" i="5"/>
  <c r="AM261" i="5" s="1"/>
  <c r="AP261" i="5" s="1"/>
  <c r="AJ263" i="5"/>
  <c r="AM263" i="5" s="1"/>
  <c r="AP263" i="5" s="1"/>
  <c r="AJ224" i="5"/>
  <c r="AM224" i="5" s="1"/>
  <c r="AP224" i="5" s="1"/>
  <c r="AJ232" i="5"/>
  <c r="AM232" i="5" s="1"/>
  <c r="AP232" i="5" s="1"/>
  <c r="AJ248" i="5"/>
  <c r="AM248" i="5" s="1"/>
  <c r="AP248" i="5" s="1"/>
  <c r="AJ256" i="5"/>
  <c r="AM256" i="5" s="1"/>
  <c r="AP256" i="5" s="1"/>
  <c r="W85" i="5"/>
  <c r="AG85" i="5"/>
  <c r="AG47" i="5"/>
  <c r="AG55" i="5"/>
  <c r="AG63" i="5"/>
  <c r="AG71" i="5"/>
  <c r="W81" i="5"/>
  <c r="AG81" i="5"/>
  <c r="W77" i="5"/>
  <c r="AG77" i="5"/>
  <c r="AG43" i="5"/>
  <c r="AG51" i="5"/>
  <c r="AG59" i="5"/>
  <c r="AG67" i="5"/>
  <c r="W73" i="5"/>
  <c r="AG73" i="5"/>
  <c r="AJ207" i="5"/>
  <c r="AM207" i="5" s="1"/>
  <c r="AP207" i="5" s="1"/>
  <c r="AJ208" i="5"/>
  <c r="AM208" i="5" s="1"/>
  <c r="AP208" i="5" s="1"/>
  <c r="AJ209" i="5"/>
  <c r="AM209" i="5" s="1"/>
  <c r="AP209" i="5" s="1"/>
  <c r="AJ210" i="5"/>
  <c r="AM210" i="5" s="1"/>
  <c r="AP210" i="5" s="1"/>
  <c r="AJ211" i="5"/>
  <c r="AM211" i="5" s="1"/>
  <c r="AP211" i="5" s="1"/>
  <c r="AJ212" i="5"/>
  <c r="AM212" i="5" s="1"/>
  <c r="AP212" i="5" s="1"/>
  <c r="AJ213" i="5"/>
  <c r="AM213" i="5" s="1"/>
  <c r="AP213" i="5" s="1"/>
  <c r="AJ214" i="5"/>
  <c r="AM214" i="5" s="1"/>
  <c r="AP214" i="5" s="1"/>
  <c r="AJ215" i="5"/>
  <c r="AM215" i="5" s="1"/>
  <c r="AP215" i="5" s="1"/>
  <c r="AJ216" i="5"/>
  <c r="AM216" i="5" s="1"/>
  <c r="AP216" i="5" s="1"/>
  <c r="AJ217" i="5"/>
  <c r="AM217" i="5" s="1"/>
  <c r="AP217" i="5" s="1"/>
  <c r="AJ218" i="5"/>
  <c r="AM218" i="5" s="1"/>
  <c r="AP218" i="5" s="1"/>
  <c r="AJ219" i="5"/>
  <c r="AM219" i="5" s="1"/>
  <c r="AP219" i="5" s="1"/>
  <c r="AJ220" i="5"/>
  <c r="AM220" i="5" s="1"/>
  <c r="AP220" i="5" s="1"/>
  <c r="AJ221" i="5"/>
  <c r="AM221" i="5" s="1"/>
  <c r="AP221" i="5" s="1"/>
  <c r="AJ222" i="5"/>
  <c r="AM222" i="5" s="1"/>
  <c r="AP222" i="5" s="1"/>
  <c r="AJ223" i="5"/>
  <c r="AM223" i="5" s="1"/>
  <c r="AP223" i="5" s="1"/>
  <c r="AN266" i="5"/>
  <c r="AM266" i="5"/>
  <c r="AP266" i="5" s="1"/>
  <c r="AJ225" i="5"/>
  <c r="AM225" i="5" s="1"/>
  <c r="AP225" i="5" s="1"/>
  <c r="AJ227" i="5"/>
  <c r="AM227" i="5" s="1"/>
  <c r="AP227" i="5" s="1"/>
  <c r="AJ229" i="5"/>
  <c r="AM229" i="5" s="1"/>
  <c r="AP229" i="5" s="1"/>
  <c r="AJ231" i="5"/>
  <c r="AM231" i="5" s="1"/>
  <c r="AP231" i="5" s="1"/>
  <c r="AJ233" i="5"/>
  <c r="AM233" i="5" s="1"/>
  <c r="AP233" i="5" s="1"/>
  <c r="AJ235" i="5"/>
  <c r="AM235" i="5" s="1"/>
  <c r="AP235" i="5" s="1"/>
  <c r="AJ237" i="5"/>
  <c r="AM237" i="5" s="1"/>
  <c r="AP237" i="5" s="1"/>
  <c r="AJ239" i="5"/>
  <c r="AM239" i="5" s="1"/>
  <c r="AP239" i="5" s="1"/>
  <c r="AJ243" i="5"/>
  <c r="AM243" i="5" s="1"/>
  <c r="AP243" i="5" s="1"/>
  <c r="AJ245" i="5"/>
  <c r="AM245" i="5" s="1"/>
  <c r="AP245" i="5" s="1"/>
  <c r="AJ247" i="5"/>
  <c r="AM247" i="5" s="1"/>
  <c r="AP247" i="5" s="1"/>
  <c r="AJ249" i="5"/>
  <c r="AM249" i="5" s="1"/>
  <c r="AP249" i="5" s="1"/>
  <c r="AJ253" i="5"/>
  <c r="AM253" i="5" s="1"/>
  <c r="AP253" i="5" s="1"/>
  <c r="AJ255" i="5"/>
  <c r="AM255" i="5" s="1"/>
  <c r="AP255" i="5" s="1"/>
  <c r="AJ257" i="5"/>
  <c r="AM257" i="5" s="1"/>
  <c r="AP257" i="5" s="1"/>
  <c r="AJ259" i="5"/>
  <c r="AM259" i="5" s="1"/>
  <c r="AP259" i="5" s="1"/>
  <c r="AM267" i="5"/>
  <c r="AP267" i="5" s="1"/>
  <c r="V22" i="1" l="1"/>
  <c r="W22" i="1" s="1"/>
  <c r="X22" i="1"/>
  <c r="Z22" i="1" s="1"/>
  <c r="K22" i="1"/>
  <c r="W21" i="1"/>
  <c r="V21" i="1"/>
  <c r="X21" i="1"/>
  <c r="Z21" i="1" s="1"/>
  <c r="K21" i="1"/>
  <c r="W20" i="1"/>
  <c r="V20" i="1"/>
  <c r="X20" i="1"/>
  <c r="Z20" i="1" s="1"/>
  <c r="K20" i="1"/>
  <c r="W19" i="1"/>
  <c r="V19" i="1"/>
  <c r="X19" i="1"/>
  <c r="Z19" i="1" s="1"/>
  <c r="K19" i="1"/>
  <c r="W18" i="1"/>
  <c r="V18" i="1"/>
  <c r="X18" i="1"/>
  <c r="Z18" i="1" s="1"/>
  <c r="K18" i="1"/>
  <c r="W17" i="1"/>
  <c r="V17" i="1"/>
  <c r="X17" i="1"/>
  <c r="Z17" i="1" s="1"/>
  <c r="K17" i="1"/>
  <c r="W16" i="1"/>
  <c r="V16" i="1"/>
  <c r="X16" i="1"/>
  <c r="Z16" i="1" s="1"/>
  <c r="K16" i="1"/>
  <c r="W15" i="1"/>
  <c r="V15" i="1"/>
  <c r="X15" i="1"/>
  <c r="Z15" i="1" s="1"/>
  <c r="K15" i="1"/>
  <c r="W14" i="1"/>
  <c r="V14" i="1"/>
  <c r="X14" i="1"/>
  <c r="Z14" i="1" s="1"/>
  <c r="K14" i="1"/>
  <c r="W13" i="1"/>
  <c r="V13" i="1"/>
  <c r="X13" i="1"/>
  <c r="Z13" i="1" s="1"/>
  <c r="K13" i="1"/>
  <c r="W12" i="1"/>
  <c r="V12" i="1"/>
  <c r="X12" i="1"/>
  <c r="Z12" i="1" s="1"/>
  <c r="K12" i="1"/>
  <c r="X11" i="1"/>
  <c r="Z11" i="1" s="1"/>
  <c r="W11" i="1"/>
  <c r="V11" i="1"/>
  <c r="K11" i="1"/>
  <c r="W10" i="1"/>
  <c r="V10" i="1"/>
  <c r="X10" i="1"/>
  <c r="Z10" i="1" s="1"/>
  <c r="K10" i="1"/>
  <c r="W9" i="1"/>
  <c r="V9" i="1"/>
  <c r="X9" i="1"/>
  <c r="Z9" i="1" s="1"/>
  <c r="K9" i="1"/>
  <c r="W8" i="1"/>
  <c r="V8" i="1"/>
  <c r="X8" i="1"/>
  <c r="Z8" i="1" s="1"/>
  <c r="K8" i="1"/>
  <c r="W7" i="1"/>
  <c r="V7" i="1"/>
  <c r="X7" i="1"/>
  <c r="Z7" i="1" s="1"/>
  <c r="K7" i="1"/>
  <c r="W6" i="1"/>
  <c r="V6" i="1"/>
  <c r="X6" i="1"/>
  <c r="Z6" i="1" s="1"/>
  <c r="K6" i="1"/>
  <c r="W5" i="1"/>
  <c r="V5" i="1"/>
  <c r="X5" i="1"/>
  <c r="Z5" i="1" s="1"/>
  <c r="K5" i="1"/>
  <c r="W4" i="1"/>
  <c r="V4" i="1"/>
  <c r="X4" i="1"/>
  <c r="Z4" i="1" s="1"/>
  <c r="K4" i="1"/>
  <c r="W3" i="1"/>
  <c r="V3" i="1"/>
  <c r="X3" i="1"/>
  <c r="Z3" i="1" s="1"/>
  <c r="K3" i="1"/>
  <c r="W2" i="1"/>
  <c r="V2" i="1"/>
  <c r="X2" i="1"/>
  <c r="Z2" i="1" s="1"/>
  <c r="K2" i="1"/>
  <c r="AL267" i="4" l="1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H260" i="4"/>
  <c r="AK260" i="4" s="1"/>
  <c r="AL259" i="4"/>
  <c r="AN259" i="4" s="1"/>
  <c r="AI259" i="4"/>
  <c r="AH259" i="4"/>
  <c r="AK259" i="4" s="1"/>
  <c r="AL258" i="4"/>
  <c r="AN258" i="4" s="1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K256" i="4" s="1"/>
  <c r="AL255" i="4"/>
  <c r="AN255" i="4" s="1"/>
  <c r="AI255" i="4"/>
  <c r="AH255" i="4"/>
  <c r="AK255" i="4" s="1"/>
  <c r="AN254" i="4"/>
  <c r="AL254" i="4"/>
  <c r="AI254" i="4"/>
  <c r="AH254" i="4"/>
  <c r="AK254" i="4" s="1"/>
  <c r="AL253" i="4"/>
  <c r="AN253" i="4" s="1"/>
  <c r="AI253" i="4"/>
  <c r="AH253" i="4"/>
  <c r="AK253" i="4" s="1"/>
  <c r="AL252" i="4"/>
  <c r="AN252" i="4" s="1"/>
  <c r="AI252" i="4"/>
  <c r="AH252" i="4"/>
  <c r="AK252" i="4" s="1"/>
  <c r="AL251" i="4"/>
  <c r="AN251" i="4" s="1"/>
  <c r="AI251" i="4"/>
  <c r="AH251" i="4"/>
  <c r="AK251" i="4" s="1"/>
  <c r="AL250" i="4"/>
  <c r="AN250" i="4" s="1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N246" i="4"/>
  <c r="AL246" i="4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N242" i="4" s="1"/>
  <c r="AH242" i="4"/>
  <c r="AK242" i="4" s="1"/>
  <c r="AL241" i="4"/>
  <c r="AN241" i="4" s="1"/>
  <c r="AI241" i="4"/>
  <c r="AH241" i="4"/>
  <c r="AK241" i="4" s="1"/>
  <c r="AN240" i="4"/>
  <c r="AL240" i="4"/>
  <c r="AH240" i="4"/>
  <c r="AK240" i="4" s="1"/>
  <c r="AL239" i="4"/>
  <c r="AN239" i="4" s="1"/>
  <c r="AI239" i="4"/>
  <c r="AH239" i="4"/>
  <c r="AK239" i="4" s="1"/>
  <c r="AL238" i="4"/>
  <c r="AN238" i="4" s="1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N234" i="4"/>
  <c r="AL234" i="4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N230" i="4" s="1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N226" i="4"/>
  <c r="AL226" i="4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K224" i="4" s="1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AH200" i="4"/>
  <c r="W200" i="4"/>
  <c r="V200" i="4"/>
  <c r="AG200" i="4" s="1"/>
  <c r="X200" i="4"/>
  <c r="Z200" i="4" s="1"/>
  <c r="K200" i="4"/>
  <c r="AH199" i="4"/>
  <c r="V199" i="4"/>
  <c r="W199" i="4" s="1"/>
  <c r="X199" i="4"/>
  <c r="Z199" i="4" s="1"/>
  <c r="AH198" i="4"/>
  <c r="W198" i="4"/>
  <c r="V198" i="4"/>
  <c r="X198" i="4"/>
  <c r="Z198" i="4" s="1"/>
  <c r="AH197" i="4"/>
  <c r="W197" i="4"/>
  <c r="V197" i="4"/>
  <c r="X197" i="4"/>
  <c r="Z197" i="4" s="1"/>
  <c r="AH196" i="4"/>
  <c r="W196" i="4"/>
  <c r="V196" i="4"/>
  <c r="X196" i="4"/>
  <c r="Z196" i="4" s="1"/>
  <c r="AH195" i="4"/>
  <c r="W195" i="4"/>
  <c r="V195" i="4"/>
  <c r="X195" i="4"/>
  <c r="Z195" i="4" s="1"/>
  <c r="AH194" i="4"/>
  <c r="W194" i="4"/>
  <c r="V194" i="4"/>
  <c r="X194" i="4"/>
  <c r="Z194" i="4" s="1"/>
  <c r="AH193" i="4"/>
  <c r="W193" i="4"/>
  <c r="V193" i="4"/>
  <c r="X193" i="4"/>
  <c r="Z193" i="4" s="1"/>
  <c r="AH192" i="4"/>
  <c r="W192" i="4"/>
  <c r="V192" i="4"/>
  <c r="X192" i="4"/>
  <c r="Z192" i="4" s="1"/>
  <c r="AH191" i="4"/>
  <c r="W191" i="4"/>
  <c r="V191" i="4"/>
  <c r="X191" i="4"/>
  <c r="Z191" i="4" s="1"/>
  <c r="AH190" i="4"/>
  <c r="W190" i="4"/>
  <c r="V190" i="4"/>
  <c r="X190" i="4"/>
  <c r="Z190" i="4" s="1"/>
  <c r="AH189" i="4"/>
  <c r="W189" i="4"/>
  <c r="V189" i="4"/>
  <c r="X189" i="4"/>
  <c r="Z189" i="4" s="1"/>
  <c r="AH188" i="4"/>
  <c r="W188" i="4"/>
  <c r="V188" i="4"/>
  <c r="X188" i="4"/>
  <c r="Z188" i="4" s="1"/>
  <c r="AH187" i="4"/>
  <c r="W187" i="4"/>
  <c r="V187" i="4"/>
  <c r="X187" i="4"/>
  <c r="Z187" i="4" s="1"/>
  <c r="AH186" i="4"/>
  <c r="W186" i="4"/>
  <c r="V186" i="4"/>
  <c r="X186" i="4"/>
  <c r="Z186" i="4" s="1"/>
  <c r="AH185" i="4"/>
  <c r="W185" i="4"/>
  <c r="V185" i="4"/>
  <c r="X185" i="4"/>
  <c r="Z185" i="4" s="1"/>
  <c r="AH184" i="4"/>
  <c r="W184" i="4"/>
  <c r="V184" i="4"/>
  <c r="X184" i="4"/>
  <c r="Z184" i="4" s="1"/>
  <c r="AH183" i="4"/>
  <c r="W183" i="4"/>
  <c r="V183" i="4"/>
  <c r="X183" i="4"/>
  <c r="Z183" i="4" s="1"/>
  <c r="AH182" i="4"/>
  <c r="W182" i="4"/>
  <c r="V182" i="4"/>
  <c r="X182" i="4"/>
  <c r="Z182" i="4" s="1"/>
  <c r="AH181" i="4"/>
  <c r="W181" i="4"/>
  <c r="V181" i="4"/>
  <c r="X181" i="4"/>
  <c r="Z181" i="4" s="1"/>
  <c r="AH180" i="4"/>
  <c r="X180" i="4"/>
  <c r="Z180" i="4" s="1"/>
  <c r="W180" i="4"/>
  <c r="V180" i="4"/>
  <c r="AH179" i="4"/>
  <c r="W179" i="4"/>
  <c r="V179" i="4"/>
  <c r="X179" i="4"/>
  <c r="Z179" i="4" s="1"/>
  <c r="AH178" i="4"/>
  <c r="W178" i="4"/>
  <c r="V178" i="4"/>
  <c r="X178" i="4"/>
  <c r="Z178" i="4" s="1"/>
  <c r="AH177" i="4"/>
  <c r="W177" i="4"/>
  <c r="V177" i="4"/>
  <c r="X177" i="4"/>
  <c r="Z177" i="4" s="1"/>
  <c r="AH176" i="4"/>
  <c r="W176" i="4"/>
  <c r="V176" i="4"/>
  <c r="X176" i="4"/>
  <c r="Z176" i="4" s="1"/>
  <c r="AH175" i="4"/>
  <c r="W175" i="4"/>
  <c r="V175" i="4"/>
  <c r="X175" i="4"/>
  <c r="Z175" i="4" s="1"/>
  <c r="AH174" i="4"/>
  <c r="W174" i="4"/>
  <c r="V174" i="4"/>
  <c r="X174" i="4"/>
  <c r="Z174" i="4" s="1"/>
  <c r="AH173" i="4"/>
  <c r="W173" i="4"/>
  <c r="V173" i="4"/>
  <c r="X173" i="4"/>
  <c r="Z173" i="4" s="1"/>
  <c r="AH172" i="4"/>
  <c r="W172" i="4"/>
  <c r="V172" i="4"/>
  <c r="X172" i="4"/>
  <c r="Z172" i="4" s="1"/>
  <c r="AH171" i="4"/>
  <c r="W171" i="4"/>
  <c r="V171" i="4"/>
  <c r="X171" i="4"/>
  <c r="Z171" i="4" s="1"/>
  <c r="AH170" i="4"/>
  <c r="W170" i="4"/>
  <c r="V170" i="4"/>
  <c r="X170" i="4"/>
  <c r="Z170" i="4" s="1"/>
  <c r="AH169" i="4"/>
  <c r="W169" i="4"/>
  <c r="V169" i="4"/>
  <c r="X169" i="4"/>
  <c r="Z169" i="4" s="1"/>
  <c r="AH168" i="4"/>
  <c r="W168" i="4"/>
  <c r="V168" i="4"/>
  <c r="X168" i="4"/>
  <c r="Z168" i="4" s="1"/>
  <c r="AH167" i="4"/>
  <c r="W167" i="4"/>
  <c r="V167" i="4"/>
  <c r="X167" i="4"/>
  <c r="Z167" i="4" s="1"/>
  <c r="AH166" i="4"/>
  <c r="W166" i="4"/>
  <c r="V166" i="4"/>
  <c r="X166" i="4"/>
  <c r="Z166" i="4" s="1"/>
  <c r="AH165" i="4"/>
  <c r="W165" i="4"/>
  <c r="V165" i="4"/>
  <c r="X165" i="4"/>
  <c r="Z165" i="4" s="1"/>
  <c r="AH164" i="4"/>
  <c r="W164" i="4"/>
  <c r="V164" i="4"/>
  <c r="X164" i="4"/>
  <c r="Z164" i="4" s="1"/>
  <c r="AH163" i="4"/>
  <c r="W163" i="4"/>
  <c r="V163" i="4"/>
  <c r="X163" i="4"/>
  <c r="Z163" i="4" s="1"/>
  <c r="AH162" i="4"/>
  <c r="W162" i="4"/>
  <c r="V162" i="4"/>
  <c r="X162" i="4"/>
  <c r="Z162" i="4" s="1"/>
  <c r="AH161" i="4"/>
  <c r="W161" i="4"/>
  <c r="V161" i="4"/>
  <c r="X161" i="4"/>
  <c r="Z161" i="4" s="1"/>
  <c r="AH160" i="4"/>
  <c r="W160" i="4"/>
  <c r="V160" i="4"/>
  <c r="X160" i="4"/>
  <c r="Z160" i="4" s="1"/>
  <c r="AH159" i="4"/>
  <c r="W159" i="4"/>
  <c r="V159" i="4"/>
  <c r="X159" i="4"/>
  <c r="Z159" i="4" s="1"/>
  <c r="AH158" i="4"/>
  <c r="W158" i="4"/>
  <c r="V158" i="4"/>
  <c r="X158" i="4"/>
  <c r="Z158" i="4" s="1"/>
  <c r="AH157" i="4"/>
  <c r="W157" i="4"/>
  <c r="V157" i="4"/>
  <c r="X157" i="4"/>
  <c r="Z157" i="4" s="1"/>
  <c r="AH156" i="4"/>
  <c r="W156" i="4"/>
  <c r="V156" i="4"/>
  <c r="X156" i="4"/>
  <c r="Z156" i="4" s="1"/>
  <c r="AH155" i="4"/>
  <c r="W155" i="4"/>
  <c r="V155" i="4"/>
  <c r="X155" i="4"/>
  <c r="Z155" i="4" s="1"/>
  <c r="AH154" i="4"/>
  <c r="W154" i="4"/>
  <c r="V154" i="4"/>
  <c r="X154" i="4"/>
  <c r="Z154" i="4" s="1"/>
  <c r="AH153" i="4"/>
  <c r="W153" i="4"/>
  <c r="V153" i="4"/>
  <c r="X153" i="4"/>
  <c r="Z153" i="4" s="1"/>
  <c r="AH152" i="4"/>
  <c r="W152" i="4"/>
  <c r="V152" i="4"/>
  <c r="X152" i="4"/>
  <c r="Z152" i="4" s="1"/>
  <c r="AH151" i="4"/>
  <c r="W151" i="4"/>
  <c r="V151" i="4"/>
  <c r="X151" i="4"/>
  <c r="Z151" i="4" s="1"/>
  <c r="AH150" i="4"/>
  <c r="W150" i="4"/>
  <c r="V150" i="4"/>
  <c r="X150" i="4"/>
  <c r="Z150" i="4" s="1"/>
  <c r="AH149" i="4"/>
  <c r="W149" i="4"/>
  <c r="V149" i="4"/>
  <c r="X149" i="4"/>
  <c r="Z149" i="4" s="1"/>
  <c r="AH148" i="4"/>
  <c r="W148" i="4"/>
  <c r="V148" i="4"/>
  <c r="X148" i="4"/>
  <c r="Z148" i="4" s="1"/>
  <c r="AH147" i="4"/>
  <c r="W147" i="4"/>
  <c r="V147" i="4"/>
  <c r="X147" i="4"/>
  <c r="Z147" i="4" s="1"/>
  <c r="AH146" i="4"/>
  <c r="W146" i="4"/>
  <c r="V146" i="4"/>
  <c r="X146" i="4"/>
  <c r="Z146" i="4" s="1"/>
  <c r="AH145" i="4"/>
  <c r="W145" i="4"/>
  <c r="V145" i="4"/>
  <c r="X145" i="4"/>
  <c r="Z145" i="4" s="1"/>
  <c r="AH144" i="4"/>
  <c r="W144" i="4"/>
  <c r="V144" i="4"/>
  <c r="X144" i="4"/>
  <c r="Z144" i="4" s="1"/>
  <c r="AH143" i="4"/>
  <c r="W143" i="4"/>
  <c r="V143" i="4"/>
  <c r="X143" i="4"/>
  <c r="Z143" i="4" s="1"/>
  <c r="AH142" i="4"/>
  <c r="W142" i="4"/>
  <c r="V142" i="4"/>
  <c r="X142" i="4"/>
  <c r="Z142" i="4" s="1"/>
  <c r="AH141" i="4"/>
  <c r="W141" i="4"/>
  <c r="V141" i="4"/>
  <c r="X141" i="4"/>
  <c r="Z141" i="4" s="1"/>
  <c r="AH140" i="4"/>
  <c r="W140" i="4"/>
  <c r="V140" i="4"/>
  <c r="X140" i="4"/>
  <c r="Z140" i="4" s="1"/>
  <c r="AH139" i="4"/>
  <c r="W139" i="4"/>
  <c r="V139" i="4"/>
  <c r="X139" i="4"/>
  <c r="Z139" i="4" s="1"/>
  <c r="AH138" i="4"/>
  <c r="W138" i="4"/>
  <c r="V138" i="4"/>
  <c r="X138" i="4"/>
  <c r="Z138" i="4" s="1"/>
  <c r="AH137" i="4"/>
  <c r="W137" i="4"/>
  <c r="V137" i="4"/>
  <c r="X137" i="4"/>
  <c r="Z137" i="4" s="1"/>
  <c r="AH136" i="4"/>
  <c r="W136" i="4"/>
  <c r="V136" i="4"/>
  <c r="X136" i="4"/>
  <c r="Z136" i="4" s="1"/>
  <c r="AH135" i="4"/>
  <c r="W135" i="4"/>
  <c r="V135" i="4"/>
  <c r="X135" i="4"/>
  <c r="Z135" i="4" s="1"/>
  <c r="AH134" i="4"/>
  <c r="W134" i="4"/>
  <c r="V134" i="4"/>
  <c r="X134" i="4"/>
  <c r="Z134" i="4" s="1"/>
  <c r="AH133" i="4"/>
  <c r="W133" i="4"/>
  <c r="V133" i="4"/>
  <c r="X133" i="4"/>
  <c r="Z133" i="4" s="1"/>
  <c r="AH132" i="4"/>
  <c r="W132" i="4"/>
  <c r="V132" i="4"/>
  <c r="X132" i="4"/>
  <c r="Z132" i="4" s="1"/>
  <c r="AH131" i="4"/>
  <c r="W131" i="4"/>
  <c r="V131" i="4"/>
  <c r="X131" i="4"/>
  <c r="Z131" i="4" s="1"/>
  <c r="AH130" i="4"/>
  <c r="W130" i="4"/>
  <c r="V130" i="4"/>
  <c r="X130" i="4"/>
  <c r="Z130" i="4" s="1"/>
  <c r="AH129" i="4"/>
  <c r="W129" i="4"/>
  <c r="V129" i="4"/>
  <c r="X129" i="4"/>
  <c r="Z129" i="4" s="1"/>
  <c r="AH128" i="4"/>
  <c r="W128" i="4"/>
  <c r="V128" i="4"/>
  <c r="X128" i="4"/>
  <c r="Z128" i="4" s="1"/>
  <c r="AH127" i="4"/>
  <c r="W127" i="4"/>
  <c r="V127" i="4"/>
  <c r="X127" i="4"/>
  <c r="Z127" i="4" s="1"/>
  <c r="AH126" i="4"/>
  <c r="W126" i="4"/>
  <c r="V126" i="4"/>
  <c r="X126" i="4"/>
  <c r="Z126" i="4" s="1"/>
  <c r="AH125" i="4"/>
  <c r="W125" i="4"/>
  <c r="V125" i="4"/>
  <c r="X125" i="4"/>
  <c r="Z125" i="4" s="1"/>
  <c r="AH124" i="4"/>
  <c r="W124" i="4"/>
  <c r="V124" i="4"/>
  <c r="X124" i="4"/>
  <c r="Z124" i="4" s="1"/>
  <c r="AH123" i="4"/>
  <c r="W123" i="4"/>
  <c r="V123" i="4"/>
  <c r="X123" i="4"/>
  <c r="Z123" i="4" s="1"/>
  <c r="AH122" i="4"/>
  <c r="W122" i="4"/>
  <c r="V122" i="4"/>
  <c r="X122" i="4"/>
  <c r="Z122" i="4" s="1"/>
  <c r="AH121" i="4"/>
  <c r="W121" i="4"/>
  <c r="V121" i="4"/>
  <c r="X121" i="4"/>
  <c r="Z121" i="4" s="1"/>
  <c r="AH120" i="4"/>
  <c r="W120" i="4"/>
  <c r="V120" i="4"/>
  <c r="X120" i="4"/>
  <c r="Z120" i="4" s="1"/>
  <c r="AH119" i="4"/>
  <c r="W119" i="4"/>
  <c r="V119" i="4"/>
  <c r="X119" i="4"/>
  <c r="Z119" i="4" s="1"/>
  <c r="AH118" i="4"/>
  <c r="W118" i="4"/>
  <c r="V118" i="4"/>
  <c r="X118" i="4"/>
  <c r="Z118" i="4" s="1"/>
  <c r="AH117" i="4"/>
  <c r="W117" i="4"/>
  <c r="V117" i="4"/>
  <c r="X117" i="4"/>
  <c r="Z117" i="4" s="1"/>
  <c r="AH116" i="4"/>
  <c r="W116" i="4"/>
  <c r="V116" i="4"/>
  <c r="X116" i="4"/>
  <c r="Z116" i="4" s="1"/>
  <c r="AH115" i="4"/>
  <c r="W115" i="4"/>
  <c r="V115" i="4"/>
  <c r="X115" i="4"/>
  <c r="Z115" i="4" s="1"/>
  <c r="AH114" i="4"/>
  <c r="W114" i="4"/>
  <c r="V114" i="4"/>
  <c r="X114" i="4"/>
  <c r="Z114" i="4" s="1"/>
  <c r="AH113" i="4"/>
  <c r="W113" i="4"/>
  <c r="V113" i="4"/>
  <c r="X113" i="4"/>
  <c r="Z113" i="4" s="1"/>
  <c r="AH112" i="4"/>
  <c r="W112" i="4"/>
  <c r="V112" i="4"/>
  <c r="X112" i="4"/>
  <c r="Z112" i="4" s="1"/>
  <c r="AH111" i="4"/>
  <c r="W111" i="4"/>
  <c r="V111" i="4"/>
  <c r="X111" i="4"/>
  <c r="Z111" i="4" s="1"/>
  <c r="AH110" i="4"/>
  <c r="W110" i="4"/>
  <c r="V110" i="4"/>
  <c r="X110" i="4"/>
  <c r="Z110" i="4" s="1"/>
  <c r="AH109" i="4"/>
  <c r="W109" i="4"/>
  <c r="V109" i="4"/>
  <c r="X109" i="4"/>
  <c r="Z109" i="4" s="1"/>
  <c r="AH108" i="4"/>
  <c r="W108" i="4"/>
  <c r="V108" i="4"/>
  <c r="X108" i="4"/>
  <c r="Z108" i="4" s="1"/>
  <c r="AH107" i="4"/>
  <c r="W107" i="4"/>
  <c r="V107" i="4"/>
  <c r="X107" i="4"/>
  <c r="Z107" i="4" s="1"/>
  <c r="AH106" i="4"/>
  <c r="W106" i="4"/>
  <c r="V106" i="4"/>
  <c r="X106" i="4"/>
  <c r="Z106" i="4" s="1"/>
  <c r="AH105" i="4"/>
  <c r="W105" i="4"/>
  <c r="V105" i="4"/>
  <c r="X105" i="4"/>
  <c r="Z105" i="4" s="1"/>
  <c r="AH104" i="4"/>
  <c r="W104" i="4"/>
  <c r="V104" i="4"/>
  <c r="X104" i="4"/>
  <c r="Z104" i="4" s="1"/>
  <c r="AH103" i="4"/>
  <c r="W103" i="4"/>
  <c r="V103" i="4"/>
  <c r="X103" i="4"/>
  <c r="Z103" i="4" s="1"/>
  <c r="AH102" i="4"/>
  <c r="W102" i="4"/>
  <c r="V102" i="4"/>
  <c r="X102" i="4"/>
  <c r="Z102" i="4" s="1"/>
  <c r="AH101" i="4"/>
  <c r="W101" i="4"/>
  <c r="V101" i="4"/>
  <c r="X101" i="4"/>
  <c r="Z101" i="4" s="1"/>
  <c r="AH100" i="4"/>
  <c r="W100" i="4"/>
  <c r="V100" i="4"/>
  <c r="X100" i="4"/>
  <c r="Z100" i="4" s="1"/>
  <c r="AH99" i="4"/>
  <c r="W99" i="4"/>
  <c r="V99" i="4"/>
  <c r="X99" i="4"/>
  <c r="Z99" i="4" s="1"/>
  <c r="AH98" i="4"/>
  <c r="W98" i="4"/>
  <c r="V98" i="4"/>
  <c r="X98" i="4"/>
  <c r="Z98" i="4" s="1"/>
  <c r="AH97" i="4"/>
  <c r="W97" i="4"/>
  <c r="V97" i="4"/>
  <c r="X97" i="4"/>
  <c r="Z97" i="4" s="1"/>
  <c r="AH96" i="4"/>
  <c r="W96" i="4"/>
  <c r="V96" i="4"/>
  <c r="X96" i="4"/>
  <c r="Z96" i="4" s="1"/>
  <c r="AH95" i="4"/>
  <c r="W95" i="4"/>
  <c r="V95" i="4"/>
  <c r="X95" i="4"/>
  <c r="Z95" i="4" s="1"/>
  <c r="AH94" i="4"/>
  <c r="W94" i="4"/>
  <c r="V94" i="4"/>
  <c r="X94" i="4"/>
  <c r="Z94" i="4" s="1"/>
  <c r="AH93" i="4"/>
  <c r="W93" i="4"/>
  <c r="V93" i="4"/>
  <c r="X93" i="4"/>
  <c r="Z93" i="4" s="1"/>
  <c r="AH92" i="4"/>
  <c r="W92" i="4"/>
  <c r="V92" i="4"/>
  <c r="X92" i="4"/>
  <c r="Z92" i="4" s="1"/>
  <c r="AH91" i="4"/>
  <c r="W91" i="4"/>
  <c r="V91" i="4"/>
  <c r="X91" i="4"/>
  <c r="Z91" i="4" s="1"/>
  <c r="AH90" i="4"/>
  <c r="W90" i="4"/>
  <c r="V90" i="4"/>
  <c r="X90" i="4"/>
  <c r="Z90" i="4" s="1"/>
  <c r="AH89" i="4"/>
  <c r="W89" i="4"/>
  <c r="V89" i="4"/>
  <c r="X89" i="4"/>
  <c r="Z89" i="4" s="1"/>
  <c r="AH88" i="4"/>
  <c r="W88" i="4"/>
  <c r="V88" i="4"/>
  <c r="X88" i="4"/>
  <c r="Z88" i="4" s="1"/>
  <c r="AH87" i="4"/>
  <c r="AG87" i="4"/>
  <c r="V87" i="4"/>
  <c r="W87" i="4" s="1"/>
  <c r="X87" i="4"/>
  <c r="Z87" i="4" s="1"/>
  <c r="K87" i="4"/>
  <c r="AH86" i="4"/>
  <c r="V86" i="4"/>
  <c r="AG86" i="4" s="1"/>
  <c r="X86" i="4"/>
  <c r="Z86" i="4" s="1"/>
  <c r="K86" i="4"/>
  <c r="AH85" i="4"/>
  <c r="V85" i="4"/>
  <c r="W85" i="4" s="1"/>
  <c r="X85" i="4"/>
  <c r="Z85" i="4" s="1"/>
  <c r="K85" i="4"/>
  <c r="AH84" i="4"/>
  <c r="W84" i="4"/>
  <c r="V84" i="4"/>
  <c r="AG84" i="4" s="1"/>
  <c r="X84" i="4"/>
  <c r="Z84" i="4" s="1"/>
  <c r="K84" i="4"/>
  <c r="AH83" i="4"/>
  <c r="AG83" i="4"/>
  <c r="V83" i="4"/>
  <c r="W83" i="4" s="1"/>
  <c r="X83" i="4"/>
  <c r="Z83" i="4" s="1"/>
  <c r="K83" i="4"/>
  <c r="AH82" i="4"/>
  <c r="V82" i="4"/>
  <c r="AG82" i="4" s="1"/>
  <c r="X82" i="4"/>
  <c r="Z82" i="4" s="1"/>
  <c r="K82" i="4"/>
  <c r="AH81" i="4"/>
  <c r="V81" i="4"/>
  <c r="W81" i="4" s="1"/>
  <c r="X81" i="4"/>
  <c r="Z81" i="4" s="1"/>
  <c r="K81" i="4"/>
  <c r="AH80" i="4"/>
  <c r="W80" i="4"/>
  <c r="V80" i="4"/>
  <c r="AG80" i="4" s="1"/>
  <c r="X80" i="4"/>
  <c r="Z80" i="4" s="1"/>
  <c r="K80" i="4"/>
  <c r="AH79" i="4"/>
  <c r="AG79" i="4"/>
  <c r="V79" i="4"/>
  <c r="W79" i="4" s="1"/>
  <c r="X79" i="4"/>
  <c r="Z79" i="4" s="1"/>
  <c r="K79" i="4"/>
  <c r="AH78" i="4"/>
  <c r="V78" i="4"/>
  <c r="AG78" i="4" s="1"/>
  <c r="X78" i="4"/>
  <c r="Z78" i="4" s="1"/>
  <c r="K78" i="4"/>
  <c r="AH77" i="4"/>
  <c r="V77" i="4"/>
  <c r="W77" i="4" s="1"/>
  <c r="X77" i="4"/>
  <c r="Z77" i="4" s="1"/>
  <c r="K77" i="4"/>
  <c r="AH76" i="4"/>
  <c r="W76" i="4"/>
  <c r="V76" i="4"/>
  <c r="AG76" i="4" s="1"/>
  <c r="X76" i="4"/>
  <c r="Z76" i="4" s="1"/>
  <c r="K76" i="4"/>
  <c r="AH75" i="4"/>
  <c r="AG75" i="4"/>
  <c r="V75" i="4"/>
  <c r="W75" i="4" s="1"/>
  <c r="X75" i="4"/>
  <c r="Z75" i="4" s="1"/>
  <c r="K75" i="4"/>
  <c r="AH74" i="4"/>
  <c r="V74" i="4"/>
  <c r="AG74" i="4" s="1"/>
  <c r="X74" i="4"/>
  <c r="Z74" i="4" s="1"/>
  <c r="K74" i="4"/>
  <c r="AH73" i="4"/>
  <c r="V73" i="4"/>
  <c r="W73" i="4" s="1"/>
  <c r="X73" i="4"/>
  <c r="Z73" i="4" s="1"/>
  <c r="K73" i="4"/>
  <c r="AH72" i="4"/>
  <c r="W72" i="4"/>
  <c r="V72" i="4"/>
  <c r="AG72" i="4" s="1"/>
  <c r="X72" i="4"/>
  <c r="Z72" i="4" s="1"/>
  <c r="K72" i="4"/>
  <c r="AH71" i="4"/>
  <c r="AG71" i="4"/>
  <c r="V71" i="4"/>
  <c r="W71" i="4" s="1"/>
  <c r="X71" i="4"/>
  <c r="Z71" i="4" s="1"/>
  <c r="K71" i="4"/>
  <c r="AH70" i="4"/>
  <c r="V70" i="4"/>
  <c r="AG70" i="4" s="1"/>
  <c r="X70" i="4"/>
  <c r="Z70" i="4" s="1"/>
  <c r="K70" i="4"/>
  <c r="AH69" i="4"/>
  <c r="V69" i="4"/>
  <c r="W69" i="4" s="1"/>
  <c r="X69" i="4"/>
  <c r="Z69" i="4" s="1"/>
  <c r="K69" i="4"/>
  <c r="AH68" i="4"/>
  <c r="W68" i="4"/>
  <c r="V68" i="4"/>
  <c r="AG68" i="4" s="1"/>
  <c r="X68" i="4"/>
  <c r="Z68" i="4" s="1"/>
  <c r="K68" i="4"/>
  <c r="AH67" i="4"/>
  <c r="AG67" i="4"/>
  <c r="V67" i="4"/>
  <c r="W67" i="4" s="1"/>
  <c r="X67" i="4"/>
  <c r="Z67" i="4" s="1"/>
  <c r="K67" i="4"/>
  <c r="AH66" i="4"/>
  <c r="V66" i="4"/>
  <c r="AG66" i="4" s="1"/>
  <c r="X66" i="4"/>
  <c r="Z66" i="4" s="1"/>
  <c r="K66" i="4"/>
  <c r="AH65" i="4"/>
  <c r="V65" i="4"/>
  <c r="W65" i="4" s="1"/>
  <c r="X65" i="4"/>
  <c r="Z65" i="4" s="1"/>
  <c r="K65" i="4"/>
  <c r="AH64" i="4"/>
  <c r="W64" i="4"/>
  <c r="V64" i="4"/>
  <c r="AG64" i="4" s="1"/>
  <c r="X64" i="4"/>
  <c r="Z64" i="4" s="1"/>
  <c r="K64" i="4"/>
  <c r="AH63" i="4"/>
  <c r="AG63" i="4"/>
  <c r="V63" i="4"/>
  <c r="W63" i="4" s="1"/>
  <c r="X63" i="4"/>
  <c r="Z63" i="4" s="1"/>
  <c r="K63" i="4"/>
  <c r="AH62" i="4"/>
  <c r="V62" i="4"/>
  <c r="AG62" i="4" s="1"/>
  <c r="X62" i="4"/>
  <c r="Z62" i="4" s="1"/>
  <c r="K62" i="4"/>
  <c r="AH61" i="4"/>
  <c r="V61" i="4"/>
  <c r="W61" i="4" s="1"/>
  <c r="X61" i="4"/>
  <c r="Z61" i="4" s="1"/>
  <c r="K61" i="4"/>
  <c r="AH60" i="4"/>
  <c r="W60" i="4"/>
  <c r="V60" i="4"/>
  <c r="AG60" i="4" s="1"/>
  <c r="X60" i="4"/>
  <c r="Z60" i="4" s="1"/>
  <c r="K60" i="4"/>
  <c r="AH59" i="4"/>
  <c r="AG59" i="4"/>
  <c r="V59" i="4"/>
  <c r="W59" i="4" s="1"/>
  <c r="X59" i="4"/>
  <c r="Z59" i="4" s="1"/>
  <c r="K59" i="4"/>
  <c r="AH58" i="4"/>
  <c r="V58" i="4"/>
  <c r="AG58" i="4" s="1"/>
  <c r="X58" i="4"/>
  <c r="Z58" i="4" s="1"/>
  <c r="K58" i="4"/>
  <c r="AH57" i="4"/>
  <c r="V57" i="4"/>
  <c r="W57" i="4" s="1"/>
  <c r="X57" i="4"/>
  <c r="Z57" i="4" s="1"/>
  <c r="K57" i="4"/>
  <c r="AH56" i="4"/>
  <c r="W56" i="4"/>
  <c r="V56" i="4"/>
  <c r="AG56" i="4" s="1"/>
  <c r="X56" i="4"/>
  <c r="Z56" i="4" s="1"/>
  <c r="K56" i="4"/>
  <c r="AH55" i="4"/>
  <c r="AG55" i="4"/>
  <c r="V55" i="4"/>
  <c r="W55" i="4" s="1"/>
  <c r="X55" i="4"/>
  <c r="Z55" i="4" s="1"/>
  <c r="K55" i="4"/>
  <c r="AH54" i="4"/>
  <c r="V54" i="4"/>
  <c r="AG54" i="4" s="1"/>
  <c r="X54" i="4"/>
  <c r="Z54" i="4" s="1"/>
  <c r="K54" i="4"/>
  <c r="AH53" i="4"/>
  <c r="V53" i="4"/>
  <c r="W53" i="4" s="1"/>
  <c r="X53" i="4"/>
  <c r="Z53" i="4" s="1"/>
  <c r="K53" i="4"/>
  <c r="AH52" i="4"/>
  <c r="W52" i="4"/>
  <c r="V52" i="4"/>
  <c r="AG52" i="4" s="1"/>
  <c r="X52" i="4"/>
  <c r="Z52" i="4" s="1"/>
  <c r="K52" i="4"/>
  <c r="AH51" i="4"/>
  <c r="AG51" i="4"/>
  <c r="V51" i="4"/>
  <c r="W51" i="4" s="1"/>
  <c r="X51" i="4"/>
  <c r="Z51" i="4" s="1"/>
  <c r="K51" i="4"/>
  <c r="AH50" i="4"/>
  <c r="V50" i="4"/>
  <c r="AG50" i="4" s="1"/>
  <c r="X50" i="4"/>
  <c r="Z50" i="4" s="1"/>
  <c r="K50" i="4"/>
  <c r="AH49" i="4"/>
  <c r="V49" i="4"/>
  <c r="W49" i="4" s="1"/>
  <c r="X49" i="4"/>
  <c r="Z49" i="4" s="1"/>
  <c r="K49" i="4"/>
  <c r="AH48" i="4"/>
  <c r="W48" i="4"/>
  <c r="V48" i="4"/>
  <c r="AG48" i="4" s="1"/>
  <c r="X48" i="4"/>
  <c r="Z48" i="4" s="1"/>
  <c r="K48" i="4"/>
  <c r="AH47" i="4"/>
  <c r="AG47" i="4"/>
  <c r="V47" i="4"/>
  <c r="W47" i="4" s="1"/>
  <c r="X47" i="4"/>
  <c r="Z47" i="4" s="1"/>
  <c r="K47" i="4"/>
  <c r="AH46" i="4"/>
  <c r="V46" i="4"/>
  <c r="AG46" i="4" s="1"/>
  <c r="X46" i="4"/>
  <c r="Z46" i="4" s="1"/>
  <c r="K46" i="4"/>
  <c r="AH45" i="4"/>
  <c r="V45" i="4"/>
  <c r="W45" i="4" s="1"/>
  <c r="X45" i="4"/>
  <c r="Z45" i="4" s="1"/>
  <c r="K45" i="4"/>
  <c r="AH44" i="4"/>
  <c r="W44" i="4"/>
  <c r="V44" i="4"/>
  <c r="AG44" i="4" s="1"/>
  <c r="X44" i="4"/>
  <c r="Z44" i="4" s="1"/>
  <c r="K44" i="4"/>
  <c r="AH43" i="4"/>
  <c r="AG43" i="4"/>
  <c r="V43" i="4"/>
  <c r="W43" i="4" s="1"/>
  <c r="X43" i="4"/>
  <c r="Z43" i="4" s="1"/>
  <c r="K43" i="4"/>
  <c r="AH42" i="4"/>
  <c r="V42" i="4"/>
  <c r="AG42" i="4" s="1"/>
  <c r="X42" i="4"/>
  <c r="Z42" i="4" s="1"/>
  <c r="K42" i="4"/>
  <c r="AH41" i="4"/>
  <c r="V41" i="4"/>
  <c r="W41" i="4" s="1"/>
  <c r="X41" i="4"/>
  <c r="Z41" i="4" s="1"/>
  <c r="K41" i="4"/>
  <c r="AH40" i="4"/>
  <c r="W40" i="4"/>
  <c r="V40" i="4"/>
  <c r="AG40" i="4" s="1"/>
  <c r="X40" i="4"/>
  <c r="Z40" i="4" s="1"/>
  <c r="K40" i="4"/>
  <c r="AH39" i="4"/>
  <c r="AG39" i="4"/>
  <c r="V39" i="4"/>
  <c r="W39" i="4" s="1"/>
  <c r="X39" i="4"/>
  <c r="Z39" i="4" s="1"/>
  <c r="K39" i="4"/>
  <c r="AH38" i="4"/>
  <c r="V38" i="4"/>
  <c r="AG38" i="4" s="1"/>
  <c r="X38" i="4"/>
  <c r="Z38" i="4" s="1"/>
  <c r="K38" i="4"/>
  <c r="AH37" i="4"/>
  <c r="V37" i="4"/>
  <c r="W37" i="4" s="1"/>
  <c r="X37" i="4"/>
  <c r="Z37" i="4" s="1"/>
  <c r="K37" i="4"/>
  <c r="AH36" i="4"/>
  <c r="W36" i="4"/>
  <c r="V36" i="4"/>
  <c r="AG36" i="4" s="1"/>
  <c r="X36" i="4"/>
  <c r="Z36" i="4" s="1"/>
  <c r="K36" i="4"/>
  <c r="AH35" i="4"/>
  <c r="AG35" i="4"/>
  <c r="V35" i="4"/>
  <c r="W35" i="4" s="1"/>
  <c r="X35" i="4"/>
  <c r="Z35" i="4" s="1"/>
  <c r="K35" i="4"/>
  <c r="AH34" i="4"/>
  <c r="V34" i="4"/>
  <c r="AG34" i="4" s="1"/>
  <c r="X34" i="4"/>
  <c r="Z34" i="4" s="1"/>
  <c r="K34" i="4"/>
  <c r="AH33" i="4"/>
  <c r="V33" i="4"/>
  <c r="W33" i="4" s="1"/>
  <c r="X33" i="4"/>
  <c r="Z33" i="4" s="1"/>
  <c r="K33" i="4"/>
  <c r="AH32" i="4"/>
  <c r="W32" i="4"/>
  <c r="V32" i="4"/>
  <c r="AG32" i="4" s="1"/>
  <c r="X32" i="4"/>
  <c r="Z32" i="4" s="1"/>
  <c r="K32" i="4"/>
  <c r="AH31" i="4"/>
  <c r="AG31" i="4"/>
  <c r="V31" i="4"/>
  <c r="W31" i="4" s="1"/>
  <c r="X31" i="4"/>
  <c r="Z31" i="4" s="1"/>
  <c r="K31" i="4"/>
  <c r="AH30" i="4"/>
  <c r="V30" i="4"/>
  <c r="AG30" i="4" s="1"/>
  <c r="X30" i="4"/>
  <c r="Z30" i="4" s="1"/>
  <c r="K30" i="4"/>
  <c r="AH29" i="4"/>
  <c r="V29" i="4"/>
  <c r="W29" i="4" s="1"/>
  <c r="X29" i="4"/>
  <c r="Z29" i="4" s="1"/>
  <c r="K29" i="4"/>
  <c r="AH28" i="4"/>
  <c r="W28" i="4"/>
  <c r="V28" i="4"/>
  <c r="AG28" i="4" s="1"/>
  <c r="X28" i="4"/>
  <c r="Z28" i="4" s="1"/>
  <c r="K28" i="4"/>
  <c r="AH27" i="4"/>
  <c r="AG27" i="4"/>
  <c r="V27" i="4"/>
  <c r="W27" i="4" s="1"/>
  <c r="X27" i="4"/>
  <c r="Z27" i="4" s="1"/>
  <c r="K27" i="4"/>
  <c r="AH26" i="4"/>
  <c r="V26" i="4"/>
  <c r="AG26" i="4" s="1"/>
  <c r="X26" i="4"/>
  <c r="Z26" i="4" s="1"/>
  <c r="K26" i="4"/>
  <c r="AH25" i="4"/>
  <c r="V25" i="4"/>
  <c r="W25" i="4" s="1"/>
  <c r="X25" i="4"/>
  <c r="Z25" i="4" s="1"/>
  <c r="K25" i="4"/>
  <c r="AH24" i="4"/>
  <c r="W24" i="4"/>
  <c r="V24" i="4"/>
  <c r="AG24" i="4" s="1"/>
  <c r="X24" i="4"/>
  <c r="Z24" i="4" s="1"/>
  <c r="K24" i="4"/>
  <c r="AH23" i="4"/>
  <c r="V23" i="4"/>
  <c r="W23" i="4" s="1"/>
  <c r="X23" i="4"/>
  <c r="Z23" i="4" s="1"/>
  <c r="K23" i="4"/>
  <c r="AH22" i="4"/>
  <c r="V22" i="4"/>
  <c r="AG22" i="4" s="1"/>
  <c r="X22" i="4"/>
  <c r="Z22" i="4" s="1"/>
  <c r="K22" i="4"/>
  <c r="AH21" i="4"/>
  <c r="V21" i="4"/>
  <c r="W21" i="4" s="1"/>
  <c r="X21" i="4"/>
  <c r="Z21" i="4" s="1"/>
  <c r="K21" i="4"/>
  <c r="AH20" i="4"/>
  <c r="W20" i="4"/>
  <c r="V20" i="4"/>
  <c r="AG20" i="4" s="1"/>
  <c r="X20" i="4"/>
  <c r="Z20" i="4" s="1"/>
  <c r="K20" i="4"/>
  <c r="AH19" i="4"/>
  <c r="V19" i="4"/>
  <c r="W19" i="4" s="1"/>
  <c r="X19" i="4"/>
  <c r="Z19" i="4" s="1"/>
  <c r="K19" i="4"/>
  <c r="AH18" i="4"/>
  <c r="V18" i="4"/>
  <c r="AG18" i="4" s="1"/>
  <c r="X18" i="4"/>
  <c r="Z18" i="4" s="1"/>
  <c r="K18" i="4"/>
  <c r="AH17" i="4"/>
  <c r="V17" i="4"/>
  <c r="W17" i="4" s="1"/>
  <c r="X17" i="4"/>
  <c r="Z17" i="4" s="1"/>
  <c r="K17" i="4"/>
  <c r="AH16" i="4"/>
  <c r="V16" i="4"/>
  <c r="AG16" i="4" s="1"/>
  <c r="X16" i="4"/>
  <c r="Z16" i="4" s="1"/>
  <c r="K16" i="4"/>
  <c r="AH15" i="4"/>
  <c r="AG15" i="4"/>
  <c r="V15" i="4"/>
  <c r="W15" i="4" s="1"/>
  <c r="X15" i="4"/>
  <c r="Z15" i="4" s="1"/>
  <c r="K15" i="4"/>
  <c r="AH14" i="4"/>
  <c r="V14" i="4"/>
  <c r="AG14" i="4" s="1"/>
  <c r="X14" i="4"/>
  <c r="Z14" i="4" s="1"/>
  <c r="K14" i="4"/>
  <c r="AH13" i="4"/>
  <c r="V13" i="4"/>
  <c r="W13" i="4" s="1"/>
  <c r="X13" i="4"/>
  <c r="Z13" i="4" s="1"/>
  <c r="K13" i="4"/>
  <c r="AH12" i="4"/>
  <c r="W12" i="4"/>
  <c r="V12" i="4"/>
  <c r="AG12" i="4" s="1"/>
  <c r="X12" i="4"/>
  <c r="Z12" i="4" s="1"/>
  <c r="K12" i="4"/>
  <c r="AH11" i="4"/>
  <c r="AG11" i="4"/>
  <c r="V11" i="4"/>
  <c r="W11" i="4" s="1"/>
  <c r="X11" i="4"/>
  <c r="Z11" i="4" s="1"/>
  <c r="K11" i="4"/>
  <c r="AH10" i="4"/>
  <c r="V10" i="4"/>
  <c r="AG10" i="4" s="1"/>
  <c r="X10" i="4"/>
  <c r="Z10" i="4" s="1"/>
  <c r="K10" i="4"/>
  <c r="AH9" i="4"/>
  <c r="V9" i="4"/>
  <c r="W9" i="4" s="1"/>
  <c r="X9" i="4"/>
  <c r="Z9" i="4" s="1"/>
  <c r="K9" i="4"/>
  <c r="AH8" i="4"/>
  <c r="V8" i="4"/>
  <c r="AG8" i="4" s="1"/>
  <c r="X8" i="4"/>
  <c r="Z8" i="4" s="1"/>
  <c r="K8" i="4"/>
  <c r="AH7" i="4"/>
  <c r="V7" i="4"/>
  <c r="W7" i="4" s="1"/>
  <c r="X7" i="4"/>
  <c r="Z7" i="4" s="1"/>
  <c r="K7" i="4"/>
  <c r="AH6" i="4"/>
  <c r="V6" i="4"/>
  <c r="AG6" i="4" s="1"/>
  <c r="X6" i="4"/>
  <c r="Z6" i="4" s="1"/>
  <c r="K6" i="4"/>
  <c r="AH5" i="4"/>
  <c r="V5" i="4"/>
  <c r="W5" i="4" s="1"/>
  <c r="X5" i="4"/>
  <c r="Z5" i="4" s="1"/>
  <c r="K5" i="4"/>
  <c r="AH4" i="4"/>
  <c r="W4" i="4"/>
  <c r="V4" i="4"/>
  <c r="AG4" i="4" s="1"/>
  <c r="X4" i="4"/>
  <c r="Z4" i="4" s="1"/>
  <c r="K4" i="4"/>
  <c r="AH3" i="4"/>
  <c r="AG3" i="4"/>
  <c r="V3" i="4"/>
  <c r="W3" i="4" s="1"/>
  <c r="X3" i="4"/>
  <c r="Z3" i="4" s="1"/>
  <c r="K3" i="4"/>
  <c r="AH2" i="4"/>
  <c r="V2" i="4"/>
  <c r="AG2" i="4" s="1"/>
  <c r="X2" i="4"/>
  <c r="Z2" i="4" s="1"/>
  <c r="K2" i="4"/>
  <c r="AL267" i="2"/>
  <c r="AN267" i="2" s="1"/>
  <c r="AI267" i="2"/>
  <c r="AH267" i="2"/>
  <c r="AK267" i="2" s="1"/>
  <c r="AL266" i="2"/>
  <c r="AI266" i="2"/>
  <c r="AH266" i="2"/>
  <c r="AK266" i="2" s="1"/>
  <c r="AN265" i="2"/>
  <c r="AL265" i="2"/>
  <c r="AM265" i="2" s="1"/>
  <c r="AP265" i="2" s="1"/>
  <c r="AI265" i="2"/>
  <c r="AH265" i="2"/>
  <c r="AK265" i="2" s="1"/>
  <c r="AN264" i="2"/>
  <c r="AL264" i="2"/>
  <c r="AI264" i="2"/>
  <c r="AH264" i="2"/>
  <c r="AK264" i="2" s="1"/>
  <c r="AN263" i="2"/>
  <c r="AL263" i="2"/>
  <c r="AI263" i="2"/>
  <c r="AH263" i="2"/>
  <c r="AK263" i="2" s="1"/>
  <c r="AN262" i="2"/>
  <c r="AL262" i="2"/>
  <c r="AI262" i="2"/>
  <c r="AH262" i="2"/>
  <c r="AK262" i="2" s="1"/>
  <c r="AN261" i="2"/>
  <c r="AL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H253" i="2"/>
  <c r="AK253" i="2" s="1"/>
  <c r="AL252" i="2"/>
  <c r="AN252" i="2" s="1"/>
  <c r="AH252" i="2"/>
  <c r="AK252" i="2" s="1"/>
  <c r="AN251" i="2"/>
  <c r="AL251" i="2"/>
  <c r="AH251" i="2"/>
  <c r="AK251" i="2" s="1"/>
  <c r="AN250" i="2"/>
  <c r="AL250" i="2"/>
  <c r="AI250" i="2"/>
  <c r="AH250" i="2"/>
  <c r="AK250" i="2" s="1"/>
  <c r="AN249" i="2"/>
  <c r="AL249" i="2"/>
  <c r="AI249" i="2"/>
  <c r="AH249" i="2"/>
  <c r="AK249" i="2" s="1"/>
  <c r="AN248" i="2"/>
  <c r="AL248" i="2"/>
  <c r="AI248" i="2"/>
  <c r="AH248" i="2"/>
  <c r="AK248" i="2" s="1"/>
  <c r="AN247" i="2"/>
  <c r="AL247" i="2"/>
  <c r="AI247" i="2"/>
  <c r="AH247" i="2"/>
  <c r="AK247" i="2" s="1"/>
  <c r="AN246" i="2"/>
  <c r="AL246" i="2"/>
  <c r="AI246" i="2"/>
  <c r="AH246" i="2"/>
  <c r="AK246" i="2" s="1"/>
  <c r="AN245" i="2"/>
  <c r="AL245" i="2"/>
  <c r="AI245" i="2"/>
  <c r="AH245" i="2"/>
  <c r="AK245" i="2" s="1"/>
  <c r="AN244" i="2"/>
  <c r="AL244" i="2"/>
  <c r="AI244" i="2"/>
  <c r="AH244" i="2"/>
  <c r="AK244" i="2" s="1"/>
  <c r="AN243" i="2"/>
  <c r="AL243" i="2"/>
  <c r="AI243" i="2"/>
  <c r="AH243" i="2"/>
  <c r="AK243" i="2" s="1"/>
  <c r="AN242" i="2"/>
  <c r="AL242" i="2"/>
  <c r="AH242" i="2"/>
  <c r="AK242" i="2" s="1"/>
  <c r="AL241" i="2"/>
  <c r="AN241" i="2" s="1"/>
  <c r="AH241" i="2"/>
  <c r="AK241" i="2" s="1"/>
  <c r="AL240" i="2"/>
  <c r="AN240" i="2" s="1"/>
  <c r="AI240" i="2"/>
  <c r="AH240" i="2"/>
  <c r="AK240" i="2" s="1"/>
  <c r="AN239" i="2"/>
  <c r="AL239" i="2"/>
  <c r="AI239" i="2"/>
  <c r="AH239" i="2"/>
  <c r="AK239" i="2" s="1"/>
  <c r="AL238" i="2"/>
  <c r="AN238" i="2" s="1"/>
  <c r="AI238" i="2"/>
  <c r="AH238" i="2"/>
  <c r="AK238" i="2" s="1"/>
  <c r="AN237" i="2"/>
  <c r="AL237" i="2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N231" i="2"/>
  <c r="AL231" i="2"/>
  <c r="AI231" i="2"/>
  <c r="AH231" i="2"/>
  <c r="AK231" i="2" s="1"/>
  <c r="AL230" i="2"/>
  <c r="AN230" i="2" s="1"/>
  <c r="AI230" i="2"/>
  <c r="AH230" i="2"/>
  <c r="AK230" i="2" s="1"/>
  <c r="AN229" i="2"/>
  <c r="AL229" i="2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N223" i="2"/>
  <c r="AL223" i="2"/>
  <c r="AI223" i="2"/>
  <c r="AH223" i="2"/>
  <c r="AK223" i="2" s="1"/>
  <c r="AL222" i="2"/>
  <c r="AN222" i="2" s="1"/>
  <c r="AI222" i="2"/>
  <c r="AH222" i="2"/>
  <c r="AK222" i="2" s="1"/>
  <c r="AN221" i="2"/>
  <c r="AL221" i="2"/>
  <c r="AI221" i="2"/>
  <c r="AH221" i="2"/>
  <c r="AK221" i="2" s="1"/>
  <c r="AL220" i="2"/>
  <c r="AN220" i="2" s="1"/>
  <c r="AI220" i="2"/>
  <c r="AH220" i="2"/>
  <c r="AK220" i="2" s="1"/>
  <c r="AL219" i="2"/>
  <c r="AN219" i="2" s="1"/>
  <c r="AI219" i="2"/>
  <c r="AH219" i="2"/>
  <c r="AK219" i="2" s="1"/>
  <c r="AL218" i="2"/>
  <c r="AN218" i="2" s="1"/>
  <c r="AI218" i="2"/>
  <c r="AH218" i="2"/>
  <c r="AK218" i="2" s="1"/>
  <c r="AL217" i="2"/>
  <c r="AN217" i="2" s="1"/>
  <c r="AI217" i="2"/>
  <c r="AH217" i="2"/>
  <c r="AK217" i="2" s="1"/>
  <c r="AL216" i="2"/>
  <c r="AN216" i="2" s="1"/>
  <c r="AI216" i="2"/>
  <c r="AH216" i="2"/>
  <c r="AK216" i="2" s="1"/>
  <c r="AN215" i="2"/>
  <c r="AL215" i="2"/>
  <c r="AI215" i="2"/>
  <c r="AH215" i="2"/>
  <c r="AK215" i="2" s="1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L206" i="2"/>
  <c r="AN206" i="2" s="1"/>
  <c r="AI206" i="2"/>
  <c r="AH206" i="2"/>
  <c r="AK206" i="2" s="1"/>
  <c r="AP205" i="2"/>
  <c r="AN205" i="2"/>
  <c r="AI205" i="2"/>
  <c r="AH205" i="2"/>
  <c r="AL204" i="2"/>
  <c r="AN204" i="2" s="1"/>
  <c r="AI204" i="2"/>
  <c r="AH204" i="2"/>
  <c r="AL203" i="2"/>
  <c r="AN203" i="2" s="1"/>
  <c r="AI203" i="2"/>
  <c r="AH203" i="2"/>
  <c r="AH200" i="2"/>
  <c r="W200" i="2"/>
  <c r="V200" i="2"/>
  <c r="AG200" i="2" s="1"/>
  <c r="X200" i="2"/>
  <c r="Z200" i="2" s="1"/>
  <c r="K200" i="2"/>
  <c r="AH199" i="2"/>
  <c r="V199" i="2"/>
  <c r="W199" i="2" s="1"/>
  <c r="X199" i="2"/>
  <c r="Z199" i="2" s="1"/>
  <c r="AH198" i="2"/>
  <c r="W198" i="2"/>
  <c r="V198" i="2"/>
  <c r="X198" i="2"/>
  <c r="Z198" i="2" s="1"/>
  <c r="AH197" i="2"/>
  <c r="W197" i="2"/>
  <c r="V197" i="2"/>
  <c r="X197" i="2"/>
  <c r="Z197" i="2" s="1"/>
  <c r="AH196" i="2"/>
  <c r="W196" i="2"/>
  <c r="V196" i="2"/>
  <c r="X196" i="2"/>
  <c r="Z196" i="2" s="1"/>
  <c r="AH195" i="2"/>
  <c r="W195" i="2"/>
  <c r="V195" i="2"/>
  <c r="X195" i="2"/>
  <c r="Z195" i="2" s="1"/>
  <c r="AH194" i="2"/>
  <c r="W194" i="2"/>
  <c r="V194" i="2"/>
  <c r="X194" i="2"/>
  <c r="Z194" i="2" s="1"/>
  <c r="AH193" i="2"/>
  <c r="W193" i="2"/>
  <c r="V193" i="2"/>
  <c r="X193" i="2"/>
  <c r="Z193" i="2" s="1"/>
  <c r="AH192" i="2"/>
  <c r="W192" i="2"/>
  <c r="V192" i="2"/>
  <c r="X192" i="2"/>
  <c r="Z192" i="2" s="1"/>
  <c r="AH191" i="2"/>
  <c r="W191" i="2"/>
  <c r="V191" i="2"/>
  <c r="X191" i="2"/>
  <c r="Z191" i="2" s="1"/>
  <c r="AH190" i="2"/>
  <c r="W190" i="2"/>
  <c r="V190" i="2"/>
  <c r="X190" i="2"/>
  <c r="Z190" i="2" s="1"/>
  <c r="AH189" i="2"/>
  <c r="W189" i="2"/>
  <c r="V189" i="2"/>
  <c r="X189" i="2"/>
  <c r="Z189" i="2" s="1"/>
  <c r="AH188" i="2"/>
  <c r="W188" i="2"/>
  <c r="V188" i="2"/>
  <c r="X188" i="2"/>
  <c r="Z188" i="2" s="1"/>
  <c r="AH187" i="2"/>
  <c r="W187" i="2"/>
  <c r="V187" i="2"/>
  <c r="X187" i="2"/>
  <c r="Z187" i="2" s="1"/>
  <c r="AH186" i="2"/>
  <c r="W186" i="2"/>
  <c r="V186" i="2"/>
  <c r="X186" i="2"/>
  <c r="Z186" i="2" s="1"/>
  <c r="AH185" i="2"/>
  <c r="W185" i="2"/>
  <c r="V185" i="2"/>
  <c r="X185" i="2"/>
  <c r="Z185" i="2" s="1"/>
  <c r="AH184" i="2"/>
  <c r="W184" i="2"/>
  <c r="V184" i="2"/>
  <c r="X184" i="2"/>
  <c r="Z184" i="2" s="1"/>
  <c r="AH183" i="2"/>
  <c r="W183" i="2"/>
  <c r="V183" i="2"/>
  <c r="X183" i="2"/>
  <c r="Z183" i="2" s="1"/>
  <c r="AH182" i="2"/>
  <c r="W182" i="2"/>
  <c r="V182" i="2"/>
  <c r="X182" i="2"/>
  <c r="Z182" i="2" s="1"/>
  <c r="AH181" i="2"/>
  <c r="W181" i="2"/>
  <c r="V181" i="2"/>
  <c r="X181" i="2"/>
  <c r="Z181" i="2" s="1"/>
  <c r="AH180" i="2"/>
  <c r="W180" i="2"/>
  <c r="V180" i="2"/>
  <c r="X180" i="2"/>
  <c r="Z180" i="2" s="1"/>
  <c r="AH179" i="2"/>
  <c r="W179" i="2"/>
  <c r="V179" i="2"/>
  <c r="X179" i="2"/>
  <c r="Z179" i="2" s="1"/>
  <c r="AH178" i="2"/>
  <c r="W178" i="2"/>
  <c r="V178" i="2"/>
  <c r="X178" i="2"/>
  <c r="Z178" i="2" s="1"/>
  <c r="AH177" i="2"/>
  <c r="W177" i="2"/>
  <c r="V177" i="2"/>
  <c r="X177" i="2"/>
  <c r="Z177" i="2" s="1"/>
  <c r="AH176" i="2"/>
  <c r="W176" i="2"/>
  <c r="V176" i="2"/>
  <c r="X176" i="2"/>
  <c r="Z176" i="2" s="1"/>
  <c r="AH175" i="2"/>
  <c r="W175" i="2"/>
  <c r="V175" i="2"/>
  <c r="X175" i="2"/>
  <c r="Z175" i="2" s="1"/>
  <c r="AH174" i="2"/>
  <c r="W174" i="2"/>
  <c r="V174" i="2"/>
  <c r="X174" i="2"/>
  <c r="Z174" i="2" s="1"/>
  <c r="AH173" i="2"/>
  <c r="W173" i="2"/>
  <c r="V173" i="2"/>
  <c r="X173" i="2"/>
  <c r="Z173" i="2" s="1"/>
  <c r="AH172" i="2"/>
  <c r="W172" i="2"/>
  <c r="V172" i="2"/>
  <c r="X172" i="2"/>
  <c r="Z172" i="2" s="1"/>
  <c r="AH171" i="2"/>
  <c r="W171" i="2"/>
  <c r="V171" i="2"/>
  <c r="X171" i="2"/>
  <c r="Z171" i="2" s="1"/>
  <c r="AH170" i="2"/>
  <c r="W170" i="2"/>
  <c r="V170" i="2"/>
  <c r="X170" i="2"/>
  <c r="Z170" i="2" s="1"/>
  <c r="AH169" i="2"/>
  <c r="X169" i="2"/>
  <c r="Z169" i="2" s="1"/>
  <c r="W169" i="2"/>
  <c r="V169" i="2"/>
  <c r="AH168" i="2"/>
  <c r="W168" i="2"/>
  <c r="V168" i="2"/>
  <c r="X168" i="2"/>
  <c r="Z168" i="2" s="1"/>
  <c r="AH167" i="2"/>
  <c r="W167" i="2"/>
  <c r="V167" i="2"/>
  <c r="X167" i="2"/>
  <c r="Z167" i="2" s="1"/>
  <c r="AH166" i="2"/>
  <c r="W166" i="2"/>
  <c r="V166" i="2"/>
  <c r="X166" i="2"/>
  <c r="Z166" i="2" s="1"/>
  <c r="AH165" i="2"/>
  <c r="W165" i="2"/>
  <c r="V165" i="2"/>
  <c r="X165" i="2"/>
  <c r="Z165" i="2" s="1"/>
  <c r="AH164" i="2"/>
  <c r="W164" i="2"/>
  <c r="V164" i="2"/>
  <c r="X164" i="2"/>
  <c r="Z164" i="2" s="1"/>
  <c r="AH163" i="2"/>
  <c r="W163" i="2"/>
  <c r="V163" i="2"/>
  <c r="X163" i="2"/>
  <c r="Z163" i="2" s="1"/>
  <c r="AH162" i="2"/>
  <c r="W162" i="2"/>
  <c r="V162" i="2"/>
  <c r="X162" i="2"/>
  <c r="Z162" i="2" s="1"/>
  <c r="AH161" i="2"/>
  <c r="W161" i="2"/>
  <c r="V161" i="2"/>
  <c r="X161" i="2"/>
  <c r="Z161" i="2" s="1"/>
  <c r="AH160" i="2"/>
  <c r="W160" i="2"/>
  <c r="V160" i="2"/>
  <c r="X160" i="2"/>
  <c r="Z160" i="2" s="1"/>
  <c r="AH159" i="2"/>
  <c r="W159" i="2"/>
  <c r="V159" i="2"/>
  <c r="X159" i="2"/>
  <c r="Z159" i="2" s="1"/>
  <c r="AH158" i="2"/>
  <c r="W158" i="2"/>
  <c r="V158" i="2"/>
  <c r="X158" i="2"/>
  <c r="Z158" i="2" s="1"/>
  <c r="AH157" i="2"/>
  <c r="W157" i="2"/>
  <c r="V157" i="2"/>
  <c r="X157" i="2"/>
  <c r="Z157" i="2" s="1"/>
  <c r="AH156" i="2"/>
  <c r="W156" i="2"/>
  <c r="V156" i="2"/>
  <c r="X156" i="2"/>
  <c r="Z156" i="2" s="1"/>
  <c r="AH155" i="2"/>
  <c r="W155" i="2"/>
  <c r="V155" i="2"/>
  <c r="X155" i="2"/>
  <c r="Z155" i="2" s="1"/>
  <c r="AH154" i="2"/>
  <c r="W154" i="2"/>
  <c r="V154" i="2"/>
  <c r="X154" i="2"/>
  <c r="Z154" i="2" s="1"/>
  <c r="AH153" i="2"/>
  <c r="W153" i="2"/>
  <c r="V153" i="2"/>
  <c r="X153" i="2"/>
  <c r="Z153" i="2" s="1"/>
  <c r="AH152" i="2"/>
  <c r="W152" i="2"/>
  <c r="V152" i="2"/>
  <c r="X152" i="2"/>
  <c r="Z152" i="2" s="1"/>
  <c r="AH151" i="2"/>
  <c r="W151" i="2"/>
  <c r="V151" i="2"/>
  <c r="X151" i="2"/>
  <c r="Z151" i="2" s="1"/>
  <c r="AH150" i="2"/>
  <c r="W150" i="2"/>
  <c r="V150" i="2"/>
  <c r="X150" i="2"/>
  <c r="Z150" i="2" s="1"/>
  <c r="AH149" i="2"/>
  <c r="W149" i="2"/>
  <c r="V149" i="2"/>
  <c r="X149" i="2"/>
  <c r="Z149" i="2" s="1"/>
  <c r="AH148" i="2"/>
  <c r="W148" i="2"/>
  <c r="V148" i="2"/>
  <c r="X148" i="2"/>
  <c r="Z148" i="2" s="1"/>
  <c r="AH147" i="2"/>
  <c r="W147" i="2"/>
  <c r="V147" i="2"/>
  <c r="X147" i="2"/>
  <c r="Z147" i="2" s="1"/>
  <c r="AH146" i="2"/>
  <c r="W146" i="2"/>
  <c r="V146" i="2"/>
  <c r="X146" i="2"/>
  <c r="Z146" i="2" s="1"/>
  <c r="AH145" i="2"/>
  <c r="W145" i="2"/>
  <c r="V145" i="2"/>
  <c r="X145" i="2"/>
  <c r="Z145" i="2" s="1"/>
  <c r="AH144" i="2"/>
  <c r="W144" i="2"/>
  <c r="V144" i="2"/>
  <c r="X144" i="2"/>
  <c r="Z144" i="2" s="1"/>
  <c r="AH143" i="2"/>
  <c r="W143" i="2"/>
  <c r="V143" i="2"/>
  <c r="X143" i="2"/>
  <c r="Z143" i="2" s="1"/>
  <c r="AH142" i="2"/>
  <c r="W142" i="2"/>
  <c r="V142" i="2"/>
  <c r="X142" i="2"/>
  <c r="Z142" i="2" s="1"/>
  <c r="AH141" i="2"/>
  <c r="W141" i="2"/>
  <c r="V141" i="2"/>
  <c r="X141" i="2"/>
  <c r="Z141" i="2" s="1"/>
  <c r="AH140" i="2"/>
  <c r="W140" i="2"/>
  <c r="V140" i="2"/>
  <c r="X140" i="2"/>
  <c r="Z140" i="2" s="1"/>
  <c r="AH139" i="2"/>
  <c r="W139" i="2"/>
  <c r="V139" i="2"/>
  <c r="X139" i="2"/>
  <c r="Z139" i="2" s="1"/>
  <c r="AH138" i="2"/>
  <c r="W138" i="2"/>
  <c r="V138" i="2"/>
  <c r="X138" i="2"/>
  <c r="Z138" i="2" s="1"/>
  <c r="AH137" i="2"/>
  <c r="W137" i="2"/>
  <c r="V137" i="2"/>
  <c r="X137" i="2"/>
  <c r="Z137" i="2" s="1"/>
  <c r="AH136" i="2"/>
  <c r="W136" i="2"/>
  <c r="V136" i="2"/>
  <c r="X136" i="2"/>
  <c r="Z136" i="2" s="1"/>
  <c r="AH135" i="2"/>
  <c r="W135" i="2"/>
  <c r="V135" i="2"/>
  <c r="X135" i="2"/>
  <c r="Z135" i="2" s="1"/>
  <c r="AH134" i="2"/>
  <c r="W134" i="2"/>
  <c r="V134" i="2"/>
  <c r="X134" i="2"/>
  <c r="Z134" i="2" s="1"/>
  <c r="AH133" i="2"/>
  <c r="W133" i="2"/>
  <c r="V133" i="2"/>
  <c r="X133" i="2"/>
  <c r="Z133" i="2" s="1"/>
  <c r="AH132" i="2"/>
  <c r="W132" i="2"/>
  <c r="V132" i="2"/>
  <c r="X132" i="2"/>
  <c r="Z132" i="2" s="1"/>
  <c r="AH131" i="2"/>
  <c r="W131" i="2"/>
  <c r="V131" i="2"/>
  <c r="X131" i="2"/>
  <c r="Z131" i="2" s="1"/>
  <c r="AH130" i="2"/>
  <c r="W130" i="2"/>
  <c r="V130" i="2"/>
  <c r="X130" i="2"/>
  <c r="Z130" i="2" s="1"/>
  <c r="AH129" i="2"/>
  <c r="W129" i="2"/>
  <c r="V129" i="2"/>
  <c r="X129" i="2"/>
  <c r="Z129" i="2" s="1"/>
  <c r="AH128" i="2"/>
  <c r="W128" i="2"/>
  <c r="V128" i="2"/>
  <c r="X128" i="2"/>
  <c r="Z128" i="2" s="1"/>
  <c r="AH127" i="2"/>
  <c r="W127" i="2"/>
  <c r="V127" i="2"/>
  <c r="X127" i="2"/>
  <c r="Z127" i="2" s="1"/>
  <c r="AH126" i="2"/>
  <c r="W126" i="2"/>
  <c r="V126" i="2"/>
  <c r="X126" i="2"/>
  <c r="Z126" i="2" s="1"/>
  <c r="AH125" i="2"/>
  <c r="W125" i="2"/>
  <c r="V125" i="2"/>
  <c r="X125" i="2"/>
  <c r="Z125" i="2" s="1"/>
  <c r="AH124" i="2"/>
  <c r="W124" i="2"/>
  <c r="V124" i="2"/>
  <c r="X124" i="2"/>
  <c r="Z124" i="2" s="1"/>
  <c r="AH123" i="2"/>
  <c r="W123" i="2"/>
  <c r="V123" i="2"/>
  <c r="X123" i="2"/>
  <c r="Z123" i="2" s="1"/>
  <c r="AH122" i="2"/>
  <c r="W122" i="2"/>
  <c r="V122" i="2"/>
  <c r="X122" i="2"/>
  <c r="Z122" i="2" s="1"/>
  <c r="AH121" i="2"/>
  <c r="W121" i="2"/>
  <c r="V121" i="2"/>
  <c r="X121" i="2"/>
  <c r="Z121" i="2" s="1"/>
  <c r="AH120" i="2"/>
  <c r="W120" i="2"/>
  <c r="V120" i="2"/>
  <c r="X120" i="2"/>
  <c r="Z120" i="2" s="1"/>
  <c r="AH119" i="2"/>
  <c r="W119" i="2"/>
  <c r="V119" i="2"/>
  <c r="X119" i="2"/>
  <c r="Z119" i="2" s="1"/>
  <c r="AH118" i="2"/>
  <c r="W118" i="2"/>
  <c r="V118" i="2"/>
  <c r="X118" i="2"/>
  <c r="Z118" i="2" s="1"/>
  <c r="AH117" i="2"/>
  <c r="W117" i="2"/>
  <c r="V117" i="2"/>
  <c r="X117" i="2"/>
  <c r="Z117" i="2" s="1"/>
  <c r="AH116" i="2"/>
  <c r="W116" i="2"/>
  <c r="V116" i="2"/>
  <c r="X116" i="2"/>
  <c r="Z116" i="2" s="1"/>
  <c r="AH115" i="2"/>
  <c r="W115" i="2"/>
  <c r="V115" i="2"/>
  <c r="X115" i="2"/>
  <c r="Z115" i="2" s="1"/>
  <c r="AH114" i="2"/>
  <c r="W114" i="2"/>
  <c r="V114" i="2"/>
  <c r="X114" i="2"/>
  <c r="Z114" i="2" s="1"/>
  <c r="AH113" i="2"/>
  <c r="W113" i="2"/>
  <c r="V113" i="2"/>
  <c r="X113" i="2"/>
  <c r="Z113" i="2" s="1"/>
  <c r="AH112" i="2"/>
  <c r="W112" i="2"/>
  <c r="V112" i="2"/>
  <c r="X112" i="2"/>
  <c r="Z112" i="2" s="1"/>
  <c r="AH111" i="2"/>
  <c r="W111" i="2"/>
  <c r="V111" i="2"/>
  <c r="X111" i="2"/>
  <c r="Z111" i="2" s="1"/>
  <c r="AH110" i="2"/>
  <c r="W110" i="2"/>
  <c r="V110" i="2"/>
  <c r="X110" i="2"/>
  <c r="Z110" i="2" s="1"/>
  <c r="AH109" i="2"/>
  <c r="W109" i="2"/>
  <c r="V109" i="2"/>
  <c r="X109" i="2"/>
  <c r="Z109" i="2" s="1"/>
  <c r="AH108" i="2"/>
  <c r="W108" i="2"/>
  <c r="V108" i="2"/>
  <c r="X108" i="2"/>
  <c r="Z108" i="2" s="1"/>
  <c r="AH107" i="2"/>
  <c r="W107" i="2"/>
  <c r="V107" i="2"/>
  <c r="X107" i="2"/>
  <c r="Z107" i="2" s="1"/>
  <c r="AH106" i="2"/>
  <c r="W106" i="2"/>
  <c r="V106" i="2"/>
  <c r="X106" i="2"/>
  <c r="Z106" i="2" s="1"/>
  <c r="AH105" i="2"/>
  <c r="W105" i="2"/>
  <c r="V105" i="2"/>
  <c r="X105" i="2"/>
  <c r="Z105" i="2" s="1"/>
  <c r="AH104" i="2"/>
  <c r="W104" i="2"/>
  <c r="V104" i="2"/>
  <c r="X104" i="2"/>
  <c r="Z104" i="2" s="1"/>
  <c r="AH103" i="2"/>
  <c r="W103" i="2"/>
  <c r="V103" i="2"/>
  <c r="X103" i="2"/>
  <c r="Z103" i="2" s="1"/>
  <c r="AH102" i="2"/>
  <c r="W102" i="2"/>
  <c r="V102" i="2"/>
  <c r="X102" i="2"/>
  <c r="Z102" i="2" s="1"/>
  <c r="AH101" i="2"/>
  <c r="W101" i="2"/>
  <c r="V101" i="2"/>
  <c r="X101" i="2"/>
  <c r="Z101" i="2" s="1"/>
  <c r="AH100" i="2"/>
  <c r="W100" i="2"/>
  <c r="V100" i="2"/>
  <c r="X100" i="2"/>
  <c r="Z100" i="2" s="1"/>
  <c r="AH99" i="2"/>
  <c r="W99" i="2"/>
  <c r="V99" i="2"/>
  <c r="X99" i="2"/>
  <c r="Z99" i="2" s="1"/>
  <c r="AH98" i="2"/>
  <c r="W98" i="2"/>
  <c r="V98" i="2"/>
  <c r="X98" i="2"/>
  <c r="Z98" i="2" s="1"/>
  <c r="AH97" i="2"/>
  <c r="W97" i="2"/>
  <c r="V97" i="2"/>
  <c r="X97" i="2"/>
  <c r="Z97" i="2" s="1"/>
  <c r="AH96" i="2"/>
  <c r="W96" i="2"/>
  <c r="V96" i="2"/>
  <c r="X96" i="2"/>
  <c r="Z96" i="2" s="1"/>
  <c r="AH95" i="2"/>
  <c r="W95" i="2"/>
  <c r="V95" i="2"/>
  <c r="X95" i="2"/>
  <c r="Z95" i="2" s="1"/>
  <c r="AH94" i="2"/>
  <c r="W94" i="2"/>
  <c r="V94" i="2"/>
  <c r="X94" i="2"/>
  <c r="Z94" i="2" s="1"/>
  <c r="AH93" i="2"/>
  <c r="W93" i="2"/>
  <c r="V93" i="2"/>
  <c r="X93" i="2"/>
  <c r="Z93" i="2" s="1"/>
  <c r="AH92" i="2"/>
  <c r="W92" i="2"/>
  <c r="V92" i="2"/>
  <c r="X92" i="2"/>
  <c r="Z92" i="2" s="1"/>
  <c r="AH91" i="2"/>
  <c r="W91" i="2"/>
  <c r="V91" i="2"/>
  <c r="X91" i="2"/>
  <c r="Z91" i="2" s="1"/>
  <c r="AH90" i="2"/>
  <c r="W90" i="2"/>
  <c r="V90" i="2"/>
  <c r="X90" i="2"/>
  <c r="Z90" i="2" s="1"/>
  <c r="AH89" i="2"/>
  <c r="W89" i="2"/>
  <c r="V89" i="2"/>
  <c r="X89" i="2"/>
  <c r="Z89" i="2" s="1"/>
  <c r="AH88" i="2"/>
  <c r="W88" i="2"/>
  <c r="V88" i="2"/>
  <c r="X88" i="2"/>
  <c r="Z88" i="2" s="1"/>
  <c r="AH87" i="2"/>
  <c r="AG87" i="2"/>
  <c r="V87" i="2"/>
  <c r="W87" i="2" s="1"/>
  <c r="X87" i="2"/>
  <c r="Z87" i="2" s="1"/>
  <c r="K87" i="2"/>
  <c r="AH86" i="2"/>
  <c r="W86" i="2"/>
  <c r="V86" i="2"/>
  <c r="AG86" i="2" s="1"/>
  <c r="X86" i="2"/>
  <c r="Z86" i="2" s="1"/>
  <c r="K86" i="2"/>
  <c r="AH85" i="2"/>
  <c r="AG85" i="2"/>
  <c r="V85" i="2"/>
  <c r="W85" i="2" s="1"/>
  <c r="X85" i="2"/>
  <c r="Z85" i="2" s="1"/>
  <c r="K85" i="2"/>
  <c r="AH84" i="2"/>
  <c r="W84" i="2"/>
  <c r="V84" i="2"/>
  <c r="AG84" i="2" s="1"/>
  <c r="X84" i="2"/>
  <c r="Z84" i="2" s="1"/>
  <c r="K84" i="2"/>
  <c r="AH83" i="2"/>
  <c r="AG83" i="2"/>
  <c r="V83" i="2"/>
  <c r="W83" i="2" s="1"/>
  <c r="X83" i="2"/>
  <c r="Z83" i="2" s="1"/>
  <c r="K83" i="2"/>
  <c r="AH82" i="2"/>
  <c r="W82" i="2"/>
  <c r="V82" i="2"/>
  <c r="AG82" i="2" s="1"/>
  <c r="X82" i="2"/>
  <c r="Z82" i="2" s="1"/>
  <c r="K82" i="2"/>
  <c r="AH81" i="2"/>
  <c r="AG81" i="2"/>
  <c r="V81" i="2"/>
  <c r="W81" i="2" s="1"/>
  <c r="X81" i="2"/>
  <c r="Z81" i="2" s="1"/>
  <c r="K81" i="2"/>
  <c r="AH80" i="2"/>
  <c r="W80" i="2"/>
  <c r="V80" i="2"/>
  <c r="AG80" i="2" s="1"/>
  <c r="X80" i="2"/>
  <c r="Z80" i="2" s="1"/>
  <c r="K80" i="2"/>
  <c r="AH79" i="2"/>
  <c r="AG79" i="2"/>
  <c r="V79" i="2"/>
  <c r="W79" i="2" s="1"/>
  <c r="X79" i="2"/>
  <c r="Z79" i="2" s="1"/>
  <c r="K79" i="2"/>
  <c r="AH78" i="2"/>
  <c r="W78" i="2"/>
  <c r="V78" i="2"/>
  <c r="AG78" i="2" s="1"/>
  <c r="X78" i="2"/>
  <c r="Z78" i="2" s="1"/>
  <c r="K78" i="2"/>
  <c r="AH77" i="2"/>
  <c r="AG77" i="2"/>
  <c r="V77" i="2"/>
  <c r="W77" i="2" s="1"/>
  <c r="X77" i="2"/>
  <c r="Z77" i="2" s="1"/>
  <c r="K77" i="2"/>
  <c r="AH76" i="2"/>
  <c r="W76" i="2"/>
  <c r="V76" i="2"/>
  <c r="AG76" i="2" s="1"/>
  <c r="X76" i="2"/>
  <c r="Z76" i="2" s="1"/>
  <c r="K76" i="2"/>
  <c r="AH75" i="2"/>
  <c r="AG75" i="2"/>
  <c r="V75" i="2"/>
  <c r="W75" i="2" s="1"/>
  <c r="X75" i="2"/>
  <c r="Z75" i="2" s="1"/>
  <c r="K75" i="2"/>
  <c r="AH74" i="2"/>
  <c r="W74" i="2"/>
  <c r="V74" i="2"/>
  <c r="AG74" i="2" s="1"/>
  <c r="X74" i="2"/>
  <c r="Z74" i="2" s="1"/>
  <c r="K74" i="2"/>
  <c r="AH73" i="2"/>
  <c r="AG73" i="2"/>
  <c r="V73" i="2"/>
  <c r="W73" i="2" s="1"/>
  <c r="X73" i="2"/>
  <c r="Z73" i="2" s="1"/>
  <c r="K73" i="2"/>
  <c r="AH72" i="2"/>
  <c r="W72" i="2"/>
  <c r="V72" i="2"/>
  <c r="AG72" i="2" s="1"/>
  <c r="X72" i="2"/>
  <c r="Z72" i="2" s="1"/>
  <c r="K72" i="2"/>
  <c r="AH71" i="2"/>
  <c r="AG71" i="2"/>
  <c r="V71" i="2"/>
  <c r="W71" i="2" s="1"/>
  <c r="X71" i="2"/>
  <c r="Z71" i="2" s="1"/>
  <c r="K71" i="2"/>
  <c r="AH70" i="2"/>
  <c r="W70" i="2"/>
  <c r="V70" i="2"/>
  <c r="AG70" i="2" s="1"/>
  <c r="X70" i="2"/>
  <c r="Z70" i="2" s="1"/>
  <c r="K70" i="2"/>
  <c r="AH69" i="2"/>
  <c r="V69" i="2"/>
  <c r="AG69" i="2" s="1"/>
  <c r="X69" i="2"/>
  <c r="Z69" i="2" s="1"/>
  <c r="K69" i="2"/>
  <c r="AH68" i="2"/>
  <c r="W68" i="2"/>
  <c r="V68" i="2"/>
  <c r="AG68" i="2" s="1"/>
  <c r="X68" i="2"/>
  <c r="Z68" i="2" s="1"/>
  <c r="K68" i="2"/>
  <c r="AH67" i="2"/>
  <c r="V67" i="2"/>
  <c r="W67" i="2" s="1"/>
  <c r="X67" i="2"/>
  <c r="Z67" i="2" s="1"/>
  <c r="K67" i="2"/>
  <c r="AH66" i="2"/>
  <c r="W66" i="2"/>
  <c r="V66" i="2"/>
  <c r="AG66" i="2" s="1"/>
  <c r="X66" i="2"/>
  <c r="Z66" i="2" s="1"/>
  <c r="K66" i="2"/>
  <c r="AH65" i="2"/>
  <c r="V65" i="2"/>
  <c r="W65" i="2" s="1"/>
  <c r="X65" i="2"/>
  <c r="Z65" i="2" s="1"/>
  <c r="K65" i="2"/>
  <c r="AH64" i="2"/>
  <c r="W64" i="2"/>
  <c r="V64" i="2"/>
  <c r="AG64" i="2" s="1"/>
  <c r="X64" i="2"/>
  <c r="Z64" i="2" s="1"/>
  <c r="K64" i="2"/>
  <c r="AH63" i="2"/>
  <c r="V63" i="2"/>
  <c r="W63" i="2" s="1"/>
  <c r="X63" i="2"/>
  <c r="Z63" i="2" s="1"/>
  <c r="K63" i="2"/>
  <c r="AH62" i="2"/>
  <c r="W62" i="2"/>
  <c r="V62" i="2"/>
  <c r="AG62" i="2" s="1"/>
  <c r="X62" i="2"/>
  <c r="Z62" i="2" s="1"/>
  <c r="K62" i="2"/>
  <c r="AH61" i="2"/>
  <c r="V61" i="2"/>
  <c r="W61" i="2" s="1"/>
  <c r="X61" i="2"/>
  <c r="Z61" i="2" s="1"/>
  <c r="K61" i="2"/>
  <c r="AH60" i="2"/>
  <c r="W60" i="2"/>
  <c r="V60" i="2"/>
  <c r="AG60" i="2" s="1"/>
  <c r="X60" i="2"/>
  <c r="Z60" i="2" s="1"/>
  <c r="K60" i="2"/>
  <c r="AH59" i="2"/>
  <c r="V59" i="2"/>
  <c r="W59" i="2" s="1"/>
  <c r="X59" i="2"/>
  <c r="Z59" i="2" s="1"/>
  <c r="K59" i="2"/>
  <c r="AH58" i="2"/>
  <c r="W58" i="2"/>
  <c r="V58" i="2"/>
  <c r="AG58" i="2" s="1"/>
  <c r="X58" i="2"/>
  <c r="Z58" i="2" s="1"/>
  <c r="K58" i="2"/>
  <c r="AH57" i="2"/>
  <c r="V57" i="2"/>
  <c r="W57" i="2" s="1"/>
  <c r="X57" i="2"/>
  <c r="Z57" i="2" s="1"/>
  <c r="K57" i="2"/>
  <c r="AH56" i="2"/>
  <c r="W56" i="2"/>
  <c r="V56" i="2"/>
  <c r="AG56" i="2" s="1"/>
  <c r="X56" i="2"/>
  <c r="Z56" i="2" s="1"/>
  <c r="K56" i="2"/>
  <c r="AH55" i="2"/>
  <c r="V55" i="2"/>
  <c r="W55" i="2" s="1"/>
  <c r="X55" i="2"/>
  <c r="Z55" i="2" s="1"/>
  <c r="K55" i="2"/>
  <c r="AH54" i="2"/>
  <c r="W54" i="2"/>
  <c r="V54" i="2"/>
  <c r="AG54" i="2" s="1"/>
  <c r="X54" i="2"/>
  <c r="Z54" i="2" s="1"/>
  <c r="K54" i="2"/>
  <c r="AH53" i="2"/>
  <c r="V53" i="2"/>
  <c r="W53" i="2" s="1"/>
  <c r="X53" i="2"/>
  <c r="Z53" i="2" s="1"/>
  <c r="K53" i="2"/>
  <c r="AH52" i="2"/>
  <c r="W52" i="2"/>
  <c r="V52" i="2"/>
  <c r="AG52" i="2" s="1"/>
  <c r="X52" i="2"/>
  <c r="Z52" i="2" s="1"/>
  <c r="K52" i="2"/>
  <c r="AH51" i="2"/>
  <c r="V51" i="2"/>
  <c r="W51" i="2" s="1"/>
  <c r="X51" i="2"/>
  <c r="Z51" i="2" s="1"/>
  <c r="K51" i="2"/>
  <c r="AH50" i="2"/>
  <c r="W50" i="2"/>
  <c r="V50" i="2"/>
  <c r="AG50" i="2" s="1"/>
  <c r="X50" i="2"/>
  <c r="Z50" i="2" s="1"/>
  <c r="K50" i="2"/>
  <c r="AH49" i="2"/>
  <c r="V49" i="2"/>
  <c r="W49" i="2" s="1"/>
  <c r="X49" i="2"/>
  <c r="Z49" i="2" s="1"/>
  <c r="K49" i="2"/>
  <c r="AH48" i="2"/>
  <c r="W48" i="2"/>
  <c r="V48" i="2"/>
  <c r="AG48" i="2" s="1"/>
  <c r="X48" i="2"/>
  <c r="Z48" i="2" s="1"/>
  <c r="K48" i="2"/>
  <c r="AH47" i="2"/>
  <c r="V47" i="2"/>
  <c r="W47" i="2" s="1"/>
  <c r="X47" i="2"/>
  <c r="Z47" i="2" s="1"/>
  <c r="K47" i="2"/>
  <c r="AH46" i="2"/>
  <c r="V46" i="2"/>
  <c r="AG46" i="2" s="1"/>
  <c r="X46" i="2"/>
  <c r="Z46" i="2" s="1"/>
  <c r="K46" i="2"/>
  <c r="AH45" i="2"/>
  <c r="V45" i="2"/>
  <c r="W45" i="2" s="1"/>
  <c r="X45" i="2"/>
  <c r="Z45" i="2" s="1"/>
  <c r="AH44" i="2"/>
  <c r="V44" i="2"/>
  <c r="AG44" i="2" s="1"/>
  <c r="X44" i="2"/>
  <c r="Z44" i="2" s="1"/>
  <c r="K44" i="2"/>
  <c r="AH43" i="2"/>
  <c r="V43" i="2"/>
  <c r="W43" i="2" s="1"/>
  <c r="X43" i="2"/>
  <c r="Z43" i="2" s="1"/>
  <c r="K43" i="2"/>
  <c r="AH42" i="2"/>
  <c r="V42" i="2"/>
  <c r="AG42" i="2" s="1"/>
  <c r="X42" i="2"/>
  <c r="Z42" i="2" s="1"/>
  <c r="K42" i="2"/>
  <c r="AH41" i="2"/>
  <c r="V41" i="2"/>
  <c r="W41" i="2" s="1"/>
  <c r="X41" i="2"/>
  <c r="Z41" i="2" s="1"/>
  <c r="K41" i="2"/>
  <c r="AH40" i="2"/>
  <c r="W40" i="2"/>
  <c r="V40" i="2"/>
  <c r="AG40" i="2" s="1"/>
  <c r="X40" i="2"/>
  <c r="Z40" i="2" s="1"/>
  <c r="K40" i="2"/>
  <c r="AH39" i="2"/>
  <c r="V39" i="2"/>
  <c r="W39" i="2" s="1"/>
  <c r="X39" i="2"/>
  <c r="Z39" i="2" s="1"/>
  <c r="K39" i="2"/>
  <c r="AH38" i="2"/>
  <c r="V38" i="2"/>
  <c r="AG38" i="2" s="1"/>
  <c r="X38" i="2"/>
  <c r="Z38" i="2" s="1"/>
  <c r="K38" i="2"/>
  <c r="AH37" i="2"/>
  <c r="V37" i="2"/>
  <c r="W37" i="2" s="1"/>
  <c r="X37" i="2"/>
  <c r="Z37" i="2" s="1"/>
  <c r="K37" i="2"/>
  <c r="AH36" i="2"/>
  <c r="V36" i="2"/>
  <c r="AG36" i="2" s="1"/>
  <c r="X36" i="2"/>
  <c r="Z36" i="2" s="1"/>
  <c r="K36" i="2"/>
  <c r="AH35" i="2"/>
  <c r="V35" i="2"/>
  <c r="W35" i="2" s="1"/>
  <c r="X35" i="2"/>
  <c r="Z35" i="2" s="1"/>
  <c r="K35" i="2"/>
  <c r="AH34" i="2"/>
  <c r="V34" i="2"/>
  <c r="AG34" i="2" s="1"/>
  <c r="X34" i="2"/>
  <c r="Z34" i="2" s="1"/>
  <c r="K34" i="2"/>
  <c r="AH33" i="2"/>
  <c r="V33" i="2"/>
  <c r="W33" i="2" s="1"/>
  <c r="X33" i="2"/>
  <c r="Z33" i="2" s="1"/>
  <c r="K33" i="2"/>
  <c r="AH32" i="2"/>
  <c r="W32" i="2"/>
  <c r="V32" i="2"/>
  <c r="AG32" i="2" s="1"/>
  <c r="X32" i="2"/>
  <c r="Z32" i="2" s="1"/>
  <c r="K32" i="2"/>
  <c r="AH31" i="2"/>
  <c r="V31" i="2"/>
  <c r="W31" i="2" s="1"/>
  <c r="X31" i="2"/>
  <c r="Z31" i="2" s="1"/>
  <c r="K31" i="2"/>
  <c r="AH30" i="2"/>
  <c r="W30" i="2"/>
  <c r="V30" i="2"/>
  <c r="AG30" i="2" s="1"/>
  <c r="X30" i="2"/>
  <c r="Z30" i="2" s="1"/>
  <c r="K30" i="2"/>
  <c r="AH29" i="2"/>
  <c r="V29" i="2"/>
  <c r="W29" i="2" s="1"/>
  <c r="X29" i="2"/>
  <c r="Z29" i="2" s="1"/>
  <c r="K29" i="2"/>
  <c r="AH28" i="2"/>
  <c r="W28" i="2"/>
  <c r="V28" i="2"/>
  <c r="AG28" i="2" s="1"/>
  <c r="X28" i="2"/>
  <c r="Z28" i="2" s="1"/>
  <c r="K28" i="2"/>
  <c r="AH27" i="2"/>
  <c r="V27" i="2"/>
  <c r="W27" i="2" s="1"/>
  <c r="X27" i="2"/>
  <c r="Z27" i="2" s="1"/>
  <c r="K27" i="2"/>
  <c r="AH26" i="2"/>
  <c r="V26" i="2"/>
  <c r="AG26" i="2" s="1"/>
  <c r="X26" i="2"/>
  <c r="Z26" i="2" s="1"/>
  <c r="K26" i="2"/>
  <c r="AH25" i="2"/>
  <c r="V25" i="2"/>
  <c r="W25" i="2" s="1"/>
  <c r="X25" i="2"/>
  <c r="Z25" i="2" s="1"/>
  <c r="K25" i="2"/>
  <c r="AH24" i="2"/>
  <c r="W24" i="2"/>
  <c r="V24" i="2"/>
  <c r="AG24" i="2" s="1"/>
  <c r="X24" i="2"/>
  <c r="Z24" i="2" s="1"/>
  <c r="K24" i="2"/>
  <c r="AH23" i="2"/>
  <c r="V23" i="2"/>
  <c r="W23" i="2" s="1"/>
  <c r="X23" i="2"/>
  <c r="Z23" i="2" s="1"/>
  <c r="K23" i="2"/>
  <c r="AH22" i="2"/>
  <c r="V22" i="2"/>
  <c r="AG22" i="2" s="1"/>
  <c r="X22" i="2"/>
  <c r="Z22" i="2" s="1"/>
  <c r="K22" i="2"/>
  <c r="AH21" i="2"/>
  <c r="V21" i="2"/>
  <c r="W21" i="2" s="1"/>
  <c r="X21" i="2"/>
  <c r="Z21" i="2" s="1"/>
  <c r="K21" i="2"/>
  <c r="AH20" i="2"/>
  <c r="W20" i="2"/>
  <c r="V20" i="2"/>
  <c r="AG20" i="2" s="1"/>
  <c r="X20" i="2"/>
  <c r="Z20" i="2" s="1"/>
  <c r="K20" i="2"/>
  <c r="AH19" i="2"/>
  <c r="V19" i="2"/>
  <c r="W19" i="2" s="1"/>
  <c r="X19" i="2"/>
  <c r="Z19" i="2" s="1"/>
  <c r="K19" i="2"/>
  <c r="AH18" i="2"/>
  <c r="V18" i="2"/>
  <c r="AG18" i="2" s="1"/>
  <c r="X18" i="2"/>
  <c r="Z18" i="2" s="1"/>
  <c r="K18" i="2"/>
  <c r="AH17" i="2"/>
  <c r="V17" i="2"/>
  <c r="W17" i="2" s="1"/>
  <c r="X17" i="2"/>
  <c r="Z17" i="2" s="1"/>
  <c r="K17" i="2"/>
  <c r="AH16" i="2"/>
  <c r="W16" i="2"/>
  <c r="V16" i="2"/>
  <c r="AG16" i="2" s="1"/>
  <c r="X16" i="2"/>
  <c r="Z16" i="2" s="1"/>
  <c r="K16" i="2"/>
  <c r="AH15" i="2"/>
  <c r="V15" i="2"/>
  <c r="W15" i="2" s="1"/>
  <c r="X15" i="2"/>
  <c r="Z15" i="2" s="1"/>
  <c r="K15" i="2"/>
  <c r="AH14" i="2"/>
  <c r="V14" i="2"/>
  <c r="AG14" i="2" s="1"/>
  <c r="X14" i="2"/>
  <c r="Z14" i="2" s="1"/>
  <c r="K14" i="2"/>
  <c r="AH13" i="2"/>
  <c r="V13" i="2"/>
  <c r="W13" i="2" s="1"/>
  <c r="X13" i="2"/>
  <c r="Z13" i="2" s="1"/>
  <c r="K13" i="2"/>
  <c r="AH12" i="2"/>
  <c r="V12" i="2"/>
  <c r="AG12" i="2" s="1"/>
  <c r="X12" i="2"/>
  <c r="Z12" i="2" s="1"/>
  <c r="K12" i="2"/>
  <c r="AH11" i="2"/>
  <c r="V11" i="2"/>
  <c r="W11" i="2" s="1"/>
  <c r="X11" i="2"/>
  <c r="Z11" i="2" s="1"/>
  <c r="K11" i="2"/>
  <c r="AH10" i="2"/>
  <c r="V10" i="2"/>
  <c r="AG10" i="2" s="1"/>
  <c r="X10" i="2"/>
  <c r="Z10" i="2" s="1"/>
  <c r="K10" i="2"/>
  <c r="AH9" i="2"/>
  <c r="V9" i="2"/>
  <c r="W9" i="2" s="1"/>
  <c r="X9" i="2"/>
  <c r="Z9" i="2" s="1"/>
  <c r="K9" i="2"/>
  <c r="AH8" i="2"/>
  <c r="V8" i="2"/>
  <c r="AG8" i="2" s="1"/>
  <c r="X8" i="2"/>
  <c r="Z8" i="2" s="1"/>
  <c r="K8" i="2"/>
  <c r="AH7" i="2"/>
  <c r="V7" i="2"/>
  <c r="W7" i="2" s="1"/>
  <c r="X7" i="2"/>
  <c r="Z7" i="2" s="1"/>
  <c r="K7" i="2"/>
  <c r="AH6" i="2"/>
  <c r="W6" i="2"/>
  <c r="V6" i="2"/>
  <c r="AG6" i="2" s="1"/>
  <c r="X6" i="2"/>
  <c r="Z6" i="2" s="1"/>
  <c r="K6" i="2"/>
  <c r="AH5" i="2"/>
  <c r="V5" i="2"/>
  <c r="W5" i="2" s="1"/>
  <c r="X5" i="2"/>
  <c r="Z5" i="2" s="1"/>
  <c r="AH4" i="2"/>
  <c r="V4" i="2"/>
  <c r="AG4" i="2" s="1"/>
  <c r="X4" i="2"/>
  <c r="Z4" i="2" s="1"/>
  <c r="K4" i="2"/>
  <c r="AH3" i="2"/>
  <c r="V3" i="2"/>
  <c r="W3" i="2" s="1"/>
  <c r="X3" i="2"/>
  <c r="Z3" i="2" s="1"/>
  <c r="K3" i="2"/>
  <c r="AH2" i="2"/>
  <c r="W2" i="2"/>
  <c r="V2" i="2"/>
  <c r="AG2" i="2" s="1"/>
  <c r="X2" i="2"/>
  <c r="Z2" i="2" s="1"/>
  <c r="K2" i="2"/>
  <c r="AL267" i="1"/>
  <c r="AI267" i="1"/>
  <c r="AH267" i="1"/>
  <c r="AK267" i="1" s="1"/>
  <c r="AL266" i="1"/>
  <c r="AN266" i="1" s="1"/>
  <c r="AI266" i="1"/>
  <c r="AH266" i="1"/>
  <c r="AK266" i="1" s="1"/>
  <c r="AN265" i="1"/>
  <c r="AL265" i="1"/>
  <c r="AM265" i="1" s="1"/>
  <c r="AP265" i="1" s="1"/>
  <c r="AI265" i="1"/>
  <c r="AH265" i="1"/>
  <c r="AK265" i="1" s="1"/>
  <c r="AN264" i="1"/>
  <c r="AL264" i="1"/>
  <c r="AI264" i="1"/>
  <c r="AH264" i="1"/>
  <c r="AK264" i="1" s="1"/>
  <c r="AN263" i="1"/>
  <c r="AL263" i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L258" i="1"/>
  <c r="AN258" i="1" s="1"/>
  <c r="AI258" i="1"/>
  <c r="AH258" i="1"/>
  <c r="AL257" i="1"/>
  <c r="AN257" i="1" s="1"/>
  <c r="AI257" i="1"/>
  <c r="AH257" i="1"/>
  <c r="AL256" i="1"/>
  <c r="AN256" i="1" s="1"/>
  <c r="AI256" i="1"/>
  <c r="AH256" i="1"/>
  <c r="AL255" i="1"/>
  <c r="AN255" i="1" s="1"/>
  <c r="AI255" i="1"/>
  <c r="AH255" i="1"/>
  <c r="AL254" i="1"/>
  <c r="AN254" i="1" s="1"/>
  <c r="AH254" i="1"/>
  <c r="AL253" i="1"/>
  <c r="AN253" i="1" s="1"/>
  <c r="AI253" i="1"/>
  <c r="AH253" i="1"/>
  <c r="AL252" i="1"/>
  <c r="AN252" i="1" s="1"/>
  <c r="AI252" i="1"/>
  <c r="AH252" i="1"/>
  <c r="AL251" i="1"/>
  <c r="AN251" i="1" s="1"/>
  <c r="AI251" i="1"/>
  <c r="AH251" i="1"/>
  <c r="AL250" i="1"/>
  <c r="AN250" i="1" s="1"/>
  <c r="AI250" i="1"/>
  <c r="AH250" i="1"/>
  <c r="AL249" i="1"/>
  <c r="AN249" i="1" s="1"/>
  <c r="AI249" i="1"/>
  <c r="AH249" i="1"/>
  <c r="AL248" i="1"/>
  <c r="AN248" i="1" s="1"/>
  <c r="AI248" i="1"/>
  <c r="AH248" i="1"/>
  <c r="AL247" i="1"/>
  <c r="AN247" i="1" s="1"/>
  <c r="AI247" i="1"/>
  <c r="AH247" i="1"/>
  <c r="AL246" i="1"/>
  <c r="AN246" i="1" s="1"/>
  <c r="AI246" i="1"/>
  <c r="AH246" i="1"/>
  <c r="AL245" i="1"/>
  <c r="AN245" i="1" s="1"/>
  <c r="AI245" i="1"/>
  <c r="AH245" i="1"/>
  <c r="AL244" i="1"/>
  <c r="AN244" i="1" s="1"/>
  <c r="AI244" i="1"/>
  <c r="AH244" i="1"/>
  <c r="AL243" i="1"/>
  <c r="AN243" i="1" s="1"/>
  <c r="AI243" i="1"/>
  <c r="AH243" i="1"/>
  <c r="AL242" i="1"/>
  <c r="AN242" i="1" s="1"/>
  <c r="AH242" i="1"/>
  <c r="AL241" i="1"/>
  <c r="AN241" i="1" s="1"/>
  <c r="AH241" i="1"/>
  <c r="AL240" i="1"/>
  <c r="AN240" i="1" s="1"/>
  <c r="AH240" i="1"/>
  <c r="AL239" i="1"/>
  <c r="AN239" i="1" s="1"/>
  <c r="AI239" i="1"/>
  <c r="AH239" i="1"/>
  <c r="AL238" i="1"/>
  <c r="AN238" i="1" s="1"/>
  <c r="AI238" i="1"/>
  <c r="AH238" i="1"/>
  <c r="AL237" i="1"/>
  <c r="AN237" i="1" s="1"/>
  <c r="AI237" i="1"/>
  <c r="AH237" i="1"/>
  <c r="AL236" i="1"/>
  <c r="AN236" i="1" s="1"/>
  <c r="AI236" i="1"/>
  <c r="AH236" i="1"/>
  <c r="AL235" i="1"/>
  <c r="AN235" i="1" s="1"/>
  <c r="AI235" i="1"/>
  <c r="AH235" i="1"/>
  <c r="AK235" i="1" s="1"/>
  <c r="AL234" i="1"/>
  <c r="AN234" i="1" s="1"/>
  <c r="AI234" i="1"/>
  <c r="AH234" i="1"/>
  <c r="AK234" i="1" s="1"/>
  <c r="AN233" i="1"/>
  <c r="AL233" i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N227" i="1"/>
  <c r="AL227" i="1"/>
  <c r="AI227" i="1"/>
  <c r="AH227" i="1"/>
  <c r="AK227" i="1" s="1"/>
  <c r="AL226" i="1"/>
  <c r="AN226" i="1" s="1"/>
  <c r="AI226" i="1"/>
  <c r="AH226" i="1"/>
  <c r="AK226" i="1" s="1"/>
  <c r="AN225" i="1"/>
  <c r="AL225" i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L208" i="1"/>
  <c r="AN208" i="1" s="1"/>
  <c r="AI208" i="1"/>
  <c r="AH208" i="1"/>
  <c r="AL207" i="1"/>
  <c r="AN207" i="1" s="1"/>
  <c r="AI207" i="1"/>
  <c r="AH207" i="1"/>
  <c r="AB207" i="1"/>
  <c r="AL206" i="1"/>
  <c r="AN206" i="1" s="1"/>
  <c r="AI206" i="1"/>
  <c r="AH206" i="1"/>
  <c r="AK206" i="1" s="1"/>
  <c r="AP205" i="1"/>
  <c r="AN205" i="1"/>
  <c r="AI205" i="1"/>
  <c r="AH205" i="1"/>
  <c r="AK205" i="1" s="1"/>
  <c r="AL204" i="1"/>
  <c r="AN204" i="1" s="1"/>
  <c r="AI204" i="1"/>
  <c r="AH204" i="1"/>
  <c r="AK204" i="1" s="1"/>
  <c r="AL203" i="1"/>
  <c r="AN203" i="1" s="1"/>
  <c r="AI203" i="1"/>
  <c r="AH203" i="1"/>
  <c r="AK203" i="1" s="1"/>
  <c r="AH200" i="1"/>
  <c r="V200" i="1"/>
  <c r="W200" i="1" s="1"/>
  <c r="X200" i="1"/>
  <c r="Z200" i="1" s="1"/>
  <c r="K200" i="1"/>
  <c r="AH199" i="1"/>
  <c r="V199" i="1"/>
  <c r="W199" i="1" s="1"/>
  <c r="X199" i="1"/>
  <c r="Z199" i="1" s="1"/>
  <c r="AH198" i="1"/>
  <c r="W198" i="1"/>
  <c r="V198" i="1"/>
  <c r="X198" i="1"/>
  <c r="Z198" i="1" s="1"/>
  <c r="AH197" i="1"/>
  <c r="W197" i="1"/>
  <c r="V197" i="1"/>
  <c r="X197" i="1"/>
  <c r="Z197" i="1" s="1"/>
  <c r="AH196" i="1"/>
  <c r="W196" i="1"/>
  <c r="V196" i="1"/>
  <c r="X196" i="1"/>
  <c r="Z196" i="1" s="1"/>
  <c r="AH195" i="1"/>
  <c r="W195" i="1"/>
  <c r="V195" i="1"/>
  <c r="X195" i="1"/>
  <c r="Z195" i="1" s="1"/>
  <c r="AH194" i="1"/>
  <c r="W194" i="1"/>
  <c r="V194" i="1"/>
  <c r="X194" i="1"/>
  <c r="Z194" i="1" s="1"/>
  <c r="AH193" i="1"/>
  <c r="W193" i="1"/>
  <c r="V193" i="1"/>
  <c r="X193" i="1"/>
  <c r="Z193" i="1" s="1"/>
  <c r="AH192" i="1"/>
  <c r="W192" i="1"/>
  <c r="V192" i="1"/>
  <c r="X192" i="1"/>
  <c r="Z192" i="1" s="1"/>
  <c r="AH191" i="1"/>
  <c r="W191" i="1"/>
  <c r="V191" i="1"/>
  <c r="X191" i="1"/>
  <c r="Z191" i="1" s="1"/>
  <c r="AH190" i="1"/>
  <c r="W190" i="1"/>
  <c r="V190" i="1"/>
  <c r="X190" i="1"/>
  <c r="Z190" i="1" s="1"/>
  <c r="AH189" i="1"/>
  <c r="W189" i="1"/>
  <c r="V189" i="1"/>
  <c r="X189" i="1"/>
  <c r="Z189" i="1" s="1"/>
  <c r="AH188" i="1"/>
  <c r="W188" i="1"/>
  <c r="V188" i="1"/>
  <c r="X188" i="1"/>
  <c r="Z188" i="1" s="1"/>
  <c r="AH187" i="1"/>
  <c r="W187" i="1"/>
  <c r="V187" i="1"/>
  <c r="X187" i="1"/>
  <c r="Z187" i="1" s="1"/>
  <c r="AH186" i="1"/>
  <c r="W186" i="1"/>
  <c r="V186" i="1"/>
  <c r="X186" i="1"/>
  <c r="Z186" i="1" s="1"/>
  <c r="AH185" i="1"/>
  <c r="W185" i="1"/>
  <c r="V185" i="1"/>
  <c r="X185" i="1"/>
  <c r="Z185" i="1" s="1"/>
  <c r="AH184" i="1"/>
  <c r="W184" i="1"/>
  <c r="V184" i="1"/>
  <c r="X184" i="1"/>
  <c r="Z184" i="1" s="1"/>
  <c r="AH183" i="1"/>
  <c r="W183" i="1"/>
  <c r="V183" i="1"/>
  <c r="X183" i="1"/>
  <c r="Z183" i="1" s="1"/>
  <c r="AH182" i="1"/>
  <c r="W182" i="1"/>
  <c r="V182" i="1"/>
  <c r="X182" i="1"/>
  <c r="Z182" i="1" s="1"/>
  <c r="AH181" i="1"/>
  <c r="W181" i="1"/>
  <c r="V181" i="1"/>
  <c r="X181" i="1"/>
  <c r="Z181" i="1" s="1"/>
  <c r="AH180" i="1"/>
  <c r="W180" i="1"/>
  <c r="V180" i="1"/>
  <c r="X180" i="1"/>
  <c r="Z180" i="1" s="1"/>
  <c r="AH179" i="1"/>
  <c r="W179" i="1"/>
  <c r="V179" i="1"/>
  <c r="X179" i="1"/>
  <c r="Z179" i="1" s="1"/>
  <c r="AH178" i="1"/>
  <c r="W178" i="1"/>
  <c r="V178" i="1"/>
  <c r="X178" i="1"/>
  <c r="Z178" i="1" s="1"/>
  <c r="AH177" i="1"/>
  <c r="W177" i="1"/>
  <c r="V177" i="1"/>
  <c r="X177" i="1"/>
  <c r="Z177" i="1" s="1"/>
  <c r="AH176" i="1"/>
  <c r="W176" i="1"/>
  <c r="V176" i="1"/>
  <c r="X176" i="1"/>
  <c r="Z176" i="1" s="1"/>
  <c r="AH175" i="1"/>
  <c r="W175" i="1"/>
  <c r="V175" i="1"/>
  <c r="X175" i="1"/>
  <c r="Z175" i="1" s="1"/>
  <c r="AH174" i="1"/>
  <c r="W174" i="1"/>
  <c r="V174" i="1"/>
  <c r="X174" i="1"/>
  <c r="Z174" i="1" s="1"/>
  <c r="AH173" i="1"/>
  <c r="W173" i="1"/>
  <c r="V173" i="1"/>
  <c r="X173" i="1"/>
  <c r="Z173" i="1" s="1"/>
  <c r="AH172" i="1"/>
  <c r="W172" i="1"/>
  <c r="V172" i="1"/>
  <c r="X172" i="1"/>
  <c r="Z172" i="1" s="1"/>
  <c r="AH171" i="1"/>
  <c r="W171" i="1"/>
  <c r="V171" i="1"/>
  <c r="X171" i="1"/>
  <c r="Z171" i="1" s="1"/>
  <c r="AH170" i="1"/>
  <c r="W170" i="1"/>
  <c r="V170" i="1"/>
  <c r="X170" i="1"/>
  <c r="Z170" i="1" s="1"/>
  <c r="AH169" i="1"/>
  <c r="W169" i="1"/>
  <c r="V169" i="1"/>
  <c r="X169" i="1"/>
  <c r="Z169" i="1" s="1"/>
  <c r="AH168" i="1"/>
  <c r="W168" i="1"/>
  <c r="V168" i="1"/>
  <c r="X168" i="1"/>
  <c r="Z168" i="1" s="1"/>
  <c r="AH167" i="1"/>
  <c r="W167" i="1"/>
  <c r="V167" i="1"/>
  <c r="X167" i="1"/>
  <c r="Z167" i="1" s="1"/>
  <c r="AH166" i="1"/>
  <c r="W166" i="1"/>
  <c r="V166" i="1"/>
  <c r="X166" i="1"/>
  <c r="Z166" i="1" s="1"/>
  <c r="AH165" i="1"/>
  <c r="W165" i="1"/>
  <c r="V165" i="1"/>
  <c r="X165" i="1"/>
  <c r="Z165" i="1" s="1"/>
  <c r="AH164" i="1"/>
  <c r="W164" i="1"/>
  <c r="V164" i="1"/>
  <c r="X164" i="1"/>
  <c r="Z164" i="1" s="1"/>
  <c r="AH163" i="1"/>
  <c r="W163" i="1"/>
  <c r="V163" i="1"/>
  <c r="X163" i="1"/>
  <c r="Z163" i="1" s="1"/>
  <c r="AH162" i="1"/>
  <c r="W162" i="1"/>
  <c r="V162" i="1"/>
  <c r="X162" i="1"/>
  <c r="Z162" i="1" s="1"/>
  <c r="AH161" i="1"/>
  <c r="W161" i="1"/>
  <c r="V161" i="1"/>
  <c r="X161" i="1"/>
  <c r="Z161" i="1" s="1"/>
  <c r="AH160" i="1"/>
  <c r="W160" i="1"/>
  <c r="V160" i="1"/>
  <c r="X160" i="1"/>
  <c r="Z160" i="1" s="1"/>
  <c r="AH159" i="1"/>
  <c r="W159" i="1"/>
  <c r="V159" i="1"/>
  <c r="X159" i="1"/>
  <c r="Z159" i="1" s="1"/>
  <c r="AH158" i="1"/>
  <c r="W158" i="1"/>
  <c r="V158" i="1"/>
  <c r="X158" i="1"/>
  <c r="Z158" i="1" s="1"/>
  <c r="AH157" i="1"/>
  <c r="W157" i="1"/>
  <c r="V157" i="1"/>
  <c r="X157" i="1"/>
  <c r="Z157" i="1" s="1"/>
  <c r="AH156" i="1"/>
  <c r="W156" i="1"/>
  <c r="V156" i="1"/>
  <c r="X156" i="1"/>
  <c r="Z156" i="1" s="1"/>
  <c r="AH155" i="1"/>
  <c r="W155" i="1"/>
  <c r="V155" i="1"/>
  <c r="X155" i="1"/>
  <c r="Z155" i="1" s="1"/>
  <c r="AH154" i="1"/>
  <c r="W154" i="1"/>
  <c r="V154" i="1"/>
  <c r="X154" i="1"/>
  <c r="Z154" i="1" s="1"/>
  <c r="AH153" i="1"/>
  <c r="W153" i="1"/>
  <c r="V153" i="1"/>
  <c r="X153" i="1"/>
  <c r="Z153" i="1" s="1"/>
  <c r="AH152" i="1"/>
  <c r="W152" i="1"/>
  <c r="V152" i="1"/>
  <c r="X152" i="1"/>
  <c r="Z152" i="1" s="1"/>
  <c r="AH151" i="1"/>
  <c r="W151" i="1"/>
  <c r="V151" i="1"/>
  <c r="X151" i="1"/>
  <c r="Z151" i="1" s="1"/>
  <c r="AH150" i="1"/>
  <c r="W150" i="1"/>
  <c r="V150" i="1"/>
  <c r="X150" i="1"/>
  <c r="Z150" i="1" s="1"/>
  <c r="AH149" i="1"/>
  <c r="W149" i="1"/>
  <c r="V149" i="1"/>
  <c r="X149" i="1"/>
  <c r="Z149" i="1" s="1"/>
  <c r="AH148" i="1"/>
  <c r="W148" i="1"/>
  <c r="V148" i="1"/>
  <c r="X148" i="1"/>
  <c r="Z148" i="1" s="1"/>
  <c r="AH147" i="1"/>
  <c r="W147" i="1"/>
  <c r="V147" i="1"/>
  <c r="X147" i="1"/>
  <c r="Z147" i="1" s="1"/>
  <c r="AH146" i="1"/>
  <c r="W146" i="1"/>
  <c r="V146" i="1"/>
  <c r="X146" i="1"/>
  <c r="Z146" i="1" s="1"/>
  <c r="AH145" i="1"/>
  <c r="W145" i="1"/>
  <c r="V145" i="1"/>
  <c r="X145" i="1"/>
  <c r="Z145" i="1" s="1"/>
  <c r="AH144" i="1"/>
  <c r="W144" i="1"/>
  <c r="V144" i="1"/>
  <c r="X144" i="1"/>
  <c r="Z144" i="1" s="1"/>
  <c r="AH143" i="1"/>
  <c r="W143" i="1"/>
  <c r="V143" i="1"/>
  <c r="X143" i="1"/>
  <c r="Z143" i="1" s="1"/>
  <c r="AH142" i="1"/>
  <c r="W142" i="1"/>
  <c r="V142" i="1"/>
  <c r="X142" i="1"/>
  <c r="Z142" i="1" s="1"/>
  <c r="AH141" i="1"/>
  <c r="W141" i="1"/>
  <c r="V141" i="1"/>
  <c r="X141" i="1"/>
  <c r="Z141" i="1" s="1"/>
  <c r="AH140" i="1"/>
  <c r="W140" i="1"/>
  <c r="V140" i="1"/>
  <c r="X140" i="1"/>
  <c r="Z140" i="1" s="1"/>
  <c r="AH139" i="1"/>
  <c r="W139" i="1"/>
  <c r="V139" i="1"/>
  <c r="X139" i="1"/>
  <c r="Z139" i="1" s="1"/>
  <c r="AH138" i="1"/>
  <c r="W138" i="1"/>
  <c r="V138" i="1"/>
  <c r="X138" i="1"/>
  <c r="Z138" i="1" s="1"/>
  <c r="AH137" i="1"/>
  <c r="W137" i="1"/>
  <c r="V137" i="1"/>
  <c r="X137" i="1"/>
  <c r="Z137" i="1" s="1"/>
  <c r="AH136" i="1"/>
  <c r="W136" i="1"/>
  <c r="V136" i="1"/>
  <c r="X136" i="1"/>
  <c r="Z136" i="1" s="1"/>
  <c r="AH135" i="1"/>
  <c r="W135" i="1"/>
  <c r="V135" i="1"/>
  <c r="X135" i="1"/>
  <c r="Z135" i="1" s="1"/>
  <c r="AH134" i="1"/>
  <c r="W134" i="1"/>
  <c r="V134" i="1"/>
  <c r="X134" i="1"/>
  <c r="Z134" i="1" s="1"/>
  <c r="AH133" i="1"/>
  <c r="W133" i="1"/>
  <c r="V133" i="1"/>
  <c r="X133" i="1"/>
  <c r="Z133" i="1" s="1"/>
  <c r="AH132" i="1"/>
  <c r="W132" i="1"/>
  <c r="V132" i="1"/>
  <c r="X132" i="1"/>
  <c r="Z132" i="1" s="1"/>
  <c r="AH131" i="1"/>
  <c r="W131" i="1"/>
  <c r="V131" i="1"/>
  <c r="X131" i="1"/>
  <c r="Z131" i="1" s="1"/>
  <c r="AH130" i="1"/>
  <c r="W130" i="1"/>
  <c r="V130" i="1"/>
  <c r="X130" i="1"/>
  <c r="Z130" i="1" s="1"/>
  <c r="AH129" i="1"/>
  <c r="W129" i="1"/>
  <c r="V129" i="1"/>
  <c r="X129" i="1"/>
  <c r="Z129" i="1" s="1"/>
  <c r="AH128" i="1"/>
  <c r="W128" i="1"/>
  <c r="V128" i="1"/>
  <c r="X128" i="1"/>
  <c r="Z128" i="1" s="1"/>
  <c r="AH127" i="1"/>
  <c r="W127" i="1"/>
  <c r="V127" i="1"/>
  <c r="X127" i="1"/>
  <c r="Z127" i="1" s="1"/>
  <c r="AH126" i="1"/>
  <c r="W126" i="1"/>
  <c r="V126" i="1"/>
  <c r="X126" i="1"/>
  <c r="Z126" i="1" s="1"/>
  <c r="AH125" i="1"/>
  <c r="W125" i="1"/>
  <c r="V125" i="1"/>
  <c r="X125" i="1"/>
  <c r="Z125" i="1" s="1"/>
  <c r="AH124" i="1"/>
  <c r="W124" i="1"/>
  <c r="V124" i="1"/>
  <c r="X124" i="1"/>
  <c r="Z124" i="1" s="1"/>
  <c r="AH123" i="1"/>
  <c r="W123" i="1"/>
  <c r="V123" i="1"/>
  <c r="X123" i="1"/>
  <c r="Z123" i="1" s="1"/>
  <c r="AH122" i="1"/>
  <c r="W122" i="1"/>
  <c r="V122" i="1"/>
  <c r="X122" i="1"/>
  <c r="Z122" i="1" s="1"/>
  <c r="AH121" i="1"/>
  <c r="W121" i="1"/>
  <c r="V121" i="1"/>
  <c r="X121" i="1"/>
  <c r="Z121" i="1" s="1"/>
  <c r="AH120" i="1"/>
  <c r="W120" i="1"/>
  <c r="V120" i="1"/>
  <c r="X120" i="1"/>
  <c r="Z120" i="1" s="1"/>
  <c r="AH119" i="1"/>
  <c r="W119" i="1"/>
  <c r="V119" i="1"/>
  <c r="X119" i="1"/>
  <c r="Z119" i="1" s="1"/>
  <c r="AH118" i="1"/>
  <c r="W118" i="1"/>
  <c r="V118" i="1"/>
  <c r="X118" i="1"/>
  <c r="Z118" i="1" s="1"/>
  <c r="AH117" i="1"/>
  <c r="W117" i="1"/>
  <c r="V117" i="1"/>
  <c r="X117" i="1"/>
  <c r="Z117" i="1" s="1"/>
  <c r="AH116" i="1"/>
  <c r="W116" i="1"/>
  <c r="V116" i="1"/>
  <c r="X116" i="1"/>
  <c r="Z116" i="1" s="1"/>
  <c r="AH115" i="1"/>
  <c r="W115" i="1"/>
  <c r="V115" i="1"/>
  <c r="X115" i="1"/>
  <c r="Z115" i="1" s="1"/>
  <c r="AH114" i="1"/>
  <c r="W114" i="1"/>
  <c r="V114" i="1"/>
  <c r="X114" i="1"/>
  <c r="Z114" i="1" s="1"/>
  <c r="AH113" i="1"/>
  <c r="W113" i="1"/>
  <c r="V113" i="1"/>
  <c r="X113" i="1"/>
  <c r="Z113" i="1" s="1"/>
  <c r="AH112" i="1"/>
  <c r="W112" i="1"/>
  <c r="V112" i="1"/>
  <c r="X112" i="1"/>
  <c r="Z112" i="1" s="1"/>
  <c r="AH111" i="1"/>
  <c r="W111" i="1"/>
  <c r="V111" i="1"/>
  <c r="X111" i="1"/>
  <c r="Z111" i="1" s="1"/>
  <c r="AH110" i="1"/>
  <c r="W110" i="1"/>
  <c r="V110" i="1"/>
  <c r="X110" i="1"/>
  <c r="Z110" i="1" s="1"/>
  <c r="AH109" i="1"/>
  <c r="W109" i="1"/>
  <c r="V109" i="1"/>
  <c r="X109" i="1"/>
  <c r="Z109" i="1" s="1"/>
  <c r="AH108" i="1"/>
  <c r="W108" i="1"/>
  <c r="V108" i="1"/>
  <c r="X108" i="1"/>
  <c r="Z108" i="1" s="1"/>
  <c r="AH107" i="1"/>
  <c r="W107" i="1"/>
  <c r="V107" i="1"/>
  <c r="X107" i="1"/>
  <c r="Z107" i="1" s="1"/>
  <c r="AH106" i="1"/>
  <c r="W106" i="1"/>
  <c r="V106" i="1"/>
  <c r="X106" i="1"/>
  <c r="Z106" i="1" s="1"/>
  <c r="AH105" i="1"/>
  <c r="W105" i="1"/>
  <c r="V105" i="1"/>
  <c r="X105" i="1"/>
  <c r="Z105" i="1" s="1"/>
  <c r="AH104" i="1"/>
  <c r="W104" i="1"/>
  <c r="V104" i="1"/>
  <c r="X104" i="1"/>
  <c r="Z104" i="1" s="1"/>
  <c r="AH103" i="1"/>
  <c r="W103" i="1"/>
  <c r="V103" i="1"/>
  <c r="X103" i="1"/>
  <c r="Z103" i="1" s="1"/>
  <c r="AH102" i="1"/>
  <c r="W102" i="1"/>
  <c r="V102" i="1"/>
  <c r="X102" i="1"/>
  <c r="Z102" i="1" s="1"/>
  <c r="AH101" i="1"/>
  <c r="W101" i="1"/>
  <c r="V101" i="1"/>
  <c r="X101" i="1"/>
  <c r="Z101" i="1" s="1"/>
  <c r="AH100" i="1"/>
  <c r="W100" i="1"/>
  <c r="V100" i="1"/>
  <c r="X100" i="1"/>
  <c r="Z100" i="1" s="1"/>
  <c r="AH99" i="1"/>
  <c r="W99" i="1"/>
  <c r="V99" i="1"/>
  <c r="X99" i="1"/>
  <c r="Z99" i="1" s="1"/>
  <c r="AH98" i="1"/>
  <c r="W98" i="1"/>
  <c r="V98" i="1"/>
  <c r="X98" i="1"/>
  <c r="Z98" i="1" s="1"/>
  <c r="AH97" i="1"/>
  <c r="W97" i="1"/>
  <c r="V97" i="1"/>
  <c r="X97" i="1"/>
  <c r="Z97" i="1" s="1"/>
  <c r="AH96" i="1"/>
  <c r="W96" i="1"/>
  <c r="V96" i="1"/>
  <c r="X96" i="1"/>
  <c r="Z96" i="1" s="1"/>
  <c r="AH95" i="1"/>
  <c r="W95" i="1"/>
  <c r="V95" i="1"/>
  <c r="X95" i="1"/>
  <c r="Z95" i="1" s="1"/>
  <c r="AH94" i="1"/>
  <c r="W94" i="1"/>
  <c r="V94" i="1"/>
  <c r="X94" i="1"/>
  <c r="Z94" i="1" s="1"/>
  <c r="AH93" i="1"/>
  <c r="W93" i="1"/>
  <c r="V93" i="1"/>
  <c r="X93" i="1"/>
  <c r="Z93" i="1" s="1"/>
  <c r="AH92" i="1"/>
  <c r="W92" i="1"/>
  <c r="V92" i="1"/>
  <c r="X92" i="1"/>
  <c r="Z92" i="1" s="1"/>
  <c r="AH91" i="1"/>
  <c r="W91" i="1"/>
  <c r="V91" i="1"/>
  <c r="X91" i="1"/>
  <c r="Z91" i="1" s="1"/>
  <c r="AH90" i="1"/>
  <c r="W90" i="1"/>
  <c r="V90" i="1"/>
  <c r="X90" i="1"/>
  <c r="Z90" i="1" s="1"/>
  <c r="AH89" i="1"/>
  <c r="W89" i="1"/>
  <c r="V89" i="1"/>
  <c r="X89" i="1"/>
  <c r="Z89" i="1" s="1"/>
  <c r="AH88" i="1"/>
  <c r="W88" i="1"/>
  <c r="V88" i="1"/>
  <c r="X88" i="1"/>
  <c r="Z88" i="1" s="1"/>
  <c r="AH87" i="1"/>
  <c r="AG87" i="1"/>
  <c r="V87" i="1"/>
  <c r="W87" i="1" s="1"/>
  <c r="X87" i="1"/>
  <c r="Z87" i="1" s="1"/>
  <c r="K87" i="1"/>
  <c r="AH86" i="1"/>
  <c r="W86" i="1"/>
  <c r="V86" i="1"/>
  <c r="AG86" i="1" s="1"/>
  <c r="X86" i="1"/>
  <c r="Z86" i="1" s="1"/>
  <c r="K86" i="1"/>
  <c r="AH85" i="1"/>
  <c r="AG85" i="1"/>
  <c r="V85" i="1"/>
  <c r="W85" i="1" s="1"/>
  <c r="X85" i="1"/>
  <c r="Z85" i="1" s="1"/>
  <c r="K85" i="1"/>
  <c r="AH84" i="1"/>
  <c r="W84" i="1"/>
  <c r="V84" i="1"/>
  <c r="AG84" i="1" s="1"/>
  <c r="X84" i="1"/>
  <c r="Z84" i="1" s="1"/>
  <c r="K84" i="1"/>
  <c r="AH83" i="1"/>
  <c r="AG83" i="1"/>
  <c r="V83" i="1"/>
  <c r="W83" i="1" s="1"/>
  <c r="X83" i="1"/>
  <c r="Z83" i="1" s="1"/>
  <c r="K83" i="1"/>
  <c r="AH82" i="1"/>
  <c r="W82" i="1"/>
  <c r="V82" i="1"/>
  <c r="AG82" i="1" s="1"/>
  <c r="X82" i="1"/>
  <c r="Z82" i="1" s="1"/>
  <c r="K82" i="1"/>
  <c r="AH81" i="1"/>
  <c r="AG81" i="1"/>
  <c r="V81" i="1"/>
  <c r="W81" i="1" s="1"/>
  <c r="X81" i="1"/>
  <c r="Z81" i="1" s="1"/>
  <c r="K81" i="1"/>
  <c r="AH80" i="1"/>
  <c r="W80" i="1"/>
  <c r="V80" i="1"/>
  <c r="AG80" i="1" s="1"/>
  <c r="X80" i="1"/>
  <c r="Z80" i="1" s="1"/>
  <c r="K80" i="1"/>
  <c r="AH79" i="1"/>
  <c r="AG79" i="1"/>
  <c r="V79" i="1"/>
  <c r="W79" i="1" s="1"/>
  <c r="X79" i="1"/>
  <c r="Z79" i="1" s="1"/>
  <c r="K79" i="1"/>
  <c r="AH78" i="1"/>
  <c r="W78" i="1"/>
  <c r="V78" i="1"/>
  <c r="AG78" i="1" s="1"/>
  <c r="X78" i="1"/>
  <c r="Z78" i="1" s="1"/>
  <c r="K78" i="1"/>
  <c r="AH77" i="1"/>
  <c r="AG77" i="1"/>
  <c r="V77" i="1"/>
  <c r="W77" i="1" s="1"/>
  <c r="X77" i="1"/>
  <c r="Z77" i="1" s="1"/>
  <c r="K77" i="1"/>
  <c r="AH76" i="1"/>
  <c r="W76" i="1"/>
  <c r="V76" i="1"/>
  <c r="AG76" i="1" s="1"/>
  <c r="X76" i="1"/>
  <c r="Z76" i="1" s="1"/>
  <c r="K76" i="1"/>
  <c r="AH75" i="1"/>
  <c r="AG75" i="1"/>
  <c r="V75" i="1"/>
  <c r="W75" i="1" s="1"/>
  <c r="X75" i="1"/>
  <c r="Z75" i="1" s="1"/>
  <c r="K75" i="1"/>
  <c r="AH74" i="1"/>
  <c r="W74" i="1"/>
  <c r="V74" i="1"/>
  <c r="AG74" i="1" s="1"/>
  <c r="X74" i="1"/>
  <c r="Z74" i="1" s="1"/>
  <c r="K74" i="1"/>
  <c r="AH73" i="1"/>
  <c r="AG73" i="1"/>
  <c r="V73" i="1"/>
  <c r="W73" i="1" s="1"/>
  <c r="X73" i="1"/>
  <c r="Z73" i="1" s="1"/>
  <c r="K73" i="1"/>
  <c r="AH72" i="1"/>
  <c r="W72" i="1"/>
  <c r="V72" i="1"/>
  <c r="AG72" i="1" s="1"/>
  <c r="X72" i="1"/>
  <c r="Z72" i="1" s="1"/>
  <c r="K72" i="1"/>
  <c r="AH71" i="1"/>
  <c r="AG71" i="1"/>
  <c r="V71" i="1"/>
  <c r="W71" i="1" s="1"/>
  <c r="X71" i="1"/>
  <c r="Z71" i="1" s="1"/>
  <c r="K71" i="1"/>
  <c r="AH70" i="1"/>
  <c r="W70" i="1"/>
  <c r="V70" i="1"/>
  <c r="AG70" i="1" s="1"/>
  <c r="X70" i="1"/>
  <c r="Z70" i="1" s="1"/>
  <c r="K70" i="1"/>
  <c r="AH69" i="1"/>
  <c r="AG69" i="1"/>
  <c r="V69" i="1"/>
  <c r="W69" i="1" s="1"/>
  <c r="X69" i="1"/>
  <c r="Z69" i="1" s="1"/>
  <c r="K69" i="1"/>
  <c r="AH68" i="1"/>
  <c r="W68" i="1"/>
  <c r="V68" i="1"/>
  <c r="AG68" i="1" s="1"/>
  <c r="X68" i="1"/>
  <c r="Z68" i="1" s="1"/>
  <c r="K68" i="1"/>
  <c r="AH67" i="1"/>
  <c r="AG67" i="1"/>
  <c r="V67" i="1"/>
  <c r="W67" i="1" s="1"/>
  <c r="X67" i="1"/>
  <c r="Z67" i="1" s="1"/>
  <c r="K67" i="1"/>
  <c r="AH66" i="1"/>
  <c r="W66" i="1"/>
  <c r="V66" i="1"/>
  <c r="AG66" i="1" s="1"/>
  <c r="X66" i="1"/>
  <c r="Z66" i="1" s="1"/>
  <c r="K66" i="1"/>
  <c r="AH65" i="1"/>
  <c r="AG65" i="1"/>
  <c r="V65" i="1"/>
  <c r="W65" i="1" s="1"/>
  <c r="X65" i="1"/>
  <c r="Z65" i="1" s="1"/>
  <c r="K65" i="1"/>
  <c r="AH64" i="1"/>
  <c r="W64" i="1"/>
  <c r="V64" i="1"/>
  <c r="AG64" i="1" s="1"/>
  <c r="X64" i="1"/>
  <c r="Z64" i="1" s="1"/>
  <c r="K64" i="1"/>
  <c r="AH63" i="1"/>
  <c r="AG63" i="1"/>
  <c r="V63" i="1"/>
  <c r="W63" i="1" s="1"/>
  <c r="X63" i="1"/>
  <c r="Z63" i="1" s="1"/>
  <c r="K63" i="1"/>
  <c r="AH62" i="1"/>
  <c r="W62" i="1"/>
  <c r="V62" i="1"/>
  <c r="AG62" i="1" s="1"/>
  <c r="X62" i="1"/>
  <c r="Z62" i="1" s="1"/>
  <c r="K62" i="1"/>
  <c r="AH61" i="1"/>
  <c r="AG61" i="1"/>
  <c r="V61" i="1"/>
  <c r="W61" i="1" s="1"/>
  <c r="X61" i="1"/>
  <c r="Z61" i="1" s="1"/>
  <c r="K61" i="1"/>
  <c r="AH60" i="1"/>
  <c r="W60" i="1"/>
  <c r="V60" i="1"/>
  <c r="AG60" i="1" s="1"/>
  <c r="X60" i="1"/>
  <c r="Z60" i="1" s="1"/>
  <c r="K60" i="1"/>
  <c r="AH59" i="1"/>
  <c r="AG59" i="1"/>
  <c r="V59" i="1"/>
  <c r="W59" i="1" s="1"/>
  <c r="X59" i="1"/>
  <c r="Z59" i="1" s="1"/>
  <c r="K59" i="1"/>
  <c r="AH58" i="1"/>
  <c r="W58" i="1"/>
  <c r="V58" i="1"/>
  <c r="AG58" i="1" s="1"/>
  <c r="X58" i="1"/>
  <c r="Z58" i="1" s="1"/>
  <c r="K58" i="1"/>
  <c r="AH57" i="1"/>
  <c r="AG57" i="1"/>
  <c r="V57" i="1"/>
  <c r="W57" i="1" s="1"/>
  <c r="X57" i="1"/>
  <c r="Z57" i="1" s="1"/>
  <c r="K57" i="1"/>
  <c r="AH56" i="1"/>
  <c r="W56" i="1"/>
  <c r="V56" i="1"/>
  <c r="AG56" i="1" s="1"/>
  <c r="X56" i="1"/>
  <c r="Z56" i="1" s="1"/>
  <c r="K56" i="1"/>
  <c r="AH55" i="1"/>
  <c r="AG55" i="1"/>
  <c r="V55" i="1"/>
  <c r="W55" i="1" s="1"/>
  <c r="X55" i="1"/>
  <c r="Z55" i="1" s="1"/>
  <c r="K55" i="1"/>
  <c r="AH54" i="1"/>
  <c r="W54" i="1"/>
  <c r="V54" i="1"/>
  <c r="AG54" i="1" s="1"/>
  <c r="X54" i="1"/>
  <c r="Z54" i="1" s="1"/>
  <c r="K54" i="1"/>
  <c r="AH53" i="1"/>
  <c r="AG53" i="1"/>
  <c r="V53" i="1"/>
  <c r="W53" i="1" s="1"/>
  <c r="X53" i="1"/>
  <c r="Z53" i="1" s="1"/>
  <c r="K53" i="1"/>
  <c r="AH52" i="1"/>
  <c r="W52" i="1"/>
  <c r="V52" i="1"/>
  <c r="AG52" i="1" s="1"/>
  <c r="X52" i="1"/>
  <c r="Z52" i="1" s="1"/>
  <c r="K52" i="1"/>
  <c r="AH51" i="1"/>
  <c r="AG51" i="1"/>
  <c r="V51" i="1"/>
  <c r="W51" i="1" s="1"/>
  <c r="X51" i="1"/>
  <c r="Z51" i="1" s="1"/>
  <c r="K51" i="1"/>
  <c r="AH50" i="1"/>
  <c r="V50" i="1"/>
  <c r="AG50" i="1" s="1"/>
  <c r="X50" i="1"/>
  <c r="Z50" i="1" s="1"/>
  <c r="K50" i="1"/>
  <c r="AH49" i="1"/>
  <c r="V49" i="1"/>
  <c r="W49" i="1" s="1"/>
  <c r="X49" i="1"/>
  <c r="Z49" i="1" s="1"/>
  <c r="K49" i="1"/>
  <c r="AH48" i="1"/>
  <c r="V48" i="1"/>
  <c r="AG48" i="1" s="1"/>
  <c r="X48" i="1"/>
  <c r="Z48" i="1" s="1"/>
  <c r="K48" i="1"/>
  <c r="AH47" i="1"/>
  <c r="AG47" i="1"/>
  <c r="V47" i="1"/>
  <c r="W47" i="1" s="1"/>
  <c r="X47" i="1"/>
  <c r="Z47" i="1" s="1"/>
  <c r="K47" i="1"/>
  <c r="AH46" i="1"/>
  <c r="V46" i="1"/>
  <c r="AG46" i="1" s="1"/>
  <c r="X46" i="1"/>
  <c r="Z46" i="1" s="1"/>
  <c r="K46" i="1"/>
  <c r="AH45" i="1"/>
  <c r="V45" i="1"/>
  <c r="W45" i="1" s="1"/>
  <c r="X45" i="1"/>
  <c r="Z45" i="1" s="1"/>
  <c r="K45" i="1"/>
  <c r="AH44" i="1"/>
  <c r="V44" i="1"/>
  <c r="AG44" i="1" s="1"/>
  <c r="X44" i="1"/>
  <c r="Z44" i="1" s="1"/>
  <c r="K44" i="1"/>
  <c r="AH43" i="1"/>
  <c r="AG43" i="1"/>
  <c r="AH42" i="1"/>
  <c r="AG42" i="1"/>
  <c r="AH41" i="1"/>
  <c r="AG41" i="1"/>
  <c r="V41" i="1"/>
  <c r="W41" i="1" s="1"/>
  <c r="X41" i="1"/>
  <c r="Z41" i="1" s="1"/>
  <c r="K41" i="1"/>
  <c r="AH40" i="1"/>
  <c r="W40" i="1"/>
  <c r="V40" i="1"/>
  <c r="AG40" i="1" s="1"/>
  <c r="X40" i="1"/>
  <c r="Z40" i="1" s="1"/>
  <c r="K40" i="1"/>
  <c r="AH39" i="1"/>
  <c r="AG39" i="1"/>
  <c r="V39" i="1"/>
  <c r="W39" i="1" s="1"/>
  <c r="X39" i="1"/>
  <c r="Z39" i="1" s="1"/>
  <c r="K39" i="1"/>
  <c r="AH38" i="1"/>
  <c r="W38" i="1"/>
  <c r="V38" i="1"/>
  <c r="AG38" i="1" s="1"/>
  <c r="X38" i="1"/>
  <c r="Z38" i="1" s="1"/>
  <c r="K38" i="1"/>
  <c r="AH37" i="1"/>
  <c r="AG37" i="1"/>
  <c r="V37" i="1"/>
  <c r="W37" i="1" s="1"/>
  <c r="X37" i="1"/>
  <c r="Z37" i="1" s="1"/>
  <c r="K37" i="1"/>
  <c r="AH36" i="1"/>
  <c r="W36" i="1"/>
  <c r="V36" i="1"/>
  <c r="AG36" i="1" s="1"/>
  <c r="X36" i="1"/>
  <c r="Z36" i="1" s="1"/>
  <c r="K36" i="1"/>
  <c r="AH35" i="1"/>
  <c r="AG35" i="1"/>
  <c r="V35" i="1"/>
  <c r="W35" i="1" s="1"/>
  <c r="X35" i="1"/>
  <c r="Z35" i="1" s="1"/>
  <c r="K35" i="1"/>
  <c r="AH34" i="1"/>
  <c r="V34" i="1"/>
  <c r="AG34" i="1" s="1"/>
  <c r="X34" i="1"/>
  <c r="Z34" i="1" s="1"/>
  <c r="K34" i="1"/>
  <c r="AH33" i="1"/>
  <c r="V33" i="1"/>
  <c r="W33" i="1" s="1"/>
  <c r="X33" i="1"/>
  <c r="Z33" i="1" s="1"/>
  <c r="K33" i="1"/>
  <c r="AH32" i="1"/>
  <c r="W32" i="1"/>
  <c r="V32" i="1"/>
  <c r="AG32" i="1" s="1"/>
  <c r="X32" i="1"/>
  <c r="Z32" i="1" s="1"/>
  <c r="K32" i="1"/>
  <c r="AH31" i="1"/>
  <c r="V31" i="1"/>
  <c r="W31" i="1" s="1"/>
  <c r="X31" i="1"/>
  <c r="Z31" i="1" s="1"/>
  <c r="K31" i="1"/>
  <c r="AH30" i="1"/>
  <c r="V30" i="1"/>
  <c r="AG30" i="1" s="1"/>
  <c r="X30" i="1"/>
  <c r="Z30" i="1" s="1"/>
  <c r="K30" i="1"/>
  <c r="AH29" i="1"/>
  <c r="AG29" i="1"/>
  <c r="V29" i="1"/>
  <c r="W29" i="1" s="1"/>
  <c r="X29" i="1"/>
  <c r="Z29" i="1" s="1"/>
  <c r="K29" i="1"/>
  <c r="AH28" i="1"/>
  <c r="W28" i="1"/>
  <c r="V28" i="1"/>
  <c r="AG28" i="1" s="1"/>
  <c r="X28" i="1"/>
  <c r="Z28" i="1" s="1"/>
  <c r="K28" i="1"/>
  <c r="AH27" i="1"/>
  <c r="AG27" i="1"/>
  <c r="V27" i="1"/>
  <c r="W27" i="1" s="1"/>
  <c r="X27" i="1"/>
  <c r="Z27" i="1" s="1"/>
  <c r="K27" i="1"/>
  <c r="AH26" i="1"/>
  <c r="AG26" i="1"/>
  <c r="AH25" i="1"/>
  <c r="V25" i="1"/>
  <c r="W25" i="1" s="1"/>
  <c r="X25" i="1"/>
  <c r="Z25" i="1" s="1"/>
  <c r="AH24" i="1"/>
  <c r="W24" i="1"/>
  <c r="V24" i="1"/>
  <c r="AG24" i="1" s="1"/>
  <c r="X24" i="1"/>
  <c r="Z24" i="1" s="1"/>
  <c r="K24" i="1"/>
  <c r="AH23" i="1"/>
  <c r="AG23" i="1"/>
  <c r="V23" i="1"/>
  <c r="W23" i="1" s="1"/>
  <c r="X23" i="1"/>
  <c r="Z23" i="1" s="1"/>
  <c r="K23" i="1"/>
  <c r="AH22" i="1"/>
  <c r="AG22" i="1"/>
  <c r="AH21" i="1"/>
  <c r="AG21" i="1"/>
  <c r="AH20" i="1"/>
  <c r="AG20" i="1"/>
  <c r="AH19" i="1"/>
  <c r="AG19" i="1"/>
  <c r="AH18" i="1"/>
  <c r="AG18" i="1"/>
  <c r="AH17" i="1"/>
  <c r="AG17" i="1"/>
  <c r="AH16" i="1"/>
  <c r="AG16" i="1"/>
  <c r="AH15" i="1"/>
  <c r="AG15" i="1"/>
  <c r="AH14" i="1"/>
  <c r="AG14" i="1"/>
  <c r="AH13" i="1"/>
  <c r="AG13" i="1"/>
  <c r="AH12" i="1"/>
  <c r="AG12" i="1"/>
  <c r="AH11" i="1"/>
  <c r="AG11" i="1"/>
  <c r="AH10" i="1"/>
  <c r="AG10" i="1"/>
  <c r="AH9" i="1"/>
  <c r="AG9" i="1"/>
  <c r="AH8" i="1"/>
  <c r="AG8" i="1"/>
  <c r="AH7" i="1"/>
  <c r="AG7" i="1"/>
  <c r="AH6" i="1"/>
  <c r="AG6" i="1"/>
  <c r="AH5" i="1"/>
  <c r="AG5" i="1"/>
  <c r="AH4" i="1"/>
  <c r="AG4" i="1"/>
  <c r="AH3" i="1"/>
  <c r="AH2" i="1"/>
  <c r="AG2" i="1"/>
  <c r="AN265" i="4" l="1"/>
  <c r="AG23" i="4"/>
  <c r="AI240" i="4"/>
  <c r="AJ240" i="4" s="1"/>
  <c r="AM240" i="4" s="1"/>
  <c r="AP240" i="4" s="1"/>
  <c r="AG19" i="4"/>
  <c r="W16" i="4"/>
  <c r="AI260" i="4"/>
  <c r="AJ260" i="4" s="1"/>
  <c r="AM260" i="4" s="1"/>
  <c r="AP260" i="4" s="1"/>
  <c r="W8" i="4"/>
  <c r="AG7" i="4"/>
  <c r="AI242" i="4"/>
  <c r="AJ242" i="4" s="1"/>
  <c r="AM242" i="4" s="1"/>
  <c r="AP242" i="4" s="1"/>
  <c r="AJ228" i="4"/>
  <c r="AM228" i="4" s="1"/>
  <c r="AP228" i="4" s="1"/>
  <c r="AJ236" i="4"/>
  <c r="AM236" i="4" s="1"/>
  <c r="AP236" i="4" s="1"/>
  <c r="AJ244" i="4"/>
  <c r="AM244" i="4" s="1"/>
  <c r="AP244" i="4" s="1"/>
  <c r="AJ252" i="4"/>
  <c r="AM252" i="4" s="1"/>
  <c r="AP252" i="4" s="1"/>
  <c r="AJ250" i="4"/>
  <c r="AM250" i="4" s="1"/>
  <c r="AP250" i="4" s="1"/>
  <c r="AJ258" i="4"/>
  <c r="AM258" i="4" s="1"/>
  <c r="AP258" i="4" s="1"/>
  <c r="AJ259" i="4"/>
  <c r="AM259" i="4" s="1"/>
  <c r="AP259" i="4" s="1"/>
  <c r="AJ261" i="4"/>
  <c r="AM261" i="4" s="1"/>
  <c r="AP261" i="4" s="1"/>
  <c r="AJ262" i="4"/>
  <c r="AM262" i="4" s="1"/>
  <c r="AP262" i="4" s="1"/>
  <c r="AJ263" i="4"/>
  <c r="AM263" i="4" s="1"/>
  <c r="AP263" i="4" s="1"/>
  <c r="AJ206" i="4"/>
  <c r="AM206" i="4" s="1"/>
  <c r="AP206" i="4" s="1"/>
  <c r="AJ226" i="4"/>
  <c r="AM226" i="4" s="1"/>
  <c r="AP226" i="4" s="1"/>
  <c r="AJ234" i="4"/>
  <c r="AM234" i="4" s="1"/>
  <c r="AP234" i="4" s="1"/>
  <c r="AJ264" i="4"/>
  <c r="AM264" i="4" s="1"/>
  <c r="AP264" i="4" s="1"/>
  <c r="AJ224" i="4"/>
  <c r="AM224" i="4" s="1"/>
  <c r="AP224" i="4" s="1"/>
  <c r="AJ232" i="4"/>
  <c r="AM232" i="4" s="1"/>
  <c r="AP232" i="4" s="1"/>
  <c r="AJ248" i="4"/>
  <c r="AM248" i="4" s="1"/>
  <c r="AP248" i="4" s="1"/>
  <c r="AJ256" i="4"/>
  <c r="AM256" i="4" s="1"/>
  <c r="AP256" i="4" s="1"/>
  <c r="AJ203" i="4"/>
  <c r="AM203" i="4" s="1"/>
  <c r="AP203" i="4" s="1"/>
  <c r="AJ204" i="4"/>
  <c r="AM204" i="4" s="1"/>
  <c r="AP204" i="4" s="1"/>
  <c r="AJ205" i="4"/>
  <c r="AJ230" i="4"/>
  <c r="AM230" i="4" s="1"/>
  <c r="AP230" i="4" s="1"/>
  <c r="AJ238" i="4"/>
  <c r="AM238" i="4" s="1"/>
  <c r="AP238" i="4" s="1"/>
  <c r="AJ246" i="4"/>
  <c r="AM246" i="4" s="1"/>
  <c r="AP246" i="4" s="1"/>
  <c r="AJ254" i="4"/>
  <c r="AM254" i="4" s="1"/>
  <c r="AP254" i="4" s="1"/>
  <c r="W46" i="2"/>
  <c r="W50" i="1"/>
  <c r="AG49" i="1"/>
  <c r="AI240" i="1"/>
  <c r="W44" i="2"/>
  <c r="W42" i="2"/>
  <c r="W48" i="1"/>
  <c r="W46" i="1"/>
  <c r="W38" i="2"/>
  <c r="W36" i="2"/>
  <c r="W34" i="2"/>
  <c r="W26" i="2"/>
  <c r="AI252" i="2"/>
  <c r="AJ252" i="2" s="1"/>
  <c r="AM252" i="2" s="1"/>
  <c r="AP252" i="2" s="1"/>
  <c r="AI261" i="2"/>
  <c r="AJ261" i="2" s="1"/>
  <c r="AM261" i="2" s="1"/>
  <c r="AP261" i="2" s="1"/>
  <c r="W22" i="2"/>
  <c r="AI242" i="2"/>
  <c r="AJ242" i="2" s="1"/>
  <c r="AM242" i="2" s="1"/>
  <c r="AP242" i="2" s="1"/>
  <c r="W18" i="2"/>
  <c r="AI251" i="2"/>
  <c r="AJ251" i="2" s="1"/>
  <c r="AM251" i="2" s="1"/>
  <c r="AP251" i="2" s="1"/>
  <c r="AI253" i="2"/>
  <c r="AJ253" i="2" s="1"/>
  <c r="AM253" i="2" s="1"/>
  <c r="AP253" i="2" s="1"/>
  <c r="W14" i="2"/>
  <c r="W12" i="2"/>
  <c r="W10" i="2"/>
  <c r="W8" i="2"/>
  <c r="AI241" i="2"/>
  <c r="AJ241" i="2" s="1"/>
  <c r="AM241" i="2" s="1"/>
  <c r="AP241" i="2" s="1"/>
  <c r="AJ203" i="2"/>
  <c r="AM203" i="2" s="1"/>
  <c r="AP203" i="2" s="1"/>
  <c r="AJ260" i="2"/>
  <c r="AM260" i="2" s="1"/>
  <c r="AP260" i="2" s="1"/>
  <c r="AJ263" i="2"/>
  <c r="AM263" i="2" s="1"/>
  <c r="AP263" i="2" s="1"/>
  <c r="W4" i="2"/>
  <c r="AJ217" i="2"/>
  <c r="AM217" i="2" s="1"/>
  <c r="AP217" i="2" s="1"/>
  <c r="AJ225" i="2"/>
  <c r="AM225" i="2" s="1"/>
  <c r="AP225" i="2" s="1"/>
  <c r="AJ233" i="2"/>
  <c r="AM233" i="2" s="1"/>
  <c r="AP233" i="2" s="1"/>
  <c r="AJ243" i="2"/>
  <c r="AM243" i="2" s="1"/>
  <c r="AP243" i="2" s="1"/>
  <c r="AJ244" i="2"/>
  <c r="AM244" i="2" s="1"/>
  <c r="AP244" i="2" s="1"/>
  <c r="AJ245" i="2"/>
  <c r="AM245" i="2" s="1"/>
  <c r="AP245" i="2" s="1"/>
  <c r="AJ246" i="2"/>
  <c r="AM246" i="2" s="1"/>
  <c r="AP246" i="2" s="1"/>
  <c r="AJ247" i="2"/>
  <c r="AM247" i="2" s="1"/>
  <c r="AP247" i="2" s="1"/>
  <c r="AJ250" i="2"/>
  <c r="AM250" i="2" s="1"/>
  <c r="AP250" i="2" s="1"/>
  <c r="AJ205" i="2"/>
  <c r="AJ256" i="2"/>
  <c r="AM256" i="2" s="1"/>
  <c r="AP256" i="2" s="1"/>
  <c r="AJ204" i="2"/>
  <c r="AM204" i="2" s="1"/>
  <c r="AP204" i="2" s="1"/>
  <c r="AJ215" i="2"/>
  <c r="AM215" i="2" s="1"/>
  <c r="AP215" i="2" s="1"/>
  <c r="AJ221" i="2"/>
  <c r="AM221" i="2" s="1"/>
  <c r="AP221" i="2" s="1"/>
  <c r="AJ229" i="2"/>
  <c r="AM229" i="2" s="1"/>
  <c r="AP229" i="2" s="1"/>
  <c r="AJ237" i="2"/>
  <c r="AM237" i="2" s="1"/>
  <c r="AP237" i="2" s="1"/>
  <c r="AJ248" i="2"/>
  <c r="AM248" i="2" s="1"/>
  <c r="AP248" i="2" s="1"/>
  <c r="AJ255" i="2"/>
  <c r="AM255" i="2" s="1"/>
  <c r="AP255" i="2" s="1"/>
  <c r="AJ258" i="2"/>
  <c r="AM258" i="2" s="1"/>
  <c r="AP258" i="2" s="1"/>
  <c r="AJ264" i="2"/>
  <c r="AM264" i="2" s="1"/>
  <c r="AP264" i="2" s="1"/>
  <c r="AJ223" i="2"/>
  <c r="AM223" i="2" s="1"/>
  <c r="AP223" i="2" s="1"/>
  <c r="AJ231" i="2"/>
  <c r="AM231" i="2" s="1"/>
  <c r="AP231" i="2" s="1"/>
  <c r="AJ239" i="2"/>
  <c r="AM239" i="2" s="1"/>
  <c r="AP239" i="2" s="1"/>
  <c r="AJ254" i="2"/>
  <c r="AM254" i="2" s="1"/>
  <c r="AP254" i="2" s="1"/>
  <c r="AJ257" i="2"/>
  <c r="AM257" i="2" s="1"/>
  <c r="AP257" i="2" s="1"/>
  <c r="AK203" i="2"/>
  <c r="AK204" i="2"/>
  <c r="AK205" i="2"/>
  <c r="AJ206" i="2"/>
  <c r="AM206" i="2" s="1"/>
  <c r="AP206" i="2" s="1"/>
  <c r="AJ219" i="2"/>
  <c r="AM219" i="2" s="1"/>
  <c r="AP219" i="2" s="1"/>
  <c r="AJ227" i="2"/>
  <c r="AM227" i="2" s="1"/>
  <c r="AP227" i="2" s="1"/>
  <c r="AJ235" i="2"/>
  <c r="AM235" i="2" s="1"/>
  <c r="AP235" i="2" s="1"/>
  <c r="AJ249" i="2"/>
  <c r="AM249" i="2" s="1"/>
  <c r="AP249" i="2" s="1"/>
  <c r="AJ259" i="2"/>
  <c r="AM259" i="2" s="1"/>
  <c r="AP259" i="2" s="1"/>
  <c r="AJ262" i="2"/>
  <c r="AM262" i="2" s="1"/>
  <c r="AP262" i="2" s="1"/>
  <c r="AG45" i="1"/>
  <c r="W44" i="1"/>
  <c r="AI242" i="1"/>
  <c r="AJ242" i="1" s="1"/>
  <c r="AM242" i="1" s="1"/>
  <c r="AP242" i="1" s="1"/>
  <c r="W34" i="1"/>
  <c r="AG33" i="1"/>
  <c r="AG31" i="1"/>
  <c r="W30" i="1"/>
  <c r="AI254" i="1"/>
  <c r="AJ254" i="1" s="1"/>
  <c r="AM254" i="1" s="1"/>
  <c r="AP254" i="1" s="1"/>
  <c r="AG25" i="1"/>
  <c r="AJ206" i="1"/>
  <c r="AM206" i="1" s="1"/>
  <c r="AP206" i="1" s="1"/>
  <c r="AJ212" i="1"/>
  <c r="AM212" i="1" s="1"/>
  <c r="AP212" i="1" s="1"/>
  <c r="AJ216" i="1"/>
  <c r="AM216" i="1" s="1"/>
  <c r="AP216" i="1" s="1"/>
  <c r="AI241" i="1"/>
  <c r="AJ241" i="1" s="1"/>
  <c r="AM241" i="1" s="1"/>
  <c r="AP241" i="1" s="1"/>
  <c r="AJ263" i="1"/>
  <c r="AM263" i="1" s="1"/>
  <c r="AP263" i="1" s="1"/>
  <c r="AJ264" i="1"/>
  <c r="AM264" i="1" s="1"/>
  <c r="AP264" i="1" s="1"/>
  <c r="AJ213" i="1"/>
  <c r="AM213" i="1" s="1"/>
  <c r="AP213" i="1" s="1"/>
  <c r="AJ215" i="1"/>
  <c r="AM215" i="1" s="1"/>
  <c r="AP215" i="1" s="1"/>
  <c r="AJ221" i="1"/>
  <c r="AM221" i="1" s="1"/>
  <c r="AP221" i="1" s="1"/>
  <c r="AJ223" i="1"/>
  <c r="AM223" i="1" s="1"/>
  <c r="AP223" i="1" s="1"/>
  <c r="AJ211" i="1"/>
  <c r="AM211" i="1" s="1"/>
  <c r="AP211" i="1" s="1"/>
  <c r="AJ217" i="1"/>
  <c r="AM217" i="1" s="1"/>
  <c r="AP217" i="1" s="1"/>
  <c r="AJ219" i="1"/>
  <c r="AM219" i="1" s="1"/>
  <c r="AP219" i="1" s="1"/>
  <c r="AJ224" i="1"/>
  <c r="AM224" i="1" s="1"/>
  <c r="AP224" i="1" s="1"/>
  <c r="AJ226" i="1"/>
  <c r="AM226" i="1" s="1"/>
  <c r="AP226" i="1" s="1"/>
  <c r="AJ228" i="1"/>
  <c r="AM228" i="1" s="1"/>
  <c r="AP228" i="1" s="1"/>
  <c r="AJ230" i="1"/>
  <c r="AM230" i="1" s="1"/>
  <c r="AP230" i="1" s="1"/>
  <c r="AJ232" i="1"/>
  <c r="AM232" i="1" s="1"/>
  <c r="AP232" i="1" s="1"/>
  <c r="AJ234" i="1"/>
  <c r="AM234" i="1" s="1"/>
  <c r="AP234" i="1" s="1"/>
  <c r="AJ207" i="1"/>
  <c r="AM207" i="1" s="1"/>
  <c r="AP207" i="1" s="1"/>
  <c r="AJ208" i="1"/>
  <c r="AM208" i="1" s="1"/>
  <c r="AP208" i="1" s="1"/>
  <c r="AJ209" i="1"/>
  <c r="AM209" i="1" s="1"/>
  <c r="AP209" i="1" s="1"/>
  <c r="AJ220" i="1"/>
  <c r="AM220" i="1" s="1"/>
  <c r="AP220" i="1" s="1"/>
  <c r="AK207" i="1"/>
  <c r="AK208" i="1"/>
  <c r="AK209" i="1"/>
  <c r="AJ210" i="1"/>
  <c r="AM210" i="1" s="1"/>
  <c r="AP210" i="1" s="1"/>
  <c r="AJ214" i="1"/>
  <c r="AM214" i="1" s="1"/>
  <c r="AP214" i="1" s="1"/>
  <c r="AJ218" i="1"/>
  <c r="AM218" i="1" s="1"/>
  <c r="AP218" i="1" s="1"/>
  <c r="AJ222" i="1"/>
  <c r="AM222" i="1" s="1"/>
  <c r="AP222" i="1" s="1"/>
  <c r="W2" i="4"/>
  <c r="W6" i="4"/>
  <c r="W10" i="4"/>
  <c r="W14" i="4"/>
  <c r="W18" i="4"/>
  <c r="W22" i="4"/>
  <c r="W26" i="4"/>
  <c r="W30" i="4"/>
  <c r="W34" i="4"/>
  <c r="W38" i="4"/>
  <c r="W42" i="4"/>
  <c r="W46" i="4"/>
  <c r="W50" i="4"/>
  <c r="W54" i="4"/>
  <c r="W58" i="4"/>
  <c r="W62" i="4"/>
  <c r="W66" i="4"/>
  <c r="W70" i="4"/>
  <c r="W74" i="4"/>
  <c r="W78" i="4"/>
  <c r="W82" i="4"/>
  <c r="W86" i="4"/>
  <c r="AG5" i="4"/>
  <c r="AG9" i="4"/>
  <c r="AG13" i="4"/>
  <c r="AG17" i="4"/>
  <c r="AG21" i="4"/>
  <c r="AG25" i="4"/>
  <c r="AG29" i="4"/>
  <c r="AG33" i="4"/>
  <c r="AG37" i="4"/>
  <c r="AG41" i="4"/>
  <c r="AG45" i="4"/>
  <c r="AG49" i="4"/>
  <c r="AG53" i="4"/>
  <c r="AG57" i="4"/>
  <c r="AG61" i="4"/>
  <c r="AG65" i="4"/>
  <c r="AG69" i="4"/>
  <c r="AG73" i="4"/>
  <c r="AG77" i="4"/>
  <c r="AG81" i="4"/>
  <c r="AG85" i="4"/>
  <c r="AJ207" i="4"/>
  <c r="AM207" i="4" s="1"/>
  <c r="AP207" i="4" s="1"/>
  <c r="AJ208" i="4"/>
  <c r="AM208" i="4" s="1"/>
  <c r="AP208" i="4" s="1"/>
  <c r="AJ209" i="4"/>
  <c r="AM209" i="4" s="1"/>
  <c r="AP209" i="4" s="1"/>
  <c r="AJ210" i="4"/>
  <c r="AM210" i="4" s="1"/>
  <c r="AP210" i="4" s="1"/>
  <c r="AJ211" i="4"/>
  <c r="AM211" i="4" s="1"/>
  <c r="AP211" i="4" s="1"/>
  <c r="AJ212" i="4"/>
  <c r="AM212" i="4" s="1"/>
  <c r="AP212" i="4" s="1"/>
  <c r="AJ213" i="4"/>
  <c r="AM213" i="4" s="1"/>
  <c r="AP213" i="4" s="1"/>
  <c r="AJ214" i="4"/>
  <c r="AM214" i="4" s="1"/>
  <c r="AP214" i="4" s="1"/>
  <c r="AJ215" i="4"/>
  <c r="AM215" i="4" s="1"/>
  <c r="AP215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0" i="4"/>
  <c r="AM220" i="4" s="1"/>
  <c r="AP220" i="4" s="1"/>
  <c r="AJ221" i="4"/>
  <c r="AM221" i="4" s="1"/>
  <c r="AP221" i="4" s="1"/>
  <c r="AJ222" i="4"/>
  <c r="AM222" i="4" s="1"/>
  <c r="AP222" i="4" s="1"/>
  <c r="AJ223" i="4"/>
  <c r="AM223" i="4" s="1"/>
  <c r="AP223" i="4" s="1"/>
  <c r="AN266" i="4"/>
  <c r="AM266" i="4"/>
  <c r="AP266" i="4" s="1"/>
  <c r="AJ225" i="4"/>
  <c r="AM225" i="4" s="1"/>
  <c r="AP225" i="4" s="1"/>
  <c r="AJ227" i="4"/>
  <c r="AM227" i="4" s="1"/>
  <c r="AP227" i="4" s="1"/>
  <c r="AJ229" i="4"/>
  <c r="AM229" i="4" s="1"/>
  <c r="AP229" i="4" s="1"/>
  <c r="AJ231" i="4"/>
  <c r="AM231" i="4" s="1"/>
  <c r="AP231" i="4" s="1"/>
  <c r="AJ233" i="4"/>
  <c r="AM233" i="4" s="1"/>
  <c r="AP233" i="4" s="1"/>
  <c r="AJ235" i="4"/>
  <c r="AM235" i="4" s="1"/>
  <c r="AP235" i="4" s="1"/>
  <c r="AJ237" i="4"/>
  <c r="AM237" i="4" s="1"/>
  <c r="AP237" i="4" s="1"/>
  <c r="AJ239" i="4"/>
  <c r="AM239" i="4" s="1"/>
  <c r="AP239" i="4" s="1"/>
  <c r="AJ241" i="4"/>
  <c r="AM241" i="4" s="1"/>
  <c r="AP241" i="4" s="1"/>
  <c r="AJ243" i="4"/>
  <c r="AM243" i="4" s="1"/>
  <c r="AP243" i="4" s="1"/>
  <c r="AJ245" i="4"/>
  <c r="AM245" i="4" s="1"/>
  <c r="AP245" i="4" s="1"/>
  <c r="AJ247" i="4"/>
  <c r="AM247" i="4" s="1"/>
  <c r="AP247" i="4" s="1"/>
  <c r="AJ249" i="4"/>
  <c r="AM249" i="4" s="1"/>
  <c r="AP249" i="4" s="1"/>
  <c r="AJ251" i="4"/>
  <c r="AM251" i="4" s="1"/>
  <c r="AP251" i="4" s="1"/>
  <c r="AJ253" i="4"/>
  <c r="AM253" i="4" s="1"/>
  <c r="AP253" i="4" s="1"/>
  <c r="AJ255" i="4"/>
  <c r="AM255" i="4" s="1"/>
  <c r="AP255" i="4" s="1"/>
  <c r="AJ257" i="4"/>
  <c r="AM257" i="4" s="1"/>
  <c r="AP257" i="4" s="1"/>
  <c r="AM267" i="4"/>
  <c r="AP267" i="4" s="1"/>
  <c r="AG3" i="2"/>
  <c r="AG5" i="2"/>
  <c r="AG7" i="2"/>
  <c r="AG9" i="2"/>
  <c r="AG11" i="2"/>
  <c r="AG13" i="2"/>
  <c r="AG15" i="2"/>
  <c r="AG17" i="2"/>
  <c r="AG19" i="2"/>
  <c r="AG21" i="2"/>
  <c r="AG23" i="2"/>
  <c r="AG25" i="2"/>
  <c r="AG27" i="2"/>
  <c r="AG29" i="2"/>
  <c r="AG31" i="2"/>
  <c r="AG33" i="2"/>
  <c r="AG35" i="2"/>
  <c r="AG37" i="2"/>
  <c r="AG39" i="2"/>
  <c r="AG41" i="2"/>
  <c r="AG43" i="2"/>
  <c r="AG45" i="2"/>
  <c r="AG47" i="2"/>
  <c r="AG49" i="2"/>
  <c r="AG51" i="2"/>
  <c r="AG53" i="2"/>
  <c r="AG55" i="2"/>
  <c r="AG57" i="2"/>
  <c r="AG59" i="2"/>
  <c r="AG61" i="2"/>
  <c r="AG63" i="2"/>
  <c r="AG65" i="2"/>
  <c r="AG67" i="2"/>
  <c r="W69" i="2"/>
  <c r="AJ207" i="2"/>
  <c r="AM207" i="2" s="1"/>
  <c r="AP207" i="2" s="1"/>
  <c r="AJ208" i="2"/>
  <c r="AM208" i="2" s="1"/>
  <c r="AP208" i="2" s="1"/>
  <c r="AJ209" i="2"/>
  <c r="AM209" i="2" s="1"/>
  <c r="AP209" i="2" s="1"/>
  <c r="AJ210" i="2"/>
  <c r="AM210" i="2" s="1"/>
  <c r="AP210" i="2" s="1"/>
  <c r="AJ211" i="2"/>
  <c r="AM211" i="2" s="1"/>
  <c r="AP211" i="2" s="1"/>
  <c r="AJ212" i="2"/>
  <c r="AM212" i="2" s="1"/>
  <c r="AP212" i="2" s="1"/>
  <c r="AJ213" i="2"/>
  <c r="AM213" i="2" s="1"/>
  <c r="AP213" i="2" s="1"/>
  <c r="AJ214" i="2"/>
  <c r="AM214" i="2" s="1"/>
  <c r="AP214" i="2" s="1"/>
  <c r="AN266" i="2"/>
  <c r="AM266" i="2"/>
  <c r="AP266" i="2" s="1"/>
  <c r="AJ216" i="2"/>
  <c r="AM216" i="2" s="1"/>
  <c r="AP216" i="2" s="1"/>
  <c r="AJ218" i="2"/>
  <c r="AM218" i="2" s="1"/>
  <c r="AP218" i="2" s="1"/>
  <c r="AJ220" i="2"/>
  <c r="AM220" i="2" s="1"/>
  <c r="AP220" i="2" s="1"/>
  <c r="AJ222" i="2"/>
  <c r="AM222" i="2" s="1"/>
  <c r="AP222" i="2" s="1"/>
  <c r="AJ224" i="2"/>
  <c r="AM224" i="2" s="1"/>
  <c r="AP224" i="2" s="1"/>
  <c r="AJ226" i="2"/>
  <c r="AM226" i="2" s="1"/>
  <c r="AP226" i="2" s="1"/>
  <c r="AJ228" i="2"/>
  <c r="AM228" i="2" s="1"/>
  <c r="AP228" i="2" s="1"/>
  <c r="AJ230" i="2"/>
  <c r="AM230" i="2" s="1"/>
  <c r="AP230" i="2" s="1"/>
  <c r="AJ232" i="2"/>
  <c r="AM232" i="2" s="1"/>
  <c r="AP232" i="2" s="1"/>
  <c r="AJ234" i="2"/>
  <c r="AM234" i="2" s="1"/>
  <c r="AP234" i="2" s="1"/>
  <c r="AJ236" i="2"/>
  <c r="AM236" i="2" s="1"/>
  <c r="AP236" i="2" s="1"/>
  <c r="AJ238" i="2"/>
  <c r="AM238" i="2" s="1"/>
  <c r="AP238" i="2" s="1"/>
  <c r="AJ240" i="2"/>
  <c r="AM240" i="2" s="1"/>
  <c r="AP240" i="2" s="1"/>
  <c r="AM267" i="2"/>
  <c r="AP267" i="2" s="1"/>
  <c r="AG3" i="1"/>
  <c r="AK236" i="1"/>
  <c r="AJ236" i="1"/>
  <c r="AM236" i="1" s="1"/>
  <c r="AP236" i="1" s="1"/>
  <c r="AK237" i="1"/>
  <c r="AJ237" i="1"/>
  <c r="AM237" i="1" s="1"/>
  <c r="AP237" i="1" s="1"/>
  <c r="AK238" i="1"/>
  <c r="AJ238" i="1"/>
  <c r="AM238" i="1" s="1"/>
  <c r="AP238" i="1" s="1"/>
  <c r="AK239" i="1"/>
  <c r="AJ239" i="1"/>
  <c r="AM239" i="1" s="1"/>
  <c r="AP239" i="1" s="1"/>
  <c r="AK240" i="1"/>
  <c r="AJ240" i="1"/>
  <c r="AM240" i="1" s="1"/>
  <c r="AP240" i="1" s="1"/>
  <c r="AK241" i="1"/>
  <c r="AK242" i="1"/>
  <c r="AK243" i="1"/>
  <c r="AJ243" i="1"/>
  <c r="AM243" i="1" s="1"/>
  <c r="AP243" i="1" s="1"/>
  <c r="AK244" i="1"/>
  <c r="AJ244" i="1"/>
  <c r="AM244" i="1" s="1"/>
  <c r="AP244" i="1" s="1"/>
  <c r="AK245" i="1"/>
  <c r="AJ245" i="1"/>
  <c r="AM245" i="1" s="1"/>
  <c r="AP245" i="1" s="1"/>
  <c r="AK246" i="1"/>
  <c r="AJ246" i="1"/>
  <c r="AM246" i="1" s="1"/>
  <c r="AP246" i="1" s="1"/>
  <c r="AK247" i="1"/>
  <c r="AJ247" i="1"/>
  <c r="AM247" i="1" s="1"/>
  <c r="AP247" i="1" s="1"/>
  <c r="AK248" i="1"/>
  <c r="AJ248" i="1"/>
  <c r="AM248" i="1" s="1"/>
  <c r="AP248" i="1" s="1"/>
  <c r="AK249" i="1"/>
  <c r="AJ249" i="1"/>
  <c r="AM249" i="1" s="1"/>
  <c r="AP249" i="1" s="1"/>
  <c r="AK250" i="1"/>
  <c r="AJ250" i="1"/>
  <c r="AM250" i="1" s="1"/>
  <c r="AP250" i="1" s="1"/>
  <c r="AK251" i="1"/>
  <c r="AJ251" i="1"/>
  <c r="AM251" i="1" s="1"/>
  <c r="AP251" i="1" s="1"/>
  <c r="AK252" i="1"/>
  <c r="AJ252" i="1"/>
  <c r="AM252" i="1" s="1"/>
  <c r="AP252" i="1" s="1"/>
  <c r="AK253" i="1"/>
  <c r="AJ253" i="1"/>
  <c r="AM253" i="1" s="1"/>
  <c r="AP253" i="1" s="1"/>
  <c r="AK254" i="1"/>
  <c r="AK255" i="1"/>
  <c r="AJ255" i="1"/>
  <c r="AM255" i="1" s="1"/>
  <c r="AP255" i="1" s="1"/>
  <c r="AK256" i="1"/>
  <c r="AJ256" i="1"/>
  <c r="AM256" i="1" s="1"/>
  <c r="AP256" i="1" s="1"/>
  <c r="AK257" i="1"/>
  <c r="AJ257" i="1"/>
  <c r="AM257" i="1" s="1"/>
  <c r="AP257" i="1" s="1"/>
  <c r="AK258" i="1"/>
  <c r="AJ258" i="1"/>
  <c r="AM258" i="1" s="1"/>
  <c r="AP258" i="1" s="1"/>
  <c r="AK259" i="1"/>
  <c r="AJ259" i="1"/>
  <c r="AM259" i="1" s="1"/>
  <c r="AP259" i="1" s="1"/>
  <c r="AG200" i="1"/>
  <c r="AJ203" i="1"/>
  <c r="AM203" i="1" s="1"/>
  <c r="AP203" i="1" s="1"/>
  <c r="AJ204" i="1"/>
  <c r="AM204" i="1" s="1"/>
  <c r="AP204" i="1" s="1"/>
  <c r="AJ205" i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N267" i="1"/>
  <c r="AM267" i="1"/>
  <c r="AP267" i="1" s="1"/>
  <c r="AJ260" i="1"/>
  <c r="AM260" i="1" s="1"/>
  <c r="AP260" i="1" s="1"/>
  <c r="AJ261" i="1"/>
  <c r="AM261" i="1" s="1"/>
  <c r="AP261" i="1" s="1"/>
  <c r="AJ262" i="1"/>
  <c r="AM262" i="1" s="1"/>
  <c r="AP262" i="1" s="1"/>
  <c r="AM266" i="1"/>
  <c r="AP266" i="1" s="1"/>
</calcChain>
</file>

<file path=xl/sharedStrings.xml><?xml version="1.0" encoding="utf-8"?>
<sst xmlns="http://schemas.openxmlformats.org/spreadsheetml/2006/main" count="9903" uniqueCount="1941">
  <si>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</si>
  <si>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</si>
  <si>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</si>
  <si>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</si>
  <si>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</si>
  <si>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</si>
  <si>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شماره فاکتور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</si>
  <si>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</si>
  <si>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</si>
  <si>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</si>
  <si>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</si>
  <si>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</si>
  <si>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</si>
  <si>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</si>
  <si>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</si>
  <si>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</si>
  <si>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</si>
  <si>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</si>
  <si>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</si>
  <si>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</si>
  <si>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</si>
  <si>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</si>
  <si>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</si>
  <si>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</si>
  <si>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</si>
  <si>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بازه ارسال</t>
  </si>
  <si>
    <t>توضیحات مشتری</t>
  </si>
  <si>
    <t>توضیحات اپراتور ارسال</t>
  </si>
  <si>
    <t>آدرس کامل</t>
  </si>
  <si>
    <t>یکشنبه 30 اردیبهشت 1403</t>
  </si>
  <si>
    <t>حسین</t>
  </si>
  <si>
    <t>حائری کرمانی</t>
  </si>
  <si>
    <t>کافه حیاط</t>
  </si>
  <si>
    <t>کرمان</t>
  </si>
  <si>
    <t>بلوار جمهوری رو به روی هتل جهانگردی درب سوم سر در شیروانی منزل حائری</t>
  </si>
  <si>
    <t>09133405213</t>
  </si>
  <si>
    <t>آراز</t>
  </si>
  <si>
    <t>پناهی</t>
  </si>
  <si>
    <t>تهران</t>
  </si>
  <si>
    <t>بلوار کشاورز به سمت میدان ولیعصر ، بعد از نادری ، پلاک ۱۵۸</t>
  </si>
  <si>
    <t>09122247510</t>
  </si>
  <si>
    <t>پیشکرایه</t>
  </si>
  <si>
    <t>امیر</t>
  </si>
  <si>
    <t>برومند</t>
  </si>
  <si>
    <t>کافه رزتا</t>
  </si>
  <si>
    <t>قم</t>
  </si>
  <si>
    <t>بلوار بسيج نبش كوچه ١٦</t>
  </si>
  <si>
    <t>09193533615</t>
  </si>
  <si>
    <t>یاسمن</t>
  </si>
  <si>
    <t>مقدسی</t>
  </si>
  <si>
    <t>سعادت آباد_صرافهای جنوبی_ خیابان قره تپه ایی _ پلاک ۶۶_ واحد ۱</t>
  </si>
  <si>
    <t>09124508922</t>
  </si>
  <si>
    <t>راحیل</t>
  </si>
  <si>
    <t>ساریخانی</t>
  </si>
  <si>
    <t>فرنچ پرس</t>
  </si>
  <si>
    <t>فارس</t>
  </si>
  <si>
    <t>صفاشهر، خرم بید، ناحیه 2 شهرک شهید رجایی خیابان بسیج کوجه 12</t>
  </si>
  <si>
    <t>09122284680</t>
  </si>
  <si>
    <t>آسیاب مناسب دستگاه قهوه فرانسه / ارسال با پست</t>
  </si>
  <si>
    <t>محمد حسین</t>
  </si>
  <si>
    <t>فضلی</t>
  </si>
  <si>
    <t xml:space="preserve">تبریز </t>
  </si>
  <si>
    <t>جاده ی ائل گلی،کوی سهند،کوی دادگستری،خیابان قاضی،کوچه قاضی دوم،پلاک ۴۳،طبقه دوم</t>
  </si>
  <si>
    <t>09144949452</t>
  </si>
  <si>
    <t>مهدی</t>
  </si>
  <si>
    <t>مولایی</t>
  </si>
  <si>
    <t>ویوو لانژ</t>
  </si>
  <si>
    <t>-</t>
  </si>
  <si>
    <t>09197844409</t>
  </si>
  <si>
    <t>دوشنبه 31 اردیبهشت 1403</t>
  </si>
  <si>
    <t>شبنم</t>
  </si>
  <si>
    <t>بحرینی</t>
  </si>
  <si>
    <t>نازی آباد خیابان خدارحم شرفی روبروی شهربانو درب شمالی شرکت دخانیات ایران</t>
  </si>
  <si>
    <t>09191249259</t>
  </si>
  <si>
    <t>a</t>
  </si>
  <si>
    <t>فرزانه</t>
  </si>
  <si>
    <t>اتوبان ستاری ، خیابان ورزی شمالی ، کوچه هشتم شرقی پلاک 2، بیمارستان پرندگان سانا</t>
  </si>
  <si>
    <t>09192902053</t>
  </si>
  <si>
    <t>در اولویت ارسال / همراه فاکتور چاپی / قبل ارسال با مشتری هماهنگ شود.</t>
  </si>
  <si>
    <t>تست</t>
  </si>
  <si>
    <t>آروین</t>
  </si>
  <si>
    <t>ارجمندی</t>
  </si>
  <si>
    <t>کافه مینل</t>
  </si>
  <si>
    <t>مشهد</t>
  </si>
  <si>
    <t>وكيل اباد  -كوثر - بين كوثر ٧ و ٩</t>
  </si>
  <si>
    <t>09378374518</t>
  </si>
  <si>
    <t>دلاوران</t>
  </si>
  <si>
    <t>کرج</t>
  </si>
  <si>
    <t>مهرشهر بلوار شهرداری خیابان 210 غربی پلاک 598 ساختمان حورا واحد 1</t>
  </si>
  <si>
    <t>09302549272</t>
  </si>
  <si>
    <t>محمدی فخر</t>
  </si>
  <si>
    <t>کافه والهالا</t>
  </si>
  <si>
    <t>خ جمهوری خ رازی خ پرتوی پلاک 18/1</t>
  </si>
  <si>
    <t>09376116149</t>
  </si>
  <si>
    <t>عرفان</t>
  </si>
  <si>
    <t>حمیدی</t>
  </si>
  <si>
    <t>میدان منیریه، پاساژ کاوه،‌طبقه اول پلاک ۳۵</t>
  </si>
  <si>
    <t>09194869924</t>
  </si>
  <si>
    <t>کاوه</t>
  </si>
  <si>
    <t>زارع</t>
  </si>
  <si>
    <t>کافه بلوباتل</t>
  </si>
  <si>
    <t>مهرشهر-بلوارشهرداری-انتهای خیابان ۱۱۱-نبش خیابان ۱۱۷- پلاک ۳۹۸</t>
  </si>
  <si>
    <t>09122024114</t>
  </si>
  <si>
    <t>سینا</t>
  </si>
  <si>
    <t>واثقی</t>
  </si>
  <si>
    <t>رشت</t>
  </si>
  <si>
    <t>فلکه توشیبا، بلوار امام خمینی، خیابان پاستور، کوچه پاستور ۳، ساختمان آیریک، طبقه سوم</t>
  </si>
  <si>
    <t>09362730791</t>
  </si>
  <si>
    <t>بیعتی نژاد</t>
  </si>
  <si>
    <t>کهگیلویه و بویراحمد</t>
  </si>
  <si>
    <t>دوگنبد - شهرستان گچساران کوی شهید پرهون13پلاک76</t>
  </si>
  <si>
    <t>09107422325</t>
  </si>
  <si>
    <t>محمود</t>
  </si>
  <si>
    <t>مرافق</t>
  </si>
  <si>
    <t>خ شریعتی بالاتر از صدر، خ میرزاپور، خ فاطمیه، کوچه مهر دوم غربی، پلاک 42، واحد سوم شرقی</t>
  </si>
  <si>
    <t>09190691962</t>
  </si>
  <si>
    <t>علیرضا</t>
  </si>
  <si>
    <t>متقی</t>
  </si>
  <si>
    <t>کافه نولان ونک</t>
  </si>
  <si>
    <t>09331770320</t>
  </si>
  <si>
    <t>کارت به کارت شده</t>
  </si>
  <si>
    <t>رامین</t>
  </si>
  <si>
    <t>حسابیان</t>
  </si>
  <si>
    <t>کافه لکسون</t>
  </si>
  <si>
    <t>نوشهر</t>
  </si>
  <si>
    <t xml:space="preserve"> چلندر _ روبه روی وردی چلندر </t>
  </si>
  <si>
    <t>09163074331</t>
  </si>
  <si>
    <t>+ یک هدیه سری وی</t>
  </si>
  <si>
    <t>در انتظار پرداخت</t>
  </si>
  <si>
    <t>امین</t>
  </si>
  <si>
    <t>بنابی</t>
  </si>
  <si>
    <t>کافه وان اند اونلی</t>
  </si>
  <si>
    <t>جردن كوچه رحيمي بن بست چهرازي پلاك ۱ واحد ۱</t>
  </si>
  <si>
    <t>09198960882</t>
  </si>
  <si>
    <t>تا قبل تائید پرداخت، ارسال نشود.</t>
  </si>
  <si>
    <t>اردوان</t>
  </si>
  <si>
    <t>یوسفی</t>
  </si>
  <si>
    <t>کافه آرمه</t>
  </si>
  <si>
    <t>09124047817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</si>
  <si>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</si>
  <si>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</si>
  <si>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</si>
  <si>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</si>
  <si>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</si>
  <si>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به سفارش مشتری دو بسته 150 گرمی اضافه شد.</t>
  </si>
  <si>
    <t>سه شنبه 8 خرداد 1403</t>
  </si>
  <si>
    <t>با سفارش 28881 تاریخ 03/08 پرداخت شد.</t>
  </si>
  <si>
    <t>سه شنبه 1 خرداد 1403</t>
  </si>
  <si>
    <t>کلدبرو</t>
  </si>
  <si>
    <t>ادامه سفارش کافه آرمه</t>
  </si>
  <si>
    <t>حجازی</t>
  </si>
  <si>
    <t>اسپرسو</t>
  </si>
  <si>
    <t>میدان آرژانتین خ نلسون ماندلا خ شهیدی مرکز خرید رواق فروشگاه ویکتور</t>
  </si>
  <si>
    <t>09397911957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</si>
  <si>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</si>
  <si>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</si>
  <si>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</si>
  <si>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</si>
  <si>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</si>
  <si>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</si>
  <si>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</si>
  <si>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</si>
  <si>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</si>
  <si>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</si>
  <si>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</si>
  <si>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</si>
  <si>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</si>
  <si>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</si>
  <si>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</si>
  <si>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</si>
  <si>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</si>
  <si>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</si>
  <si>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</si>
  <si>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</si>
  <si>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</si>
  <si>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</si>
  <si>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</si>
  <si>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</si>
  <si>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</si>
  <si>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</si>
  <si>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</si>
  <si>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</si>
  <si>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</si>
  <si>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</si>
  <si>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</si>
  <si>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</si>
  <si>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</si>
  <si>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</si>
  <si>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</si>
  <si>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</si>
  <si>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</si>
  <si>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</si>
  <si>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</si>
  <si>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</si>
  <si>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مداد ژاو</t>
  </si>
  <si>
    <t>Sensory Box</t>
  </si>
  <si>
    <t>کیسه پارچه ای</t>
  </si>
  <si>
    <t>نگین</t>
  </si>
  <si>
    <t>اسماعیلی</t>
  </si>
  <si>
    <t>پاسداران، خیابان اسلامی، خیابان بوستان 8، پلاک 28، واحد4</t>
  </si>
  <si>
    <t>09912786268</t>
  </si>
  <si>
    <t>لوکیشن دقیق: https://maps.app.goo.gl/2foZuQghjVLY6UaY9</t>
  </si>
  <si>
    <t>اشکان</t>
  </si>
  <si>
    <t>رستمی فر</t>
  </si>
  <si>
    <t>کافه راب</t>
  </si>
  <si>
    <t>میدان هفت تیر . خ مفتح جنوبی . خ ورکش . نبش کوچه سیاسی پ ۱۷.۷</t>
  </si>
  <si>
    <t>09384346362</t>
  </si>
  <si>
    <t>صادقی</t>
  </si>
  <si>
    <t>خانه سبز</t>
  </si>
  <si>
    <t>گرگان</t>
  </si>
  <si>
    <t>عدالت ۷۹/۱ انتها کوچه</t>
  </si>
  <si>
    <t>09305977310</t>
  </si>
  <si>
    <t>پرهام</t>
  </si>
  <si>
    <t>رجبی مهر</t>
  </si>
  <si>
    <t>بلوار قیطریه-خیابان سلیمانی شرقی-کوچه مینو-پلاک ۱۳-واحد ۱</t>
  </si>
  <si>
    <t>09127362617</t>
  </si>
  <si>
    <t>امیرحسین</t>
  </si>
  <si>
    <t>کوچکیان</t>
  </si>
  <si>
    <t>خ فاطمی خ دائمی کوچه سرآبادانی پلاک 19 زنگ 7</t>
  </si>
  <si>
    <t>09929860815</t>
  </si>
  <si>
    <t>نزدیکترین تاریخ رُست ارسال شود.</t>
  </si>
  <si>
    <t>رضا</t>
  </si>
  <si>
    <t>مخلص آبادی فراهانی</t>
  </si>
  <si>
    <t>20 متری زاد . کوچه 16 . چهار راه اول سمت راست . کوچه شاهمرادی . پلاک 37</t>
  </si>
  <si>
    <t>09361210271</t>
  </si>
  <si>
    <t>علیرضالو</t>
  </si>
  <si>
    <t>ارومیه</t>
  </si>
  <si>
    <t>پل قویون. خیابان باقری.خیابان ذوالفقار زاده. نبش کوچه دوم. آپارتمان اسپیر. طبقه ۵. واحد ۵</t>
  </si>
  <si>
    <t>09360003875</t>
  </si>
  <si>
    <t>هستی</t>
  </si>
  <si>
    <t>ترقی</t>
  </si>
  <si>
    <t>کمکس</t>
  </si>
  <si>
    <t>شریعتی، پل رومی، خ حسن اکبری، نرسیده به چهارراه حسابی، بن بست یزدانی، پلاک 10 واحد 3</t>
  </si>
  <si>
    <t>09120804071</t>
  </si>
  <si>
    <t>بردیا</t>
  </si>
  <si>
    <t>میرزایی</t>
  </si>
  <si>
    <t>سعادت‌آباد، سرو غربی، خ آسمان، آسمان هفتم غربی پلاک ۱ واحد ۷</t>
  </si>
  <si>
    <t>09305905763</t>
  </si>
  <si>
    <t>محمدامین</t>
  </si>
  <si>
    <t>قربانی</t>
  </si>
  <si>
    <t>کافه شرقی</t>
  </si>
  <si>
    <t>سالاریه. ابتدای سجاد شرقی</t>
  </si>
  <si>
    <t>09194538425</t>
  </si>
  <si>
    <t>مجد</t>
  </si>
  <si>
    <t>جنت اباد جنوبی، شاهین جنوبی بعد از میدان اتشنشانی کوچه طالقانی پلاک۳ واحد ۳</t>
  </si>
  <si>
    <t>09123397669</t>
  </si>
  <si>
    <t>آسیاب مناسب اسپرسو خانگی دلونگی ۶۸۵</t>
  </si>
  <si>
    <t>مصطفی</t>
  </si>
  <si>
    <t>محمدی</t>
  </si>
  <si>
    <t>کافه هلسی</t>
  </si>
  <si>
    <t>سمنان</t>
  </si>
  <si>
    <t>خیابان 22 بهمن ، مقابل بانک رفاه مرکزی ، جنب موسسه ملل</t>
  </si>
  <si>
    <t>09196710797</t>
  </si>
  <si>
    <t>سعید</t>
  </si>
  <si>
    <t>آقایی</t>
  </si>
  <si>
    <t>پلتفرم ایران</t>
  </si>
  <si>
    <t>قاضی طباطبائی 10، سوزن چی 7، مجتمع گرند، طبقه اول</t>
  </si>
  <si>
    <t>09154942419</t>
  </si>
  <si>
    <t>مهلت پرداخت 15 روزه</t>
  </si>
  <si>
    <t>کیاوش</t>
  </si>
  <si>
    <t>کافه دارچین</t>
  </si>
  <si>
    <t xml:space="preserve">جهانشهر - ميدان هلال احمر - خ هلال احمر - نبش كوچه سنبل </t>
  </si>
  <si>
    <t>09368962774</t>
  </si>
  <si>
    <t>آرین</t>
  </si>
  <si>
    <t>بیکدلی</t>
  </si>
  <si>
    <t>کافه نولان پونک</t>
  </si>
  <si>
    <t>09125690775</t>
  </si>
  <si>
    <t>علی</t>
  </si>
  <si>
    <t>کرباسچی</t>
  </si>
  <si>
    <t>کافه کی آر بی</t>
  </si>
  <si>
    <t xml:space="preserve">خيابان شهيد صدوقي ميدان مفتح خيابان مفتح نبش كوچه 8 </t>
  </si>
  <si>
    <t>09191954192</t>
  </si>
  <si>
    <t>احسان</t>
  </si>
  <si>
    <t>احمدی</t>
  </si>
  <si>
    <t>یوسف آباد - خیابان جهان آرا- کوچه رحیم زاده - پلاک ۷۴ - واحد ۴</t>
  </si>
  <si>
    <t>09901157601</t>
  </si>
  <si>
    <t>نوروزی</t>
  </si>
  <si>
    <t>مرودشت</t>
  </si>
  <si>
    <t>خیابان ۱۷ شهریور شرقی- جنب ابزار ۷ستاره</t>
  </si>
  <si>
    <t>09380080828</t>
  </si>
  <si>
    <t>محسن</t>
  </si>
  <si>
    <t>سعادتی</t>
  </si>
  <si>
    <t>زنجان</t>
  </si>
  <si>
    <t>اراضی مصلی خیابان هقتم پلاک 114</t>
  </si>
  <si>
    <t>09123413312</t>
  </si>
  <si>
    <t>سپهر</t>
  </si>
  <si>
    <t>مهررفیعی</t>
  </si>
  <si>
    <t>باکری جنوب خیابان ارم خیابان یعقوبی کوچه وحید غربی برج یاس ۱ واحد ۳۸۵</t>
  </si>
  <si>
    <t>09127961309</t>
  </si>
  <si>
    <t>مهرنوش</t>
  </si>
  <si>
    <t>پویان فر</t>
  </si>
  <si>
    <t>کافه میزان</t>
  </si>
  <si>
    <t>اصفهان</t>
  </si>
  <si>
    <t>خیابان استانداری به سمت حکیم قبل از گذر پشت مطبخ</t>
  </si>
  <si>
    <t>09389273355</t>
  </si>
  <si>
    <t>محمدحسن</t>
  </si>
  <si>
    <t>میری</t>
  </si>
  <si>
    <t>خیابان مطهری کوچه 35 پلاک 44 واحد 3</t>
  </si>
  <si>
    <t>09337347280</t>
  </si>
  <si>
    <t>مهتاب</t>
  </si>
  <si>
    <t>گیل</t>
  </si>
  <si>
    <t>کافه مهتاب</t>
  </si>
  <si>
    <t>دهخدا.پاساژ  لنگر .طبقه دو.کافه مهتاب.کد سی ۱</t>
  </si>
  <si>
    <t>09369763989</t>
  </si>
  <si>
    <t>یعقوبی ثانی</t>
  </si>
  <si>
    <t>سرددم</t>
  </si>
  <si>
    <t>کرمان - میدان امام رضا - گلشن دوست - ایزدی شمالی - بن‌بست دادمهر - پلاک ۶ - واحد ۴</t>
  </si>
  <si>
    <t>09936007969</t>
  </si>
  <si>
    <t>در صورت عدم ارسال، بابت آدرس جدید با مشتری تماس گرفته شود.</t>
  </si>
  <si>
    <t>روتین هفتگی پارت سه</t>
  </si>
  <si>
    <t>چهارشنبه 26 اردیبهشت 1403</t>
  </si>
  <si>
    <t>حجتی</t>
  </si>
  <si>
    <t>کافه بیکری روستار سانا سنتر</t>
  </si>
  <si>
    <t>09373955769</t>
  </si>
  <si>
    <t>کافه بیکری کروسان روشا</t>
  </si>
  <si>
    <t>محمدرضا</t>
  </si>
  <si>
    <t>دلجو</t>
  </si>
  <si>
    <t>ویکافه</t>
  </si>
  <si>
    <t xml:space="preserve">خيابان انقلاب خيابان فلسطين نبش كوچه ي نايبي </t>
  </si>
  <si>
    <t>09051534303</t>
  </si>
  <si>
    <t>ایلیا</t>
  </si>
  <si>
    <t>حقیقی</t>
  </si>
  <si>
    <t>مورالانژ</t>
  </si>
  <si>
    <t>بلوارفردوس بین وفا اذر و رامین پلاک ۲۹۲</t>
  </si>
  <si>
    <t>09001378119</t>
  </si>
  <si>
    <t>سروش</t>
  </si>
  <si>
    <t>تقدس</t>
  </si>
  <si>
    <t>مرکزی</t>
  </si>
  <si>
    <t>اراک - خیابان ملک نبش کوچه توحید بوتیک امین</t>
  </si>
  <si>
    <t>09163079132</t>
  </si>
  <si>
    <t>سرور</t>
  </si>
  <si>
    <t>جامعی زاده</t>
  </si>
  <si>
    <t>عظیمیه میدان اسبی خیابان ارکیده پلاک۷۱ واحد ۱۲</t>
  </si>
  <si>
    <t>09197173590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</si>
  <si>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</si>
  <si>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</si>
  <si>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</si>
  <si>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</si>
  <si>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چهارشنبه 2 خرداد 1403</t>
  </si>
  <si>
    <t>امیرعلی</t>
  </si>
  <si>
    <t>خاوری</t>
  </si>
  <si>
    <t xml:space="preserve">خیابان نامجو کوچه یوسفی پلاک ۱۱۹۶ واحد ۱ </t>
  </si>
  <si>
    <t>09113309126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</si>
  <si>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</si>
  <si>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</si>
  <si>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</si>
  <si>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بهروز</t>
  </si>
  <si>
    <t>صراف زاده</t>
  </si>
  <si>
    <t>بلوار امام علی،رفیعی۸،پلاک۱۶،واحد۱</t>
  </si>
  <si>
    <t>09378060117</t>
  </si>
  <si>
    <t>کاظمی</t>
  </si>
  <si>
    <t>مجیدیه شمالی اول ته شمس آبار کوچه شهید مافی لاک ۴ واحد۱۲</t>
  </si>
  <si>
    <t>09124862451</t>
  </si>
  <si>
    <t>سایر ابزارهای چکه‌ای</t>
  </si>
  <si>
    <t>صادق</t>
  </si>
  <si>
    <t>شیفته</t>
  </si>
  <si>
    <t>بندرعباس</t>
  </si>
  <si>
    <t>اتوتاج، برج شروین، طبقه ۵ ، واحد ۵۰۹</t>
  </si>
  <si>
    <t>09173661522</t>
  </si>
  <si>
    <t>کیانی</t>
  </si>
  <si>
    <t>کافه پی</t>
  </si>
  <si>
    <t>تبریز</t>
  </si>
  <si>
    <t xml:space="preserve">ولیعصر خیابان رودکی انتهای خیابان خوارزمی بعد از دونر درنا پلاک </t>
  </si>
  <si>
    <t>09144146711</t>
  </si>
  <si>
    <t>ساغر</t>
  </si>
  <si>
    <t>شمس آذر</t>
  </si>
  <si>
    <t>ایل گلی.کوی ویلاشهر.به طرف سهند داخل ویلاشهر نروید.کوی شادمان.نبش کوچه شادمان اول.پلاک 14.طبقه دوم</t>
  </si>
  <si>
    <t>09146597725</t>
  </si>
  <si>
    <t>رکسانا</t>
  </si>
  <si>
    <t>رضاییان</t>
  </si>
  <si>
    <t>کافه گراف</t>
  </si>
  <si>
    <t>نیشابور</t>
  </si>
  <si>
    <t>خیابان فرحبخش غربی - بین فرحبخش غربی 20 و فیاض بخش شمالی</t>
  </si>
  <si>
    <t>09127908226</t>
  </si>
  <si>
    <t>سیاوش</t>
  </si>
  <si>
    <t>علی پور</t>
  </si>
  <si>
    <t>شهرک ارم_منطقه۷_ خیابان بهشت_ ۱۰۰ متر مانده به کلانتری ۲۱_ جنب اداره ثبت احوال_ پلاک ۶</t>
  </si>
  <si>
    <t>09039439190</t>
  </si>
  <si>
    <t>مهان</t>
  </si>
  <si>
    <t>ساری</t>
  </si>
  <si>
    <t>خیابان پیروزی . پیروزی ۱۴. آپارتمان آجرنمای یادمان. طبقه دوم</t>
  </si>
  <si>
    <t>09361511133</t>
  </si>
  <si>
    <t>پنجشنبه 3 خرداد 1403</t>
  </si>
  <si>
    <t>خانه فاموری</t>
  </si>
  <si>
    <t>09124302636</t>
  </si>
  <si>
    <t>پرداخت از کیف پول</t>
  </si>
  <si>
    <t>شنبه 5 خرداد 1403</t>
  </si>
  <si>
    <t>ریاحی</t>
  </si>
  <si>
    <t>کافیمی</t>
  </si>
  <si>
    <t>بلوار قیطریه-روبروی پارک قیطریه-نبش کوچه ی شیروانی-پلاک۶۹</t>
  </si>
  <si>
    <t>09122360847</t>
  </si>
  <si>
    <t>تحویل حضوری / هزینه پیشکرایه به کیف پول عودت داده شد.</t>
  </si>
  <si>
    <t>مهراب</t>
  </si>
  <si>
    <t>معافی</t>
  </si>
  <si>
    <t>کافه دوپیو</t>
  </si>
  <si>
    <t>نکا</t>
  </si>
  <si>
    <t>خیابان راه آهن کوچه نواب هفت (کوچه اسماعیلی) بیست متر ابتدای کوچه سمت چپ</t>
  </si>
  <si>
    <t>09306686632</t>
  </si>
  <si>
    <t>سراج</t>
  </si>
  <si>
    <t>شاوزی پور</t>
  </si>
  <si>
    <t>کافه کازابلانکا</t>
  </si>
  <si>
    <t>زاهدان</t>
  </si>
  <si>
    <t>خیابان بزرگمهر نبش بزرگمهر 7</t>
  </si>
  <si>
    <t>09374288009</t>
  </si>
  <si>
    <t>جلدی</t>
  </si>
  <si>
    <t>قهوه آفریقا</t>
  </si>
  <si>
    <t xml:space="preserve">چهارراه سعدی به سمت دروازه ارک کوچه شادمان </t>
  </si>
  <si>
    <t>09195241245</t>
  </si>
  <si>
    <t>سارا</t>
  </si>
  <si>
    <t>صبور</t>
  </si>
  <si>
    <t>شهرک اکباتان، فاز ۲، بلوک ۶، ورودی۲، طبقه۳، واحد ۲۳۹</t>
  </si>
  <si>
    <t>09128399372</t>
  </si>
  <si>
    <t>سید علی</t>
  </si>
  <si>
    <t>حق شناس</t>
  </si>
  <si>
    <t>کافه کستیلو</t>
  </si>
  <si>
    <t>شیراز</t>
  </si>
  <si>
    <t>معالی آباد- خیابان امید نوروزی- روبروی مجتمع aps - مجموعه ورزشی تنیس پارک</t>
  </si>
  <si>
    <t>09351878800</t>
  </si>
  <si>
    <t>صدیقی</t>
  </si>
  <si>
    <t>کافه مدام</t>
  </si>
  <si>
    <t>تجریش خیابان نیاوران -دزاشیب(کبیری) -خیابان رمضانی-نبش کوچه حسینی -پلاک ۷</t>
  </si>
  <si>
    <t>09123401445</t>
  </si>
  <si>
    <t>روتین هفتگی پارت یک</t>
  </si>
  <si>
    <t>قزلباش</t>
  </si>
  <si>
    <t>کافه فوکاچا</t>
  </si>
  <si>
    <t>نياوران، دزاشيب، خيابان عليرضا افشار، پلاك 10</t>
  </si>
  <si>
    <t>09127891169</t>
  </si>
  <si>
    <t>وحید</t>
  </si>
  <si>
    <t>بستامی</t>
  </si>
  <si>
    <t>خ حکیم نظامی-کوچه شهید نبیان-بن بست خرم-پ25 درب مشکی</t>
  </si>
  <si>
    <t>09196719097</t>
  </si>
  <si>
    <t>جمعه 4 خرداد 1403</t>
  </si>
  <si>
    <t>راستین</t>
  </si>
  <si>
    <t>جردن، خ دستگردی، پلاک 352، واحد 2</t>
  </si>
  <si>
    <t>09352220402</t>
  </si>
  <si>
    <t>آسیاب مناسب اسپرسوساز نانوپرسو</t>
  </si>
  <si>
    <t xml:space="preserve">روتین هفتگی </t>
  </si>
  <si>
    <t>افشین</t>
  </si>
  <si>
    <t>امیری</t>
  </si>
  <si>
    <t>کافه پرا</t>
  </si>
  <si>
    <t>09123060890</t>
  </si>
  <si>
    <t>احمد</t>
  </si>
  <si>
    <t>کافه رزتو</t>
  </si>
  <si>
    <t>09123459061</t>
  </si>
  <si>
    <t>صالح</t>
  </si>
  <si>
    <t>قانعی نژاد</t>
  </si>
  <si>
    <t>خیابان جمالزاده شمالی بالاتر از بلوار کشاورز نبش کوچه نادری پلاک ۳۴۵ واحد ۱۰۱</t>
  </si>
  <si>
    <t>09121350942</t>
  </si>
  <si>
    <t>هومن</t>
  </si>
  <si>
    <t>محرمیان</t>
  </si>
  <si>
    <t>cafe 28ml</t>
  </si>
  <si>
    <t>شهرک رشدیه خیابان گلستان نبش کوی اول پلاک ۳</t>
  </si>
  <si>
    <t>09302025165</t>
  </si>
  <si>
    <t>شاهرخ</t>
  </si>
  <si>
    <t>مرتضوی راد</t>
  </si>
  <si>
    <t>کافه بهار</t>
  </si>
  <si>
    <t>خیابان دانشگاه ، بلوار پرفسور خشنودی</t>
  </si>
  <si>
    <t>09303039025</t>
  </si>
  <si>
    <t>یاسمین</t>
  </si>
  <si>
    <t>صابری</t>
  </si>
  <si>
    <t>موکاپات</t>
  </si>
  <si>
    <t>امیرآباد شمالی، خ چهاردهم، پلاک 97</t>
  </si>
  <si>
    <t>09392255751</t>
  </si>
  <si>
    <t>فرید</t>
  </si>
  <si>
    <t>خدامی</t>
  </si>
  <si>
    <t>بزرگراه رساات - خیابان بنی هاشم - روبروی خیابان صالحی - پلاک 185 - طبقه اول - آجر رضوان</t>
  </si>
  <si>
    <t>09124081790</t>
  </si>
  <si>
    <t>صفدری</t>
  </si>
  <si>
    <t>رستوران شاندیز صفدری</t>
  </si>
  <si>
    <t>لواسان</t>
  </si>
  <si>
    <t>میدان نارون، ابتدای جاده افجه</t>
  </si>
  <si>
    <t>09155055425</t>
  </si>
  <si>
    <t>اشتری</t>
  </si>
  <si>
    <t>کافه آفدو</t>
  </si>
  <si>
    <t>ونک خیابان خدامی ،خیابان وسکانیان(آفتاب)،مرکز خرید آفتاب زیرپله واحد یک</t>
  </si>
  <si>
    <t>09123345417</t>
  </si>
  <si>
    <t>توماسین</t>
  </si>
  <si>
    <t>خانشان</t>
  </si>
  <si>
    <t>کافه کانتینر</t>
  </si>
  <si>
    <t>فدک، خیابان آب، طبقه همکف برج اوریاد</t>
  </si>
  <si>
    <t>09142056576</t>
  </si>
  <si>
    <t>حیدری بابامیری</t>
  </si>
  <si>
    <t>کافه سژ</t>
  </si>
  <si>
    <t>مولوی یک تقاطع خیابان امین</t>
  </si>
  <si>
    <t>09149108477</t>
  </si>
  <si>
    <t>محمد</t>
  </si>
  <si>
    <t>مشکات</t>
  </si>
  <si>
    <t>خیابان مسجدسید خیابان بیدآبادی نوشت افزار مشکات</t>
  </si>
  <si>
    <t>09133176974</t>
  </si>
  <si>
    <t>جلیلی</t>
  </si>
  <si>
    <t>هاکوکافی</t>
  </si>
  <si>
    <t>آمل</t>
  </si>
  <si>
    <t>بلوار طبری۵ بین دماوند ۱۷و۱۵</t>
  </si>
  <si>
    <t>09022963317</t>
  </si>
  <si>
    <t>پارسا</t>
  </si>
  <si>
    <t>نصرتی</t>
  </si>
  <si>
    <t>کافه ژاپه</t>
  </si>
  <si>
    <t>کرمانشاه</t>
  </si>
  <si>
    <t xml:space="preserve">گذرنامه - بلوار ال‌اقا نبش کوچه 204 </t>
  </si>
  <si>
    <t>09939044464</t>
  </si>
  <si>
    <t>+ فاکتور چاپی</t>
  </si>
  <si>
    <t>آریان</t>
  </si>
  <si>
    <t>پرتوی</t>
  </si>
  <si>
    <t>باغ فیض اتوبان ستاری شمال پاساژ کوروش</t>
  </si>
  <si>
    <t>09122724282</t>
  </si>
  <si>
    <t>تاجیک</t>
  </si>
  <si>
    <t>ایوارلانژ</t>
  </si>
  <si>
    <t>تهران پارس فلکه اول بلوار برادران قانع جنب بوستان آب</t>
  </si>
  <si>
    <t>09391942344</t>
  </si>
  <si>
    <t>آتوسا</t>
  </si>
  <si>
    <t>کریمی</t>
  </si>
  <si>
    <t>نارمک، ۴۶ متری غربی، خیابان ثانی، بین میدان ۹۲ و خیابان غیاثی پور، پلاک ۶۴۲، واحد ۵</t>
  </si>
  <si>
    <t>09339776820</t>
  </si>
  <si>
    <t>سالار</t>
  </si>
  <si>
    <t>کافه رستوران شایسته</t>
  </si>
  <si>
    <t>خیابان وحدت اسلامی چهارراه ابوسعید کنار گذر پل به سمت شاپور پ ۸۴۴</t>
  </si>
  <si>
    <t>09125853656</t>
  </si>
  <si>
    <t>کیان</t>
  </si>
  <si>
    <t>صحافی</t>
  </si>
  <si>
    <t>اراضی ثبت</t>
  </si>
  <si>
    <t>09024077727</t>
  </si>
  <si>
    <t>مجتبی</t>
  </si>
  <si>
    <t>محمودی</t>
  </si>
  <si>
    <t>کافه نستور</t>
  </si>
  <si>
    <t>خیابان گلدشت کوچه ۵۰ پلاک ۱۵</t>
  </si>
  <si>
    <t>09131977558</t>
  </si>
  <si>
    <t>هدیه</t>
  </si>
  <si>
    <t>کرمیان</t>
  </si>
  <si>
    <t>کافه هیبو</t>
  </si>
  <si>
    <t>بزرگراه چمران،ن ال محمد، خ سپهر ۲۵،بلوار راز گل،بن بست گل یاس،پلاک۶،واحد۵</t>
  </si>
  <si>
    <t>09105035709</t>
  </si>
  <si>
    <t>حامی</t>
  </si>
  <si>
    <t>کافه سوان</t>
  </si>
  <si>
    <t>خ مطهری . روبروی بانک کار افرین . جنب عینک ملل</t>
  </si>
  <si>
    <t>09054889027</t>
  </si>
  <si>
    <t>باریکانی</t>
  </si>
  <si>
    <t>شهرک غرب، بلوار دادمان، خ درختی، خ سپهر، پ ۶۹. کنار لبنیات اخوان یزدی</t>
  </si>
  <si>
    <t>09120644906</t>
  </si>
  <si>
    <t>نگار</t>
  </si>
  <si>
    <t>اصغری</t>
  </si>
  <si>
    <t>درکه، خیابان کوهپایه، مجتمع یاس۲، زنگ۳۸، ورودی۲ طبقه ۵</t>
  </si>
  <si>
    <t>09197744483</t>
  </si>
  <si>
    <t>فربد</t>
  </si>
  <si>
    <t>بجنورد</t>
  </si>
  <si>
    <t>چهارراه مادر خیابان تربیت،تربیت ۷ داخل کوچه سمت چپ اولین ساختمان زنگ سوم(وسطی از سمت راست) پلاک ۴۳</t>
  </si>
  <si>
    <t>09023881815</t>
  </si>
  <si>
    <t>ساسان</t>
  </si>
  <si>
    <t>حامدی</t>
  </si>
  <si>
    <t>فروشگاه پینچ</t>
  </si>
  <si>
    <t>بلوار نبوت،انتهاي كوچه 18،مغازه نبش</t>
  </si>
  <si>
    <t>09370999001</t>
  </si>
  <si>
    <t>رستمی</t>
  </si>
  <si>
    <t>کافه پیدا</t>
  </si>
  <si>
    <t>عظیمیه بلوار کاج( از سمت آزادگان )بعد از شاکرزادگان نرسیده به دوربرگردان پ۳۴۴</t>
  </si>
  <si>
    <t>09122602142</t>
  </si>
  <si>
    <t>میثم</t>
  </si>
  <si>
    <t>الهی</t>
  </si>
  <si>
    <t>کافه فلورانس</t>
  </si>
  <si>
    <t>مرزداران-خ ابوالفضل - پ ۸</t>
  </si>
  <si>
    <t>09121381407</t>
  </si>
  <si>
    <t>بخشی زاده</t>
  </si>
  <si>
    <t>جهانشهر بلوار مولانا کنار پل گذر روحانی قبل از بوستان یکم فروشگاه کوچه عطر</t>
  </si>
  <si>
    <t>09385388669</t>
  </si>
  <si>
    <t>مکرمی</t>
  </si>
  <si>
    <t>بندرماهشهر</t>
  </si>
  <si>
    <t>ناحیه صنعتی - ملک الشعراء بهار دو مجتمع آرام 28 واحد شش</t>
  </si>
  <si>
    <t>09171067584</t>
  </si>
  <si>
    <t>اردانه</t>
  </si>
  <si>
    <t>پاسداران بوستان 5 پلاک 95</t>
  </si>
  <si>
    <t>09122752301</t>
  </si>
  <si>
    <t>هزینه پیشکرایه بابت ارسال همزمان دو سفارش به کیف پول مشتری عودت داده شد.</t>
  </si>
  <si>
    <t>بابت بسته بندی در دو جعبه جدا، با مشتری هماهنگ شود.</t>
  </si>
  <si>
    <t>نیما</t>
  </si>
  <si>
    <t>نظری</t>
  </si>
  <si>
    <t>کافه اپل</t>
  </si>
  <si>
    <t>لاهیجان</t>
  </si>
  <si>
    <t>روستاي سوستان بالا خيابان مسجد كوچه مهر پنج (خانه روستايي است و پلاك ندارد)</t>
  </si>
  <si>
    <t>09393741144</t>
  </si>
  <si>
    <t>سید حسین</t>
  </si>
  <si>
    <t>سید حاتمی</t>
  </si>
  <si>
    <t>اکباتان فاز دو خیابان صارمی خیابان محقق سعید پاساژ گلها</t>
  </si>
  <si>
    <t>09192168701</t>
  </si>
  <si>
    <t>واهه</t>
  </si>
  <si>
    <t>پلتفرم وست</t>
  </si>
  <si>
    <t>خ حافظ خ نوفل لوشاتو خ هانری کوربن پلاک ۸</t>
  </si>
  <si>
    <t>09124753526</t>
  </si>
  <si>
    <t>رسولی</t>
  </si>
  <si>
    <t>کافه یوتا</t>
  </si>
  <si>
    <t xml:space="preserve">مهرشهر،انتهای خیابان ۱۰۰غربی،پیچک اول نبش خیابان ۱۱۶ </t>
  </si>
  <si>
    <t>09127789346</t>
  </si>
  <si>
    <t>اتابکی</t>
  </si>
  <si>
    <t>کافه لین</t>
  </si>
  <si>
    <t>بلوار دریا . خیابان موج.مابین توحید سه و چهار پلاک ۸</t>
  </si>
  <si>
    <t>09198362066</t>
  </si>
  <si>
    <t>احمدرضا</t>
  </si>
  <si>
    <t>رحیم‌اُف</t>
  </si>
  <si>
    <t>خیابان باهنر، خیابان امیرسلیمانی، بن بست همای، پلاک ۳، واحد ۳</t>
  </si>
  <si>
    <t>09363757387</t>
  </si>
  <si>
    <t>آرش</t>
  </si>
  <si>
    <t>علائی</t>
  </si>
  <si>
    <t>سعادت آباد، بلوار کوهستان،بعد از مجتمع تجاری اپال ، مجتمع مسکونی کوهستان ، ورودی اول، سرو ۱۴ واحد c۸ *تحویل لابی داده شود*</t>
  </si>
  <si>
    <t>09122995095</t>
  </si>
  <si>
    <t>ویدا</t>
  </si>
  <si>
    <t>شاهی</t>
  </si>
  <si>
    <t>شرکت پلی ران</t>
  </si>
  <si>
    <t>میدان آرژانتین خیابان زاگرس نبش خیابان ۳۱ پلاک ۱۷ ساختمان پلی ران اتصال</t>
  </si>
  <si>
    <t>09335716579</t>
  </si>
  <si>
    <t>نازنین</t>
  </si>
  <si>
    <t>مختاری ترکمانی</t>
  </si>
  <si>
    <t>خیابان جمهوری،خیابان آذربایجان شرقی،تقاطع خیابان دانشگاه و خیابان دوازده فروردین، شماره ۱۰۳،گروه سولیکو کاله</t>
  </si>
  <si>
    <t>09128131029</t>
  </si>
  <si>
    <t>شقایق</t>
  </si>
  <si>
    <t>شهیدیان</t>
  </si>
  <si>
    <t>V60</t>
  </si>
  <si>
    <t>میدان معلم، آشپزخانه‌ی خط پیتزا</t>
  </si>
  <si>
    <t>09362432128</t>
  </si>
  <si>
    <t>درنگ</t>
  </si>
  <si>
    <t>کافه پرکو</t>
  </si>
  <si>
    <t>وليعصر ،چهارراه شريعتي به سمت رازي</t>
  </si>
  <si>
    <t>09125006328</t>
  </si>
  <si>
    <t>سید حسینی</t>
  </si>
  <si>
    <t>خ استانداری خ حکیم کوچه٧ هتل سنتى اصفهان</t>
  </si>
  <si>
    <t>09133508028</t>
  </si>
  <si>
    <t>ظریف</t>
  </si>
  <si>
    <t>دکان قهوه نوزده دو صفر</t>
  </si>
  <si>
    <t>بارون آواك روبه روي درب پشتي پاساژ ضرغامي</t>
  </si>
  <si>
    <t>09142155595</t>
  </si>
  <si>
    <t>ادامه سفارش علیرضا مکرمی</t>
  </si>
  <si>
    <t>پوریا</t>
  </si>
  <si>
    <t>محرابیان</t>
  </si>
  <si>
    <t>اندرزگو سانا سنتر طبقه همكف کافه روستار</t>
  </si>
  <si>
    <t>09100957262</t>
  </si>
  <si>
    <t>ادامه سفارش احمدرضا رحیم‌اُف</t>
  </si>
  <si>
    <t>یکشنبه 6 خرداد 1403</t>
  </si>
  <si>
    <t>بهزاد</t>
  </si>
  <si>
    <t>اصغرپوی</t>
  </si>
  <si>
    <t>تحویل حضوری</t>
  </si>
  <si>
    <t>از پرداختی سفارش 02/30</t>
  </si>
  <si>
    <t>التفاتی</t>
  </si>
  <si>
    <t>کافه میل</t>
  </si>
  <si>
    <t>یزد</t>
  </si>
  <si>
    <t>بلوار فلسطین پلاک 57</t>
  </si>
  <si>
    <t>09135195515</t>
  </si>
  <si>
    <t xml:space="preserve">پرداختی از فاکتور 02/30 </t>
  </si>
  <si>
    <t>شمیرانی</t>
  </si>
  <si>
    <t>کافه بیکری رولن</t>
  </si>
  <si>
    <t>نياوران،خيابان عمار،نرسيده به سه راه ياسر، پلاك ۲۴</t>
  </si>
  <si>
    <t>09126221305</t>
  </si>
  <si>
    <t>روتین هفتگی پارت دو</t>
  </si>
  <si>
    <t>سونا</t>
  </si>
  <si>
    <t>وکیلی</t>
  </si>
  <si>
    <t>میدان شیخ بهایی، کوچه وحدت پلاک ۶ واحد ۵</t>
  </si>
  <si>
    <t>09125273211</t>
  </si>
  <si>
    <t>ارسال بین ساعت 10-16</t>
  </si>
  <si>
    <t>روتین هفتگی</t>
  </si>
  <si>
    <t>کافه بیکری روستار آوا سنتر</t>
  </si>
  <si>
    <t>سیروس</t>
  </si>
  <si>
    <t>صباحی</t>
  </si>
  <si>
    <t>خ. ولیعصر، میدان عطار، خیابان عطار، روبه‌روی نیروی انتظامی، پلاک ۴۲، طبقه ۶ شمالی</t>
  </si>
  <si>
    <t>09128430825</t>
  </si>
  <si>
    <t>اسلامی</t>
  </si>
  <si>
    <t>کافه کاریز</t>
  </si>
  <si>
    <t>میدان گرگانپارس-شهریور شرقی-نبش تقاطع مسیح ذبیحی(پارک شطرنج)</t>
  </si>
  <si>
    <t>09112770221</t>
  </si>
  <si>
    <t>اولویت ارسال</t>
  </si>
  <si>
    <t>بی باک</t>
  </si>
  <si>
    <t>کافه دیوان</t>
  </si>
  <si>
    <t>سه‌راه وليعصر،‌به طرف هتل مرمر، روبه‌روي شهرداري منطقه ۵</t>
  </si>
  <si>
    <t>09141198403</t>
  </si>
  <si>
    <t>سید احسان</t>
  </si>
  <si>
    <t>طباطبایی</t>
  </si>
  <si>
    <t>ونک، خ خدامی، روبروی هتل هما، کوچه شادی1، پلاک4، پارکینگ دیجی کالا، طبقه اول *هنگام تحویل تماس گرفته شود*</t>
  </si>
  <si>
    <t>09102121121</t>
  </si>
  <si>
    <t>بابت هماهنگی با مشتری تماس گرفته شود.</t>
  </si>
  <si>
    <t>رنجبر</t>
  </si>
  <si>
    <t>ملاصدرا شیخ بهائی شمالی نبش دانشور غربی پلاک 144 شرکت ملی صنایع پتروشیمی ایران-واحد IT</t>
  </si>
  <si>
    <t>09363308373</t>
  </si>
  <si>
    <t>کاکویی</t>
  </si>
  <si>
    <t>کافه اوکو</t>
  </si>
  <si>
    <t>خیابان میثم روبرو کوچه 5</t>
  </si>
  <si>
    <t>09214687307</t>
  </si>
  <si>
    <t>بهمن</t>
  </si>
  <si>
    <t>شرقی</t>
  </si>
  <si>
    <t>کافه رستوران آرامش</t>
  </si>
  <si>
    <t>خانه اصفهان خیابان سپاه</t>
  </si>
  <si>
    <t>09919973784</t>
  </si>
  <si>
    <t>السلمان</t>
  </si>
  <si>
    <t>دور شهر 30 فرعى 20 پلاك 11</t>
  </si>
  <si>
    <t>09395362473</t>
  </si>
  <si>
    <t>آشوری</t>
  </si>
  <si>
    <t>کافه کاراکو</t>
  </si>
  <si>
    <t>خیابان چهارباغ بالا-متجمع تجاری متروپل-پلاک ۱۰۸</t>
  </si>
  <si>
    <t>09037082575</t>
  </si>
  <si>
    <t>آرتاباز</t>
  </si>
  <si>
    <t>ملکشاهی</t>
  </si>
  <si>
    <t>شهرك غرب فاز ٣ مجتمع اپادانا واحد A10-3</t>
  </si>
  <si>
    <t>09121780647</t>
  </si>
  <si>
    <t>خیابان وزرا، کوچه 11، پلاک 22</t>
  </si>
  <si>
    <t>موحدی فر</t>
  </si>
  <si>
    <t>قهوه و کیک سایه</t>
  </si>
  <si>
    <t>بلوار ديلمان، نبش بلوار امام علي</t>
  </si>
  <si>
    <t>09116041874</t>
  </si>
  <si>
    <t>شایان</t>
  </si>
  <si>
    <t>فقیهی</t>
  </si>
  <si>
    <t>شاهین شهر - سهراب سپهری فرعی ۲ شرقی مجتمع آسمان پلاک ۶۲ واحد ۲</t>
  </si>
  <si>
    <t>09106761037</t>
  </si>
  <si>
    <t>ارسال با چاپار</t>
  </si>
  <si>
    <t>نوید</t>
  </si>
  <si>
    <t>فراشیانی</t>
  </si>
  <si>
    <t>کافه زیوا</t>
  </si>
  <si>
    <t>بیرجند</t>
  </si>
  <si>
    <t>خیابان پاسداران میدان جانبازان</t>
  </si>
  <si>
    <t>09379074766</t>
  </si>
  <si>
    <t>کمیل</t>
  </si>
  <si>
    <t>صفرپور</t>
  </si>
  <si>
    <t>کافه تین</t>
  </si>
  <si>
    <t>قائم شهر</t>
  </si>
  <si>
    <t>خ ساری نبش نیما یاس ۴۱</t>
  </si>
  <si>
    <t>09901072353</t>
  </si>
  <si>
    <t>آرمان</t>
  </si>
  <si>
    <t>دیوسالار</t>
  </si>
  <si>
    <t>بلوار دادمان خیابان گلستان خیابان گستان دوم(غروی) پلاک ۹ زنگ ۲</t>
  </si>
  <si>
    <t>09370268161</t>
  </si>
  <si>
    <t>حسام</t>
  </si>
  <si>
    <t>عسگری</t>
  </si>
  <si>
    <t>تی کافه</t>
  </si>
  <si>
    <t>خيابان ولنجك،خيابان چهاردهم،پاساژ توچال،طبقه همكف</t>
  </si>
  <si>
    <t>09195200360</t>
  </si>
  <si>
    <t>امیرعباس</t>
  </si>
  <si>
    <t>خاطری</t>
  </si>
  <si>
    <t>شهرک غرب، خ ایران زمین، کوچه دوم، انتهای گذر تیر، پلاک ۲، زنگ تکی</t>
  </si>
  <si>
    <t>09015559299</t>
  </si>
  <si>
    <t>عاملی</t>
  </si>
  <si>
    <t>اکباتان، فاز ۲، بلوک ۱۶، ورودی ۳، طبقه ۹، واحد ۳۲۹</t>
  </si>
  <si>
    <t>09373611180</t>
  </si>
  <si>
    <t>رعنا</t>
  </si>
  <si>
    <t>آزادبخت</t>
  </si>
  <si>
    <t>کافه بابون</t>
  </si>
  <si>
    <t>خیابان درستکار روبروی اکبر جوجه غذای اماده قابلمه</t>
  </si>
  <si>
    <t>09036383804</t>
  </si>
  <si>
    <t>سانا</t>
  </si>
  <si>
    <t>اکبری</t>
  </si>
  <si>
    <t>کافه کارین</t>
  </si>
  <si>
    <t>یابان برق نرسیده به میدان گلایول روبه رو کوچه دوم</t>
  </si>
  <si>
    <t>09031256560</t>
  </si>
  <si>
    <t>دوشنبه 7 خرداد 1403</t>
  </si>
  <si>
    <t>کافه بوتیک هتل حنا</t>
  </si>
  <si>
    <t>09371071711</t>
  </si>
  <si>
    <t>با باریستا بابت ست و تست لاین ها هماهنگ شود.</t>
  </si>
  <si>
    <t>بهارلو</t>
  </si>
  <si>
    <t>10% تحفیف</t>
  </si>
  <si>
    <t>عماد</t>
  </si>
  <si>
    <t>ترکمان</t>
  </si>
  <si>
    <t>خ سهروردی،خ باغ زیار،ک بهار،ک دبستان قدس،پ ۴۶</t>
  </si>
  <si>
    <t>09132004759</t>
  </si>
  <si>
    <t>نقیه</t>
  </si>
  <si>
    <t>کافه دولت</t>
  </si>
  <si>
    <t>خیابان شمس آبادی، کوچه کازرونی، نبش سه راهی، پاساژ امید،طبقه اول</t>
  </si>
  <si>
    <t>09334075144</t>
  </si>
  <si>
    <t>سپیده</t>
  </si>
  <si>
    <t>داسار</t>
  </si>
  <si>
    <t>کافه نان نونارد</t>
  </si>
  <si>
    <t>رسالت كرمان نبش كوچه صافي</t>
  </si>
  <si>
    <t>09126063261</t>
  </si>
  <si>
    <t>عرفاتی</t>
  </si>
  <si>
    <t>شمیران خیابان باهنر جماران خیابان حسن پور کوچه ششم کوچه قنات پلاک ۹ واحد ۱</t>
  </si>
  <si>
    <t>09122176886</t>
  </si>
  <si>
    <t>ملیکا</t>
  </si>
  <si>
    <t>ابوطالبی</t>
  </si>
  <si>
    <t>کارگرشمالی،امیرآباد،خ هفتم،پلاک۳۳،واحد۷</t>
  </si>
  <si>
    <t>09108058784</t>
  </si>
  <si>
    <t>کلینیک دامپزشکی دکتر مهرداد کریمی</t>
  </si>
  <si>
    <t>صادقیه اشرفی اصفهانی خیابان عرب حسینی خیابان حائری پلاک ۲۶</t>
  </si>
  <si>
    <t>09380977784</t>
  </si>
  <si>
    <t>پدرام</t>
  </si>
  <si>
    <t>ضامنی</t>
  </si>
  <si>
    <t>شهید کلاهدوز، خیابان دیباجی جنوبی، کوچه مژگان، پلاک ۲</t>
  </si>
  <si>
    <t>09124029964</t>
  </si>
  <si>
    <t>میدان پونک، بلوار سیمون بولیوار، خیابان فکوری، کوچه هفتم شرقی</t>
  </si>
  <si>
    <t>09395509091</t>
  </si>
  <si>
    <t>پرداخت 10 روزه</t>
  </si>
  <si>
    <t>رجروندی</t>
  </si>
  <si>
    <t>بلوار کوثر، بین کوثر 7 و 9</t>
  </si>
  <si>
    <t>کشاورزی</t>
  </si>
  <si>
    <t>کافه اِدِنا</t>
  </si>
  <si>
    <t>گوهردشت_بالاتر از پارک سه باندی_به سمت فلکه اول گوهردشت_جنب داروخانه دکتر پور محمد</t>
  </si>
  <si>
    <t>09354321891</t>
  </si>
  <si>
    <t>ریحانه</t>
  </si>
  <si>
    <t>پرچگانی</t>
  </si>
  <si>
    <t>بلوار دانشجو _ روبروی آموزشگاه رانندگی فجر _ کافه لامور _ کانکس سفید</t>
  </si>
  <si>
    <t>09190595396</t>
  </si>
  <si>
    <t>بیات</t>
  </si>
  <si>
    <t>کافه پاز</t>
  </si>
  <si>
    <t>دزاشیب کوچه افشار</t>
  </si>
  <si>
    <t>09102110518</t>
  </si>
  <si>
    <t>در اولویت ارسال / + فاکتور چاپی</t>
  </si>
  <si>
    <t>بهرامی</t>
  </si>
  <si>
    <t>سنندج</t>
  </si>
  <si>
    <t>شهرک ساحلی رو به رو پمپ بنزین خیابان یاسا مجتمع بانک کشاورزی بلوک۴ واحد ۴۹۲</t>
  </si>
  <si>
    <t>09184290526</t>
  </si>
  <si>
    <t>کهیار</t>
  </si>
  <si>
    <t>فرامرزی</t>
  </si>
  <si>
    <t>بستنی نوبهار</t>
  </si>
  <si>
    <t>خیابان نوبهار جنب بانک صادرات</t>
  </si>
  <si>
    <t>09188315883</t>
  </si>
  <si>
    <t>سام</t>
  </si>
  <si>
    <t>نوشتکین</t>
  </si>
  <si>
    <t>بالاتر از 4 راه پارک وی - کوچه خالقی-اریا پلاک 1 زنگ 7</t>
  </si>
  <si>
    <t>09120319953</t>
  </si>
  <si>
    <t>کافه بوک زون</t>
  </si>
  <si>
    <t>09128700335</t>
  </si>
  <si>
    <t>صبوری</t>
  </si>
  <si>
    <t>خیابان ولیعصر نرسییده به چهار راه سپه جنب پاساژ حکمت ایرانیان پلاک 1021 واحد 6</t>
  </si>
  <si>
    <t>09126726729</t>
  </si>
  <si>
    <t>کوثر</t>
  </si>
  <si>
    <t>رضایی</t>
  </si>
  <si>
    <t>کافه 1401</t>
  </si>
  <si>
    <t>انقلاب اسلامی. خارک. جنب کوچه شهرود. پلاک 14. نگارخانه 14. طبقه سوم</t>
  </si>
  <si>
    <t>09386855070</t>
  </si>
  <si>
    <t>دستگاه De’Longhi Dedica Arte Espresso Machine</t>
  </si>
  <si>
    <t>پریسا</t>
  </si>
  <si>
    <t>نیکبخت</t>
  </si>
  <si>
    <t>کافه کاز</t>
  </si>
  <si>
    <t>خیام جنوبی 12، نبش زنبق 2</t>
  </si>
  <si>
    <t>09367385847</t>
  </si>
  <si>
    <t>ارسال هوایی</t>
  </si>
  <si>
    <t>سیمین</t>
  </si>
  <si>
    <t>دباغی</t>
  </si>
  <si>
    <t>خیابان شیخ صدوق شمالی‌.خیابان کاخ سعادت آباد شرقی.نبش کوچه۴.سوپرمارکت ایده آل‌ * تحویل بین ساعت 9-13 یا 17-21 *</t>
  </si>
  <si>
    <t>09353842615</t>
  </si>
  <si>
    <t>منصوریان</t>
  </si>
  <si>
    <t>کافه نامبرت تن</t>
  </si>
  <si>
    <t xml:space="preserve">شهرک غرب خیابان دادمان خیابان محمدرضا شجریان نبش کوچه نوزدهم </t>
  </si>
  <si>
    <t>09125445524</t>
  </si>
  <si>
    <t>کیارش</t>
  </si>
  <si>
    <t>کافه دارک</t>
  </si>
  <si>
    <t>شاهرود</t>
  </si>
  <si>
    <t>خیابان۲۲بهمن ابتدا ابن یمین پشت بانک سپه</t>
  </si>
  <si>
    <t>09198839402</t>
  </si>
  <si>
    <t>سرروی</t>
  </si>
  <si>
    <t>کافه بوتیک شیرینی رلیش</t>
  </si>
  <si>
    <t>بوشهر</t>
  </si>
  <si>
    <t>خیابان سنگی خیابان بعثت نبش کوچه عرفان ۱۷</t>
  </si>
  <si>
    <t>09364689687</t>
  </si>
  <si>
    <t>نسیم</t>
  </si>
  <si>
    <t>کاس احمد گورابی</t>
  </si>
  <si>
    <t>کافه هووم</t>
  </si>
  <si>
    <t>گلسار بلوار توحید پلاک ۱۵۴طبقه همکف واحد۳</t>
  </si>
  <si>
    <t>09337534823</t>
  </si>
  <si>
    <t>بختیاری</t>
  </si>
  <si>
    <t>کافه آندورا</t>
  </si>
  <si>
    <t>خیابان ایرانشهر پایینتر از کوچه دهخدا پلاک ۵۷ پشت دکه روزنامه فروشی</t>
  </si>
  <si>
    <t>09214428591</t>
  </si>
  <si>
    <t>سایر ابزارهای غوطه‌وری</t>
  </si>
  <si>
    <t>فاطمه</t>
  </si>
  <si>
    <t>فرهادی</t>
  </si>
  <si>
    <t>کافه قنادی جام جم</t>
  </si>
  <si>
    <t>میدان امام خمینی،بلوار جام جم،نبش کوچه سعادت</t>
  </si>
  <si>
    <t>09360059270</t>
  </si>
  <si>
    <t>امینی</t>
  </si>
  <si>
    <t>کافه رترو</t>
  </si>
  <si>
    <t>بلوار مصطفي خميني - خيابان داروپخش - رو به روي داروخانه بيمارستان كودكان - ساختمان پدر</t>
  </si>
  <si>
    <t>09190431243</t>
  </si>
  <si>
    <t>آنیتا</t>
  </si>
  <si>
    <t>قاسمی</t>
  </si>
  <si>
    <t xml:space="preserve">نازی آباد_خیابان نیکنام_کوچه رحیمی_تقاطع خیابان حسینی_جنب ارایشگاه مردانه_پلاک ۴۰ _طبقه دوم </t>
  </si>
  <si>
    <t>09224361681</t>
  </si>
  <si>
    <t>شهناززاده</t>
  </si>
  <si>
    <t>کافه بلانکا</t>
  </si>
  <si>
    <t xml:space="preserve">باجک ۳ میدان گلها </t>
  </si>
  <si>
    <t>09192525110</t>
  </si>
  <si>
    <t xml:space="preserve">خیابان جانبازان نرسیده به میدان ۱۲ فروردین </t>
  </si>
  <si>
    <t>تحویل حضوری - هنرجو کارگاه آب / پرداخت مبلغ کاستاریکا و هند 150 گرمی بابت سفارش 03/01 هست.</t>
  </si>
  <si>
    <t>انصاری شاد</t>
  </si>
  <si>
    <t>کافه قنادی تیفانی</t>
  </si>
  <si>
    <t>خیابان ولنجک،نبش کوچه هفتم</t>
  </si>
  <si>
    <t>09370904448</t>
  </si>
  <si>
    <t>حامد</t>
  </si>
  <si>
    <t>تاج</t>
  </si>
  <si>
    <t>بن کافی</t>
  </si>
  <si>
    <t>ميرداماد - نفت شمالي - كوچه هفتم - نبش كوچه - پلاك 77 - واحد 1</t>
  </si>
  <si>
    <t>09123279184</t>
  </si>
  <si>
    <t>از اینفو کارت هر قهوه 2 عدد ارسال شود.</t>
  </si>
  <si>
    <t>نظامی</t>
  </si>
  <si>
    <t>کافه جوی</t>
  </si>
  <si>
    <t>09122125497</t>
  </si>
  <si>
    <t>غلامی شه بندی</t>
  </si>
  <si>
    <t>کافه قهومون</t>
  </si>
  <si>
    <t>میدان امام بلوار آزادی خیابان بعثت بین بعثت ۲ و ۴</t>
  </si>
  <si>
    <t>09376143341</t>
  </si>
  <si>
    <t>اسدی</t>
  </si>
  <si>
    <t>م منیریه کوچه فردوس مجتمع اداری پایتخت طبقه ۲ واحد ۳۸ - تولیدی آسمان</t>
  </si>
  <si>
    <t>09122248451</t>
  </si>
  <si>
    <t>خرمی‌نیا</t>
  </si>
  <si>
    <t>مهرشهر، فاز یک، گلستان، خیابان اول شرقی، پلاک ۷۱۰، واحد ۵</t>
  </si>
  <si>
    <t>09202800250</t>
  </si>
  <si>
    <t>مجیدی</t>
  </si>
  <si>
    <t>بلوار کشاورزی، چهارراه مفتح ، برج آزاد، طبقه۷، واحد ۷۰۷</t>
  </si>
  <si>
    <t>09132942592</t>
  </si>
  <si>
    <t>نیاز</t>
  </si>
  <si>
    <t>دادمان</t>
  </si>
  <si>
    <t>نیاوران ، بعد از سه راه یاسر ، نرسیده به مژده ، نبش بن بست آهنگ ، برگر هایم</t>
  </si>
  <si>
    <t>09129751257</t>
  </si>
  <si>
    <t>غزاله</t>
  </si>
  <si>
    <t>خمسه</t>
  </si>
  <si>
    <t>کافه شین</t>
  </si>
  <si>
    <t>09911305594</t>
  </si>
  <si>
    <t>محدثه</t>
  </si>
  <si>
    <t>اسکویی</t>
  </si>
  <si>
    <t>تجریش-خیابان دربند- خیابان خلیلی( امیر احمدی زمانی)-خیابان مژده-خیابان نخجوان( محمود احمدی زمانی)- کوچه مسجد-پلاک ٩- زنگ ٣</t>
  </si>
  <si>
    <t>09128494247</t>
  </si>
  <si>
    <t>چهارشنبه 9 خرداد 1403</t>
  </si>
  <si>
    <t>دانیال</t>
  </si>
  <si>
    <t>کافه هاکو</t>
  </si>
  <si>
    <t>تهرانپارس-فلكه اول تهرانپارس-ضلع شرقي ميدان-مجتمع تجاري پارس-پلاك ٦</t>
  </si>
  <si>
    <t>09124271791</t>
  </si>
  <si>
    <t>ایواز</t>
  </si>
  <si>
    <t>فرهنگ شهر- بین کوچه ۳ و ۵ - ساختمان آپسای -ط۳ واحد۶</t>
  </si>
  <si>
    <t>09368687878</t>
  </si>
  <si>
    <t>خ حافظ خ نوفل لوشاتو خ هانری کوربن پلاک ۸ - شماره تماس برای تحویل بسته: ۶۶۷۱۱۸۰۴</t>
  </si>
  <si>
    <t>بهرام</t>
  </si>
  <si>
    <t>میرمیران</t>
  </si>
  <si>
    <t>خ مطهری تقاطع خیابان شریعتی خیابان شهدای ناجا خ سلیمی جنوبی کوچه علایی پلاک 2 ط1</t>
  </si>
  <si>
    <t>09121213455</t>
  </si>
  <si>
    <t>قبل ارسال، هماهنگ شود.</t>
  </si>
  <si>
    <t>رفعت</t>
  </si>
  <si>
    <t>تهرانسر بلوار گلها نبش کوچه ششم پلاک 125</t>
  </si>
  <si>
    <t>09121152024</t>
  </si>
  <si>
    <t>تحویل حضوری / هزینه پیک عودت داده شد.</t>
  </si>
  <si>
    <t>چهارراه سعدی به سمت دروازه ارک کوچه شادمان</t>
  </si>
  <si>
    <t>از اینفو کارت سایز بزرگ هامبلا دو عدد براشون ارسال شود.</t>
  </si>
  <si>
    <t>موژان</t>
  </si>
  <si>
    <t>رسولیان</t>
  </si>
  <si>
    <t>میدان ونک/ خیابان ملاصدرا/ خ شیخ بهایی شمالی/ خ عرفی شیرازی/ پ 22</t>
  </si>
  <si>
    <t>09385575447</t>
  </si>
  <si>
    <t>حمیدرضا</t>
  </si>
  <si>
    <t>ماسال</t>
  </si>
  <si>
    <t>خیابان معلم-کوچه شهید مهیار کاظمی-ساختمان مهیار-واحد۴</t>
  </si>
  <si>
    <t>09116197335</t>
  </si>
  <si>
    <t>ارسال ساعت 11 صبح</t>
  </si>
  <si>
    <t xml:space="preserve">Lillian </t>
  </si>
  <si>
    <t>Lillac</t>
  </si>
  <si>
    <t>بلوار قیطریه خیابان اندرزگو خیابان سلیمی جنوبی کوچه نعمتی کوچه فیروزه پلاک ۲۱ طبقه ٥ شرقي</t>
  </si>
  <si>
    <t>09120086515</t>
  </si>
  <si>
    <t>قلی زاده</t>
  </si>
  <si>
    <t>09355140667</t>
  </si>
  <si>
    <t>بلوار اشرفی اصفهانی - بالاتر از پل حکیم - سه راه باغ فیض - خیابان ناطق نوری - تقاطع ابراهیم نوری - پلاک 9 - اسنپ شاپ آقای امین سمیعی - *تحویل نگهبانی داده شود *</t>
  </si>
  <si>
    <t>نوربخش</t>
  </si>
  <si>
    <t>خیابان شیخ بهایی جنوبی - بلوار آزادگان - خیابان بیست و دوم غربی - بعد از تقاطع جانبازان - پلاک 69 - زنگ بالا</t>
  </si>
  <si>
    <t>09124237066</t>
  </si>
  <si>
    <t>فرشاد</t>
  </si>
  <si>
    <t>شیرانی</t>
  </si>
  <si>
    <t>عدل شمالی_بلوار کمالی_خیابان جهاد_کوچه جهاد سوم_پلاک ۶/۸</t>
  </si>
  <si>
    <t>09132274506</t>
  </si>
  <si>
    <t>عبدالرضا</t>
  </si>
  <si>
    <t>ملک قاسمی</t>
  </si>
  <si>
    <t>کافه دارسین</t>
  </si>
  <si>
    <t>بلوار جمهوري اسلامي همتي فر نبش كوچه شماره يك</t>
  </si>
  <si>
    <t>09133423604</t>
  </si>
  <si>
    <t>محمد حسن</t>
  </si>
  <si>
    <t>صمیمی</t>
  </si>
  <si>
    <t>کافه دیپ</t>
  </si>
  <si>
    <t>اهواز</t>
  </si>
  <si>
    <t>کیان آباد مجتمع خلیج فارس طبقه‌ی منفی ۱ مجموعه</t>
  </si>
  <si>
    <t>09038952354</t>
  </si>
  <si>
    <t>پرستو</t>
  </si>
  <si>
    <t>مرادی</t>
  </si>
  <si>
    <t>شهرک اکباتان کوی بیمه خیابان ریاحی مجتمع پردیس ۲ واحد ۱۲۱</t>
  </si>
  <si>
    <t>09123788571</t>
  </si>
  <si>
    <t>سیامک</t>
  </si>
  <si>
    <t>کارخیران</t>
  </si>
  <si>
    <t>خیابان شریعتی خیابان یخچال خیابان کی نژاد خیابان جلایی‌پور پلاک ۲۵ واحد ۴</t>
  </si>
  <si>
    <t>09109030659</t>
  </si>
  <si>
    <t>قبل از ارسال هماهنگ شود.</t>
  </si>
  <si>
    <t>کافه رز</t>
  </si>
  <si>
    <t>رودهن - بلوار ایت الله خامنه ای روبه روی درب دانشگاه ازاد اسلامی واحد رودهن</t>
  </si>
  <si>
    <t>09012525357</t>
  </si>
  <si>
    <t>پنجشنبه 10 خرداد 1403</t>
  </si>
  <si>
    <t>کافه دارا</t>
  </si>
  <si>
    <t>خیابان خواجه عمید خیابان دکتر آیت خیابان فرهنگ شرقی مجتمع مسکونی بهمن (کوی نوبهار)نبش نوبهار 5 پلاک11</t>
  </si>
  <si>
    <t>09055392454</t>
  </si>
  <si>
    <t>کوهی</t>
  </si>
  <si>
    <t>قزوین</t>
  </si>
  <si>
    <t>تاکستان - خیابان معلم خ شهید محرم شاهد هشت پلاک ۲۳</t>
  </si>
  <si>
    <t>09399422142</t>
  </si>
  <si>
    <t>سپهری</t>
  </si>
  <si>
    <t>یوسف آباد- میدان اسد آبادی- بن بست باغچه بان</t>
  </si>
  <si>
    <t>09113213912</t>
  </si>
  <si>
    <t>ابراهیم زاده</t>
  </si>
  <si>
    <t>کافه کربن</t>
  </si>
  <si>
    <t>بلوار سجاد - بزرگمهر جنوبی 22 ، پاساژ ایران زمین ، طبقه اول</t>
  </si>
  <si>
    <t>09158202132</t>
  </si>
  <si>
    <t>گودرزی</t>
  </si>
  <si>
    <t>برندزکافه</t>
  </si>
  <si>
    <t>شریعتی - قلهک - خیابان یخچال - نرسیده به فکوریان - بن بست سیما - پلاک ۱ - طبقه ۲ - واحد ۷ یا ۹</t>
  </si>
  <si>
    <t>09127109197</t>
  </si>
  <si>
    <t>عزیز</t>
  </si>
  <si>
    <t>شریعتی</t>
  </si>
  <si>
    <t>کافه ایستگاه</t>
  </si>
  <si>
    <t>خیابان انقلاب روبروی پارک دانشجو نبش کوچه بالاور</t>
  </si>
  <si>
    <t>09389651016</t>
  </si>
  <si>
    <t>امیررضا</t>
  </si>
  <si>
    <t>شیخ لو</t>
  </si>
  <si>
    <t>برگر هایم</t>
  </si>
  <si>
    <t>سه راه یاسر، خ باهنر، به سمت تجریش، نبش کوچه آهنگ،</t>
  </si>
  <si>
    <t>09364001440</t>
  </si>
  <si>
    <t>معین</t>
  </si>
  <si>
    <t>عبدالهی</t>
  </si>
  <si>
    <t>خراسان رضوی</t>
  </si>
  <si>
    <t>تایباد بلوار آزادی بین ازادی9و11</t>
  </si>
  <si>
    <t>09100142274</t>
  </si>
  <si>
    <t>خ فرشته نبش خ بوسنى مركز خريد ملل طبقه همكف</t>
  </si>
  <si>
    <t>شهرک غرب خیابان دادمان خیابان محمدرضا شجریان نبش کوچه نوزدهم</t>
  </si>
  <si>
    <t>پرداخت 320،000 تومان از کیف پول</t>
  </si>
  <si>
    <t>رامتین</t>
  </si>
  <si>
    <t>حضرتی</t>
  </si>
  <si>
    <t>(پرسنل)</t>
  </si>
  <si>
    <t>طناز</t>
  </si>
  <si>
    <t>کافه گرن</t>
  </si>
  <si>
    <t>بلوار‌نیایش ، بین کوچه ۶ و ۸</t>
  </si>
  <si>
    <t>09055766390</t>
  </si>
  <si>
    <t>میلاد</t>
  </si>
  <si>
    <t>نصری</t>
  </si>
  <si>
    <t>کافه قرار</t>
  </si>
  <si>
    <t>همدان</t>
  </si>
  <si>
    <t>مجتمع مسکونی سعیدیه بخش اداری پشت بانک مسکن</t>
  </si>
  <si>
    <t>09129376163</t>
  </si>
  <si>
    <t>نازگل</t>
  </si>
  <si>
    <t>یحیائی</t>
  </si>
  <si>
    <t>کافه رستوران فیوره</t>
  </si>
  <si>
    <t>تازه ترین تاریخ رست ارسال شود.</t>
  </si>
  <si>
    <t>گرگانپارس ابتدای مرداد مرکزی</t>
  </si>
  <si>
    <t>09396923769</t>
  </si>
  <si>
    <t>خداکرمی</t>
  </si>
  <si>
    <t>خ شریعتی، خ دولت(کلاهدوز)، روبروی کلانتری قلهک، کوچه جلالی، بن بست شریعتی، پلاک ۸ واحد ۵</t>
  </si>
  <si>
    <t>09372267988</t>
  </si>
  <si>
    <t>جمعه 11 خرداد 1403</t>
  </si>
  <si>
    <t>ولیعصر خیابان رودکی انتهای خیابان خوارزمی بعد از دونر درنا پلاک ۱</t>
  </si>
  <si>
    <t>خلیلی</t>
  </si>
  <si>
    <t>خیابان هراز آفتاب ۱۰ سال روبه روی نان فانتزی لرا پوشاک بچه‌گانه لی لی پوت</t>
  </si>
  <si>
    <t>09119482565</t>
  </si>
  <si>
    <t>درخشانی</t>
  </si>
  <si>
    <t>کافه ملودی</t>
  </si>
  <si>
    <t xml:space="preserve">تهرانپارس فلکه اول جنب میدان </t>
  </si>
  <si>
    <t>09197241258</t>
  </si>
  <si>
    <t>بهراد</t>
  </si>
  <si>
    <t>تقوی</t>
  </si>
  <si>
    <t>گیشا، ابتدای خیابان ۳۵، جنب فروشگاه هفت، پلاک ۳۴۶، واحد ۳</t>
  </si>
  <si>
    <t>09013335521</t>
  </si>
  <si>
    <t>ادریسی پور</t>
  </si>
  <si>
    <t>چهاراه دامایی گوهران ۱۱،ساختمان گوهران،ط۲،واحد۱۵</t>
  </si>
  <si>
    <t>09173617827</t>
  </si>
  <si>
    <t>فرهمند</t>
  </si>
  <si>
    <t>بلوار فرحزادی؛ خیابان آسمان ها, آسمان سوم شرقی, پلاک ۴۳</t>
  </si>
  <si>
    <t>09912375278</t>
  </si>
  <si>
    <t>"میزان درجه آسیاب با توجه با مقیاس اصولی که انجام می دهید برای من یک درجه ریزتر آسیاب شود
دستگاه خانگی است و حالت عادی درجه آسیاب اسپرسو برای دستگاه من درشت میشه اکثرا و تمپ خوب انجام نمیشه و در نتیجه قهوه به اصطلاح آندر میشه
~. پس ممنون میشم درجه آسیاب یک درجه ریزتر باشد `.
تشکر از تیم خوبتان"</t>
  </si>
  <si>
    <t>اسپرسو *</t>
  </si>
  <si>
    <t>مریم</t>
  </si>
  <si>
    <t>ازگل، نوبهار جنوبی، فرهنگیان، آرش، برج سپید، طبقه پنجم واحد ۱۹</t>
  </si>
  <si>
    <t>09918746745</t>
  </si>
  <si>
    <t>ابراهیمی</t>
  </si>
  <si>
    <t>کافه پارسه</t>
  </si>
  <si>
    <t>ميدان صنعت. مركز خريد ليدوما. طبقه B1</t>
  </si>
  <si>
    <t>09101146124</t>
  </si>
  <si>
    <t>شنبه 12 خرداد 1403</t>
  </si>
  <si>
    <t>زینب</t>
  </si>
  <si>
    <t>دولتی</t>
  </si>
  <si>
    <t>کافه زین</t>
  </si>
  <si>
    <t>بابلسر</t>
  </si>
  <si>
    <t xml:space="preserve">دریاکنار خیابان ششم سر کوچه یکم </t>
  </si>
  <si>
    <t>09123513718</t>
  </si>
  <si>
    <t>ناهید</t>
  </si>
  <si>
    <t>باقری</t>
  </si>
  <si>
    <t>الهیه- خیابان آقابزرگی- خیابان صحرا- خیابان پارسا پلاک32</t>
  </si>
  <si>
    <t>09153010241</t>
  </si>
  <si>
    <t>ناصر</t>
  </si>
  <si>
    <t>سزاوارا</t>
  </si>
  <si>
    <t>ولیعصر خیابان نظامی . کوچه 10 متری مولوی .پلاک 33 واحد 2</t>
  </si>
  <si>
    <t>09144940854</t>
  </si>
  <si>
    <t>دهقان</t>
  </si>
  <si>
    <t>بزرگراه رسالت - خ کرمان جنوبی - کوچه زرین قبایی پلاک ۹۷ - واحد ششم</t>
  </si>
  <si>
    <t>09012220084</t>
  </si>
  <si>
    <t>فاکتور به نام کافه آرمه ثبت شود.</t>
  </si>
  <si>
    <t>بهاری</t>
  </si>
  <si>
    <t>09113456916</t>
  </si>
  <si>
    <t>مهرشهر بلوار دانش بن بست سیب پلاک ۵۷۱</t>
  </si>
  <si>
    <t>روتین پارت یک</t>
  </si>
  <si>
    <t>روتین پارت دو</t>
  </si>
  <si>
    <t>سعادت آباد- سرو غربی- بوستان ششم- پلاک ۳۱- مجتمع نگار- واحد ۶ ** در صورت عدم حضور، به سرایداری؛ آقای رحمان تحویل داده شود. **</t>
  </si>
  <si>
    <t>شرکت غذایی پارس آکام</t>
  </si>
  <si>
    <t>موسوی</t>
  </si>
  <si>
    <t>09363187326</t>
  </si>
  <si>
    <t>سعادت آباد بلوار شهرداري خ سرو غربي روبروي مخابرات سلمان فارسي پ 16 ساختمان level</t>
  </si>
  <si>
    <t>کافه نامبر تن</t>
  </si>
  <si>
    <t>تحویل تیم کنترل کیفی برای مراجعه حضوری داده شد.</t>
  </si>
  <si>
    <t>رزمخواه</t>
  </si>
  <si>
    <t>اصفهان، بلوار کشاورز ، کوچه ۴۲(ارغوان)، پلاک ۷۰ طبقه ۲</t>
  </si>
  <si>
    <t>09134094834</t>
  </si>
  <si>
    <t>محسنی پویا</t>
  </si>
  <si>
    <t>آیت اله کاشانی، بلوار فرساد شرقی، خیابان سرو، سرو هفتم غربی، پلاک۴، واحد ۱</t>
  </si>
  <si>
    <t>09124584634</t>
  </si>
  <si>
    <t>قهوه ترک</t>
  </si>
  <si>
    <t>ولی</t>
  </si>
  <si>
    <t>کافه والیا</t>
  </si>
  <si>
    <t xml:space="preserve">خیابان زنبیل آباد میدان مفتح </t>
  </si>
  <si>
    <t>09127998836</t>
  </si>
  <si>
    <t>ایوار لانژ</t>
  </si>
  <si>
    <t>کافه ویوو لانژ</t>
  </si>
  <si>
    <t>(پرداخت دو هفته‌ای)</t>
  </si>
  <si>
    <t>صالحی</t>
  </si>
  <si>
    <t>مشهد - بلوار وكيل اباد ، خيابان حافظ ، نبش حافظ ۶</t>
  </si>
  <si>
    <t>09159205885</t>
  </si>
  <si>
    <t xml:space="preserve">انتهاي اتوبان امام علي - بلوار ارتش - خيابان نخل - كوچه خسرو - مجتمع تجاري شميران سنتر - واحد ۶۱۶ </t>
  </si>
  <si>
    <t>داود</t>
  </si>
  <si>
    <t>رضایی فرد</t>
  </si>
  <si>
    <t>میدان رسالت -خیابان هفتم آذر - منازل سازمانی شهدای کوهک - لارک2- طبقه 2 - منزل کرمی * برای تحویل با شماره 09192059778 بیتا رضایی فرد تماس گرفته شود. *</t>
  </si>
  <si>
    <t>09192600545</t>
  </si>
  <si>
    <t>محمدمهدی</t>
  </si>
  <si>
    <t>علیا</t>
  </si>
  <si>
    <t>خیابان کسری - خیابان شهید بهشتی - میدان گلها - کوچه نسیم - ساختمان نسیم - طبقه 5 - واحد 11</t>
  </si>
  <si>
    <t>09307770110</t>
  </si>
  <si>
    <t>معروف</t>
  </si>
  <si>
    <t>میدان قدس خیابان دربند خیابان احمدی زمانی بن بست وصال پلاک۳ زنگ۱</t>
  </si>
  <si>
    <t>09101171830</t>
  </si>
  <si>
    <t>سامان</t>
  </si>
  <si>
    <t>خدری</t>
  </si>
  <si>
    <t>بلوار فردوس شرق، خیابان قبادی، خیابان ظرافتی، پلاک۶۸, واحد ۸</t>
  </si>
  <si>
    <t>09125337669</t>
  </si>
  <si>
    <t>اولویت ارسال قبل تعطیلات</t>
  </si>
  <si>
    <t>یکشنبه 13 خرداد 1403</t>
  </si>
  <si>
    <t>منصور</t>
  </si>
  <si>
    <t>پناهی زاده</t>
  </si>
  <si>
    <t>جم - سه راه مالیچه، خیابان بوستان، انتهای کوچه، ساختمان ارگ جم، طبقه اول، واحد دوم</t>
  </si>
  <si>
    <t>09190202198</t>
  </si>
  <si>
    <t>آیدا</t>
  </si>
  <si>
    <t>سمینی</t>
  </si>
  <si>
    <t>بلوار شهید بهشتی _ بعد از سه راه ۲۲ بهمن _ روبه روی سازمان همیاری و شهرداری _ کوی فاطمه زهرا _ پلاک ۲۴_ واحد ۴</t>
  </si>
  <si>
    <t>09183290189</t>
  </si>
  <si>
    <t>صابر</t>
  </si>
  <si>
    <t>کیماز</t>
  </si>
  <si>
    <t>کافه کوپیدو</t>
  </si>
  <si>
    <t>کرج - گوهردشت- خیابان هشتم شرقی-فاز یک -پلاک 40</t>
  </si>
  <si>
    <t>09125615277</t>
  </si>
  <si>
    <t>سهیل</t>
  </si>
  <si>
    <t>توکلی</t>
  </si>
  <si>
    <t>مازندران</t>
  </si>
  <si>
    <t>محمودآباد - مجتمع ورزشی آموزشی شرکت نفت محمودآباد - فناوری اطلاعات و ارتباطات</t>
  </si>
  <si>
    <t>09113270752</t>
  </si>
  <si>
    <t>اسوره</t>
  </si>
  <si>
    <t>سفارت نروژ</t>
  </si>
  <si>
    <t>09123581972</t>
  </si>
  <si>
    <t>کافه هال</t>
  </si>
  <si>
    <t>پارمیس</t>
  </si>
  <si>
    <t>ابتدای آجودانیه-نبش توکلی شرقی-پلاک ۲۶/۱</t>
  </si>
  <si>
    <t>09106627985</t>
  </si>
  <si>
    <t>ابریشمی</t>
  </si>
  <si>
    <t>مهناز</t>
  </si>
  <si>
    <t>امینیان</t>
  </si>
  <si>
    <t>09353984342</t>
  </si>
  <si>
    <t>اخوان عطار</t>
  </si>
  <si>
    <t>دیوا گاردن</t>
  </si>
  <si>
    <t> بلوار امام خمینی - بعد از پمپ بنزین - نبش کوچه پونه</t>
  </si>
  <si>
    <t>09128237880</t>
  </si>
  <si>
    <t>کافه بالکنچی</t>
  </si>
  <si>
    <t>پرداخت 7 روزه</t>
  </si>
  <si>
    <t>دلشاد</t>
  </si>
  <si>
    <t>ارسلان</t>
  </si>
  <si>
    <t>خيابان خرم_خيابان شهيدان شرقي_كوچه ۵_پلاك۲۳ مجتمع پگاه واحد1و2</t>
  </si>
  <si>
    <t>09367681256</t>
  </si>
  <si>
    <t>ارسال با تیپاکس</t>
  </si>
  <si>
    <t>میدان انقلاب، خیابان کارگرشمالی بالاتر از خیابان فرصت شیرازی پاساژ مهرسان، رستوران هلوشف</t>
  </si>
  <si>
    <t>09127047131</t>
  </si>
  <si>
    <t>کاظم</t>
  </si>
  <si>
    <t>فخذایی</t>
  </si>
  <si>
    <t>شرکت برنا</t>
  </si>
  <si>
    <t>خیام ۱۲. کوچه زنبق .زنبق جنوبی .پلاک ۱۷. طبقه ۱</t>
  </si>
  <si>
    <t>09930612394</t>
  </si>
  <si>
    <t>زکایی</t>
  </si>
  <si>
    <t>هلو شف</t>
  </si>
  <si>
    <t>زعفرانيه، سه راه آصف، نبش رامكوه</t>
  </si>
  <si>
    <t>09125860219</t>
  </si>
  <si>
    <t>شیوا</t>
  </si>
  <si>
    <t>خالصی</t>
  </si>
  <si>
    <t>زحمتکش</t>
  </si>
  <si>
    <t>سه شنبه 15 خرداد 1403</t>
  </si>
  <si>
    <t>حمید</t>
  </si>
  <si>
    <t>پرند</t>
  </si>
  <si>
    <t>کافه پرند</t>
  </si>
  <si>
    <t>سلمانشهر (متلقو) - انتهای خیابان ۱۰دریاگوشه - نرسیده به چهارراه دهکده شیرین</t>
  </si>
  <si>
    <t>09020130819</t>
  </si>
  <si>
    <t>بلوار نبوت، انتهاي كوچه هجده، مغازه نبش</t>
  </si>
  <si>
    <t>نقیب زاده</t>
  </si>
  <si>
    <t>جردن، عاطفی شرقی، پلاک ۲۸، واحد ۱۲</t>
  </si>
  <si>
    <t>09377813311</t>
  </si>
  <si>
    <t>تاریخ رُست تازه ارسال شود.</t>
  </si>
  <si>
    <t>درویشی</t>
  </si>
  <si>
    <t>شهرک مهدیه کوچه ۸پلاک ۳۳۰</t>
  </si>
  <si>
    <t>09301526380</t>
  </si>
  <si>
    <t>سحر</t>
  </si>
  <si>
    <t>جاوید</t>
  </si>
  <si>
    <t>09021518090</t>
  </si>
  <si>
    <t xml:space="preserve">آرش </t>
  </si>
  <si>
    <t>خیابان ابوذر شمالی - کوچه ۳۳ پلاک ۳۷</t>
  </si>
  <si>
    <t>09136372385</t>
  </si>
  <si>
    <t>؟</t>
  </si>
  <si>
    <t>اردبیل</t>
  </si>
  <si>
    <t>میدان ژاندارمری به طرف میدان مخابرات- کوچه نظافت ۱-پلاک ۳۷-ساختمان ترنم واحد ۷</t>
  </si>
  <si>
    <t>دوشنبه 14 خرداد 1403</t>
  </si>
  <si>
    <t>خیابان یادگار امام-خیابان پاسارگاد بعد از کوچه ۵ ساختمان امیرعلی واحد ۷</t>
  </si>
  <si>
    <t>09171774415</t>
  </si>
  <si>
    <t>عباسی نسب</t>
  </si>
  <si>
    <t>کافه برزیل</t>
  </si>
  <si>
    <t>شهربابک - خیابان حقانی روبروی مدرسه عدالت</t>
  </si>
  <si>
    <t>09198157580</t>
  </si>
  <si>
    <t>فهیمه</t>
  </si>
  <si>
    <t>قدم یاری</t>
  </si>
  <si>
    <t>کافه کُر</t>
  </si>
  <si>
    <t>بزرگراه حقانى بلوار كتابخانه ملى ضلع جنوبى پرديس تئاتر موسيقى</t>
  </si>
  <si>
    <t>09124431359</t>
  </si>
  <si>
    <t>نیاوران جماران خیابان حسن پور سرای محله جماران - کافه زنو</t>
  </si>
  <si>
    <t>09900069383</t>
  </si>
  <si>
    <t>مطهری اصل</t>
  </si>
  <si>
    <t>خ نیاوران ، خ مقدسی ، خیابان محمود احمدی زمانی ، پلاک ۴ واحد ۱۰۰۲</t>
  </si>
  <si>
    <t>09121081921</t>
  </si>
  <si>
    <t>کافه ناتور</t>
  </si>
  <si>
    <t>خ کریمخان خ عضدی (ابان جنوبی) پایین تر از بیمارستان ابان پلاک ۳۸</t>
  </si>
  <si>
    <t>09121112126</t>
  </si>
  <si>
    <t>قائم شهر - خ ساری نبش نیما یاس ۴۱</t>
  </si>
  <si>
    <t>پرداخت 435،000 تومان از کیف پول</t>
  </si>
  <si>
    <t>دینا</t>
  </si>
  <si>
    <t>خانی</t>
  </si>
  <si>
    <t>ورامين بلوار رسالت خيابان زواره بن بست غزال پلاك ٥ طبقه اول تا سوم</t>
  </si>
  <si>
    <t>09351417508</t>
  </si>
  <si>
    <t>میراب زاده</t>
  </si>
  <si>
    <t>کافه حیات هزار افسان</t>
  </si>
  <si>
    <t>خیابان فلسطین جنوبی خیابان بزرگمهر کوچه برادران مظفر شمالی</t>
  </si>
  <si>
    <t>09122969326</t>
  </si>
  <si>
    <t>پرداخت 370،000 تومان از کیف پول</t>
  </si>
  <si>
    <t>شانی</t>
  </si>
  <si>
    <t>اتوبان ارتش.شهرک نفت. بلوار کنگان.کوچه کنگان یکم.پلاک ۳۳.واحد ۲</t>
  </si>
  <si>
    <t>09127140173</t>
  </si>
  <si>
    <t>مینو</t>
  </si>
  <si>
    <t>رحمانی</t>
  </si>
  <si>
    <t>كافه رستوران رسپيروتو</t>
  </si>
  <si>
    <t>سعادت آباد، سرو غربى، خيابان آريا، نبش كوچه نامى ، پلاك ١</t>
  </si>
  <si>
    <t>09102077467</t>
  </si>
  <si>
    <t>میر پوریا</t>
  </si>
  <si>
    <t>خیابان حشمت رو به رو ورزشگاه شهدا ما بین حشمت ۶ و ۸</t>
  </si>
  <si>
    <t>09194153151</t>
  </si>
  <si>
    <t>پیغمبری</t>
  </si>
  <si>
    <t>ظفر - خیابان همایون - کوچه صمدی - پلاک ۱۱ - واحد ۵</t>
  </si>
  <si>
    <t>09127372602</t>
  </si>
  <si>
    <t>حکیمی</t>
  </si>
  <si>
    <t>کافه میم</t>
  </si>
  <si>
    <t>تایباد -بلوار امام حسین، بین امام حسین 4 و 6</t>
  </si>
  <si>
    <t>09158112993</t>
  </si>
  <si>
    <t>متین</t>
  </si>
  <si>
    <t>رسول نژاد</t>
  </si>
  <si>
    <t>بوکان - شهرک گلستان، بصیرت ۶</t>
  </si>
  <si>
    <t>آدربایجان غربی</t>
  </si>
  <si>
    <t>09390591979</t>
  </si>
  <si>
    <t>تراب</t>
  </si>
  <si>
    <t>کافه رستوران لازارو</t>
  </si>
  <si>
    <t>شهرک سالاریه بلوار شهید گلستانه جنب مدرسه شهید فلاحی پلاک 61</t>
  </si>
  <si>
    <t>09127501098</t>
  </si>
  <si>
    <t>عفتی</t>
  </si>
  <si>
    <t>خیابان شادمهر، خیابان نیک روش فرد، کوچه حسینی، بن بست تیموریان، پلاک ٣، واحد ٩</t>
  </si>
  <si>
    <t>09355296260</t>
  </si>
  <si>
    <t>روتین پارت یک  ماهانه</t>
  </si>
  <si>
    <t>چهارشنبه 16 خرداد 1403</t>
  </si>
  <si>
    <t>فاتح نژاد</t>
  </si>
  <si>
    <t>کافه بیکری گنتوم</t>
  </si>
  <si>
    <t>چهارراه زرگري - ساختمان بارانا</t>
  </si>
  <si>
    <t>09917331340</t>
  </si>
  <si>
    <t>+ هدیه سری ایکس</t>
  </si>
  <si>
    <t>طباطبائی</t>
  </si>
  <si>
    <t>اتوبان حکیم ،خیابان شیخ بهایی شمال، برج بین الملی تهران بال بی واحد 2121</t>
  </si>
  <si>
    <t>09124494229</t>
  </si>
  <si>
    <t>چوپانی</t>
  </si>
  <si>
    <t>کافه بنک</t>
  </si>
  <si>
    <t xml:space="preserve">چهارراه پردیس - ک خیام </t>
  </si>
  <si>
    <t>09366587866</t>
  </si>
  <si>
    <t>خيابان رسالت خيابان كرمان نبش كوچه صافي</t>
  </si>
  <si>
    <t>قنادی اته</t>
  </si>
  <si>
    <t>کافه نیروانا</t>
  </si>
  <si>
    <t>عطوفی</t>
  </si>
  <si>
    <t>کافه ماک</t>
  </si>
  <si>
    <t>انسجام کوچه ۱۶ فرعی آخر خیابان آرمیده پلاک ۷۴</t>
  </si>
  <si>
    <t>09195756651</t>
  </si>
  <si>
    <t>کافه پلتفرم وست</t>
  </si>
  <si>
    <t>پاسداران سه راه ضرابخانه ،سروستان ۵، کوچه اول، پلاک ۱ ،واحد ۳</t>
  </si>
  <si>
    <t>09147894009</t>
  </si>
  <si>
    <t>آوا</t>
  </si>
  <si>
    <t>کمال</t>
  </si>
  <si>
    <t>خیابان مقداد-کوچه هفتم مقداد-اواسط کوچه</t>
  </si>
  <si>
    <t>09130983353</t>
  </si>
  <si>
    <t>عطارزاده</t>
  </si>
  <si>
    <t>خ سعادت آباد-خ ۲۳ شرقی (نفیسی شرقی)</t>
  </si>
  <si>
    <t>09357325966</t>
  </si>
  <si>
    <t>تحویل حضوری / هزینه پیک به کیف پول مشتری عودت داده شد.</t>
  </si>
  <si>
    <t>سفارش 750 گرمی ها در بسته بندی جدا با فاکتور جدا به آدرس کافه ارسال شوند.</t>
  </si>
  <si>
    <t>آراد</t>
  </si>
  <si>
    <t>ازگل، خیابان نوبهار، گلسای دوم سمت چپ، کوچه آذر، بن بست گل آذین، پلاک ۸، ساختمان بهارستان، واحد ۵۰۷</t>
  </si>
  <si>
    <t>09354234253</t>
  </si>
  <si>
    <t>از رُست های کمی قبل تر برای مشتری ارسال شود. / بابت تاریخ رُست با مشتری هماهنگ شود.</t>
  </si>
  <si>
    <t>فاکتور چاپی</t>
  </si>
  <si>
    <t>+</t>
  </si>
  <si>
    <t>کافه کیوباکس</t>
  </si>
  <si>
    <t>نوشاد</t>
  </si>
  <si>
    <t>شکوه فر</t>
  </si>
  <si>
    <t>فیلترکافی</t>
  </si>
  <si>
    <t>ایمان</t>
  </si>
  <si>
    <t>بنفشه</t>
  </si>
  <si>
    <t>کافه طهرون (کیش)</t>
  </si>
  <si>
    <t>کیش</t>
  </si>
  <si>
    <t>کیبل اسکی</t>
  </si>
  <si>
    <t>09037950385</t>
  </si>
  <si>
    <t>پنجشنبه 17 خرداد 1403</t>
  </si>
  <si>
    <t>دهخدایی</t>
  </si>
  <si>
    <t>کالارسان هستی (زپ)</t>
  </si>
  <si>
    <t>09126727970</t>
  </si>
  <si>
    <t>سونیا</t>
  </si>
  <si>
    <t>بیگی</t>
  </si>
  <si>
    <t>خیابان میر.خیابان مصلی. کوچه ششم. پلاک7. زنگ صفرپنج</t>
  </si>
  <si>
    <t>09131173788</t>
  </si>
  <si>
    <t>نویدرضا</t>
  </si>
  <si>
    <t>قنبری</t>
  </si>
  <si>
    <t>امیرآباد، کارگر شمالی، روبروی خیابان پانزدهم، کوی دانشگاه تهران</t>
  </si>
  <si>
    <t>09135633937</t>
  </si>
  <si>
    <t>نادری</t>
  </si>
  <si>
    <t>کافه گوزن</t>
  </si>
  <si>
    <t>گوهردشت-کوچه دوم شرقی(فرجی) مجتمع چیچیکا طبقه منفی دو واحدC20</t>
  </si>
  <si>
    <t>09126794191</t>
  </si>
  <si>
    <t>اسحقی</t>
  </si>
  <si>
    <t>کافه آفریقا</t>
  </si>
  <si>
    <t>خیابان بوستان نرسیده به استخر شین</t>
  </si>
  <si>
    <t>09010145254</t>
  </si>
  <si>
    <t>لک</t>
  </si>
  <si>
    <t>بلوار سرداران میدان والفجر خیابان فرهنگیان کوچه گل‌های غربی مجتمع گل یخ پلاک ۵ واحد ۱</t>
  </si>
  <si>
    <t>09219504675</t>
  </si>
  <si>
    <t>جلالی</t>
  </si>
  <si>
    <t>جم - شهرک پردیس،کوی فارابی واحد266</t>
  </si>
  <si>
    <t>09177042733</t>
  </si>
  <si>
    <t>ارسال با پست پیشتاز</t>
  </si>
  <si>
    <t>حانیه</t>
  </si>
  <si>
    <t>امیرزاده</t>
  </si>
  <si>
    <t>09121711837</t>
  </si>
  <si>
    <t>ولنجک ۸ پلاک ۱۸ زنگ ۷ طبقه ۴</t>
  </si>
  <si>
    <t>خنجری</t>
  </si>
  <si>
    <t>سعادت آباد، شهرک مخابرات، بلوار شهید ذبیحی، کوچه استاد شهریار، برج پرواز ۴ طبقه ۶ واحد ۲۳</t>
  </si>
  <si>
    <t>09127834506</t>
  </si>
  <si>
    <t>سنبلی</t>
  </si>
  <si>
    <t>خیابان دانشکده،پل قویون، کوچه کهرم(بوعلی)، پلاک15 روبروی مهمانسرا</t>
  </si>
  <si>
    <t>09141894094</t>
  </si>
  <si>
    <t>کافه ویولانج</t>
  </si>
  <si>
    <t>کوهسنگی،مجتمع مهر کوهسنگی ، طبقه 6</t>
  </si>
  <si>
    <t>09150021614</t>
  </si>
  <si>
    <t>ماهان</t>
  </si>
  <si>
    <t>جغتایی</t>
  </si>
  <si>
    <t>کافه ایبو</t>
  </si>
  <si>
    <t>تسویه دو هفته ای</t>
  </si>
  <si>
    <t>دانش آموز ۱۹ - نبش چهارراه اول</t>
  </si>
  <si>
    <t>09153036236</t>
  </si>
  <si>
    <t>خیابان شریعتی ، دو راهی قلهک ، خیابان بصیری ، کوچه باغ بانک ، پلاک یک واحد 17</t>
  </si>
  <si>
    <t>09109007899</t>
  </si>
  <si>
    <t>لغو شده ولی پرداخت موفق بوده</t>
  </si>
  <si>
    <t>بهروززیارتی</t>
  </si>
  <si>
    <t>کافه لیکارد</t>
  </si>
  <si>
    <t>خیابان بعثت نبش شقایق ۶</t>
  </si>
  <si>
    <t>09120213944</t>
  </si>
  <si>
    <t>شهریار</t>
  </si>
  <si>
    <t>حشمت</t>
  </si>
  <si>
    <t>انتهای کارگر شمالی - کوچه ۱۹ - بین فجر ۲ و جانبازان - پلاک ۵۹-واحد ۳</t>
  </si>
  <si>
    <t>09392202830</t>
  </si>
  <si>
    <t>سجادی</t>
  </si>
  <si>
    <t>کافه پاپیلون</t>
  </si>
  <si>
    <t>شهرک اکباتان فاز یک خیابان علیزاده بازارچه ۱۰ پلاک ۱</t>
  </si>
  <si>
    <t>09124042172</t>
  </si>
  <si>
    <t>رحمانی مقدم</t>
  </si>
  <si>
    <t>کافه بیرون</t>
  </si>
  <si>
    <t>کاشمر</t>
  </si>
  <si>
    <t xml:space="preserve">نبش آزادگان ۲۳/۱ </t>
  </si>
  <si>
    <t>09016624204</t>
  </si>
  <si>
    <t>صباغی</t>
  </si>
  <si>
    <t>کافه کلاغ</t>
  </si>
  <si>
    <t>خیابان خیام. خیام ۲. لوازم خانگی کوروش</t>
  </si>
  <si>
    <t>09155418386</t>
  </si>
  <si>
    <t>کافه آدرنالین</t>
  </si>
  <si>
    <t>پارس آباد - فلکه آب فاضلاب کمپ کشت و صنعت کوچه اول پلاک ۲۴</t>
  </si>
  <si>
    <t>09144521191</t>
  </si>
  <si>
    <t>حسنی</t>
  </si>
  <si>
    <t>خیابان ایت‌الله کاشانی-انتهای کوچه صاحبقدم-کوچه فروردین ۹-پلاک ۸۸</t>
  </si>
  <si>
    <t>09331614004</t>
  </si>
  <si>
    <t>جمعه 18 خرداد 1403</t>
  </si>
  <si>
    <t>هلیا</t>
  </si>
  <si>
    <t>حسین زاده</t>
  </si>
  <si>
    <t>ستارخان نبش خ زارع جنب داروخانه پ۸۹ واحد۵</t>
  </si>
  <si>
    <t>09120087296</t>
  </si>
  <si>
    <t>حمزه پور</t>
  </si>
  <si>
    <t>خیابان مارالان-روبه روی مسجد غیاث -کوچه باروقی -بن بست شعر باف پلاک ۲۲</t>
  </si>
  <si>
    <t>09054387078</t>
  </si>
  <si>
    <t>کافه لامور</t>
  </si>
  <si>
    <t>بلوار دانشجو _ روبروی آموزشگاه رانندگی فجر _ کانکس سفید</t>
  </si>
  <si>
    <t>اسعدی</t>
  </si>
  <si>
    <t>کافه بینس</t>
  </si>
  <si>
    <t>شهرک کارمندان فاز ۲ خیابان ۱۱ غربی پلاک ۱۴</t>
  </si>
  <si>
    <t>09370431298</t>
  </si>
  <si>
    <t>دشتی</t>
  </si>
  <si>
    <t>شهریار - باغستان،باباسلمان،ابتدای بلوار شهید کلهر</t>
  </si>
  <si>
    <t>09123671245</t>
  </si>
  <si>
    <t>الهامی</t>
  </si>
  <si>
    <t>خیابان پیروزی - بلوار ابوذر - پل سوم - علامه امیننی شمالی -نبش بهشت پنجم - پلاک 112 - طبقه همکف</t>
  </si>
  <si>
    <t>09105101872</t>
  </si>
  <si>
    <t>ادیبی</t>
  </si>
  <si>
    <t>سده لنجان-خیابان امام-کوچه فطرت-بن بست مالک-پلاک ۶۰</t>
  </si>
  <si>
    <t>09360706464</t>
  </si>
  <si>
    <t>بهارک</t>
  </si>
  <si>
    <t>حسینی</t>
  </si>
  <si>
    <t>کافه کتاب زنو</t>
  </si>
  <si>
    <t>نیاوران جماران خ حسن پور سرای محله جماران</t>
  </si>
  <si>
    <t>09128028406</t>
  </si>
  <si>
    <t>خیابان باهنر، کوچه میثم ۱، بن بست اول، ساختمان نیکی، طبقه اول، واحد دوم</t>
  </si>
  <si>
    <t>09330512117</t>
  </si>
  <si>
    <t>مقدسی زاده</t>
  </si>
  <si>
    <t>پیامبر غربی، بلوار مطهری، کوچه چهارم شرقی، پلاک ۴، واحد ۵</t>
  </si>
  <si>
    <t>09125658469</t>
  </si>
  <si>
    <t>شنبه 19 خرداد 1403</t>
  </si>
  <si>
    <t>خ فردوسی جنوبی، روبروی کوچه برلن، ادارات مرکزی بانک ملی</t>
  </si>
  <si>
    <t>09193481235</t>
  </si>
  <si>
    <t>سیاهبالایی</t>
  </si>
  <si>
    <t>قهوه باماهاس</t>
  </si>
  <si>
    <t>میدان امام علی</t>
  </si>
  <si>
    <t>09117328528</t>
  </si>
  <si>
    <t>یوسف</t>
  </si>
  <si>
    <t>حاجی صادقی</t>
  </si>
  <si>
    <t>خ مطهری - خ کوه نور - نبش ششم - ساختمان مبین‌نت</t>
  </si>
  <si>
    <t>09127783226</t>
  </si>
  <si>
    <t>نعما</t>
  </si>
  <si>
    <t>محمدیان روشن</t>
  </si>
  <si>
    <t>خیابان دستغیب- نرسیده به چهارراه خیام- خیابان مهندس - مهندس ۱۰ - پلاک یک ممیز شانزده- واحد ۴</t>
  </si>
  <si>
    <t>09155131699</t>
  </si>
  <si>
    <t>پورسیدی</t>
  </si>
  <si>
    <t>سعادت آباد میدان فرهنگ بلوار فرهنگ خیابان ۱۶ شرقی پلاک ۱۸ واحد ۳۰۴</t>
  </si>
  <si>
    <t>09121228264</t>
  </si>
  <si>
    <t>محمودیان</t>
  </si>
  <si>
    <t>آورین لانژ</t>
  </si>
  <si>
    <t>09362636774</t>
  </si>
  <si>
    <t>مهسا</t>
  </si>
  <si>
    <t>بروجن</t>
  </si>
  <si>
    <t>میدان امام، خیابان رازی، پلاک ۱۹۱</t>
  </si>
  <si>
    <t>09371698543</t>
  </si>
  <si>
    <t>حبیبی</t>
  </si>
  <si>
    <t>اراک</t>
  </si>
  <si>
    <t>میدان حافظیه بلوار حافظیه کوچه نسترن ۹ پلاک ۸ طبقه دوم</t>
  </si>
  <si>
    <t>09129617165</t>
  </si>
  <si>
    <t>کافه یونید</t>
  </si>
  <si>
    <t>صفاییه،خیابان شهید نیرنگ،نبش تقاطع ارشاد،جنب خشک شویی برف</t>
  </si>
  <si>
    <t>09134506849</t>
  </si>
  <si>
    <t>عظیمی</t>
  </si>
  <si>
    <t>میدان نیاوران،خ پور ابتهاج ،خ شهید اکبر صبوری ،کوچه کمالی شرقی، پ ۳۴،واحد ۷</t>
  </si>
  <si>
    <t>09122836898</t>
  </si>
  <si>
    <t>امینی زاد</t>
  </si>
  <si>
    <t>عباس آباد خیابان مفتح، نرسیده به خیابان مطهری، خیابان نقدی، پلاک۱۲ واحد همکف</t>
  </si>
  <si>
    <t>09373479303</t>
  </si>
  <si>
    <t>عزیزی</t>
  </si>
  <si>
    <t>میدان پونک، بلوار فلاح زاده، بعد از چهارراه(جنب داروخانه)،پلاک ۳۰،واحد ۹</t>
  </si>
  <si>
    <t>09015242817</t>
  </si>
  <si>
    <t>میرداماد نبش آقازاده فرد پلاک 161</t>
  </si>
  <si>
    <t>تقاطع خ تخت طاووس و شریعتی - خ شهدا ناجا - خ سلیمی جنوبی - کوچه علائی - پلاک 2 ط 1</t>
  </si>
  <si>
    <t>قبل ارسال، با مشتری هماهنگ شود.</t>
  </si>
  <si>
    <t>آدرس برای ارسال بعد از ساعت 15</t>
  </si>
  <si>
    <t>پایین تر از فلکه اول شهران خیابان قائم غربی پلاک۴۰واحد۵</t>
  </si>
  <si>
    <t>09128856787</t>
  </si>
  <si>
    <t>رجب زاده</t>
  </si>
  <si>
    <t>مسترکافه</t>
  </si>
  <si>
    <t>خراسان شمالی</t>
  </si>
  <si>
    <t>شیروان - خیابان امام رضا.خیابان شفا.نبش شفای۲</t>
  </si>
  <si>
    <t>09155869627</t>
  </si>
  <si>
    <t>انقلاب، نرسیده به میدان فردوسی ، کوچه کندوان, تقاطع مهرانی, پلاک ۱۹ , کافه طهرون</t>
  </si>
  <si>
    <t>دستگاه اسپرسو ساز دلونگی</t>
  </si>
  <si>
    <t>خیابان جمهوری ، انسجام ، خیابان کرامت ، کرامت ۹ ، فرعی ۶ پلاک ۱۴</t>
  </si>
  <si>
    <t>09120032182</t>
  </si>
  <si>
    <t>نامی</t>
  </si>
  <si>
    <t>طاهرنژاد</t>
  </si>
  <si>
    <t>گلسار خیابان ۷۸ پلاک ۲۵</t>
  </si>
  <si>
    <t>09354986296</t>
  </si>
  <si>
    <t>کاظم بیکی</t>
  </si>
  <si>
    <t>میدان توحید، خیابان نصرت غربی، پلاک 49/51، زنگ 8</t>
  </si>
  <si>
    <t>09382664857</t>
  </si>
  <si>
    <t>آتش بیک</t>
  </si>
  <si>
    <t>خیابان فردوسی، خیابان جمهوری هفده. پلاک ده. زنگ دوم(وسط)</t>
  </si>
  <si>
    <t>09357271386</t>
  </si>
  <si>
    <t>ارسال با ماهکس</t>
  </si>
  <si>
    <t>ارشیا</t>
  </si>
  <si>
    <t>ضرابیان</t>
  </si>
  <si>
    <t>بابل</t>
  </si>
  <si>
    <t>شهرک بهزاد نبش شهرک فارابی</t>
  </si>
  <si>
    <t>09353980722</t>
  </si>
  <si>
    <t xml:space="preserve"> </t>
  </si>
  <si>
    <t>علی جمشید</t>
  </si>
  <si>
    <t>کافه تنتو</t>
  </si>
  <si>
    <t>شهرک غرب میدان صنعت پاساژ پلاتین حیاط</t>
  </si>
  <si>
    <t>09123449771</t>
  </si>
  <si>
    <t xml:space="preserve">میدان امام بلوار آزادی خیابان بعثت بین بعثت ۲ و ۴ </t>
  </si>
  <si>
    <t>یکشنبه 20 خرداد 1403</t>
  </si>
  <si>
    <t>مولوی</t>
  </si>
  <si>
    <t>خیابان احمدآباد-بابک۶، پلاک۲۱،طبقه۳</t>
  </si>
  <si>
    <t>09154712339</t>
  </si>
  <si>
    <t>خدابنده</t>
  </si>
  <si>
    <t>چهارمحال و بختیاری</t>
  </si>
  <si>
    <t>کیان - شهرکرد_شهرکیان بلوار ازادگان کوچه ۸ پلاک ۳۶</t>
  </si>
  <si>
    <t>09384334666</t>
  </si>
  <si>
    <t>راز</t>
  </si>
  <si>
    <t>صفایی</t>
  </si>
  <si>
    <t>خیابان ولی عصر، خیابان توانیر شمالی(شهید عباسپور)، بالاتر از پل همت،کوچه گلزار، پلاک 4، واحد 5،زنگ تکی</t>
  </si>
  <si>
    <t>09129355273</t>
  </si>
  <si>
    <t>کافه بیکری کروسان مژده</t>
  </si>
  <si>
    <t>زنجانی</t>
  </si>
  <si>
    <t>دیباجی شمالی،نسرین،پلاک۲،واحد۱۱</t>
  </si>
  <si>
    <t>09127069389</t>
  </si>
  <si>
    <t>کژال</t>
  </si>
  <si>
    <t>امیرقهرمانی</t>
  </si>
  <si>
    <t>09369912100</t>
  </si>
  <si>
    <t>صمدی خوشخو</t>
  </si>
  <si>
    <t>کافه هما</t>
  </si>
  <si>
    <t>چهارراه حافظ به سمت خیابان دانش/جنب گل آرامیس</t>
  </si>
  <si>
    <t>09224986859</t>
  </si>
  <si>
    <t>اکاتی</t>
  </si>
  <si>
    <t>زیباشهر ، تقاطع نصر و خوارزمی جنب پروتئین سلامت واحد ۵</t>
  </si>
  <si>
    <t>09120479787</t>
  </si>
  <si>
    <t>شاهرودی</t>
  </si>
  <si>
    <t>میدان هروی خ وفامنش کوچه امید (شرقی) پلاک 8 واحد 13</t>
  </si>
  <si>
    <t>09123360103</t>
  </si>
  <si>
    <t>مهکامه</t>
  </si>
  <si>
    <t>کامی</t>
  </si>
  <si>
    <t>کافه ایست بای وست</t>
  </si>
  <si>
    <t>خيايان اقدسيه(موحد دانش) - نبش كوچه شريفي منش -  ساختمان اوا پلت - طبقه ۹</t>
  </si>
  <si>
    <t>09363666701</t>
  </si>
  <si>
    <t>چمن باز</t>
  </si>
  <si>
    <t>بلوار شهران کوچه ششم غربی پلاک ۷ طبقه ۲</t>
  </si>
  <si>
    <t>09173201346</t>
  </si>
  <si>
    <t>محمدحسین</t>
  </si>
  <si>
    <t>عالم شناس</t>
  </si>
  <si>
    <t>طرشت، بلوار صالحی، تقاطع بلوار اکبری، برج فناوری شریف، طبقه 10، واحد1002</t>
  </si>
  <si>
    <t>09127226168</t>
  </si>
  <si>
    <t>در اولویت ارسال</t>
  </si>
  <si>
    <t>نیایش</t>
  </si>
  <si>
    <t>روزبان</t>
  </si>
  <si>
    <t>کیا کافی گستر</t>
  </si>
  <si>
    <t>09940749771</t>
  </si>
  <si>
    <t>زارع رفیع</t>
  </si>
  <si>
    <t>کافه رستوران دونو</t>
  </si>
  <si>
    <t>09939117838</t>
  </si>
  <si>
    <t>جهانشهر بلوار مولانا خیابان ابو علی سینا بین بن بست دوم و چهارم  **لطفا 12 ظهر به بعد تحویل داده شود**</t>
  </si>
  <si>
    <t>شیخ</t>
  </si>
  <si>
    <t>بهنام</t>
  </si>
  <si>
    <t>پسندیده</t>
  </si>
  <si>
    <t>کافه وایب</t>
  </si>
  <si>
    <t>کیانپارس اردیبهشت شرقی بین دانشور و شهریور</t>
  </si>
  <si>
    <t>09168258954</t>
  </si>
  <si>
    <t>شامی</t>
  </si>
  <si>
    <t>کافه بن سین</t>
  </si>
  <si>
    <t>محله کوچه مشکی-میدان رسل-خیابان امامت-خیابان ۱۴متری قائم-روبروی سالن کشتی قائم</t>
  </si>
  <si>
    <t>09395972565</t>
  </si>
  <si>
    <t>دوشنبه 21 خرداد 1403</t>
  </si>
  <si>
    <t>سیما</t>
  </si>
  <si>
    <t>عادلی فر</t>
  </si>
  <si>
    <t>لویزان، شیان، خیابان شقایق، شیان ۴ شرقی، پلاک ۲۴، ساختمان جاوید، واحد ۱۲</t>
  </si>
  <si>
    <t>09912964133</t>
  </si>
  <si>
    <t>حسن</t>
  </si>
  <si>
    <t>مغازه آقای قهوه</t>
  </si>
  <si>
    <t>اسفراین</t>
  </si>
  <si>
    <t xml:space="preserve">خیابان امام خمینی بالاتر از چهارراه خرمشهر </t>
  </si>
  <si>
    <t>09388314848</t>
  </si>
  <si>
    <t>زرین شهر ـ لنجان - بلوار اندیشه - اندیشه ۸ - پلاک ۴۶</t>
  </si>
  <si>
    <t>09139357656</t>
  </si>
  <si>
    <t>کافه فِرِش</t>
  </si>
  <si>
    <t>گلسار بلوارتوحید روبه رو ۱۴۴</t>
  </si>
  <si>
    <t>09215891505</t>
  </si>
  <si>
    <t>روزبه</t>
  </si>
  <si>
    <t>قهوه بی سان</t>
  </si>
  <si>
    <t>بلوار وکیل آباد، خیابان هاشمیه ، هاشمیه ۲۸ ، مقابل ۲۸/۵ ، جنب پلاک ۷</t>
  </si>
  <si>
    <t>09354353912</t>
  </si>
  <si>
    <t>سجاد</t>
  </si>
  <si>
    <t>سرمست</t>
  </si>
  <si>
    <t>اشتهارد</t>
  </si>
  <si>
    <t>شهرک صنعتی اشتهارد-بلوار سعدی غربی-بوستان سوم -گلستان اول قطعه 127</t>
  </si>
  <si>
    <t>09125624548</t>
  </si>
  <si>
    <t>تبريز - وليعصر ،چهارراه شريعتي به سمت رازي</t>
  </si>
  <si>
    <t>آقایاری</t>
  </si>
  <si>
    <t>کافه ریور</t>
  </si>
  <si>
    <t>چهارراه فلسطین نبش بانک شهر</t>
  </si>
  <si>
    <t>09392470552</t>
  </si>
  <si>
    <t>قفل گری</t>
  </si>
  <si>
    <t>شرکت سامسونگ گلف الکترونیکس</t>
  </si>
  <si>
    <t>پدمه</t>
  </si>
  <si>
    <t>سهروردی شمالی 50 متر پایینتر از تقاطع عباس آباد کوچه سینک پلاک 15 واحد 1</t>
  </si>
  <si>
    <t>09330415957</t>
  </si>
  <si>
    <t>سرورامینی</t>
  </si>
  <si>
    <t>سعادت‌آباد، خیابان گلستان، خیابان باغستان، روبروی مجتمع فنی تهران، پلاک ۲، شرکت دیوار</t>
  </si>
  <si>
    <t>09395992486</t>
  </si>
  <si>
    <t>بهروزی</t>
  </si>
  <si>
    <t>لنگرود</t>
  </si>
  <si>
    <t>شهر چاف و چمخاله تازه آباد کوچه کادوس پلاک 4</t>
  </si>
  <si>
    <t>09308484001</t>
  </si>
  <si>
    <t>فواد</t>
  </si>
  <si>
    <t>صدرالدینی</t>
  </si>
  <si>
    <t>کافه زاغ</t>
  </si>
  <si>
    <t>ولیعصر ،میدان تجارت جهانی ، به‌سمت سه راهی ایرداک و سعدی *قبل تحویل به کافه، با شماره گیرنده تماس گرفته شود*</t>
  </si>
  <si>
    <t>09391141822</t>
  </si>
  <si>
    <t>هادی</t>
  </si>
  <si>
    <t>بعد از زیرگذر مترو کرج، شهرک بنفشه، بلوار آخوندی، کوچه اولیایی، پلاک ۱۰، واحد ۵</t>
  </si>
  <si>
    <t>09371209262</t>
  </si>
  <si>
    <t>مهرداد</t>
  </si>
  <si>
    <t>سعدلونیا</t>
  </si>
  <si>
    <t>خ امام - کوچه باشگاه - پلاک۴۰ - الکتروسمنان</t>
  </si>
  <si>
    <t>09127401078</t>
  </si>
  <si>
    <t>* آسیاب اسپرسو ساز خانگی</t>
  </si>
  <si>
    <t>عرفانی نژاد</t>
  </si>
  <si>
    <t>گلستان خ فرهنگ ۲ ساختمان ترنج ۷ واحد ۴</t>
  </si>
  <si>
    <t>09167399644</t>
  </si>
  <si>
    <t>علی اصغر</t>
  </si>
  <si>
    <t>شیری</t>
  </si>
  <si>
    <t>کافه قهوه دان</t>
  </si>
  <si>
    <t>قیدار - خیابان امام خیابان سرچشمه</t>
  </si>
  <si>
    <t>09125410588</t>
  </si>
  <si>
    <t>آرمین</t>
  </si>
  <si>
    <t>میرداماد، میدان مادر، سنجابی، شریفی، پلاک 10، واحد 1</t>
  </si>
  <si>
    <t>09351594525</t>
  </si>
  <si>
    <t>صدرا</t>
  </si>
  <si>
    <t>صادق زاده</t>
  </si>
  <si>
    <t>قاضی طباطبائی10، سوزن چی 7، مجتمع گرند،طبقه اول</t>
  </si>
  <si>
    <t>09307818965</t>
  </si>
  <si>
    <t>حیدری</t>
  </si>
  <si>
    <t>جنت آباد مرکزی - خیابان اقاقیا - خیابان نسترن - خیابان مهر - کوچه سرو ۶ پلاک ۲ واحد ۸</t>
  </si>
  <si>
    <t>09129476829</t>
  </si>
  <si>
    <t>ارسال فورس*</t>
  </si>
  <si>
    <t>مافی</t>
  </si>
  <si>
    <t>09307642929</t>
  </si>
  <si>
    <t>ستارخان - خ شهرآرا - خ ملکوتی - پلاک 64 - واحد 3</t>
  </si>
  <si>
    <t>کافه نامبرتن</t>
  </si>
  <si>
    <t>320،000 تومان پرداخت از کیف پول</t>
  </si>
  <si>
    <t>وحیدی منفرد</t>
  </si>
  <si>
    <t>بلوار امین کوچه 10/فرعی 8 /پلاک یک</t>
  </si>
  <si>
    <t>09127177325</t>
  </si>
  <si>
    <t>سپاسی</t>
  </si>
  <si>
    <t>خیابان فرشته خیابان دکتر حسابی ساختمان رادگان پلاک ۲۳ واحد ۳</t>
  </si>
  <si>
    <t>09123025003</t>
  </si>
  <si>
    <t>آسیاب برای دستگاه خانگی</t>
  </si>
  <si>
    <t>رحیم زاده</t>
  </si>
  <si>
    <t>خانی آبادنو ،شهرک شریعتی، خیابان مهران جنوبی،کوچه ایثاربخش، پلاک ۲۶، واحدیک و‌چهار</t>
  </si>
  <si>
    <t>09125972256</t>
  </si>
  <si>
    <t>مطلق</t>
  </si>
  <si>
    <t>آشپزخانه دربار</t>
  </si>
  <si>
    <t>انقلاب خیابان لبافی نژاد بعد از تقاطع 12فروردین پلاک 2-171 آشپزخانه دربار</t>
  </si>
  <si>
    <t>09222373066</t>
  </si>
  <si>
    <t>ظلی</t>
  </si>
  <si>
    <t>کافه سان سی مون</t>
  </si>
  <si>
    <t>مهرشهر بلوار شهرداری سر خیابان ۲۰۱</t>
  </si>
  <si>
    <t>09369297220</t>
  </si>
  <si>
    <t>سه شنبه 22 خرداد 1403</t>
  </si>
  <si>
    <t>تازه ترین رُست ارسال شود.</t>
  </si>
  <si>
    <t>بغدادی</t>
  </si>
  <si>
    <t>کافه وال</t>
  </si>
  <si>
    <t>هشتگرد</t>
  </si>
  <si>
    <t>خیابان خویینی ها</t>
  </si>
  <si>
    <t>09918942439</t>
  </si>
  <si>
    <t>شیخی</t>
  </si>
  <si>
    <t>کافه اسکای باکس</t>
  </si>
  <si>
    <t>بالاتر از میدان فهمیده پشت پمپ بنزین خیابان پیام پلاک 79</t>
  </si>
  <si>
    <t>09142399716</t>
  </si>
  <si>
    <t>حاجی هاشمی</t>
  </si>
  <si>
    <t>ستارخان فلکه اول صادقیه بعد از چهارراه اسدی پاساژ مروارید پلاک ۲</t>
  </si>
  <si>
    <t>09121121229</t>
  </si>
  <si>
    <t>خ حافظ خ نوفل لوشاتو خ هانری کوربن پلاک 8</t>
  </si>
  <si>
    <t>صبا</t>
  </si>
  <si>
    <t>خسروبخش</t>
  </si>
  <si>
    <t>پاسداران سهراه شالمان کوچه یوسف پلاک ۲</t>
  </si>
  <si>
    <t>09188783927</t>
  </si>
  <si>
    <t>هوم کافی</t>
  </si>
  <si>
    <t>کاژه لانژ</t>
  </si>
  <si>
    <t xml:space="preserve">خ شهيد فاطمي (دورشهر) بين كوچه 17 و 19 </t>
  </si>
  <si>
    <t>09365088010</t>
  </si>
  <si>
    <t xml:space="preserve">هفت تير - خيابان سنايي - نبش نژادكي - پلاك 78 </t>
  </si>
  <si>
    <t>آقاپور</t>
  </si>
  <si>
    <t>کافه رادیکال 13</t>
  </si>
  <si>
    <t>سازمان برنامه شمالی خیابان براتلو نبش هشتم غربی</t>
  </si>
  <si>
    <t>09360783913</t>
  </si>
  <si>
    <t>ارسال فورس</t>
  </si>
  <si>
    <t>زند راد</t>
  </si>
  <si>
    <t>پیروزی ، خیابان اول نیرو هوایی ، کوچه ی ۱.35 , پلاک ۶</t>
  </si>
  <si>
    <t>09102585589</t>
  </si>
  <si>
    <t>طالبی</t>
  </si>
  <si>
    <t>خ شیخ صدوق شمالی ، خ کاخ سعادت آباد شرقی ، نبش کوچه ترکان ، پلاک ۹۶</t>
  </si>
  <si>
    <t>09335601918</t>
  </si>
  <si>
    <t>علس</t>
  </si>
  <si>
    <t>بدخشان</t>
  </si>
  <si>
    <t>کوی نصر خیابان حسن کربلایی پلاک 517 طبقه 4</t>
  </si>
  <si>
    <t>09016859532</t>
  </si>
  <si>
    <t>مهری</t>
  </si>
  <si>
    <t>فتحعلیزاده</t>
  </si>
  <si>
    <t>09122446098</t>
  </si>
  <si>
    <t>سه راه جمهوری خیابان فلاحزادگان بن بست شاهین بن بست یکم پلاک ۲ واحد ۷ *شماره تماس گیرنده: ۰۹۱۲۱۷۹۰۹۱۷ *</t>
  </si>
  <si>
    <t>09303714006</t>
  </si>
  <si>
    <t>چهارشنبه 23 خرداد 1403</t>
  </si>
  <si>
    <t>ولی اللهی</t>
  </si>
  <si>
    <t>قطران شمالی - خ دکترقریب - دربند مسجد - بن 22 - پ 14/1 - ط3</t>
  </si>
  <si>
    <t>09055799276</t>
  </si>
  <si>
    <t>اسماعیل</t>
  </si>
  <si>
    <t>عبدالهی مقدم</t>
  </si>
  <si>
    <t>کافه ژیوا</t>
  </si>
  <si>
    <t>سیدی- خیابان شهید اصلانی۶۹ خاکستری ۱۵ پلاک۵۷ طبقه همکف</t>
  </si>
  <si>
    <t>09152009111</t>
  </si>
  <si>
    <t>تحویل حضوری / هنرجو دوره برشته‌کاری</t>
  </si>
  <si>
    <t>ملک افضلی</t>
  </si>
  <si>
    <t>فرشته فیاضی پلاک ۲۸ واحد ۳۳</t>
  </si>
  <si>
    <t>09122987396</t>
  </si>
  <si>
    <t>زعفرانیه ، سه راه آصف ، نبش رامکوه</t>
  </si>
  <si>
    <t>نیاوران ، دزاشیب ، خیابان رمضانی ،نبش کوچه حسینی ، پلاک 7</t>
  </si>
  <si>
    <t>رستوران ملل کمپانی</t>
  </si>
  <si>
    <t>میدان هتل مرمر ، ۳۰۰ متر به سمت میدان بسیج ، ساختمان ونیز، طبقه ۶</t>
  </si>
  <si>
    <t>09144086631</t>
  </si>
  <si>
    <t>بلوار کشاورز ، کوچه ۴۲(ارغوان)، پلاک ۷۰ طبقه ۲</t>
  </si>
  <si>
    <t>تهرانپارس فلکه اول بلوار برادران قانع جنب بوستان آب</t>
  </si>
  <si>
    <t>پنجشنبه 24 خرداد 1403</t>
  </si>
  <si>
    <t>محمود سلطانی</t>
  </si>
  <si>
    <t>کافه قنادی نون خامه‌ای</t>
  </si>
  <si>
    <t>میدان هروی. خیابان کاظم موسوی. روبروی خیابان شمشاد. پاساژ هدیش مال. طبقه همکف اول پلاک ۱</t>
  </si>
  <si>
    <t>09125858773</t>
  </si>
  <si>
    <t>کیوانی</t>
  </si>
  <si>
    <t>ساعی، خیابان بهشتی، خیابان خالد اسلامبولی، کوچه اول، پلاک ۱۲، واحد ۳</t>
  </si>
  <si>
    <t>09351456269</t>
  </si>
  <si>
    <t>ذاکری</t>
  </si>
  <si>
    <t>کافه بیکری لاویدا</t>
  </si>
  <si>
    <t>پاسداران خیابان فرخی یزدی،‌نبش کوچه هشتم</t>
  </si>
  <si>
    <t>09121975457</t>
  </si>
  <si>
    <t xml:space="preserve">بابت پرداختی با مجتبی زحمتکش هماهنگ شود. </t>
  </si>
  <si>
    <t>راد</t>
  </si>
  <si>
    <t>کافه طهرون نیاوران</t>
  </si>
  <si>
    <t>تست برای سه مجموعه طهرون ، ای ام: پی ام ، ضیافه</t>
  </si>
  <si>
    <t>09353971878</t>
  </si>
  <si>
    <t>نیاوران - بلوار پورابتهاج بین پوریا و کاظمی نبش مجموعه رایزن</t>
  </si>
  <si>
    <t>بهادر</t>
  </si>
  <si>
    <t>شهرام زاده</t>
  </si>
  <si>
    <t>کافه کیک رامیلا</t>
  </si>
  <si>
    <t>09027336285</t>
  </si>
  <si>
    <t>رحمان</t>
  </si>
  <si>
    <t>دوره میدان گرگان پارس_نبش خ دی</t>
  </si>
  <si>
    <t>شنبه 26 خرداد 1403</t>
  </si>
  <si>
    <t xml:space="preserve">محمدحسن </t>
  </si>
  <si>
    <t>شیخ السلامی</t>
  </si>
  <si>
    <t>اتوبان صیاد شیرازی شمال . حسین آباد . خ مژده . جنب مترو حسین اباد . شهرک رونیکا پالاس . بلوک E1 . طبقه ۲ جنوبی . واحد ۱۱۶</t>
  </si>
  <si>
    <t>0935735942</t>
  </si>
  <si>
    <t>فهیمی پور</t>
  </si>
  <si>
    <t>بلوار قیطریه کوچه تواضعی بن بست شهریار پلاک ۱۵ ساختمان سروین واحد دوم شمالی</t>
  </si>
  <si>
    <t>09132732739</t>
  </si>
  <si>
    <t>بصیری</t>
  </si>
  <si>
    <t>کافه سارله</t>
  </si>
  <si>
    <t>پاسدارن-مجموعه فمیلی لند</t>
  </si>
  <si>
    <t>09183836369</t>
  </si>
  <si>
    <t>سعیدیه بالا مجتمع مسکونی سعیدیه قسمت اداری پشت بانک مسکن</t>
  </si>
  <si>
    <t>جمعه 25 خرداد 1403</t>
  </si>
  <si>
    <t>توسلی</t>
  </si>
  <si>
    <t>شهرری، دیلمان، بل امام حسین، خ. مصطفی خمینی، خ. هشت متری ششم حسینی، پلاک 19 ، واحد10</t>
  </si>
  <si>
    <t>09361150934</t>
  </si>
  <si>
    <t>پاسداران-بهستان۵-هاتف اصفهانی-پلاک۱۴-واحد۵</t>
  </si>
  <si>
    <t>پرداخت 4،215،000 تومان از کیف پول</t>
  </si>
  <si>
    <t>د کافه</t>
  </si>
  <si>
    <t>ازادگان دو - کوی حداد - وسط کوچه</t>
  </si>
  <si>
    <t>09033922775</t>
  </si>
  <si>
    <t>کیمیا</t>
  </si>
  <si>
    <t>روحانی</t>
  </si>
  <si>
    <t>نرسیده به بیمارستان شمس رستوران زیتون کوی پزشکان گلستان ۲ پلاک ۱۶</t>
  </si>
  <si>
    <t>09184527210</t>
  </si>
  <si>
    <t>تایباد</t>
  </si>
  <si>
    <t>بلوار امام حسین، بین امام حسین 4 و 6</t>
  </si>
  <si>
    <t>کریم نژاد فرد</t>
  </si>
  <si>
    <t>کافه دژاوو</t>
  </si>
  <si>
    <t>هرمزگان</t>
  </si>
  <si>
    <t>نخل زرین خیابان پژوهش</t>
  </si>
  <si>
    <t>09333688292</t>
  </si>
  <si>
    <t>عباس آباد،تقاطع شریعتی و مطهری،کوچه رخسانا ،ساختمان کارگزاری مفید</t>
  </si>
  <si>
    <t>09127165138</t>
  </si>
  <si>
    <t>سقائیان</t>
  </si>
  <si>
    <t>خیابان امیرکبیر خ ملت کوچه ملت پاساژ ملت همکف پلاک۴</t>
  </si>
  <si>
    <t>09121229391</t>
  </si>
  <si>
    <t>کافه نیل</t>
  </si>
  <si>
    <t>چهار راه فلسطین، ابتدای خیابان استانداری. جنب مادی فرشادی غربی</t>
  </si>
  <si>
    <t>09134434253</t>
  </si>
  <si>
    <t>آجرلو</t>
  </si>
  <si>
    <t>رجایی شهر_بلوار موذن_شهرک بهداری_فجر۵_پلاک۱۶_واحد یک</t>
  </si>
  <si>
    <t>09213596818</t>
  </si>
  <si>
    <t>بلوار اشرفی اصفهانی - بالاتر از پل حکیم- سه راه باغ فیض - خ ناطق نوری- تقاطع ابراهیم نوری - پلاک 9</t>
  </si>
  <si>
    <t>الیاسپور</t>
  </si>
  <si>
    <t>کردستان</t>
  </si>
  <si>
    <t>بیجار - خیابان طالقانی کوچه بهروز پلاک ۵</t>
  </si>
  <si>
    <t>09366722127</t>
  </si>
  <si>
    <t>زمانی</t>
  </si>
  <si>
    <t>خ نامجو، خ سلمان فارسی، ک حق پرست، ک فرجی، پلاک ۴۶، واحد ۳</t>
  </si>
  <si>
    <t>09125170539</t>
  </si>
  <si>
    <t>میدان امام خمینی - ابتدای خیابان فردوسی - انتهای کوچه طبس- منتها الیه سمت چپ- ساختمان بانک سپه</t>
  </si>
  <si>
    <t>09196301621</t>
  </si>
  <si>
    <t>امیرمحمد</t>
  </si>
  <si>
    <t>عبدالحمیدی</t>
  </si>
  <si>
    <t>خیابان پیروزی / روبه روی بیمارستان فجر / کوچه عباسقلی زاده / بن بست خیّام / پلاک 19 / طبقه 2 / زنگ 3</t>
  </si>
  <si>
    <t>09351338314</t>
  </si>
  <si>
    <t>09126491439</t>
  </si>
  <si>
    <t>بایزیدچی</t>
  </si>
  <si>
    <t>ابوترابی گودرزی</t>
  </si>
  <si>
    <t>کافه ساده</t>
  </si>
  <si>
    <t>خیابان امیرالمومنین بعد از میدان حجاب روبه روی کوچه ذوالفقار ۴۱</t>
  </si>
  <si>
    <t>09361086713</t>
  </si>
  <si>
    <t>برهان</t>
  </si>
  <si>
    <t>رازینی</t>
  </si>
  <si>
    <t>خیابان توحید ، خیابان جوادالائمه ، کوچه یک ، پلاک بیست و نه (بن بست)</t>
  </si>
  <si>
    <t>09353903036</t>
  </si>
  <si>
    <t>نجف آباد - ازادگان-بلوار مهر-مجتمع افق ۲۷-واحد ۱۵</t>
  </si>
  <si>
    <t>09215860032</t>
  </si>
  <si>
    <t>یکشنبه 27 خرداد 1403</t>
  </si>
  <si>
    <t>امانتی کاشانی</t>
  </si>
  <si>
    <t>پورمند</t>
  </si>
  <si>
    <t>کافه اِران</t>
  </si>
  <si>
    <t>خ شریعتی، خ بهشتی، بین خ اندیشه و خ داریوش پلاک ۹۸</t>
  </si>
  <si>
    <t>09125787854</t>
  </si>
  <si>
    <t>منطقه چلندر رو به روی وردی چلندر</t>
  </si>
  <si>
    <t>تهرانپارس فلکه اول جنب میدان بوتیک</t>
  </si>
  <si>
    <t>امدادی</t>
  </si>
  <si>
    <t>چهار راه گلسار ابتدای تختی روبروی شهرداری منطقه ۳</t>
  </si>
  <si>
    <t>09118872550</t>
  </si>
  <si>
    <t>شهاب</t>
  </si>
  <si>
    <t>انتهای کارگرشمالی- خیابان نوزدهم 19- پلاک 59- زنگ 4</t>
  </si>
  <si>
    <t>09905544965</t>
  </si>
  <si>
    <t>آسیاب مناسب دستگاه صنعتی، بسیار ریز باشد.</t>
  </si>
  <si>
    <t>برگرهایم</t>
  </si>
  <si>
    <t xml:space="preserve">نیاوران ، بعد از سه راه یاسر ، نرسیده به مژده ، نبش بن بست آهنگ </t>
  </si>
  <si>
    <t>ابوالفضل</t>
  </si>
  <si>
    <t>بلوار مطهری، کوچه ضیافت، کوچه 12 متری صداقت، خانه چهارم از چپ</t>
  </si>
  <si>
    <t>09357635323</t>
  </si>
  <si>
    <t>روتین ماهانه پارت دو</t>
  </si>
  <si>
    <t>سعیدی</t>
  </si>
  <si>
    <t>خیابان بهارشیراز، خیابان خداپرست، نبش لاچینی، پلاک ۵۳, واحد ۳</t>
  </si>
  <si>
    <t>09197819878</t>
  </si>
  <si>
    <t>قهوه برای ایونت کاپینگ هست، تازه ترین تاریخ رست ارسال شود.</t>
  </si>
  <si>
    <t>فرشید</t>
  </si>
  <si>
    <t>شریعتی، دولت، نعمتی، دوم، بن بست خسرواحتشامی، پلاک4، واحد12</t>
  </si>
  <si>
    <t>09132258418</t>
  </si>
  <si>
    <t>مجتمع حیات هزار افسان</t>
  </si>
  <si>
    <t>میراب زاده اردکانی</t>
  </si>
  <si>
    <t>خ بزرگمهر ،خ برادران مظفر به سمت شمال ،پلاک ۱۲۵</t>
  </si>
  <si>
    <t>09124590471</t>
  </si>
  <si>
    <t>ونک - خ عطار - نرسیده به میدان عطار - ساختمان پروین اعتصامی (پلاک26 - همراه اول)</t>
  </si>
  <si>
    <t>اولویت ارسال - در صورتیکه بعد ساعت 16 ارسال میشه، آدرس رو با مشتری هماهنگ کنید.</t>
  </si>
  <si>
    <t xml:space="preserve">مولوی یک تقاطع خیابان امین </t>
  </si>
  <si>
    <t>محمد امین</t>
  </si>
  <si>
    <t>شاه علی</t>
  </si>
  <si>
    <t>کافه سل</t>
  </si>
  <si>
    <t>شهرضا - خیابان ولی عصر شرقی روبروی داروخانه</t>
  </si>
  <si>
    <t>09390331705</t>
  </si>
  <si>
    <t>دوشنبه 28 خرداد 1403</t>
  </si>
  <si>
    <t>آذری</t>
  </si>
  <si>
    <t>نیاوران، خ باهنر، بعد از سه راه یاسر(به سمت تجریش)، رو به روی بانک خاورمیانه، پلاک 262، ساختمان هوران، طبقه اول</t>
  </si>
  <si>
    <t>09191590413</t>
  </si>
  <si>
    <t>کربلایی</t>
  </si>
  <si>
    <t>سالاريه فلكه ميثم كوي شماره ١ جنب بانك ملت پلاك ٤٣٩</t>
  </si>
  <si>
    <t>09124517564</t>
  </si>
  <si>
    <t>اله یاری</t>
  </si>
  <si>
    <t>ابهر - بلوار منابع طبیعی/تالار کیانا</t>
  </si>
  <si>
    <t>09193428192</t>
  </si>
  <si>
    <t>آقاجانی نمین</t>
  </si>
  <si>
    <t>سوهانک-شهرک قائم فاز دوم خیابان خدادادی پلاک 98‌ زنگ بالا سمت چپ</t>
  </si>
  <si>
    <t>09030402821</t>
  </si>
  <si>
    <t>سه شنبه 29 خرداد 1403</t>
  </si>
  <si>
    <t>پیمان</t>
  </si>
  <si>
    <t>عبداله پور</t>
  </si>
  <si>
    <t>دلیجان</t>
  </si>
  <si>
    <t>خیابان بهشتی شمالی کوچه سلامت پلاک ۷</t>
  </si>
  <si>
    <t>09128841171</t>
  </si>
  <si>
    <t>جعفری</t>
  </si>
  <si>
    <t>کافه هم فاز</t>
  </si>
  <si>
    <t>فیروزآباد</t>
  </si>
  <si>
    <t>خیابان امام خمینی شمالی نبش کوچه ۱۳</t>
  </si>
  <si>
    <t>09301654131</t>
  </si>
  <si>
    <t>سلمانشهر</t>
  </si>
  <si>
    <t>(متلقو) - انتهای خیابان ۱۰دریاگوشه</t>
  </si>
  <si>
    <t>کیان آباد مجتمع خلیج فارس طبقه‌ی منفی ۱</t>
  </si>
  <si>
    <t>کافه بیکیری دیپ</t>
  </si>
  <si>
    <t>عبدالعزیز</t>
  </si>
  <si>
    <t>شاه ولی</t>
  </si>
  <si>
    <t>جنت آباد مرکزی، ۲۰ متری گلستان غربی، ساختمان گلستان، پلاک ۲۶، واحد ۶۶</t>
  </si>
  <si>
    <t>09127970070</t>
  </si>
  <si>
    <t xml:space="preserve">خ حافظ خ نوفل لوشاتو خ هانری کوربن پلاک ۸ </t>
  </si>
  <si>
    <t>مرودشت - خیابان ۱۷ شهریور شرقی- جنب ابزار ۷ستاره</t>
  </si>
  <si>
    <t>قروه - خیابان شریعتی- کوچه مهدیه قدیم - بالای داروخانه فریدونیان- طبقه دوم واحد هشت</t>
  </si>
  <si>
    <t>ميدان آرژانتين خيابان زاگرس نبش خيابان ۳۱ پلاك ۱۷ ساختمان پلي ران اتصال *تحويل گيرنده: خانم ويدا شاهي*</t>
  </si>
  <si>
    <t>کافه رستوران پلاس</t>
  </si>
  <si>
    <t>عظیمیه - میدان گلستان - پلاک 189</t>
  </si>
  <si>
    <t>09215580694</t>
  </si>
  <si>
    <t>کلینیک دکتر مهراد کریمی</t>
  </si>
  <si>
    <t>طاهری</t>
  </si>
  <si>
    <t>شهرک آپادانا - کوی گل سرخ - بلوک ۲۱ - ورودی ۴ - طبقه ۳ شرقی</t>
  </si>
  <si>
    <t>09122141101</t>
  </si>
  <si>
    <t>کافه آپارتمان</t>
  </si>
  <si>
    <t>میدان فردوسی خیابان شهید قرنی کوچه کلانتری پلاک ۴۸ طبقه همکف</t>
  </si>
  <si>
    <t>09351034845</t>
  </si>
  <si>
    <t>گوهردشت- خیابان هشتم شرقی-فاز یک -پلاک 40</t>
  </si>
  <si>
    <t>چهارشنبه 30 خرداد 1403</t>
  </si>
  <si>
    <t>مدرس</t>
  </si>
  <si>
    <t>رشدیه بلوار کوهسار سروستان جنوبی برج افرا یک طبقه ۶ واحد ۲۵</t>
  </si>
  <si>
    <t>09141130033</t>
  </si>
  <si>
    <t>دیندار</t>
  </si>
  <si>
    <t>خیابان ولیعصر - پل امیر بهادر - خیابان بشیری - کوچه کوکبیه - پلاک ۶ واحد ۷</t>
  </si>
  <si>
    <t>09025034157</t>
  </si>
  <si>
    <t>کوروش</t>
  </si>
  <si>
    <t>قوشچی</t>
  </si>
  <si>
    <t>پرواز اسمان تبریز برج نگارستان شرقی طبقه ۶ واحد ۶۲</t>
  </si>
  <si>
    <t>09380883621</t>
  </si>
  <si>
    <t>تربت جام</t>
  </si>
  <si>
    <t>مطهری ۷، پلاک ۴، واحد ۴</t>
  </si>
  <si>
    <t>شکوری</t>
  </si>
  <si>
    <t>قهوه کاج</t>
  </si>
  <si>
    <t>شهرک جانبازان جانبازان۶ پلاک ۱۶</t>
  </si>
  <si>
    <t>09030512507</t>
  </si>
  <si>
    <t>سبحان</t>
  </si>
  <si>
    <t>امیرکلا - خیابان دارالشفا کوچه شادمان</t>
  </si>
  <si>
    <t>09361962482</t>
  </si>
  <si>
    <t>09133405767</t>
  </si>
  <si>
    <t>عکاف زاده</t>
  </si>
  <si>
    <t>هلوشف</t>
  </si>
  <si>
    <t>09398779985</t>
  </si>
  <si>
    <t>حاجی بابایی</t>
  </si>
  <si>
    <t>09127790643</t>
  </si>
  <si>
    <t>ديباجی جنوبی-رحمانی-بعداز استخر کوثر- نبش یشمی-برج نگین دیباجی - واحد۱۹۱ * تحویل لابی داده شود*</t>
  </si>
  <si>
    <t>عالمی</t>
  </si>
  <si>
    <t>کافه لژر</t>
  </si>
  <si>
    <t>خیابان هزارویکشب شمالی نبش کوچه دو ساختمان تجاری طبقه اول</t>
  </si>
  <si>
    <t>09369347320</t>
  </si>
  <si>
    <t>تا اطلاع بعدی، ارسال نشود.</t>
  </si>
  <si>
    <t>نادمی</t>
  </si>
  <si>
    <t>کافه مدلن</t>
  </si>
  <si>
    <t>ملاصدرا 27 - نبش طالقانی 29</t>
  </si>
  <si>
    <t>09154506215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</si>
</sst>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-&quot;ريال&quot;_ ;_ * #,##0.00\-&quot;ريال&quot;_ ;_ * &quot;-&quot;??_-&quot;ريال&quot;_ ;_ @_ "/>
    <numFmt numFmtId="165" formatCode="_ * #,##0.00_-_ ;_ * #,##0.00\-_ ;_ * &quot;-&quot;??_-_ ;_ @_ "/>
    <numFmt numFmtId="166" formatCode="_-* #,##0_-;_-* #,##0\-;_-* &quot;-&quot;??_-;_-@_-"/>
    <numFmt numFmtId="167" formatCode="[$-960429]dddd\,\ d\ mmmm\ yyyy;@"/>
    <numFmt numFmtId="168" formatCode="_-&quot;$&quot;\ * #,##0_-;_-&quot;$&quot;\ * #,##0\-;_-&quot;$&quot;\ * &quot;-&quot;??_-;_-@_-"/>
    <numFmt numFmtId="169" formatCode="0.000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5">
    <xf numFmtId="0" fontId="0" fillId="0" borderId="0" xfId="0"/>
    <xf numFmtId="0" fontId="3" fillId="0" borderId="3" xfId="0" applyFont="1" applyBorder="1" applyAlignment="1">
      <alignment horizontal="center"/>
    </xf>
    <xf numFmtId="166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7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6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6" fontId="7" fillId="0" borderId="3" xfId="1" applyNumberFormat="1" applyFont="1" applyFill="1" applyBorder="1" applyAlignment="1" applyProtection="1">
      <alignment horizontal="center" vertical="center"/>
      <protection locked="0"/>
    </xf>
    <xf numFmtId="168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4" borderId="1" xfId="0" applyFont="1" applyFill="1" applyBorder="1" applyAlignment="1" applyProtection="1">
      <alignment horizontal="center" vertical="center"/>
      <protection locked="0"/>
    </xf>
    <xf numFmtId="1" fontId="6" fillId="0" borderId="0" xfId="0" applyNumberFormat="1" applyFont="1" applyAlignment="1">
      <alignment horizontal="center" vertical="center"/>
    </xf>
    <xf numFmtId="166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6" fontId="10" fillId="0" borderId="3" xfId="1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166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9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9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9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9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 applyProtection="1">
      <alignment horizontal="center" vertical="center"/>
      <protection locked="0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 applyProtection="1">
      <alignment horizontal="center" vertical="center"/>
      <protection locked="0"/>
    </xf>
    <xf numFmtId="167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166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6" fontId="14" fillId="0" borderId="3" xfId="1" applyNumberFormat="1" applyFont="1" applyFill="1" applyBorder="1" applyAlignment="1" applyProtection="1">
      <alignment horizontal="center" vertical="center"/>
      <protection locked="0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/>
    </xf>
    <xf numFmtId="166" fontId="7" fillId="8" borderId="3" xfId="1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 applyProtection="1">
      <alignment horizontal="center" vertical="center"/>
      <protection locked="0"/>
    </xf>
    <xf numFmtId="0" fontId="7" fillId="8" borderId="2" xfId="0" applyFont="1" applyFill="1" applyBorder="1" applyAlignment="1">
      <alignment horizontal="center" vertical="center"/>
    </xf>
    <xf numFmtId="166" fontId="7" fillId="8" borderId="3" xfId="1" applyNumberFormat="1" applyFont="1" applyFill="1" applyBorder="1" applyAlignment="1" applyProtection="1">
      <alignment horizontal="center" vertical="center"/>
      <protection locked="0"/>
    </xf>
    <xf numFmtId="167" fontId="7" fillId="8" borderId="3" xfId="0" applyNumberFormat="1" applyFont="1" applyFill="1" applyBorder="1" applyAlignment="1" applyProtection="1">
      <alignment horizontal="center" vertical="center"/>
      <protection locked="0"/>
    </xf>
    <xf numFmtId="49" fontId="7" fillId="8" borderId="3" xfId="0" applyNumberFormat="1" applyFont="1" applyFill="1" applyBorder="1" applyAlignment="1">
      <alignment horizontal="center" vertical="center"/>
    </xf>
    <xf numFmtId="49" fontId="7" fillId="8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 readingOrder="2"/>
    </xf>
    <xf numFmtId="0" fontId="8" fillId="9" borderId="3" xfId="0" applyFont="1" applyFill="1" applyBorder="1" applyAlignment="1" applyProtection="1">
      <alignment horizontal="center" vertical="center"/>
      <protection locked="0"/>
    </xf>
    <xf numFmtId="1" fontId="8" fillId="9" borderId="3" xfId="0" applyNumberFormat="1" applyFont="1" applyFill="1" applyBorder="1" applyAlignment="1" applyProtection="1">
      <alignment horizontal="center" vertical="center"/>
      <protection locked="0"/>
    </xf>
    <xf numFmtId="49" fontId="15" fillId="0" borderId="3" xfId="0" applyNumberFormat="1" applyFont="1" applyBorder="1" applyAlignment="1">
      <alignment horizontal="center" vertical="center"/>
    </xf>
    <xf numFmtId="1" fontId="8" fillId="7" borderId="3" xfId="0" applyNumberFormat="1" applyFont="1" applyFill="1" applyBorder="1" applyAlignment="1" applyProtection="1">
      <alignment horizontal="center" vertical="center"/>
      <protection locked="0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0" fontId="1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 readingOrder="2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168" fontId="7" fillId="2" borderId="3" xfId="2" applyNumberFormat="1" applyFont="1" applyFill="1" applyBorder="1" applyAlignment="1">
      <alignment horizontal="center" vertical="center" readingOrder="2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 wrapText="1" readingOrder="2"/>
    </xf>
    <xf numFmtId="1" fontId="7" fillId="2" borderId="3" xfId="0" applyNumberFormat="1" applyFont="1" applyFill="1" applyBorder="1" applyAlignment="1" applyProtection="1">
      <alignment horizontal="center" vertical="center"/>
      <protection locked="0"/>
    </xf>
    <xf numFmtId="167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166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6" fontId="7" fillId="7" borderId="3" xfId="1" applyNumberFormat="1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10" borderId="3" xfId="0" applyNumberFormat="1" applyFont="1" applyFill="1" applyBorder="1" applyAlignment="1">
      <alignment horizontal="center" vertical="center"/>
    </xf>
    <xf numFmtId="168" fontId="7" fillId="7" borderId="3" xfId="2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49" fontId="15" fillId="2" borderId="3" xfId="0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8" fontId="7" fillId="0" borderId="7" xfId="2" applyNumberFormat="1" applyFont="1" applyFill="1" applyBorder="1" applyAlignment="1">
      <alignment horizontal="center" vertical="center"/>
    </xf>
    <xf numFmtId="168" fontId="7" fillId="0" borderId="5" xfId="2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168" fontId="7" fillId="2" borderId="4" xfId="2" applyNumberFormat="1" applyFont="1" applyFill="1" applyBorder="1" applyAlignment="1">
      <alignment horizontal="center" vertical="center"/>
    </xf>
    <xf numFmtId="168" fontId="7" fillId="2" borderId="6" xfId="2" applyNumberFormat="1" applyFont="1" applyFill="1" applyBorder="1" applyAlignment="1">
      <alignment horizontal="center" vertical="center"/>
    </xf>
    <xf numFmtId="168" fontId="7" fillId="2" borderId="9" xfId="2" applyNumberFormat="1" applyFont="1" applyFill="1" applyBorder="1" applyAlignment="1">
      <alignment horizontal="center" vertical="center"/>
    </xf>
    <xf numFmtId="168" fontId="7" fillId="2" borderId="10" xfId="2" applyNumberFormat="1" applyFont="1" applyFill="1" applyBorder="1" applyAlignment="1">
      <alignment horizontal="center" vertical="center"/>
    </xf>
    <xf numFmtId="168" fontId="7" fillId="2" borderId="0" xfId="2" applyNumberFormat="1" applyFont="1" applyFill="1" applyBorder="1" applyAlignment="1">
      <alignment horizontal="center" vertical="center"/>
    </xf>
    <xf numFmtId="168" fontId="7" fillId="2" borderId="11" xfId="2" applyNumberFormat="1" applyFont="1" applyFill="1" applyBorder="1" applyAlignment="1">
      <alignment horizontal="center" vertical="center"/>
    </xf>
    <xf numFmtId="168" fontId="7" fillId="2" borderId="12" xfId="2" applyNumberFormat="1" applyFont="1" applyFill="1" applyBorder="1" applyAlignment="1">
      <alignment horizontal="center" vertical="center"/>
    </xf>
    <xf numFmtId="168" fontId="7" fillId="2" borderId="13" xfId="2" applyNumberFormat="1" applyFont="1" applyFill="1" applyBorder="1" applyAlignment="1">
      <alignment horizontal="center" vertical="center"/>
    </xf>
    <xf numFmtId="168" fontId="7" fillId="2" borderId="14" xfId="2" applyNumberFormat="1" applyFont="1" applyFill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8" fontId="7" fillId="0" borderId="8" xfId="2" applyNumberFormat="1" applyFont="1" applyFill="1" applyBorder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49" fontId="7" fillId="2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68" fontId="14" fillId="0" borderId="7" xfId="2" applyNumberFormat="1" applyFont="1" applyFill="1" applyBorder="1" applyAlignment="1">
      <alignment horizontal="center" vertical="center"/>
    </xf>
    <xf numFmtId="168" fontId="14" fillId="0" borderId="8" xfId="2" applyNumberFormat="1" applyFont="1" applyFill="1" applyBorder="1" applyAlignment="1">
      <alignment horizontal="center" vertical="center"/>
    </xf>
    <xf numFmtId="168" fontId="14" fillId="0" borderId="5" xfId="2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/>
    </xf>
    <xf numFmtId="49" fontId="14" fillId="0" borderId="8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5" xfId="0" applyFont="1" applyFill="1" applyBorder="1" applyAlignment="1" applyProtection="1">
      <alignment horizontal="center" vertical="center"/>
      <protection locked="0"/>
    </xf>
    <xf numFmtId="0" fontId="9" fillId="8" borderId="7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9" fontId="7" fillId="8" borderId="7" xfId="0" applyNumberFormat="1" applyFont="1" applyFill="1" applyBorder="1" applyAlignment="1">
      <alignment horizontal="center" vertical="center"/>
    </xf>
    <xf numFmtId="49" fontId="7" fillId="8" borderId="5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168" fontId="7" fillId="8" borderId="7" xfId="2" applyNumberFormat="1" applyFont="1" applyFill="1" applyBorder="1" applyAlignment="1">
      <alignment horizontal="center" vertical="center"/>
    </xf>
    <xf numFmtId="168" fontId="7" fillId="8" borderId="5" xfId="2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" fontId="7" fillId="8" borderId="7" xfId="0" applyNumberFormat="1" applyFont="1" applyFill="1" applyBorder="1" applyAlignment="1" applyProtection="1">
      <alignment horizontal="center" vertical="center"/>
      <protection locked="0"/>
    </xf>
    <xf numFmtId="1" fontId="7" fillId="8" borderId="5" xfId="0" applyNumberFormat="1" applyFont="1" applyFill="1" applyBorder="1" applyAlignment="1" applyProtection="1">
      <alignment horizontal="center" vertical="center"/>
      <protection locked="0"/>
    </xf>
    <xf numFmtId="49" fontId="7" fillId="2" borderId="7" xfId="0" applyNumberFormat="1" applyFont="1" applyFill="1" applyBorder="1" applyAlignment="1">
      <alignment horizontal="center" vertical="center" readingOrder="2"/>
    </xf>
    <xf numFmtId="49" fontId="7" fillId="2" borderId="8" xfId="0" applyNumberFormat="1" applyFont="1" applyFill="1" applyBorder="1" applyAlignment="1">
      <alignment horizontal="center" vertical="center" readingOrder="2"/>
    </xf>
    <xf numFmtId="49" fontId="7" fillId="2" borderId="5" xfId="0" applyNumberFormat="1" applyFont="1" applyFill="1" applyBorder="1" applyAlignment="1">
      <alignment horizontal="center" vertical="center" readingOrder="2"/>
    </xf>
    <xf numFmtId="0" fontId="6" fillId="2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168" fontId="7" fillId="2" borderId="1" xfId="2" applyNumberFormat="1" applyFont="1" applyFill="1" applyBorder="1" applyAlignment="1">
      <alignment horizontal="center" vertical="center"/>
    </xf>
    <xf numFmtId="168" fontId="7" fillId="2" borderId="15" xfId="2" applyNumberFormat="1" applyFont="1" applyFill="1" applyBorder="1" applyAlignment="1">
      <alignment horizontal="center" vertical="center"/>
    </xf>
    <xf numFmtId="168" fontId="7" fillId="2" borderId="2" xfId="2" applyNumberFormat="1" applyFont="1" applyFill="1" applyBorder="1" applyAlignment="1">
      <alignment horizontal="center" vertical="center"/>
    </xf>
    <xf numFmtId="49" fontId="14" fillId="2" borderId="7" xfId="0" applyNumberFormat="1" applyFont="1" applyFill="1" applyBorder="1" applyAlignment="1">
      <alignment horizontal="center" vertical="center"/>
    </xf>
    <xf numFmtId="49" fontId="14" fillId="2" borderId="5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168" fontId="14" fillId="0" borderId="1" xfId="2" applyNumberFormat="1" applyFont="1" applyFill="1" applyBorder="1" applyAlignment="1">
      <alignment horizontal="center" vertical="center" readingOrder="2"/>
    </xf>
    <xf numFmtId="168" fontId="14" fillId="0" borderId="15" xfId="2" applyNumberFormat="1" applyFont="1" applyFill="1" applyBorder="1" applyAlignment="1">
      <alignment horizontal="center" vertical="center" readingOrder="2"/>
    </xf>
    <xf numFmtId="168" fontId="14" fillId="0" borderId="2" xfId="2" applyNumberFormat="1" applyFont="1" applyFill="1" applyBorder="1" applyAlignment="1">
      <alignment horizontal="center" vertical="center" readingOrder="2"/>
    </xf>
    <xf numFmtId="0" fontId="9" fillId="7" borderId="7" xfId="0" applyFont="1" applyFill="1" applyBorder="1" applyAlignment="1" applyProtection="1">
      <alignment horizontal="center" vertical="center"/>
      <protection locked="0"/>
    </xf>
    <xf numFmtId="0" fontId="9" fillId="7" borderId="8" xfId="0" applyFont="1" applyFill="1" applyBorder="1" applyAlignment="1" applyProtection="1">
      <alignment horizontal="center" vertical="center"/>
      <protection locked="0"/>
    </xf>
    <xf numFmtId="0" fontId="9" fillId="7" borderId="5" xfId="0" applyFont="1" applyFill="1" applyBorder="1" applyAlignment="1" applyProtection="1">
      <alignment horizontal="center" vertical="center"/>
      <protection locked="0"/>
    </xf>
    <xf numFmtId="49" fontId="7" fillId="7" borderId="7" xfId="0" applyNumberFormat="1" applyFont="1" applyFill="1" applyBorder="1" applyAlignment="1">
      <alignment horizontal="center" vertical="center"/>
    </xf>
    <xf numFmtId="49" fontId="7" fillId="7" borderId="8" xfId="0" applyNumberFormat="1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168" fontId="7" fillId="7" borderId="7" xfId="2" applyNumberFormat="1" applyFont="1" applyFill="1" applyBorder="1" applyAlignment="1">
      <alignment horizontal="center" vertical="center"/>
    </xf>
    <xf numFmtId="168" fontId="7" fillId="7" borderId="8" xfId="2" applyNumberFormat="1" applyFont="1" applyFill="1" applyBorder="1" applyAlignment="1">
      <alignment horizontal="center" vertical="center"/>
    </xf>
    <xf numFmtId="168" fontId="7" fillId="7" borderId="5" xfId="2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15" fillId="0" borderId="7" xfId="0" applyNumberFormat="1" applyFont="1" applyBorder="1" applyAlignment="1">
      <alignment horizontal="center" vertical="center" readingOrder="2"/>
    </xf>
    <xf numFmtId="49" fontId="15" fillId="0" borderId="5" xfId="0" applyNumberFormat="1" applyFont="1" applyBorder="1" applyAlignment="1">
      <alignment horizontal="center" vertical="center" readingOrder="2"/>
    </xf>
    <xf numFmtId="49" fontId="7" fillId="10" borderId="7" xfId="0" applyNumberFormat="1" applyFont="1" applyFill="1" applyBorder="1" applyAlignment="1">
      <alignment horizontal="center" vertical="center"/>
    </xf>
    <xf numFmtId="49" fontId="7" fillId="10" borderId="5" xfId="0" applyNumberFormat="1" applyFont="1" applyFill="1" applyBorder="1" applyAlignment="1">
      <alignment horizontal="center" vertical="center"/>
    </xf>
    <xf numFmtId="49" fontId="7" fillId="10" borderId="8" xfId="0" applyNumberFormat="1" applyFont="1" applyFill="1" applyBorder="1" applyAlignment="1">
      <alignment horizontal="center" vertical="center"/>
    </xf>
    <xf numFmtId="49" fontId="7" fillId="10" borderId="7" xfId="0" applyNumberFormat="1" applyFont="1" applyFill="1" applyBorder="1" applyAlignment="1">
      <alignment horizontal="center" vertical="center" readingOrder="2"/>
    </xf>
    <xf numFmtId="49" fontId="7" fillId="10" borderId="8" xfId="0" applyNumberFormat="1" applyFont="1" applyFill="1" applyBorder="1" applyAlignment="1">
      <alignment horizontal="center" vertical="center" readingOrder="2"/>
    </xf>
    <xf numFmtId="49" fontId="7" fillId="10" borderId="5" xfId="0" applyNumberFormat="1" applyFont="1" applyFill="1" applyBorder="1" applyAlignment="1">
      <alignment horizontal="center" vertical="center" readingOrder="2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9" fontId="14" fillId="2" borderId="8" xfId="0" applyNumberFormat="1" applyFont="1" applyFill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8" fontId="7" fillId="0" borderId="3" xfId="2" applyNumberFormat="1" applyFont="1" applyFill="1" applyBorder="1" applyAlignment="1">
      <alignment horizontal="center" vertical="center"/>
    </xf>
  </cellXfs>
  <cellStyles count="3">
    <cellStyle name="Comma" xfId="1" builtinId="3"/>
    <cellStyle name="Currency" xfId="2" builtinId="4"/>
    <cellStyle name="Normal" xfId="0" builtinId="0"/>
  </cellStyles>
  <dxfs count="192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THINKBOOK/Dropbox/XAV%20coffee%20works/XAV%20Revenue/Excels/&#1575;&#1705;&#1587;&#1604;%20&#1582;&#1575;&#1605;/&#1582;&#1585;&#1608;&#1580;%20&#1575;&#1586;%20&#1583;&#1601;&#1578;&#1585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Sheet1"/>
      <sheetName val="سفارشات کالا"/>
    </sheetNames>
    <sheetDataSet>
      <sheetData sheetId="0"/>
      <sheetData sheetId="1"/>
      <sheetData sheetId="2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A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A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A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A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A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A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V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V Series</v>
          </cell>
          <cell r="F9">
            <v>750</v>
          </cell>
          <cell r="G9">
            <v>12450000</v>
          </cell>
        </row>
        <row r="10">
          <cell r="B10">
            <v>5523.1</v>
          </cell>
          <cell r="C10" t="str">
            <v>کوتوا دانکن | Kotowa Duncan</v>
          </cell>
          <cell r="D10" t="str">
            <v>قهوه</v>
          </cell>
          <cell r="E10" t="str">
            <v>V Series</v>
          </cell>
          <cell r="F10">
            <v>150</v>
          </cell>
          <cell r="G10">
            <v>2550000</v>
          </cell>
        </row>
        <row r="11">
          <cell r="B11">
            <v>5523.2</v>
          </cell>
          <cell r="C11" t="str">
            <v>کوتوا دانکن | Kotowa Duncan</v>
          </cell>
          <cell r="D11" t="str">
            <v>قهوه</v>
          </cell>
          <cell r="E11" t="str">
            <v>V Series</v>
          </cell>
          <cell r="F11">
            <v>750</v>
          </cell>
          <cell r="G11">
            <v>12150000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2100000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9900000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2050000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9750000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50400000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2800000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13350000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2100000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10000000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51600000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2800000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13350000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 t="e">
            <v>#N/A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 t="e">
            <v>#N/A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 t="e">
            <v>#N/A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 t="e">
            <v>#N/A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 t="e">
            <v>#N/A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 t="e">
            <v>#N/A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 refreshError="1"/>
      <sheetData sheetId="1" refreshError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FB9E-5EC6-432F-BCFA-19539C7809DE}">
  <dimension ref="A1:AR267"/>
  <sheetViews>
    <sheetView rightToLeft="1" topLeftCell="G33" zoomScale="69" workbookViewId="0">
      <selection activeCell="N42" sqref="N42:N45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6640625" style="25" bestFit="1" customWidth="1"/>
    <col min="9" max="9" width="26.5546875" style="23" bestFit="1" customWidth="1"/>
    <col min="10" max="10" width="16.33203125" style="23" hidden="1" customWidth="1"/>
    <col min="11" max="11" width="14.109375" style="23" hidden="1" customWidth="1"/>
    <col min="12" max="14" width="20.6640625" style="23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20.88671875" style="23" bestFit="1" customWidth="1"/>
    <col min="28" max="28" width="88.88671875" style="23" bestFit="1" customWidth="1"/>
    <col min="29" max="29" width="15.6640625" style="28" bestFit="1" customWidth="1"/>
    <col min="30" max="30" width="13.6640625" style="29" bestFit="1" customWidth="1"/>
    <col min="31" max="31" width="69.6640625" style="23" bestFit="1" customWidth="1"/>
    <col min="32" max="32" width="28.33203125" style="23" bestFit="1" customWidth="1"/>
    <col min="33" max="33" width="13.5546875" style="23" bestFit="1" customWidth="1"/>
    <col min="34" max="34" width="110.441406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02">
        <v>1</v>
      </c>
      <c r="H2" s="9">
        <v>273766661668</v>
      </c>
      <c r="I2" s="101" t="s">
        <v>29</v>
      </c>
      <c r="J2" s="102"/>
      <c r="K2" s="10" t="str">
        <f t="shared" ref="K2:K22" ca="1" si="0">IF(C2, TODAY(), "" )</f>
        <v/>
      </c>
      <c r="L2" s="11" t="s">
        <v>30</v>
      </c>
      <c r="M2" s="11" t="s">
        <v>31</v>
      </c>
      <c r="N2" s="11" t="s">
        <v>32</v>
      </c>
      <c r="O2" s="102">
        <v>5501.3</v>
      </c>
      <c r="P2" s="102">
        <v>1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22" si="1">IF(C2, P2, U2 )</f>
        <v>0</v>
      </c>
      <c r="W2" s="11">
        <f t="shared" ref="W2:W22" si="2">P2-V2</f>
        <v>1</v>
      </c>
      <c r="X2" s="13">
        <f t="shared" ref="X2:X22" si="3">P2*T2</f>
        <v>51200000</v>
      </c>
      <c r="Y2" s="16"/>
      <c r="Z2" s="13">
        <f t="shared" ref="Z2:Z22" si="4">X2-Y2</f>
        <v>51200000</v>
      </c>
      <c r="AA2" s="17" t="s">
        <v>33</v>
      </c>
      <c r="AB2" s="12" t="s">
        <v>34</v>
      </c>
      <c r="AC2" s="18" t="s">
        <v>35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کرمان بلوار جمهوری رو به روی هتل جهانگردی درب سوم سر در شیروانی منزل حائری کافه حیاط - حسین حائری کرمانی 09133405213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273767268964</v>
      </c>
      <c r="I3" s="101" t="s">
        <v>29</v>
      </c>
      <c r="J3" s="102"/>
      <c r="K3" s="10" t="str">
        <f t="shared" ca="1" si="0"/>
        <v/>
      </c>
      <c r="L3" s="11" t="s">
        <v>36</v>
      </c>
      <c r="M3" s="11" t="s">
        <v>37</v>
      </c>
      <c r="N3" s="11"/>
      <c r="O3" s="102">
        <v>3326.2</v>
      </c>
      <c r="P3" s="102">
        <v>1</v>
      </c>
      <c r="Q3" s="12" t="str">
        <f>VLOOKUP(O3, '[1]لیست محصولات اردیبهشت ۱۴۰۳'!B:C,2,0)</f>
        <v>میاگروس | Milagros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18150000</v>
      </c>
      <c r="U3" s="14"/>
      <c r="V3" s="15">
        <f t="shared" si="1"/>
        <v>0</v>
      </c>
      <c r="W3" s="11">
        <f t="shared" si="2"/>
        <v>1</v>
      </c>
      <c r="X3" s="13">
        <f t="shared" si="3"/>
        <v>18150000</v>
      </c>
      <c r="Y3" s="16"/>
      <c r="Z3" s="13">
        <f t="shared" si="4"/>
        <v>18150000</v>
      </c>
      <c r="AA3" s="17" t="s">
        <v>38</v>
      </c>
      <c r="AB3" s="12" t="s">
        <v>39</v>
      </c>
      <c r="AC3" s="18" t="s">
        <v>40</v>
      </c>
      <c r="AD3" s="19" t="s">
        <v>41</v>
      </c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>تهران بلوار کشاورز به سمت میدان ولیعصر ، بعد از نادری ، پلاک ۱۵۸  - آراز پناهی 09122247510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3</v>
      </c>
      <c r="H4" s="125">
        <v>273784764857</v>
      </c>
      <c r="I4" s="123" t="s">
        <v>29</v>
      </c>
      <c r="J4" s="102"/>
      <c r="K4" s="10" t="str">
        <f t="shared" ca="1" si="0"/>
        <v/>
      </c>
      <c r="L4" s="121" t="s">
        <v>42</v>
      </c>
      <c r="M4" s="121" t="s">
        <v>43</v>
      </c>
      <c r="N4" s="121" t="s">
        <v>44</v>
      </c>
      <c r="O4" s="102">
        <v>5501.3</v>
      </c>
      <c r="P4" s="102">
        <v>1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24"/>
      <c r="V4" s="15">
        <f t="shared" si="1"/>
        <v>0</v>
      </c>
      <c r="W4" s="11">
        <f t="shared" si="2"/>
        <v>1</v>
      </c>
      <c r="X4" s="13">
        <f t="shared" si="3"/>
        <v>51200000</v>
      </c>
      <c r="Y4" s="16"/>
      <c r="Z4" s="13">
        <f t="shared" si="4"/>
        <v>51200000</v>
      </c>
      <c r="AA4" s="133" t="s">
        <v>45</v>
      </c>
      <c r="AB4" s="131" t="s">
        <v>46</v>
      </c>
      <c r="AC4" s="127" t="s">
        <v>47</v>
      </c>
      <c r="AD4" s="129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قم بلوار بسيج نبش كوچه ١٦ کافه رزتا - امیر برومند 09193533615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4"/>
      <c r="H5" s="126"/>
      <c r="I5" s="124"/>
      <c r="J5" s="102"/>
      <c r="K5" s="10" t="str">
        <f t="shared" ca="1" si="0"/>
        <v/>
      </c>
      <c r="L5" s="122"/>
      <c r="M5" s="122"/>
      <c r="N5" s="122"/>
      <c r="O5" s="102">
        <v>5501.2</v>
      </c>
      <c r="P5" s="102">
        <v>1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750</v>
      </c>
      <c r="T5" s="13">
        <f>VLOOKUP(O5, '[1]لیست محصولات اردیبهشت ۱۴۰۳'!B:G,6,0)</f>
        <v>9900000</v>
      </c>
      <c r="U5" s="14"/>
      <c r="V5" s="15">
        <f t="shared" si="1"/>
        <v>0</v>
      </c>
      <c r="W5" s="11">
        <f t="shared" si="2"/>
        <v>1</v>
      </c>
      <c r="X5" s="13">
        <f t="shared" si="3"/>
        <v>9900000</v>
      </c>
      <c r="Y5" s="16"/>
      <c r="Z5" s="13">
        <f t="shared" si="4"/>
        <v>9900000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4</v>
      </c>
      <c r="H6" s="9">
        <v>273784757802</v>
      </c>
      <c r="I6" s="101" t="s">
        <v>29</v>
      </c>
      <c r="J6" s="102"/>
      <c r="K6" s="10" t="str">
        <f t="shared" ca="1" si="0"/>
        <v/>
      </c>
      <c r="L6" s="100" t="s">
        <v>48</v>
      </c>
      <c r="M6" s="11" t="s">
        <v>49</v>
      </c>
      <c r="N6" s="11"/>
      <c r="O6" s="102">
        <v>3326.1</v>
      </c>
      <c r="P6" s="102">
        <v>2</v>
      </c>
      <c r="Q6" s="12" t="str">
        <f>VLOOKUP(O6, '[1]لیست محصولات اردیبهشت ۱۴۰۳'!B:C,2,0)</f>
        <v>میاگروس | Milagros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3750000</v>
      </c>
      <c r="U6" s="14"/>
      <c r="V6" s="15">
        <f t="shared" si="1"/>
        <v>0</v>
      </c>
      <c r="W6" s="11">
        <f t="shared" si="2"/>
        <v>2</v>
      </c>
      <c r="X6" s="13">
        <f t="shared" si="3"/>
        <v>7500000</v>
      </c>
      <c r="Y6" s="16"/>
      <c r="Z6" s="13">
        <f t="shared" si="4"/>
        <v>7500000</v>
      </c>
      <c r="AA6" s="17" t="s">
        <v>38</v>
      </c>
      <c r="AB6" s="12" t="s">
        <v>50</v>
      </c>
      <c r="AC6" s="18" t="s">
        <v>51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سعادت آباد_صرافهای جنوبی_ خیابان قره تپه ایی _ پلاک ۶۶_ واحد ۱  - یاسمن مقدسی 09124508922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5</v>
      </c>
      <c r="H7" s="9">
        <v>273791964545</v>
      </c>
      <c r="I7" s="101" t="s">
        <v>29</v>
      </c>
      <c r="J7" s="102"/>
      <c r="K7" s="10" t="str">
        <f t="shared" ca="1" si="0"/>
        <v/>
      </c>
      <c r="L7" s="100" t="s">
        <v>52</v>
      </c>
      <c r="M7" s="100" t="s">
        <v>53</v>
      </c>
      <c r="N7" s="11"/>
      <c r="O7" s="102">
        <v>5511.22</v>
      </c>
      <c r="P7" s="102">
        <v>1</v>
      </c>
      <c r="Q7" s="65" t="str">
        <f>VLOOKUP(O7, '[1]لیست محصولات اردیبهشت ۱۴۰۳'!B:C,2,0)</f>
        <v>هامبلا(رست دمی) | Hambella( Filter Roast)</v>
      </c>
      <c r="R7" s="102" t="s">
        <v>54</v>
      </c>
      <c r="S7" s="11">
        <f>VLOOKUP(O7, '[1]لیست محصولات اردیبهشت ۱۴۰۳'!B:F,5,0)</f>
        <v>750</v>
      </c>
      <c r="T7" s="13">
        <f>VLOOKUP(O7, '[1]لیست محصولات اردیبهشت ۱۴۰۳'!B:G,6,0)</f>
        <v>13350000</v>
      </c>
      <c r="U7" s="14"/>
      <c r="V7" s="15">
        <f t="shared" si="1"/>
        <v>0</v>
      </c>
      <c r="W7" s="11">
        <f t="shared" si="2"/>
        <v>1</v>
      </c>
      <c r="X7" s="13">
        <f t="shared" si="3"/>
        <v>13350000</v>
      </c>
      <c r="Y7" s="16"/>
      <c r="Z7" s="13">
        <f t="shared" si="4"/>
        <v>13350000</v>
      </c>
      <c r="AA7" s="17" t="s">
        <v>55</v>
      </c>
      <c r="AB7" s="12" t="s">
        <v>56</v>
      </c>
      <c r="AC7" s="18" t="s">
        <v>57</v>
      </c>
      <c r="AD7" s="19"/>
      <c r="AE7" s="103" t="s">
        <v>58</v>
      </c>
      <c r="AF7" s="20"/>
      <c r="AG7" s="21" t="str">
        <f t="shared" si="5"/>
        <v>TRUE</v>
      </c>
      <c r="AH7" s="22" t="str">
        <f t="shared" si="6"/>
        <v>فارس صفاشهر، خرم بید، ناحیه 2 شهرک شهید رجایی خیابان بسیج کوجه 12  - راحیل ساریخانی 09122284680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6</v>
      </c>
      <c r="H8" s="9">
        <v>273806651271</v>
      </c>
      <c r="I8" s="102" t="s">
        <v>29</v>
      </c>
      <c r="J8" s="102"/>
      <c r="K8" s="10" t="str">
        <f t="shared" ca="1" si="0"/>
        <v/>
      </c>
      <c r="L8" s="11" t="s">
        <v>59</v>
      </c>
      <c r="M8" s="11" t="s">
        <v>60</v>
      </c>
      <c r="N8" s="11"/>
      <c r="O8" s="102">
        <v>5511.22</v>
      </c>
      <c r="P8" s="102">
        <v>1</v>
      </c>
      <c r="Q8" s="12" t="str">
        <f>VLOOKUP(O8, '[1]لیست محصولات اردیبهشت ۱۴۰۳'!B:C,2,0)</f>
        <v>هامبلا(رست دمی) | Hambella( Filter Roast)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13350000</v>
      </c>
      <c r="U8" s="14"/>
      <c r="V8" s="15">
        <f t="shared" si="1"/>
        <v>0</v>
      </c>
      <c r="W8" s="11">
        <f t="shared" si="2"/>
        <v>1</v>
      </c>
      <c r="X8" s="13">
        <f t="shared" si="3"/>
        <v>13350000</v>
      </c>
      <c r="Y8" s="16"/>
      <c r="Z8" s="13">
        <f t="shared" si="4"/>
        <v>13350000</v>
      </c>
      <c r="AA8" s="17" t="s">
        <v>61</v>
      </c>
      <c r="AB8" s="12" t="s">
        <v>62</v>
      </c>
      <c r="AC8" s="18" t="s">
        <v>63</v>
      </c>
      <c r="AD8" s="19"/>
      <c r="AE8" s="18"/>
      <c r="AF8" s="20"/>
      <c r="AG8" s="21" t="str">
        <f t="shared" si="5"/>
        <v>TRUE</v>
      </c>
      <c r="AH8" s="22" t="str">
        <f t="shared" si="6"/>
        <v>تبریز  جاده ی ائل گلی،کوی سهند،کوی دادگستری،خیابان قاضی،کوچه قاضی دوم،پلاک ۴۳،طبقه دوم  - محمد حسین فضلی 09144949452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6">
        <v>7</v>
      </c>
      <c r="H9" s="139"/>
      <c r="I9" s="136" t="s">
        <v>29</v>
      </c>
      <c r="J9" s="102"/>
      <c r="K9" s="10" t="str">
        <f t="shared" ca="1" si="0"/>
        <v/>
      </c>
      <c r="L9" s="121" t="s">
        <v>64</v>
      </c>
      <c r="M9" s="121" t="s">
        <v>65</v>
      </c>
      <c r="N9" s="121" t="s">
        <v>66</v>
      </c>
      <c r="O9" s="102">
        <v>5501.3</v>
      </c>
      <c r="P9" s="102">
        <v>1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4000</v>
      </c>
      <c r="T9" s="13">
        <f>VLOOKUP(O9, '[1]لیست محصولات اردیبهشت ۱۴۰۳'!B:G,6,0)</f>
        <v>51200000</v>
      </c>
      <c r="U9" s="14"/>
      <c r="V9" s="15">
        <f t="shared" si="1"/>
        <v>0</v>
      </c>
      <c r="W9" s="11">
        <f t="shared" si="2"/>
        <v>1</v>
      </c>
      <c r="X9" s="13">
        <f t="shared" si="3"/>
        <v>51200000</v>
      </c>
      <c r="Y9" s="16"/>
      <c r="Z9" s="13">
        <f t="shared" si="4"/>
        <v>51200000</v>
      </c>
      <c r="AA9" s="133" t="s">
        <v>38</v>
      </c>
      <c r="AB9" s="131" t="s">
        <v>67</v>
      </c>
      <c r="AC9" s="127" t="s">
        <v>68</v>
      </c>
      <c r="AD9" s="129"/>
      <c r="AE9" s="18"/>
      <c r="AF9" s="20"/>
      <c r="AG9" s="21" t="str">
        <f t="shared" si="5"/>
        <v>TRUE</v>
      </c>
      <c r="AH9" s="22" t="str">
        <f t="shared" si="6"/>
        <v>تهران - ویوو لانژ - مهدی مولایی 09197844409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8"/>
      <c r="H10" s="141"/>
      <c r="I10" s="138"/>
      <c r="J10" s="102"/>
      <c r="K10" s="10" t="str">
        <f t="shared" ca="1" si="0"/>
        <v/>
      </c>
      <c r="L10" s="122"/>
      <c r="M10" s="122"/>
      <c r="N10" s="122"/>
      <c r="O10" s="102">
        <v>5511.3</v>
      </c>
      <c r="P10" s="102">
        <v>1</v>
      </c>
      <c r="Q10" s="12" t="str">
        <f>VLOOKUP(O10, '[1]لیست محصولات اردیبهشت ۱۴۰۳'!B:C,2,0)</f>
        <v>هامبلا | Hambella</v>
      </c>
      <c r="R10" s="102"/>
      <c r="S10" s="11">
        <f>VLOOKUP(O10, '[1]لیست محصولات اردیبهشت ۱۴۰۳'!B:F,5,0)</f>
        <v>4000</v>
      </c>
      <c r="T10" s="13">
        <f>VLOOKUP(O10, '[1]لیست محصولات اردیبهشت ۱۴۰۳'!B:G,6,0)</f>
        <v>69600000</v>
      </c>
      <c r="U10" s="24"/>
      <c r="V10" s="15">
        <f t="shared" si="1"/>
        <v>0</v>
      </c>
      <c r="W10" s="11">
        <f t="shared" si="2"/>
        <v>1</v>
      </c>
      <c r="X10" s="13">
        <f t="shared" si="3"/>
        <v>69600000</v>
      </c>
      <c r="Y10" s="16"/>
      <c r="Z10" s="13">
        <f t="shared" si="4"/>
        <v>69600000</v>
      </c>
      <c r="AA10" s="134"/>
      <c r="AB10" s="132"/>
      <c r="AC10" s="128"/>
      <c r="AD10" s="130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3">
        <v>8</v>
      </c>
      <c r="H11" s="125">
        <v>273823307811</v>
      </c>
      <c r="I11" s="123" t="s">
        <v>69</v>
      </c>
      <c r="J11" s="102"/>
      <c r="K11" s="10" t="str">
        <f t="shared" ca="1" si="0"/>
        <v/>
      </c>
      <c r="L11" s="121" t="s">
        <v>70</v>
      </c>
      <c r="M11" s="121" t="s">
        <v>71</v>
      </c>
      <c r="N11" s="121"/>
      <c r="O11" s="102">
        <v>5522.1</v>
      </c>
      <c r="P11" s="102">
        <v>2</v>
      </c>
      <c r="Q11" s="12" t="str">
        <f>VLOOKUP(O11, '[1]لیست محصولات اردیبهشت ۱۴۰۳'!B:C,2,0)</f>
        <v>تامارا | Tamara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2600000</v>
      </c>
      <c r="U11" s="14"/>
      <c r="V11" s="15">
        <f t="shared" si="1"/>
        <v>0</v>
      </c>
      <c r="W11" s="11">
        <f t="shared" si="2"/>
        <v>2</v>
      </c>
      <c r="X11" s="13">
        <f t="shared" si="3"/>
        <v>5200000</v>
      </c>
      <c r="Y11" s="16"/>
      <c r="Z11" s="13">
        <f t="shared" si="4"/>
        <v>5200000</v>
      </c>
      <c r="AA11" s="133" t="s">
        <v>38</v>
      </c>
      <c r="AB11" s="131" t="s">
        <v>72</v>
      </c>
      <c r="AC11" s="127" t="s">
        <v>73</v>
      </c>
      <c r="AD11" s="129" t="s">
        <v>41</v>
      </c>
      <c r="AE11" s="18"/>
      <c r="AF11" s="20"/>
      <c r="AG11" s="21" t="str">
        <f t="shared" si="5"/>
        <v>TRUE</v>
      </c>
      <c r="AH11" s="22" t="str">
        <f t="shared" si="6"/>
        <v>تهران نازی آباد خیابان خدارحم شرفی روبروی شهربانو درب شمالی شرکت دخانیات ایران  - شبنم بحرینی 09191249259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4"/>
      <c r="H12" s="126"/>
      <c r="I12" s="124"/>
      <c r="J12" s="102"/>
      <c r="K12" s="10" t="str">
        <f t="shared" ca="1" si="0"/>
        <v/>
      </c>
      <c r="L12" s="122"/>
      <c r="M12" s="122"/>
      <c r="N12" s="122"/>
      <c r="O12" s="102">
        <v>5511.11</v>
      </c>
      <c r="P12" s="102">
        <v>3</v>
      </c>
      <c r="Q12" s="65" t="str">
        <f>VLOOKUP(O12, '[1]لیست محصولات اردیبهشت ۱۴۰۳'!B:C,2,0)</f>
        <v>هامبلا(رست دمی) | Hambella( Filter Roast)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2800000</v>
      </c>
      <c r="U12" s="14"/>
      <c r="V12" s="15">
        <f t="shared" si="1"/>
        <v>0</v>
      </c>
      <c r="W12" s="11">
        <f t="shared" si="2"/>
        <v>3</v>
      </c>
      <c r="X12" s="13">
        <f t="shared" si="3"/>
        <v>8400000</v>
      </c>
      <c r="Y12" s="16"/>
      <c r="Z12" s="13">
        <f t="shared" si="4"/>
        <v>8400000</v>
      </c>
      <c r="AA12" s="134"/>
      <c r="AB12" s="132"/>
      <c r="AC12" s="128"/>
      <c r="AD12" s="130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3">
        <v>9</v>
      </c>
      <c r="H13" s="125">
        <v>273827054313</v>
      </c>
      <c r="I13" s="123" t="s">
        <v>69</v>
      </c>
      <c r="J13" s="102"/>
      <c r="K13" s="10" t="str">
        <f t="shared" ca="1" si="0"/>
        <v/>
      </c>
      <c r="L13" s="121" t="s">
        <v>75</v>
      </c>
      <c r="M13" s="121" t="s">
        <v>60</v>
      </c>
      <c r="N13" s="121"/>
      <c r="O13" s="102">
        <v>5501.3</v>
      </c>
      <c r="P13" s="102">
        <v>1</v>
      </c>
      <c r="Q13" s="12" t="str">
        <f>VLOOKUP(O13, '[1]لیست محصولات اردیبهشت ۱۴۰۳'!B:C,2,0)</f>
        <v>ورتکس | Vortex</v>
      </c>
      <c r="R13" s="102"/>
      <c r="S13" s="11">
        <f>VLOOKUP(O13, '[1]لیست محصولات اردیبهشت ۱۴۰۳'!B:F,5,0)</f>
        <v>4000</v>
      </c>
      <c r="T13" s="13">
        <f>VLOOKUP(O13, '[1]لیست محصولات اردیبهشت ۱۴۰۳'!B:G,6,0)</f>
        <v>51200000</v>
      </c>
      <c r="U13" s="14"/>
      <c r="V13" s="15">
        <f t="shared" si="1"/>
        <v>0</v>
      </c>
      <c r="W13" s="11">
        <f t="shared" si="2"/>
        <v>1</v>
      </c>
      <c r="X13" s="13">
        <f t="shared" si="3"/>
        <v>51200000</v>
      </c>
      <c r="Y13" s="16"/>
      <c r="Z13" s="13">
        <f t="shared" si="4"/>
        <v>51200000</v>
      </c>
      <c r="AA13" s="133" t="s">
        <v>38</v>
      </c>
      <c r="AB13" s="131" t="s">
        <v>76</v>
      </c>
      <c r="AC13" s="127" t="s">
        <v>77</v>
      </c>
      <c r="AD13" s="129" t="s">
        <v>41</v>
      </c>
      <c r="AE13" s="162" t="s">
        <v>78</v>
      </c>
      <c r="AF13" s="20"/>
      <c r="AG13" s="21" t="str">
        <f t="shared" si="5"/>
        <v>TRUE</v>
      </c>
      <c r="AH13" s="22" t="str">
        <f t="shared" si="6"/>
        <v>تهران اتوبان ستاری ، خیابان ورزی شمالی ، کوچه هشتم شرقی پلاک 2، بیمارستان پرندگان سانا  - فرزانه فضلی 09192902053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4"/>
      <c r="H14" s="126"/>
      <c r="I14" s="124"/>
      <c r="J14" s="102"/>
      <c r="K14" s="10" t="str">
        <f t="shared" ca="1" si="0"/>
        <v/>
      </c>
      <c r="L14" s="122"/>
      <c r="M14" s="122"/>
      <c r="N14" s="122"/>
      <c r="O14" s="102">
        <v>5511.11</v>
      </c>
      <c r="P14" s="102">
        <v>1</v>
      </c>
      <c r="Q14" s="65" t="str">
        <f>VLOOKUP(O14, '[1]لیست محصولات اردیبهشت ۱۴۰۳'!B:C,2,0)</f>
        <v>هامبلا(رست دمی) | Hambella( Filter Roast)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2800000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2800000</v>
      </c>
      <c r="Y14" s="16"/>
      <c r="Z14" s="13">
        <f t="shared" si="4"/>
        <v>2800000</v>
      </c>
      <c r="AA14" s="134"/>
      <c r="AB14" s="132"/>
      <c r="AC14" s="128"/>
      <c r="AD14" s="130"/>
      <c r="AE14" s="163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4">
        <v>10</v>
      </c>
      <c r="H15" s="167" t="s">
        <v>79</v>
      </c>
      <c r="I15" s="164" t="s">
        <v>69</v>
      </c>
      <c r="J15" s="66"/>
      <c r="K15" s="67" t="str">
        <f t="shared" ca="1" si="0"/>
        <v/>
      </c>
      <c r="L15" s="170" t="s">
        <v>80</v>
      </c>
      <c r="M15" s="170" t="s">
        <v>81</v>
      </c>
      <c r="N15" s="170" t="s">
        <v>82</v>
      </c>
      <c r="O15" s="66">
        <v>5501.1</v>
      </c>
      <c r="P15" s="66">
        <v>1</v>
      </c>
      <c r="Q15" s="68" t="str">
        <f>VLOOKUP(O15, '[1]لیست محصولات اردیبهشت ۱۴۰۳'!B:C,2,0)</f>
        <v>ورتکس | Vortex</v>
      </c>
      <c r="R15" s="66"/>
      <c r="S15" s="69">
        <f>VLOOKUP(O15, '[1]لیست محصولات اردیبهشت ۱۴۰۳'!B:F,5,0)</f>
        <v>150</v>
      </c>
      <c r="T15" s="70">
        <f>VLOOKUP(O15, '[1]لیست محصولات اردیبهشت ۱۴۰۳'!B:G,6,0)</f>
        <v>2100000</v>
      </c>
      <c r="U15" s="71"/>
      <c r="V15" s="72">
        <f t="shared" si="1"/>
        <v>0</v>
      </c>
      <c r="W15" s="69">
        <f t="shared" si="2"/>
        <v>1</v>
      </c>
      <c r="X15" s="70">
        <f t="shared" si="3"/>
        <v>2100000</v>
      </c>
      <c r="Y15" s="73"/>
      <c r="Z15" s="70">
        <f t="shared" si="4"/>
        <v>2100000</v>
      </c>
      <c r="AA15" s="173" t="s">
        <v>83</v>
      </c>
      <c r="AB15" s="176" t="s">
        <v>84</v>
      </c>
      <c r="AC15" s="179" t="s">
        <v>85</v>
      </c>
      <c r="AD15" s="164"/>
      <c r="AE15" s="74"/>
      <c r="AF15" s="75"/>
      <c r="AG15" s="21" t="str">
        <f t="shared" si="5"/>
        <v>TRUE</v>
      </c>
      <c r="AH15" s="22" t="str">
        <f t="shared" si="6"/>
        <v>مشهد وكيل اباد  -كوثر - بين كوثر ٧ و ٩ کافه مینل - آروین ارجمندی 09378374518</v>
      </c>
    </row>
    <row r="16" spans="1:34" ht="22.35" customHeight="1">
      <c r="A16" s="7"/>
      <c r="B16" s="7"/>
      <c r="C16" s="7"/>
      <c r="D16" s="7"/>
      <c r="E16" s="7"/>
      <c r="F16" s="8"/>
      <c r="G16" s="165"/>
      <c r="H16" s="168"/>
      <c r="I16" s="165"/>
      <c r="J16" s="66"/>
      <c r="K16" s="67" t="str">
        <f t="shared" ca="1" si="0"/>
        <v/>
      </c>
      <c r="L16" s="171"/>
      <c r="M16" s="171"/>
      <c r="N16" s="171"/>
      <c r="O16" s="66">
        <v>5511.1</v>
      </c>
      <c r="P16" s="66">
        <v>1</v>
      </c>
      <c r="Q16" s="68" t="str">
        <f>VLOOKUP(O16, '[1]لیست محصولات اردیبهشت ۱۴۰۳'!B:C,2,0)</f>
        <v>هامبلا | Hambella</v>
      </c>
      <c r="R16" s="66"/>
      <c r="S16" s="69">
        <f>VLOOKUP(O16, '[1]لیست محصولات اردیبهشت ۱۴۰۳'!B:F,5,0)</f>
        <v>150</v>
      </c>
      <c r="T16" s="70">
        <f>VLOOKUP(O16, '[1]لیست محصولات اردیبهشت ۱۴۰۳'!B:G,6,0)</f>
        <v>2800000</v>
      </c>
      <c r="U16" s="71"/>
      <c r="V16" s="72">
        <f t="shared" si="1"/>
        <v>0</v>
      </c>
      <c r="W16" s="69">
        <f t="shared" si="2"/>
        <v>1</v>
      </c>
      <c r="X16" s="70">
        <f t="shared" si="3"/>
        <v>2800000</v>
      </c>
      <c r="Y16" s="73"/>
      <c r="Z16" s="70">
        <f t="shared" si="4"/>
        <v>2800000</v>
      </c>
      <c r="AA16" s="174"/>
      <c r="AB16" s="177"/>
      <c r="AC16" s="180"/>
      <c r="AD16" s="165"/>
      <c r="AE16" s="74"/>
      <c r="AF16" s="75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66"/>
      <c r="H17" s="169"/>
      <c r="I17" s="166"/>
      <c r="J17" s="66"/>
      <c r="K17" s="67" t="str">
        <f t="shared" ca="1" si="0"/>
        <v/>
      </c>
      <c r="L17" s="172"/>
      <c r="M17" s="172"/>
      <c r="N17" s="172"/>
      <c r="O17" s="66">
        <v>5522.1</v>
      </c>
      <c r="P17" s="66">
        <v>1</v>
      </c>
      <c r="Q17" s="68" t="str">
        <f>VLOOKUP(O17, '[1]لیست محصولات اردیبهشت ۱۴۰۳'!B:C,2,0)</f>
        <v>تامارا | Tamara</v>
      </c>
      <c r="R17" s="66"/>
      <c r="S17" s="69">
        <f>VLOOKUP(O17, '[1]لیست محصولات اردیبهشت ۱۴۰۳'!B:F,5,0)</f>
        <v>150</v>
      </c>
      <c r="T17" s="70">
        <f>VLOOKUP(O17, '[1]لیست محصولات اردیبهشت ۱۴۰۳'!B:G,6,0)</f>
        <v>2600000</v>
      </c>
      <c r="U17" s="71"/>
      <c r="V17" s="72">
        <f t="shared" si="1"/>
        <v>0</v>
      </c>
      <c r="W17" s="69">
        <f t="shared" si="2"/>
        <v>1</v>
      </c>
      <c r="X17" s="70">
        <f t="shared" si="3"/>
        <v>2600000</v>
      </c>
      <c r="Y17" s="73"/>
      <c r="Z17" s="70">
        <f t="shared" si="4"/>
        <v>2600000</v>
      </c>
      <c r="AA17" s="175"/>
      <c r="AB17" s="178"/>
      <c r="AC17" s="181"/>
      <c r="AD17" s="166"/>
      <c r="AE17" s="74"/>
      <c r="AF17" s="75"/>
      <c r="AG17" s="21" t="str">
        <f t="shared" si="5"/>
        <v>TRUE</v>
      </c>
      <c r="AH17" s="22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23">
        <v>11</v>
      </c>
      <c r="H18" s="125">
        <v>273762854988</v>
      </c>
      <c r="I18" s="123" t="s">
        <v>29</v>
      </c>
      <c r="J18" s="102"/>
      <c r="K18" s="10" t="str">
        <f t="shared" ca="1" si="0"/>
        <v/>
      </c>
      <c r="L18" s="121" t="s">
        <v>59</v>
      </c>
      <c r="M18" s="121" t="s">
        <v>86</v>
      </c>
      <c r="N18" s="121"/>
      <c r="O18" s="102">
        <v>5501.2</v>
      </c>
      <c r="P18" s="102">
        <v>1</v>
      </c>
      <c r="Q18" s="12" t="str">
        <f>VLOOKUP(O18, '[1]لیست محصولات اردیبهشت ۱۴۰۳'!B:C,2,0)</f>
        <v>ورتکس | Vortex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9900000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9900000</v>
      </c>
      <c r="Y18" s="16"/>
      <c r="Z18" s="13">
        <f t="shared" si="4"/>
        <v>9900000</v>
      </c>
      <c r="AA18" s="133" t="s">
        <v>87</v>
      </c>
      <c r="AB18" s="131" t="s">
        <v>88</v>
      </c>
      <c r="AC18" s="127" t="s">
        <v>89</v>
      </c>
      <c r="AD18" s="129"/>
      <c r="AE18" s="18"/>
      <c r="AF18" s="20"/>
      <c r="AG18" s="21" t="str">
        <f t="shared" si="5"/>
        <v>TRUE</v>
      </c>
      <c r="AH18" s="22" t="str">
        <f t="shared" si="6"/>
        <v>کرج مهرشهر بلوار شهرداری خیابان 210 غربی پلاک 598 ساختمان حورا واحد 1  - محمد حسین دلاوران 09302549272</v>
      </c>
    </row>
    <row r="19" spans="1:34" ht="22.35" customHeight="1">
      <c r="A19" s="7"/>
      <c r="B19" s="7"/>
      <c r="C19" s="7"/>
      <c r="D19" s="7"/>
      <c r="E19" s="7"/>
      <c r="F19" s="8"/>
      <c r="G19" s="151"/>
      <c r="H19" s="182"/>
      <c r="I19" s="151"/>
      <c r="J19" s="102"/>
      <c r="K19" s="10" t="str">
        <f t="shared" ca="1" si="0"/>
        <v/>
      </c>
      <c r="L19" s="135"/>
      <c r="M19" s="135"/>
      <c r="N19" s="135"/>
      <c r="O19" s="102">
        <v>5511.11</v>
      </c>
      <c r="P19" s="102">
        <v>1</v>
      </c>
      <c r="Q19" s="65" t="str">
        <f>VLOOKUP(O19, '[1]لیست محصولات اردیبهشت ۱۴۰۳'!B:C,2,0)</f>
        <v>هامبلا(رست دمی) | Hambella( Filter Roast)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2800000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2800000</v>
      </c>
      <c r="Y19" s="16"/>
      <c r="Z19" s="13">
        <f t="shared" si="4"/>
        <v>2800000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02"/>
      <c r="K20" s="10" t="str">
        <f t="shared" ca="1" si="0"/>
        <v/>
      </c>
      <c r="L20" s="135"/>
      <c r="M20" s="135"/>
      <c r="N20" s="135"/>
      <c r="O20" s="102">
        <v>5522.1</v>
      </c>
      <c r="P20" s="102">
        <v>1</v>
      </c>
      <c r="Q20" s="12" t="str">
        <f>VLOOKUP(O20, '[1]لیست محصولات اردیبهشت ۱۴۰۳'!B:C,2,0)</f>
        <v>تامارا | Tamara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2600000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2600000</v>
      </c>
      <c r="Y20" s="16"/>
      <c r="Z20" s="13">
        <f t="shared" si="4"/>
        <v>2600000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1"/>
      <c r="H21" s="182"/>
      <c r="I21" s="151"/>
      <c r="J21" s="102"/>
      <c r="K21" s="10" t="str">
        <f t="shared" ca="1" si="0"/>
        <v/>
      </c>
      <c r="L21" s="135"/>
      <c r="M21" s="135"/>
      <c r="N21" s="135"/>
      <c r="O21" s="102">
        <v>3325.1</v>
      </c>
      <c r="P21" s="102">
        <v>1</v>
      </c>
      <c r="Q21" s="12" t="str">
        <f>VLOOKUP(O21, '[1]لیست محصولات اردیبهشت ۱۴۰۳'!B:C,2,0)</f>
        <v>راتناگری | Ratnagiri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4250000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4250000</v>
      </c>
      <c r="Y21" s="16"/>
      <c r="Z21" s="13">
        <f t="shared" si="4"/>
        <v>4250000</v>
      </c>
      <c r="AA21" s="155"/>
      <c r="AB21" s="154"/>
      <c r="AC21" s="153"/>
      <c r="AD21" s="152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6"/>
      <c r="I22" s="124"/>
      <c r="J22" s="102"/>
      <c r="K22" s="10" t="str">
        <f t="shared" ca="1" si="0"/>
        <v/>
      </c>
      <c r="L22" s="122"/>
      <c r="M22" s="122"/>
      <c r="N22" s="122"/>
      <c r="O22" s="102">
        <v>3326.1</v>
      </c>
      <c r="P22" s="102">
        <v>1</v>
      </c>
      <c r="Q22" s="12" t="str">
        <f>VLOOKUP(O22, '[1]لیست محصولات اردیبهشت ۱۴۰۳'!B:C,2,0)</f>
        <v>میاگروس | Milagros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3750000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3750000</v>
      </c>
      <c r="Y22" s="16"/>
      <c r="Z22" s="13">
        <f t="shared" si="4"/>
        <v>3750000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02">
        <v>12</v>
      </c>
      <c r="H23" s="9">
        <v>273838027713</v>
      </c>
      <c r="I23" s="102" t="s">
        <v>69</v>
      </c>
      <c r="J23" s="102"/>
      <c r="K23" s="10" t="str">
        <f t="shared" ref="K23:K65" ca="1" si="7">IF(C23, TODAY(), "" )</f>
        <v/>
      </c>
      <c r="L23" s="11" t="s">
        <v>64</v>
      </c>
      <c r="M23" s="11" t="s">
        <v>90</v>
      </c>
      <c r="N23" s="11" t="s">
        <v>91</v>
      </c>
      <c r="O23" s="102">
        <v>5501.2</v>
      </c>
      <c r="P23" s="102">
        <v>3</v>
      </c>
      <c r="Q23" s="12" t="str">
        <f>VLOOKUP(O23, '[1]لیست محصولات اردیبهشت ۱۴۰۳'!B:C,2,0)</f>
        <v>ورتکس | Vortex</v>
      </c>
      <c r="R23" s="102"/>
      <c r="S23" s="11">
        <f>VLOOKUP(O23, '[1]لیست محصولات اردیبهشت ۱۴۰۳'!B:F,5,0)</f>
        <v>750</v>
      </c>
      <c r="T23" s="13">
        <f>VLOOKUP(O23, '[1]لیست محصولات اردیبهشت ۱۴۰۳'!B:G,6,0)</f>
        <v>9900000</v>
      </c>
      <c r="U23" s="14"/>
      <c r="V23" s="15">
        <f t="shared" ref="V23:V65" si="8">IF(C23, P23, U23 )</f>
        <v>0</v>
      </c>
      <c r="W23" s="11">
        <f t="shared" ref="W23:W65" si="9">P23-V23</f>
        <v>3</v>
      </c>
      <c r="X23" s="13">
        <f t="shared" ref="X23:X65" si="10">P23*T23</f>
        <v>29700000</v>
      </c>
      <c r="Y23" s="16"/>
      <c r="Z23" s="13">
        <f t="shared" ref="Z23:Z65" si="11">X23-Y23</f>
        <v>29700000</v>
      </c>
      <c r="AA23" s="17" t="s">
        <v>38</v>
      </c>
      <c r="AB23" s="12" t="s">
        <v>92</v>
      </c>
      <c r="AC23" s="18" t="s">
        <v>93</v>
      </c>
      <c r="AD23" s="19" t="s">
        <v>41</v>
      </c>
      <c r="AE23" s="18"/>
      <c r="AF23" s="20"/>
      <c r="AG23" s="21" t="str">
        <f t="shared" si="5"/>
        <v>TRUE</v>
      </c>
      <c r="AH23" s="22" t="str">
        <f t="shared" si="6"/>
        <v>تهران خ جمهوری خ رازی خ پرتوی پلاک 18/1 کافه والهالا - مهدی محمدی فخر 09376116149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13</v>
      </c>
      <c r="H24" s="9">
        <v>53795705501</v>
      </c>
      <c r="I24" s="102" t="s">
        <v>69</v>
      </c>
      <c r="J24" s="102"/>
      <c r="K24" s="10" t="str">
        <f t="shared" ca="1" si="7"/>
        <v/>
      </c>
      <c r="L24" s="11" t="s">
        <v>94</v>
      </c>
      <c r="M24" s="11" t="s">
        <v>95</v>
      </c>
      <c r="N24" s="11"/>
      <c r="O24" s="102">
        <v>5501.3</v>
      </c>
      <c r="P24" s="102">
        <v>1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4000</v>
      </c>
      <c r="T24" s="13">
        <f>VLOOKUP(O24, '[1]لیست محصولات اردیبهشت ۱۴۰۳'!B:G,6,0)</f>
        <v>51200000</v>
      </c>
      <c r="U24" s="14"/>
      <c r="V24" s="15">
        <f t="shared" si="8"/>
        <v>0</v>
      </c>
      <c r="W24" s="11">
        <f t="shared" si="9"/>
        <v>1</v>
      </c>
      <c r="X24" s="13">
        <f t="shared" si="10"/>
        <v>51200000</v>
      </c>
      <c r="Y24" s="16"/>
      <c r="Z24" s="13">
        <f t="shared" si="11"/>
        <v>51200000</v>
      </c>
      <c r="AA24" s="17" t="s">
        <v>38</v>
      </c>
      <c r="AB24" s="12" t="s">
        <v>96</v>
      </c>
      <c r="AC24" s="18" t="s">
        <v>97</v>
      </c>
      <c r="AD24" s="19" t="s">
        <v>41</v>
      </c>
      <c r="AE24" s="18"/>
      <c r="AF24" s="20"/>
      <c r="AG24" s="21" t="str">
        <f t="shared" si="5"/>
        <v>TRUE</v>
      </c>
      <c r="AH24" s="22" t="str">
        <f t="shared" si="6"/>
        <v>تهران میدان منیریه، پاساژ کاوه،‌طبقه اول پلاک ۳۵  - عرفان حمیدی 09194869924</v>
      </c>
    </row>
    <row r="25" spans="1:34" ht="22.35" hidden="1" customHeight="1">
      <c r="A25" s="7"/>
      <c r="B25" s="7"/>
      <c r="C25" s="7" t="b">
        <v>0</v>
      </c>
      <c r="D25" s="7"/>
      <c r="E25" s="7"/>
      <c r="F25" s="8"/>
      <c r="G25" s="183"/>
      <c r="H25" s="195"/>
      <c r="I25" s="183"/>
      <c r="J25" s="76"/>
      <c r="K25" s="82"/>
      <c r="L25" s="193"/>
      <c r="M25" s="193"/>
      <c r="N25" s="193"/>
      <c r="O25" s="76"/>
      <c r="P25" s="76"/>
      <c r="Q25" s="65" t="e">
        <f>VLOOKUP(O25, '[1]لیست محصولات اردیبهشت ۱۴۰۳'!B:C,2,0)</f>
        <v>#N/A</v>
      </c>
      <c r="R25" s="76"/>
      <c r="S25" s="77" t="e">
        <f>VLOOKUP(O25, '[1]لیست محصولات اردیبهشت ۱۴۰۳'!B:F,5,0)</f>
        <v>#N/A</v>
      </c>
      <c r="T25" s="78" t="e">
        <f>VLOOKUP(O25, '[1]لیست محصولات اردیبهشت ۱۴۰۳'!B:G,6,0)</f>
        <v>#N/A</v>
      </c>
      <c r="U25" s="79"/>
      <c r="V25" s="80">
        <f t="shared" si="8"/>
        <v>0</v>
      </c>
      <c r="W25" s="77">
        <f t="shared" si="9"/>
        <v>0</v>
      </c>
      <c r="X25" s="78" t="e">
        <f t="shared" si="10"/>
        <v>#N/A</v>
      </c>
      <c r="Y25" s="81"/>
      <c r="Z25" s="78" t="e">
        <f t="shared" si="11"/>
        <v>#N/A</v>
      </c>
      <c r="AA25" s="191"/>
      <c r="AB25" s="189"/>
      <c r="AC25" s="187"/>
      <c r="AD25" s="185"/>
      <c r="AE25" s="83"/>
      <c r="AF25" s="84"/>
      <c r="AG25" s="21" t="str">
        <f t="shared" si="5"/>
        <v>FALSE</v>
      </c>
      <c r="AH25" s="22" t="str">
        <f t="shared" si="6"/>
        <v xml:space="preserve">   -   </v>
      </c>
    </row>
    <row r="26" spans="1:34" ht="22.35" hidden="1" customHeight="1">
      <c r="A26" s="7"/>
      <c r="B26" s="7"/>
      <c r="C26" s="7"/>
      <c r="D26" s="7"/>
      <c r="E26" s="7"/>
      <c r="F26" s="8"/>
      <c r="G26" s="184"/>
      <c r="H26" s="196"/>
      <c r="I26" s="184"/>
      <c r="J26" s="76"/>
      <c r="K26" s="82"/>
      <c r="L26" s="194"/>
      <c r="M26" s="194"/>
      <c r="N26" s="194"/>
      <c r="O26" s="76"/>
      <c r="P26" s="76"/>
      <c r="Q26" s="65"/>
      <c r="R26" s="76"/>
      <c r="S26" s="77"/>
      <c r="T26" s="78"/>
      <c r="U26" s="79"/>
      <c r="V26" s="80"/>
      <c r="W26" s="77"/>
      <c r="X26" s="78"/>
      <c r="Y26" s="81"/>
      <c r="Z26" s="78"/>
      <c r="AA26" s="192"/>
      <c r="AB26" s="190"/>
      <c r="AC26" s="188"/>
      <c r="AD26" s="186"/>
      <c r="AE26" s="83"/>
      <c r="AF26" s="84"/>
      <c r="AG26" s="21" t="str">
        <f t="shared" si="5"/>
        <v>FALSE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14</v>
      </c>
      <c r="H27" s="125">
        <v>273842602966</v>
      </c>
      <c r="I27" s="123" t="s">
        <v>69</v>
      </c>
      <c r="J27" s="102"/>
      <c r="K27" s="10" t="str">
        <f t="shared" ca="1" si="7"/>
        <v/>
      </c>
      <c r="L27" s="121" t="s">
        <v>98</v>
      </c>
      <c r="M27" s="121" t="s">
        <v>99</v>
      </c>
      <c r="N27" s="121" t="s">
        <v>100</v>
      </c>
      <c r="O27" s="102">
        <v>5511.3</v>
      </c>
      <c r="P27" s="102">
        <v>5</v>
      </c>
      <c r="Q27" s="12" t="str">
        <f>VLOOKUP(O27, '[1]لیست محصولات اردیبهشت ۱۴۰۳'!B:C,2,0)</f>
        <v>هامبلا | Hambella</v>
      </c>
      <c r="R27" s="102"/>
      <c r="S27" s="11">
        <f>VLOOKUP(O27, '[1]لیست محصولات اردیبهشت ۱۴۰۳'!B:F,5,0)</f>
        <v>4000</v>
      </c>
      <c r="T27" s="13">
        <f>VLOOKUP(O27, '[1]لیست محصولات اردیبهشت ۱۴۰۳'!B:G,6,0)</f>
        <v>69600000</v>
      </c>
      <c r="U27" s="14"/>
      <c r="V27" s="15">
        <f t="shared" si="8"/>
        <v>0</v>
      </c>
      <c r="W27" s="11">
        <f t="shared" si="9"/>
        <v>5</v>
      </c>
      <c r="X27" s="13">
        <f t="shared" si="10"/>
        <v>348000000</v>
      </c>
      <c r="Y27" s="16"/>
      <c r="Z27" s="13">
        <f t="shared" si="11"/>
        <v>348000000</v>
      </c>
      <c r="AA27" s="133" t="s">
        <v>87</v>
      </c>
      <c r="AB27" s="131" t="s">
        <v>101</v>
      </c>
      <c r="AC27" s="127" t="s">
        <v>102</v>
      </c>
      <c r="AD27" s="129"/>
      <c r="AE27" s="18"/>
      <c r="AF27" s="20"/>
      <c r="AG27" s="21" t="str">
        <f t="shared" si="5"/>
        <v>TRUE</v>
      </c>
      <c r="AH27" s="22" t="str">
        <f t="shared" si="6"/>
        <v>کرج مهرشهر-بلوارشهرداری-انتهای خیابان ۱۱۱-نبش خیابان ۱۱۷- پلاک ۳۹۸ کافه بلوباتل - کاوه زارع 09122024114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1"/>
      <c r="H28" s="182"/>
      <c r="I28" s="151"/>
      <c r="J28" s="102"/>
      <c r="K28" s="10" t="str">
        <f t="shared" ca="1" si="7"/>
        <v/>
      </c>
      <c r="L28" s="135"/>
      <c r="M28" s="135"/>
      <c r="N28" s="135"/>
      <c r="O28" s="102">
        <v>3326.2</v>
      </c>
      <c r="P28" s="102">
        <v>1</v>
      </c>
      <c r="Q28" s="12" t="str">
        <f>VLOOKUP(O28, '[1]لیست محصولات اردیبهشت ۱۴۰۳'!B:C,2,0)</f>
        <v>میاگروس | Milagros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18150000</v>
      </c>
      <c r="U28" s="14"/>
      <c r="V28" s="15">
        <f t="shared" si="8"/>
        <v>0</v>
      </c>
      <c r="W28" s="11">
        <f t="shared" si="9"/>
        <v>1</v>
      </c>
      <c r="X28" s="13">
        <f t="shared" si="10"/>
        <v>18150000</v>
      </c>
      <c r="Y28" s="16"/>
      <c r="Z28" s="13">
        <f t="shared" si="11"/>
        <v>18150000</v>
      </c>
      <c r="AA28" s="155"/>
      <c r="AB28" s="154"/>
      <c r="AC28" s="153"/>
      <c r="AD28" s="152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1"/>
      <c r="H29" s="182"/>
      <c r="I29" s="151"/>
      <c r="J29" s="102"/>
      <c r="K29" s="10" t="str">
        <f t="shared" ca="1" si="7"/>
        <v/>
      </c>
      <c r="L29" s="135"/>
      <c r="M29" s="135"/>
      <c r="N29" s="135"/>
      <c r="O29" s="102">
        <v>5511.22</v>
      </c>
      <c r="P29" s="102">
        <v>2</v>
      </c>
      <c r="Q29" s="65" t="str">
        <f>VLOOKUP(O29, '[1]لیست محصولات اردیبهشت ۱۴۰۳'!B:C,2,0)</f>
        <v>هامبلا(رست دمی) | Hambella( Filter Roast)</v>
      </c>
      <c r="R29" s="102"/>
      <c r="S29" s="11">
        <f>VLOOKUP(O29, '[1]لیست محصولات اردیبهشت ۱۴۰۳'!B:F,5,0)</f>
        <v>750</v>
      </c>
      <c r="T29" s="13">
        <f>VLOOKUP(O29, '[1]لیست محصولات اردیبهشت ۱۴۰۳'!B:G,6,0)</f>
        <v>13350000</v>
      </c>
      <c r="U29" s="14"/>
      <c r="V29" s="15">
        <f t="shared" si="8"/>
        <v>0</v>
      </c>
      <c r="W29" s="11">
        <f t="shared" si="9"/>
        <v>2</v>
      </c>
      <c r="X29" s="13">
        <f t="shared" si="10"/>
        <v>26700000</v>
      </c>
      <c r="Y29" s="16"/>
      <c r="Z29" s="13">
        <f t="shared" si="11"/>
        <v>26700000</v>
      </c>
      <c r="AA29" s="155"/>
      <c r="AB29" s="154"/>
      <c r="AC29" s="153"/>
      <c r="AD29" s="152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4"/>
      <c r="H30" s="126"/>
      <c r="I30" s="124"/>
      <c r="J30" s="102"/>
      <c r="K30" s="10" t="str">
        <f t="shared" ca="1" si="7"/>
        <v/>
      </c>
      <c r="L30" s="122"/>
      <c r="M30" s="122"/>
      <c r="N30" s="122"/>
      <c r="O30" s="102">
        <v>5522.2</v>
      </c>
      <c r="P30" s="102">
        <v>1</v>
      </c>
      <c r="Q30" s="12" t="str">
        <f>VLOOKUP(O30, '[1]لیست محصولات اردیبهشت ۱۴۰۳'!B:C,2,0)</f>
        <v>تامارا | Tamara</v>
      </c>
      <c r="R30" s="102"/>
      <c r="S30" s="11">
        <f>VLOOKUP(O30, '[1]لیست محصولات اردیبهشت ۱۴۰۳'!B:F,5,0)</f>
        <v>750</v>
      </c>
      <c r="T30" s="13">
        <f>VLOOKUP(O30, '[1]لیست محصولات اردیبهشت ۱۴۰۳'!B:G,6,0)</f>
        <v>12450000</v>
      </c>
      <c r="U30" s="14"/>
      <c r="V30" s="15">
        <f t="shared" si="8"/>
        <v>0</v>
      </c>
      <c r="W30" s="11">
        <f t="shared" si="9"/>
        <v>1</v>
      </c>
      <c r="X30" s="13">
        <f t="shared" si="10"/>
        <v>12450000</v>
      </c>
      <c r="Y30" s="16"/>
      <c r="Z30" s="13">
        <f t="shared" si="11"/>
        <v>12450000</v>
      </c>
      <c r="AA30" s="134"/>
      <c r="AB30" s="132"/>
      <c r="AC30" s="128"/>
      <c r="AD30" s="130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15</v>
      </c>
      <c r="H31" s="9">
        <v>273844347907</v>
      </c>
      <c r="I31" s="102" t="s">
        <v>69</v>
      </c>
      <c r="J31" s="102"/>
      <c r="K31" s="10" t="str">
        <f t="shared" ca="1" si="7"/>
        <v/>
      </c>
      <c r="L31" s="11" t="s">
        <v>103</v>
      </c>
      <c r="M31" s="11" t="s">
        <v>104</v>
      </c>
      <c r="N31" s="11"/>
      <c r="O31" s="102">
        <v>5511.1</v>
      </c>
      <c r="P31" s="102">
        <v>1</v>
      </c>
      <c r="Q31" s="12" t="str">
        <f>VLOOKUP(O31, '[1]لیست محصولات اردیبهشت ۱۴۰۳'!B:C,2,0)</f>
        <v>هامبلا | Hambella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2800000</v>
      </c>
      <c r="U31" s="14"/>
      <c r="V31" s="15">
        <f t="shared" si="8"/>
        <v>0</v>
      </c>
      <c r="W31" s="11">
        <f t="shared" si="9"/>
        <v>1</v>
      </c>
      <c r="X31" s="13">
        <f t="shared" si="10"/>
        <v>2800000</v>
      </c>
      <c r="Y31" s="16"/>
      <c r="Z31" s="13">
        <f t="shared" si="11"/>
        <v>2800000</v>
      </c>
      <c r="AA31" s="17" t="s">
        <v>105</v>
      </c>
      <c r="AB31" s="12" t="s">
        <v>106</v>
      </c>
      <c r="AC31" s="18" t="s">
        <v>107</v>
      </c>
      <c r="AD31" s="19"/>
      <c r="AE31" s="18"/>
      <c r="AF31" s="20"/>
      <c r="AG31" s="21" t="str">
        <f t="shared" si="5"/>
        <v>TRUE</v>
      </c>
      <c r="AH31" s="22" t="str">
        <f t="shared" si="6"/>
        <v>رشت فلکه توشیبا، بلوار امام خمینی، خیابان پاستور، کوچه پاستور ۳، ساختمان آیریک، طبقه سوم  - سینا واثقی 09362730791</v>
      </c>
    </row>
    <row r="32" spans="1:34" ht="22.35" customHeight="1">
      <c r="A32" s="7"/>
      <c r="B32" s="7"/>
      <c r="C32" s="7"/>
      <c r="D32" s="7"/>
      <c r="E32" s="7"/>
      <c r="F32" s="8"/>
      <c r="G32" s="123">
        <v>16</v>
      </c>
      <c r="H32" s="125">
        <v>53799400501</v>
      </c>
      <c r="I32" s="123" t="s">
        <v>69</v>
      </c>
      <c r="J32" s="102"/>
      <c r="K32" s="10" t="str">
        <f t="shared" ca="1" si="7"/>
        <v/>
      </c>
      <c r="L32" s="121" t="s">
        <v>64</v>
      </c>
      <c r="M32" s="121" t="s">
        <v>108</v>
      </c>
      <c r="N32" s="121"/>
      <c r="O32" s="102">
        <v>3326.1</v>
      </c>
      <c r="P32" s="102">
        <v>2</v>
      </c>
      <c r="Q32" s="12" t="str">
        <f>VLOOKUP(O32, '[1]لیست محصولات اردیبهشت ۱۴۰۳'!B:C,2,0)</f>
        <v>میاگروس | Milagros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3750000</v>
      </c>
      <c r="U32" s="14"/>
      <c r="V32" s="15">
        <f t="shared" si="8"/>
        <v>0</v>
      </c>
      <c r="W32" s="11">
        <f t="shared" si="9"/>
        <v>2</v>
      </c>
      <c r="X32" s="13">
        <f t="shared" si="10"/>
        <v>7500000</v>
      </c>
      <c r="Y32" s="16"/>
      <c r="Z32" s="13">
        <f t="shared" si="11"/>
        <v>7500000</v>
      </c>
      <c r="AA32" s="133" t="s">
        <v>109</v>
      </c>
      <c r="AB32" s="131" t="s">
        <v>110</v>
      </c>
      <c r="AC32" s="127" t="s">
        <v>111</v>
      </c>
      <c r="AD32" s="129"/>
      <c r="AE32" s="18"/>
      <c r="AF32" s="20"/>
      <c r="AG32" s="21" t="str">
        <f t="shared" si="5"/>
        <v>TRUE</v>
      </c>
      <c r="AH32" s="22" t="str">
        <f t="shared" si="6"/>
        <v>کهگیلویه و بویراحمد دوگنبد - شهرستان گچساران کوی شهید پرهون13پلاک76  - مهدی بیعتی نژاد 09107422325</v>
      </c>
    </row>
    <row r="33" spans="1:34" ht="22.35" customHeight="1">
      <c r="A33" s="7"/>
      <c r="B33" s="7"/>
      <c r="C33" s="7"/>
      <c r="D33" s="7"/>
      <c r="E33" s="7"/>
      <c r="F33" s="8"/>
      <c r="G33" s="124"/>
      <c r="H33" s="126"/>
      <c r="I33" s="124"/>
      <c r="J33" s="102"/>
      <c r="K33" s="10" t="str">
        <f t="shared" ca="1" si="7"/>
        <v/>
      </c>
      <c r="L33" s="122"/>
      <c r="M33" s="122"/>
      <c r="N33" s="122"/>
      <c r="O33" s="102">
        <v>5522.1</v>
      </c>
      <c r="P33" s="102">
        <v>1</v>
      </c>
      <c r="Q33" s="12" t="str">
        <f>VLOOKUP(O33, '[1]لیست محصولات اردیبهشت ۱۴۰۳'!B:C,2,0)</f>
        <v>تامارا | Tamara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2600000</v>
      </c>
      <c r="U33" s="14"/>
      <c r="V33" s="15">
        <f t="shared" si="8"/>
        <v>0</v>
      </c>
      <c r="W33" s="11">
        <f t="shared" si="9"/>
        <v>1</v>
      </c>
      <c r="X33" s="13">
        <f t="shared" si="10"/>
        <v>2600000</v>
      </c>
      <c r="Y33" s="16"/>
      <c r="Z33" s="13">
        <f t="shared" si="11"/>
        <v>2600000</v>
      </c>
      <c r="AA33" s="134"/>
      <c r="AB33" s="132"/>
      <c r="AC33" s="128"/>
      <c r="AD33" s="130"/>
      <c r="AE33" s="18"/>
      <c r="AF33" s="20"/>
      <c r="AG33" s="21" t="str">
        <f t="shared" si="5"/>
        <v>TRUE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>
        <v>17</v>
      </c>
      <c r="H34" s="9">
        <v>273852018403</v>
      </c>
      <c r="I34" s="102" t="s">
        <v>69</v>
      </c>
      <c r="J34" s="102"/>
      <c r="K34" s="10" t="str">
        <f t="shared" ca="1" si="7"/>
        <v/>
      </c>
      <c r="L34" s="11" t="s">
        <v>112</v>
      </c>
      <c r="M34" s="11" t="s">
        <v>113</v>
      </c>
      <c r="N34" s="11"/>
      <c r="O34" s="102">
        <v>3326.1</v>
      </c>
      <c r="P34" s="102">
        <v>1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3750000</v>
      </c>
      <c r="U34" s="14"/>
      <c r="V34" s="15">
        <f t="shared" si="8"/>
        <v>0</v>
      </c>
      <c r="W34" s="11">
        <f t="shared" si="9"/>
        <v>1</v>
      </c>
      <c r="X34" s="13">
        <f t="shared" si="10"/>
        <v>3750000</v>
      </c>
      <c r="Y34" s="16"/>
      <c r="Z34" s="13">
        <f t="shared" si="11"/>
        <v>3750000</v>
      </c>
      <c r="AA34" s="17" t="s">
        <v>38</v>
      </c>
      <c r="AB34" s="12" t="s">
        <v>114</v>
      </c>
      <c r="AC34" s="18" t="s">
        <v>115</v>
      </c>
      <c r="AD34" s="19" t="s">
        <v>41</v>
      </c>
      <c r="AE34" s="18"/>
      <c r="AF34" s="20"/>
      <c r="AG34" s="21" t="str">
        <f t="shared" si="5"/>
        <v>TRUE</v>
      </c>
      <c r="AH34" s="22" t="str">
        <f t="shared" si="6"/>
        <v>تهران خ شریعتی بالاتر از صدر، خ میرزاپور، خ فاطمیه، کوچه مهر دوم غربی، پلاک 42، واحد سوم شرقی  - محمود مرافق 09190691962</v>
      </c>
    </row>
    <row r="35" spans="1:34" ht="22.35" customHeight="1">
      <c r="A35" s="7"/>
      <c r="B35" s="7"/>
      <c r="C35" s="7"/>
      <c r="D35" s="7"/>
      <c r="E35" s="7"/>
      <c r="F35" s="8"/>
      <c r="G35" s="136">
        <v>18</v>
      </c>
      <c r="H35" s="139"/>
      <c r="I35" s="136" t="s">
        <v>69</v>
      </c>
      <c r="J35" s="102"/>
      <c r="K35" s="10" t="str">
        <f t="shared" ca="1" si="7"/>
        <v/>
      </c>
      <c r="L35" s="121" t="s">
        <v>116</v>
      </c>
      <c r="M35" s="121" t="s">
        <v>117</v>
      </c>
      <c r="N35" s="121" t="s">
        <v>118</v>
      </c>
      <c r="O35" s="102">
        <v>5501.3</v>
      </c>
      <c r="P35" s="102">
        <v>3</v>
      </c>
      <c r="Q35" s="12" t="str">
        <f>VLOOKUP(O35, '[1]لیست محصولات اردیبهشت ۱۴۰۳'!B:C,2,0)</f>
        <v>ورتکس | Vortex</v>
      </c>
      <c r="R35" s="102"/>
      <c r="S35" s="11">
        <f>VLOOKUP(O35, '[1]لیست محصولات اردیبهشت ۱۴۰۳'!B:F,5,0)</f>
        <v>4000</v>
      </c>
      <c r="T35" s="13">
        <f>VLOOKUP(O35, '[1]لیست محصولات اردیبهشت ۱۴۰۳'!B:G,6,0)</f>
        <v>51200000</v>
      </c>
      <c r="U35" s="14"/>
      <c r="V35" s="15">
        <f t="shared" si="8"/>
        <v>0</v>
      </c>
      <c r="W35" s="11">
        <f t="shared" si="9"/>
        <v>3</v>
      </c>
      <c r="X35" s="13">
        <f t="shared" si="10"/>
        <v>153600000</v>
      </c>
      <c r="Y35" s="16"/>
      <c r="Z35" s="13">
        <f t="shared" si="11"/>
        <v>153600000</v>
      </c>
      <c r="AA35" s="133" t="s">
        <v>38</v>
      </c>
      <c r="AB35" s="131" t="s">
        <v>67</v>
      </c>
      <c r="AC35" s="127" t="s">
        <v>119</v>
      </c>
      <c r="AD35" s="129"/>
      <c r="AE35" s="18"/>
      <c r="AF35" s="20"/>
      <c r="AG35" s="21" t="str">
        <f t="shared" si="5"/>
        <v>TRUE</v>
      </c>
      <c r="AH35" s="22" t="str">
        <f t="shared" si="6"/>
        <v>تهران - کافه نولان ونک - علیرضا متقی 09331770320</v>
      </c>
    </row>
    <row r="36" spans="1:34" ht="22.35" customHeight="1">
      <c r="A36" s="7"/>
      <c r="B36" s="7"/>
      <c r="C36" s="7"/>
      <c r="D36" s="7"/>
      <c r="E36" s="7"/>
      <c r="F36" s="8"/>
      <c r="G36" s="138"/>
      <c r="H36" s="141"/>
      <c r="I36" s="138"/>
      <c r="J36" s="102"/>
      <c r="K36" s="10" t="str">
        <f t="shared" ca="1" si="7"/>
        <v/>
      </c>
      <c r="L36" s="122"/>
      <c r="M36" s="122"/>
      <c r="N36" s="122"/>
      <c r="O36" s="102">
        <v>3326.2</v>
      </c>
      <c r="P36" s="102">
        <v>2</v>
      </c>
      <c r="Q36" s="12" t="str">
        <f>VLOOKUP(O36, '[1]لیست محصولات اردیبهشت ۱۴۰۳'!B:C,2,0)</f>
        <v>میاگروس | Milagros</v>
      </c>
      <c r="R36" s="102"/>
      <c r="S36" s="11">
        <f>VLOOKUP(O36, '[1]لیست محصولات اردیبهشت ۱۴۰۳'!B:F,5,0)</f>
        <v>750</v>
      </c>
      <c r="T36" s="13">
        <f>VLOOKUP(O36, '[1]لیست محصولات اردیبهشت ۱۴۰۳'!B:G,6,0)</f>
        <v>18150000</v>
      </c>
      <c r="U36" s="14"/>
      <c r="V36" s="15">
        <f t="shared" si="8"/>
        <v>0</v>
      </c>
      <c r="W36" s="11">
        <f t="shared" si="9"/>
        <v>2</v>
      </c>
      <c r="X36" s="13">
        <f t="shared" si="10"/>
        <v>36300000</v>
      </c>
      <c r="Y36" s="16"/>
      <c r="Z36" s="13">
        <f t="shared" si="11"/>
        <v>36300000</v>
      </c>
      <c r="AA36" s="134"/>
      <c r="AB36" s="132"/>
      <c r="AC36" s="128"/>
      <c r="AD36" s="130"/>
      <c r="AE36" s="18"/>
      <c r="AF36" s="20"/>
      <c r="AG36" s="21" t="str">
        <f t="shared" si="5"/>
        <v>TRUE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36">
        <v>19</v>
      </c>
      <c r="H37" s="139" t="s">
        <v>120</v>
      </c>
      <c r="I37" s="136" t="s">
        <v>69</v>
      </c>
      <c r="J37" s="102"/>
      <c r="K37" s="10" t="str">
        <f t="shared" ca="1" si="7"/>
        <v/>
      </c>
      <c r="L37" s="121" t="s">
        <v>121</v>
      </c>
      <c r="M37" s="121" t="s">
        <v>122</v>
      </c>
      <c r="N37" s="121" t="s">
        <v>123</v>
      </c>
      <c r="O37" s="102">
        <v>5501.3</v>
      </c>
      <c r="P37" s="102">
        <v>8</v>
      </c>
      <c r="Q37" s="12" t="str">
        <f>VLOOKUP(O37, '[1]لیست محصولات اردیبهشت ۱۴۰۳'!B:C,2,0)</f>
        <v>ورتکس | Vortex</v>
      </c>
      <c r="R37" s="102"/>
      <c r="S37" s="11">
        <f>VLOOKUP(O37, '[1]لیست محصولات اردیبهشت ۱۴۰۳'!B:F,5,0)</f>
        <v>4000</v>
      </c>
      <c r="T37" s="13">
        <f>VLOOKUP(O37, '[1]لیست محصولات اردیبهشت ۱۴۰۳'!B:G,6,0)</f>
        <v>51200000</v>
      </c>
      <c r="U37" s="14"/>
      <c r="V37" s="15">
        <f t="shared" si="8"/>
        <v>0</v>
      </c>
      <c r="W37" s="11">
        <f t="shared" si="9"/>
        <v>8</v>
      </c>
      <c r="X37" s="13">
        <f t="shared" si="10"/>
        <v>409600000</v>
      </c>
      <c r="Y37" s="16"/>
      <c r="Z37" s="13">
        <f t="shared" si="11"/>
        <v>409600000</v>
      </c>
      <c r="AA37" s="133" t="s">
        <v>124</v>
      </c>
      <c r="AB37" s="131" t="s">
        <v>125</v>
      </c>
      <c r="AC37" s="127" t="s">
        <v>126</v>
      </c>
      <c r="AD37" s="129"/>
      <c r="AE37" s="197" t="s">
        <v>127</v>
      </c>
      <c r="AF37" s="20"/>
      <c r="AG37" s="21" t="str">
        <f t="shared" si="5"/>
        <v>TRUE</v>
      </c>
      <c r="AH37" s="22" t="str">
        <f t="shared" si="6"/>
        <v>نوشهر  چلندر _ روبه روی وردی چلندر  کافه لکسون - رامین حسابیان 09163074331</v>
      </c>
    </row>
    <row r="38" spans="1:34" ht="22.35" customHeight="1">
      <c r="A38" s="7"/>
      <c r="B38" s="7"/>
      <c r="C38" s="7"/>
      <c r="D38" s="7"/>
      <c r="E38" s="7"/>
      <c r="F38" s="8"/>
      <c r="G38" s="137"/>
      <c r="H38" s="140"/>
      <c r="I38" s="137"/>
      <c r="J38" s="102"/>
      <c r="K38" s="10" t="str">
        <f t="shared" ca="1" si="7"/>
        <v/>
      </c>
      <c r="L38" s="135"/>
      <c r="M38" s="135"/>
      <c r="N38" s="135"/>
      <c r="O38" s="102">
        <v>3326.2</v>
      </c>
      <c r="P38" s="102">
        <v>1</v>
      </c>
      <c r="Q38" s="12" t="str">
        <f>VLOOKUP(O38, '[1]لیست محصولات اردیبهشت ۱۴۰۳'!B:C,2,0)</f>
        <v>میاگروس | Milagros</v>
      </c>
      <c r="R38" s="102"/>
      <c r="S38" s="11">
        <f>VLOOKUP(O38, '[1]لیست محصولات اردیبهشت ۱۴۰۳'!B:F,5,0)</f>
        <v>750</v>
      </c>
      <c r="T38" s="13">
        <f>VLOOKUP(O38, '[1]لیست محصولات اردیبهشت ۱۴۰۳'!B:G,6,0)</f>
        <v>18150000</v>
      </c>
      <c r="U38" s="14"/>
      <c r="V38" s="15">
        <f t="shared" si="8"/>
        <v>0</v>
      </c>
      <c r="W38" s="11">
        <f t="shared" si="9"/>
        <v>1</v>
      </c>
      <c r="X38" s="13">
        <f t="shared" si="10"/>
        <v>18150000</v>
      </c>
      <c r="Y38" s="16"/>
      <c r="Z38" s="13">
        <f t="shared" si="11"/>
        <v>18150000</v>
      </c>
      <c r="AA38" s="155"/>
      <c r="AB38" s="154"/>
      <c r="AC38" s="153"/>
      <c r="AD38" s="152"/>
      <c r="AE38" s="198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38"/>
      <c r="H39" s="141"/>
      <c r="I39" s="138"/>
      <c r="J39" s="102"/>
      <c r="K39" s="10" t="str">
        <f t="shared" ca="1" si="7"/>
        <v/>
      </c>
      <c r="L39" s="122"/>
      <c r="M39" s="122"/>
      <c r="N39" s="122"/>
      <c r="O39" s="102">
        <v>3325.2</v>
      </c>
      <c r="P39" s="102">
        <v>1</v>
      </c>
      <c r="Q39" s="12" t="str">
        <f>VLOOKUP(O39, '[1]لیست محصولات اردیبهشت ۱۴۰۳'!B:C,2,0)</f>
        <v>راتناگری | Ratnagiri</v>
      </c>
      <c r="R39" s="102"/>
      <c r="S39" s="11">
        <f>VLOOKUP(O39, '[1]لیست محصولات اردیبهشت ۱۴۰۳'!B:F,5,0)</f>
        <v>750</v>
      </c>
      <c r="T39" s="13">
        <f>VLOOKUP(O39, '[1]لیست محصولات اردیبهشت ۱۴۰۳'!B:G,6,0)</f>
        <v>20700000</v>
      </c>
      <c r="U39" s="14"/>
      <c r="V39" s="15">
        <f t="shared" si="8"/>
        <v>0</v>
      </c>
      <c r="W39" s="11">
        <f t="shared" si="9"/>
        <v>1</v>
      </c>
      <c r="X39" s="13">
        <f t="shared" si="10"/>
        <v>20700000</v>
      </c>
      <c r="Y39" s="16"/>
      <c r="Z39" s="13">
        <f t="shared" si="11"/>
        <v>20700000</v>
      </c>
      <c r="AA39" s="134"/>
      <c r="AB39" s="132"/>
      <c r="AC39" s="128"/>
      <c r="AD39" s="130"/>
      <c r="AE39" s="199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3">
        <v>20</v>
      </c>
      <c r="H40" s="64" t="s">
        <v>128</v>
      </c>
      <c r="I40" s="63" t="s">
        <v>69</v>
      </c>
      <c r="J40" s="102"/>
      <c r="K40" s="10" t="str">
        <f t="shared" ca="1" si="7"/>
        <v/>
      </c>
      <c r="L40" s="11" t="s">
        <v>129</v>
      </c>
      <c r="M40" s="11" t="s">
        <v>130</v>
      </c>
      <c r="N40" s="11" t="s">
        <v>131</v>
      </c>
      <c r="O40" s="102">
        <v>5501.3</v>
      </c>
      <c r="P40" s="102">
        <v>2</v>
      </c>
      <c r="Q40" s="12" t="str">
        <f>VLOOKUP(O40, '[1]لیست محصولات اردیبهشت ۱۴۰۳'!B:C,2,0)</f>
        <v>ورتکس | Vortex</v>
      </c>
      <c r="R40" s="102"/>
      <c r="S40" s="11">
        <f>VLOOKUP(O40, '[1]لیست محصولات اردیبهشت ۱۴۰۳'!B:F,5,0)</f>
        <v>4000</v>
      </c>
      <c r="T40" s="13">
        <f>VLOOKUP(O40, '[1]لیست محصولات اردیبهشت ۱۴۰۳'!B:G,6,0)</f>
        <v>51200000</v>
      </c>
      <c r="U40" s="14"/>
      <c r="V40" s="15">
        <f t="shared" si="8"/>
        <v>0</v>
      </c>
      <c r="W40" s="11">
        <f t="shared" si="9"/>
        <v>2</v>
      </c>
      <c r="X40" s="13">
        <f t="shared" si="10"/>
        <v>102400000</v>
      </c>
      <c r="Y40" s="16"/>
      <c r="Z40" s="13">
        <f t="shared" si="11"/>
        <v>102400000</v>
      </c>
      <c r="AA40" s="17" t="s">
        <v>38</v>
      </c>
      <c r="AB40" s="12" t="s">
        <v>132</v>
      </c>
      <c r="AC40" s="18" t="s">
        <v>133</v>
      </c>
      <c r="AD40" s="19"/>
      <c r="AE40" s="103" t="s">
        <v>134</v>
      </c>
      <c r="AF40" s="20"/>
      <c r="AG40" s="21" t="str">
        <f t="shared" si="5"/>
        <v>TRUE</v>
      </c>
      <c r="AH40" s="22" t="str">
        <f t="shared" si="6"/>
        <v>تهران جردن كوچه رحيمي بن بست چهرازي پلاك ۱ واحد ۱ کافه وان اند اونلی - امین بنابی 09198960882</v>
      </c>
    </row>
    <row r="41" spans="1:34" ht="22.35" customHeight="1">
      <c r="A41" s="7"/>
      <c r="B41" s="7"/>
      <c r="C41" s="7"/>
      <c r="D41" s="7"/>
      <c r="E41" s="7"/>
      <c r="F41" s="8"/>
      <c r="G41" s="63">
        <v>21</v>
      </c>
      <c r="H41" s="64"/>
      <c r="I41" s="63" t="s">
        <v>69</v>
      </c>
      <c r="J41" s="102"/>
      <c r="K41" s="10" t="str">
        <f t="shared" ca="1" si="7"/>
        <v/>
      </c>
      <c r="L41" s="11" t="s">
        <v>135</v>
      </c>
      <c r="M41" s="11" t="s">
        <v>136</v>
      </c>
      <c r="N41" s="11" t="s">
        <v>137</v>
      </c>
      <c r="O41" s="102">
        <v>5501.3</v>
      </c>
      <c r="P41" s="102">
        <v>2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4000</v>
      </c>
      <c r="T41" s="13">
        <f>VLOOKUP(O41, '[1]لیست محصولات اردیبهشت ۱۴۰۳'!B:G,6,0)</f>
        <v>51200000</v>
      </c>
      <c r="U41" s="14"/>
      <c r="V41" s="15">
        <f t="shared" si="8"/>
        <v>0</v>
      </c>
      <c r="W41" s="11">
        <f t="shared" si="9"/>
        <v>2</v>
      </c>
      <c r="X41" s="13">
        <f t="shared" si="10"/>
        <v>102400000</v>
      </c>
      <c r="Y41" s="16"/>
      <c r="Z41" s="13">
        <f t="shared" si="11"/>
        <v>102400000</v>
      </c>
      <c r="AA41" s="17" t="s">
        <v>38</v>
      </c>
      <c r="AB41" s="12" t="s">
        <v>67</v>
      </c>
      <c r="AC41" s="18" t="s">
        <v>138</v>
      </c>
      <c r="AD41" s="19"/>
      <c r="AE41" s="18"/>
      <c r="AF41" s="20"/>
      <c r="AG41" s="21" t="str">
        <f t="shared" si="5"/>
        <v>TRUE</v>
      </c>
      <c r="AH41" s="22" t="str">
        <f t="shared" si="6"/>
        <v>تهران - کافه آرمه - اردوان یوسفی 09124047817</v>
      </c>
    </row>
    <row r="42" spans="1:34" ht="22.35" customHeight="1">
      <c r="A42" s="7"/>
      <c r="B42" s="7"/>
      <c r="C42" s="7"/>
      <c r="D42" s="7"/>
      <c r="E42" s="7"/>
      <c r="F42" s="8"/>
      <c r="G42" s="123">
        <v>22</v>
      </c>
      <c r="H42" s="125">
        <v>273842431732</v>
      </c>
      <c r="I42" s="156" t="s">
        <v>69</v>
      </c>
      <c r="J42" s="102"/>
      <c r="K42" s="10" t="str">
        <f t="shared" ref="K42:K43" ca="1" si="12">IF(C42, TODAY(), "" )</f>
        <v/>
      </c>
      <c r="L42" s="121" t="s">
        <v>116</v>
      </c>
      <c r="M42" s="121" t="s">
        <v>139</v>
      </c>
      <c r="N42" s="121" t="s">
        <v>140</v>
      </c>
      <c r="O42" s="102">
        <v>5522.2</v>
      </c>
      <c r="P42" s="102">
        <v>4</v>
      </c>
      <c r="Q42" s="12" t="str">
        <f>VLOOKUP(O42, '[1]لیست محصولات اردیبهشت ۱۴۰۳'!B:C,2,0)</f>
        <v>تامارا | Tamara</v>
      </c>
      <c r="R42" s="102"/>
      <c r="S42" s="11">
        <f>VLOOKUP(O42, '[1]لیست محصولات اردیبهشت ۱۴۰۳'!B:F,5,0)</f>
        <v>750</v>
      </c>
      <c r="T42" s="13">
        <f>VLOOKUP(O42, '[1]لیست محصولات اردیبهشت ۱۴۰۳'!B:G,6,0)</f>
        <v>12450000</v>
      </c>
      <c r="U42" s="14"/>
      <c r="V42" s="15">
        <f t="shared" ref="V42:V43" si="13">IF(C42, P42, U42 )</f>
        <v>0</v>
      </c>
      <c r="W42" s="11">
        <f t="shared" ref="W42:W43" si="14">P42-V42</f>
        <v>4</v>
      </c>
      <c r="X42" s="13">
        <f t="shared" ref="X42:X43" si="15">P42*T42</f>
        <v>49800000</v>
      </c>
      <c r="Y42" s="16"/>
      <c r="Z42" s="13">
        <f t="shared" ref="Z42:Z43" si="16">X42-Y42</f>
        <v>49800000</v>
      </c>
      <c r="AA42" s="133" t="s">
        <v>141</v>
      </c>
      <c r="AB42" s="131" t="s">
        <v>142</v>
      </c>
      <c r="AC42" s="127" t="s">
        <v>143</v>
      </c>
      <c r="AD42" s="129"/>
      <c r="AE42" s="157" t="s">
        <v>144</v>
      </c>
      <c r="AF42" s="20"/>
      <c r="AG42" s="21" t="str">
        <f t="shared" si="5"/>
        <v>TRUE</v>
      </c>
      <c r="AH42" s="22" t="str">
        <f t="shared" si="6"/>
        <v>کاشان خیابان جانبازان نرسیده به میدان ۱۲ فروردین کافه ریبار - علیرضا امانتی 09386353223</v>
      </c>
    </row>
    <row r="43" spans="1:34" ht="22.35" customHeight="1">
      <c r="A43" s="7"/>
      <c r="B43" s="7"/>
      <c r="C43" s="7"/>
      <c r="D43" s="7"/>
      <c r="E43" s="7"/>
      <c r="F43" s="8"/>
      <c r="G43" s="151"/>
      <c r="H43" s="126"/>
      <c r="I43" s="156"/>
      <c r="J43" s="102"/>
      <c r="K43" s="10" t="str">
        <f t="shared" ca="1" si="12"/>
        <v/>
      </c>
      <c r="L43" s="135"/>
      <c r="M43" s="135"/>
      <c r="N43" s="135"/>
      <c r="O43" s="102">
        <v>5511.2</v>
      </c>
      <c r="P43" s="102">
        <v>1</v>
      </c>
      <c r="Q43" s="12" t="str">
        <f>VLOOKUP(O43, '[1]لیست محصولات اردیبهشت ۱۴۰۳'!B:C,2,0)</f>
        <v>هامبلا | Hambella</v>
      </c>
      <c r="R43" s="102"/>
      <c r="S43" s="11">
        <f>VLOOKUP(O43, '[1]لیست محصولات اردیبهشت ۱۴۰۳'!B:F,5,0)</f>
        <v>750</v>
      </c>
      <c r="T43" s="13">
        <f>VLOOKUP(O43, '[1]لیست محصولات اردیبهشت ۱۴۰۳'!B:G,6,0)</f>
        <v>13350000</v>
      </c>
      <c r="U43" s="85"/>
      <c r="V43" s="86">
        <f t="shared" si="13"/>
        <v>0</v>
      </c>
      <c r="W43" s="11">
        <f t="shared" si="14"/>
        <v>1</v>
      </c>
      <c r="X43" s="13">
        <f t="shared" si="15"/>
        <v>13350000</v>
      </c>
      <c r="Y43" s="16"/>
      <c r="Z43" s="13">
        <f t="shared" si="16"/>
        <v>13350000</v>
      </c>
      <c r="AA43" s="155"/>
      <c r="AB43" s="154"/>
      <c r="AC43" s="153"/>
      <c r="AD43" s="152"/>
      <c r="AE43" s="157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51"/>
      <c r="H44" s="139">
        <v>274605188720</v>
      </c>
      <c r="I44" s="156" t="s">
        <v>145</v>
      </c>
      <c r="J44" s="102"/>
      <c r="K44" s="10" t="str">
        <f t="shared" ca="1" si="7"/>
        <v/>
      </c>
      <c r="L44" s="135"/>
      <c r="M44" s="135"/>
      <c r="N44" s="135"/>
      <c r="O44" s="102">
        <v>3325.1</v>
      </c>
      <c r="P44" s="102">
        <v>1</v>
      </c>
      <c r="Q44" s="12" t="str">
        <f>VLOOKUP(O44, '[1]لیست محصولات اردیبهشت ۱۴۰۳'!B:C,2,0)</f>
        <v>راتناگری | Ratnagiri</v>
      </c>
      <c r="R44" s="102"/>
      <c r="S44" s="11">
        <f>VLOOKUP(O44, '[1]لیست محصولات اردیبهشت ۱۴۰۳'!B:F,5,0)</f>
        <v>150</v>
      </c>
      <c r="T44" s="13">
        <f>VLOOKUP(O44, '[1]لیست محصولات اردیبهشت ۱۴۰۳'!B:G,6,0)</f>
        <v>4250000</v>
      </c>
      <c r="U44" s="14"/>
      <c r="V44" s="15">
        <f t="shared" si="8"/>
        <v>0</v>
      </c>
      <c r="W44" s="11">
        <f t="shared" si="9"/>
        <v>1</v>
      </c>
      <c r="X44" s="13">
        <f t="shared" si="10"/>
        <v>4250000</v>
      </c>
      <c r="Y44" s="16"/>
      <c r="Z44" s="13">
        <f t="shared" si="11"/>
        <v>4250000</v>
      </c>
      <c r="AA44" s="155"/>
      <c r="AB44" s="154"/>
      <c r="AC44" s="153"/>
      <c r="AD44" s="152"/>
      <c r="AE44" s="157" t="s">
        <v>146</v>
      </c>
      <c r="AF44" s="20"/>
      <c r="AG44" s="21" t="str">
        <f t="shared" si="5"/>
        <v>TRUE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24"/>
      <c r="H45" s="141"/>
      <c r="I45" s="156"/>
      <c r="J45" s="102"/>
      <c r="K45" s="10" t="str">
        <f t="shared" ca="1" si="7"/>
        <v/>
      </c>
      <c r="L45" s="122"/>
      <c r="M45" s="122"/>
      <c r="N45" s="122"/>
      <c r="O45" s="102">
        <v>3326.1</v>
      </c>
      <c r="P45" s="102">
        <v>1</v>
      </c>
      <c r="Q45" s="12" t="str">
        <f>VLOOKUP(O45, '[1]لیست محصولات اردیبهشت ۱۴۰۳'!B:C,2,0)</f>
        <v>میاگروس | Milagros</v>
      </c>
      <c r="R45" s="102"/>
      <c r="S45" s="11">
        <f>VLOOKUP(O45, '[1]لیست محصولات اردیبهشت ۱۴۰۳'!B:F,5,0)</f>
        <v>150</v>
      </c>
      <c r="T45" s="13">
        <f>VLOOKUP(O45, '[1]لیست محصولات اردیبهشت ۱۴۰۳'!B:G,6,0)</f>
        <v>3750000</v>
      </c>
      <c r="U45" s="24"/>
      <c r="V45" s="15">
        <f t="shared" si="8"/>
        <v>0</v>
      </c>
      <c r="W45" s="11">
        <f t="shared" si="9"/>
        <v>1</v>
      </c>
      <c r="X45" s="13">
        <f t="shared" si="10"/>
        <v>3750000</v>
      </c>
      <c r="Y45" s="16"/>
      <c r="Z45" s="13">
        <f t="shared" si="11"/>
        <v>3750000</v>
      </c>
      <c r="AA45" s="134"/>
      <c r="AB45" s="132"/>
      <c r="AC45" s="128"/>
      <c r="AD45" s="130"/>
      <c r="AE45" s="157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36">
        <v>23</v>
      </c>
      <c r="H46" s="139"/>
      <c r="I46" s="136" t="s">
        <v>147</v>
      </c>
      <c r="J46" s="102"/>
      <c r="K46" s="10" t="str">
        <f t="shared" ca="1" si="7"/>
        <v/>
      </c>
      <c r="L46" s="121" t="s">
        <v>135</v>
      </c>
      <c r="M46" s="121" t="s">
        <v>136</v>
      </c>
      <c r="N46" s="121" t="s">
        <v>137</v>
      </c>
      <c r="O46" s="102">
        <v>5522.1</v>
      </c>
      <c r="P46" s="102">
        <v>1</v>
      </c>
      <c r="Q46" s="12" t="str">
        <f>VLOOKUP(O46, '[1]لیست محصولات اردیبهشت ۱۴۰۳'!B:C,2,0)</f>
        <v>تامارا | Tamara</v>
      </c>
      <c r="R46" s="102" t="s">
        <v>148</v>
      </c>
      <c r="S46" s="11">
        <f>VLOOKUP(O46, '[1]لیست محصولات اردیبهشت ۱۴۰۳'!B:F,5,0)</f>
        <v>150</v>
      </c>
      <c r="T46" s="13">
        <f>VLOOKUP(O46, '[1]لیست محصولات اردیبهشت ۱۴۰۳'!B:G,6,0)</f>
        <v>2600000</v>
      </c>
      <c r="U46" s="24"/>
      <c r="V46" s="15">
        <f t="shared" si="8"/>
        <v>0</v>
      </c>
      <c r="W46" s="11">
        <f t="shared" si="9"/>
        <v>1</v>
      </c>
      <c r="X46" s="13">
        <f t="shared" si="10"/>
        <v>2600000</v>
      </c>
      <c r="Y46" s="16"/>
      <c r="Z46" s="13">
        <f t="shared" si="11"/>
        <v>2600000</v>
      </c>
      <c r="AA46" s="142" t="s">
        <v>149</v>
      </c>
      <c r="AB46" s="143"/>
      <c r="AC46" s="143"/>
      <c r="AD46" s="143"/>
      <c r="AE46" s="144"/>
      <c r="AF46" s="20"/>
      <c r="AG46" s="21" t="str">
        <f t="shared" si="5"/>
        <v>TRUE</v>
      </c>
      <c r="AH46" s="22" t="str">
        <f t="shared" si="6"/>
        <v xml:space="preserve">ادامه سفارش کافه آرمه  کافه آرمه - اردوان یوسفی </v>
      </c>
    </row>
    <row r="47" spans="1:34" ht="22.35" customHeight="1">
      <c r="A47" s="7"/>
      <c r="B47" s="7"/>
      <c r="C47" s="7"/>
      <c r="D47" s="7"/>
      <c r="E47" s="7"/>
      <c r="F47" s="8"/>
      <c r="G47" s="137"/>
      <c r="H47" s="140"/>
      <c r="I47" s="137"/>
      <c r="J47" s="102"/>
      <c r="K47" s="10" t="str">
        <f t="shared" ca="1" si="7"/>
        <v/>
      </c>
      <c r="L47" s="135"/>
      <c r="M47" s="135"/>
      <c r="N47" s="135"/>
      <c r="O47" s="102">
        <v>5511.1</v>
      </c>
      <c r="P47" s="102">
        <v>1</v>
      </c>
      <c r="Q47" s="12" t="str">
        <f>VLOOKUP(O47, '[1]لیست محصولات اردیبهشت ۱۴۰۳'!B:C,2,0)</f>
        <v>هامبلا | Hambella</v>
      </c>
      <c r="R47" s="102" t="s">
        <v>148</v>
      </c>
      <c r="S47" s="11">
        <f>VLOOKUP(O47, '[1]لیست محصولات اردیبهشت ۱۴۰۳'!B:F,5,0)</f>
        <v>150</v>
      </c>
      <c r="T47" s="13">
        <f>VLOOKUP(O47, '[1]لیست محصولات اردیبهشت ۱۴۰۳'!B:G,6,0)</f>
        <v>2800000</v>
      </c>
      <c r="U47" s="14"/>
      <c r="V47" s="15">
        <f t="shared" si="8"/>
        <v>0</v>
      </c>
      <c r="W47" s="11">
        <f t="shared" si="9"/>
        <v>1</v>
      </c>
      <c r="X47" s="13">
        <f t="shared" si="10"/>
        <v>2800000</v>
      </c>
      <c r="Y47" s="16"/>
      <c r="Z47" s="13">
        <f t="shared" si="11"/>
        <v>2800000</v>
      </c>
      <c r="AA47" s="145"/>
      <c r="AB47" s="146"/>
      <c r="AC47" s="146"/>
      <c r="AD47" s="146"/>
      <c r="AE47" s="147"/>
      <c r="AF47" s="20"/>
      <c r="AG47" s="21" t="str">
        <f t="shared" si="5"/>
        <v>TRUE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38"/>
      <c r="H48" s="141"/>
      <c r="I48" s="138"/>
      <c r="J48" s="102"/>
      <c r="K48" s="10" t="str">
        <f t="shared" ca="1" si="7"/>
        <v/>
      </c>
      <c r="L48" s="122"/>
      <c r="M48" s="122"/>
      <c r="N48" s="122"/>
      <c r="O48" s="102">
        <v>3326.1</v>
      </c>
      <c r="P48" s="102">
        <v>1</v>
      </c>
      <c r="Q48" s="12" t="str">
        <f>VLOOKUP(O48, '[1]لیست محصولات اردیبهشت ۱۴۰۳'!B:C,2,0)</f>
        <v>میاگروس | Milagros</v>
      </c>
      <c r="R48" s="102" t="s">
        <v>148</v>
      </c>
      <c r="S48" s="11">
        <f>VLOOKUP(O48, '[1]لیست محصولات اردیبهشت ۱۴۰۳'!B:F,5,0)</f>
        <v>150</v>
      </c>
      <c r="T48" s="13">
        <f>VLOOKUP(O48, '[1]لیست محصولات اردیبهشت ۱۴۰۳'!B:G,6,0)</f>
        <v>3750000</v>
      </c>
      <c r="U48" s="14"/>
      <c r="V48" s="15">
        <f t="shared" si="8"/>
        <v>0</v>
      </c>
      <c r="W48" s="11">
        <f t="shared" si="9"/>
        <v>1</v>
      </c>
      <c r="X48" s="13">
        <f t="shared" si="10"/>
        <v>3750000</v>
      </c>
      <c r="Y48" s="16"/>
      <c r="Z48" s="13">
        <f t="shared" si="11"/>
        <v>3750000</v>
      </c>
      <c r="AA48" s="148"/>
      <c r="AB48" s="149"/>
      <c r="AC48" s="149"/>
      <c r="AD48" s="149"/>
      <c r="AE48" s="150"/>
      <c r="AF48" s="20"/>
      <c r="AG48" s="21" t="str">
        <f t="shared" si="5"/>
        <v>TRUE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23">
        <v>24</v>
      </c>
      <c r="H49" s="125">
        <v>53838522401</v>
      </c>
      <c r="I49" s="123" t="s">
        <v>147</v>
      </c>
      <c r="J49" s="102"/>
      <c r="K49" s="10" t="str">
        <f t="shared" ca="1" si="7"/>
        <v/>
      </c>
      <c r="L49" s="121" t="s">
        <v>42</v>
      </c>
      <c r="M49" s="121" t="s">
        <v>150</v>
      </c>
      <c r="N49" s="121"/>
      <c r="O49" s="102">
        <v>5501.1</v>
      </c>
      <c r="P49" s="102">
        <v>1</v>
      </c>
      <c r="Q49" s="12" t="str">
        <f>VLOOKUP(O49, '[1]لیست محصولات اردیبهشت ۱۴۰۳'!B:C,2,0)</f>
        <v>ورتکس | Vortex</v>
      </c>
      <c r="R49" s="102" t="s">
        <v>151</v>
      </c>
      <c r="S49" s="11">
        <f>VLOOKUP(O49, '[1]لیست محصولات اردیبهشت ۱۴۰۳'!B:F,5,0)</f>
        <v>150</v>
      </c>
      <c r="T49" s="13">
        <f>VLOOKUP(O49, '[1]لیست محصولات اردیبهشت ۱۴۰۳'!B:G,6,0)</f>
        <v>2100000</v>
      </c>
      <c r="U49" s="14"/>
      <c r="V49" s="15">
        <f t="shared" si="8"/>
        <v>0</v>
      </c>
      <c r="W49" s="11">
        <f t="shared" si="9"/>
        <v>1</v>
      </c>
      <c r="X49" s="13">
        <f t="shared" si="10"/>
        <v>2100000</v>
      </c>
      <c r="Y49" s="16"/>
      <c r="Z49" s="13">
        <f t="shared" si="11"/>
        <v>2100000</v>
      </c>
      <c r="AA49" s="133" t="s">
        <v>38</v>
      </c>
      <c r="AB49" s="131" t="s">
        <v>152</v>
      </c>
      <c r="AC49" s="127" t="s">
        <v>153</v>
      </c>
      <c r="AD49" s="129" t="s">
        <v>41</v>
      </c>
      <c r="AE49" s="127"/>
      <c r="AF49" s="20"/>
      <c r="AG49" s="21" t="str">
        <f t="shared" si="5"/>
        <v>TRUE</v>
      </c>
      <c r="AH49" s="22" t="str">
        <f t="shared" si="6"/>
        <v>تهران میدان آرژانتین خ نلسون ماندلا خ شهیدی مرکز خرید رواق فروشگاه ویکتور  - امیر حجازی 09397911957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24"/>
      <c r="H50" s="126"/>
      <c r="I50" s="124"/>
      <c r="J50" s="102"/>
      <c r="K50" s="10" t="str">
        <f t="shared" ca="1" si="7"/>
        <v/>
      </c>
      <c r="L50" s="122"/>
      <c r="M50" s="122"/>
      <c r="N50" s="122"/>
      <c r="O50" s="102">
        <v>3326.1</v>
      </c>
      <c r="P50" s="102">
        <v>1</v>
      </c>
      <c r="Q50" s="12" t="str">
        <f>VLOOKUP(O50, '[1]لیست محصولات اردیبهشت ۱۴۰۳'!B:C,2,0)</f>
        <v>میاگروس | Milagros</v>
      </c>
      <c r="R50" s="102" t="s">
        <v>151</v>
      </c>
      <c r="S50" s="11">
        <f>VLOOKUP(O50, '[1]لیست محصولات اردیبهشت ۱۴۰۳'!B:F,5,0)</f>
        <v>150</v>
      </c>
      <c r="T50" s="13">
        <f>VLOOKUP(O50, '[1]لیست محصولات اردیبهشت ۱۴۰۳'!B:G,6,0)</f>
        <v>3750000</v>
      </c>
      <c r="U50" s="24"/>
      <c r="V50" s="15">
        <f t="shared" si="8"/>
        <v>0</v>
      </c>
      <c r="W50" s="11">
        <f t="shared" si="9"/>
        <v>1</v>
      </c>
      <c r="X50" s="13">
        <f t="shared" si="10"/>
        <v>3750000</v>
      </c>
      <c r="Y50" s="16"/>
      <c r="Z50" s="13">
        <f t="shared" si="11"/>
        <v>3750000</v>
      </c>
      <c r="AA50" s="134"/>
      <c r="AB50" s="132"/>
      <c r="AC50" s="128"/>
      <c r="AD50" s="130"/>
      <c r="AE50" s="128"/>
      <c r="AF50" s="20"/>
      <c r="AG50" s="21" t="str">
        <f t="shared" si="5"/>
        <v>TRUE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7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8"/>
        <v>0</v>
      </c>
      <c r="W51" s="11">
        <f t="shared" si="9"/>
        <v>0</v>
      </c>
      <c r="X51" s="13" t="e">
        <f t="shared" si="10"/>
        <v>#N/A</v>
      </c>
      <c r="Y51" s="16"/>
      <c r="Z51" s="13" t="e">
        <f t="shared" si="11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7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8"/>
        <v>0</v>
      </c>
      <c r="W52" s="11">
        <f t="shared" si="9"/>
        <v>0</v>
      </c>
      <c r="X52" s="13" t="e">
        <f t="shared" si="10"/>
        <v>#N/A</v>
      </c>
      <c r="Y52" s="16"/>
      <c r="Z52" s="13" t="e">
        <f t="shared" si="11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7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8"/>
        <v>0</v>
      </c>
      <c r="W53" s="11">
        <f t="shared" si="9"/>
        <v>0</v>
      </c>
      <c r="X53" s="13" t="e">
        <f t="shared" si="10"/>
        <v>#N/A</v>
      </c>
      <c r="Y53" s="16"/>
      <c r="Z53" s="13" t="e">
        <f t="shared" si="11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7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8"/>
        <v>0</v>
      </c>
      <c r="W54" s="11">
        <f t="shared" si="9"/>
        <v>0</v>
      </c>
      <c r="X54" s="13" t="e">
        <f t="shared" si="10"/>
        <v>#N/A</v>
      </c>
      <c r="Y54" s="16"/>
      <c r="Z54" s="13" t="e">
        <f t="shared" si="11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7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8"/>
        <v>0</v>
      </c>
      <c r="W55" s="11">
        <f t="shared" si="9"/>
        <v>0</v>
      </c>
      <c r="X55" s="13" t="e">
        <f t="shared" si="10"/>
        <v>#N/A</v>
      </c>
      <c r="Y55" s="16"/>
      <c r="Z55" s="13" t="e">
        <f t="shared" si="11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7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8"/>
        <v>0</v>
      </c>
      <c r="W56" s="11">
        <f t="shared" si="9"/>
        <v>0</v>
      </c>
      <c r="X56" s="13" t="e">
        <f t="shared" si="10"/>
        <v>#N/A</v>
      </c>
      <c r="Y56" s="16"/>
      <c r="Z56" s="13" t="e">
        <f t="shared" si="11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7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8"/>
        <v>0</v>
      </c>
      <c r="W57" s="11">
        <f t="shared" si="9"/>
        <v>0</v>
      </c>
      <c r="X57" s="13" t="e">
        <f t="shared" si="10"/>
        <v>#N/A</v>
      </c>
      <c r="Y57" s="16"/>
      <c r="Z57" s="13" t="e">
        <f t="shared" si="11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7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8"/>
        <v>0</v>
      </c>
      <c r="W58" s="11">
        <f t="shared" si="9"/>
        <v>0</v>
      </c>
      <c r="X58" s="13" t="e">
        <f t="shared" si="10"/>
        <v>#N/A</v>
      </c>
      <c r="Y58" s="16"/>
      <c r="Z58" s="13" t="e">
        <f t="shared" si="11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7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8"/>
        <v>0</v>
      </c>
      <c r="W59" s="11">
        <f t="shared" si="9"/>
        <v>0</v>
      </c>
      <c r="X59" s="13" t="e">
        <f t="shared" si="10"/>
        <v>#N/A</v>
      </c>
      <c r="Y59" s="16"/>
      <c r="Z59" s="13" t="e">
        <f t="shared" si="11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7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8"/>
        <v>0</v>
      </c>
      <c r="W60" s="11">
        <f t="shared" si="9"/>
        <v>0</v>
      </c>
      <c r="X60" s="13" t="e">
        <f t="shared" si="10"/>
        <v>#N/A</v>
      </c>
      <c r="Y60" s="16"/>
      <c r="Z60" s="13" t="e">
        <f t="shared" si="11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7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8"/>
        <v>0</v>
      </c>
      <c r="W61" s="11">
        <f t="shared" si="9"/>
        <v>0</v>
      </c>
      <c r="X61" s="13" t="e">
        <f t="shared" si="10"/>
        <v>#N/A</v>
      </c>
      <c r="Y61" s="16"/>
      <c r="Z61" s="13" t="e">
        <f t="shared" si="11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7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8"/>
        <v>0</v>
      </c>
      <c r="W62" s="11">
        <f t="shared" si="9"/>
        <v>0</v>
      </c>
      <c r="X62" s="13" t="e">
        <f t="shared" si="10"/>
        <v>#N/A</v>
      </c>
      <c r="Y62" s="16"/>
      <c r="Z62" s="13" t="e">
        <f t="shared" si="11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7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8"/>
        <v>0</v>
      </c>
      <c r="W63" s="11">
        <f t="shared" si="9"/>
        <v>0</v>
      </c>
      <c r="X63" s="13" t="e">
        <f t="shared" si="10"/>
        <v>#N/A</v>
      </c>
      <c r="Y63" s="16"/>
      <c r="Z63" s="13" t="e">
        <f t="shared" si="11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7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8"/>
        <v>0</v>
      </c>
      <c r="W64" s="11">
        <f t="shared" si="9"/>
        <v>0</v>
      </c>
      <c r="X64" s="13" t="e">
        <f t="shared" si="10"/>
        <v>#N/A</v>
      </c>
      <c r="Y64" s="16"/>
      <c r="Z64" s="13" t="e">
        <f t="shared" si="11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7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8"/>
        <v>0</v>
      </c>
      <c r="W65" s="11">
        <f t="shared" si="9"/>
        <v>0</v>
      </c>
      <c r="X65" s="13" t="e">
        <f t="shared" si="10"/>
        <v>#N/A</v>
      </c>
      <c r="Y65" s="16"/>
      <c r="Z65" s="13" t="e">
        <f t="shared" si="11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1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18">IF(C66, P66, U66 )</f>
        <v>0</v>
      </c>
      <c r="W66" s="11">
        <f t="shared" ref="W66:W200" si="19">P66-V66</f>
        <v>0</v>
      </c>
      <c r="X66" s="13" t="e">
        <f t="shared" ref="X66:X200" si="20">P66*T66</f>
        <v>#N/A</v>
      </c>
      <c r="Y66" s="16"/>
      <c r="Z66" s="13" t="e">
        <f t="shared" ref="Z66:Z200" si="2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2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1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18"/>
        <v>0</v>
      </c>
      <c r="W67" s="11">
        <f t="shared" si="19"/>
        <v>0</v>
      </c>
      <c r="X67" s="13" t="e">
        <f t="shared" si="20"/>
        <v>#N/A</v>
      </c>
      <c r="Y67" s="16"/>
      <c r="Z67" s="13" t="e">
        <f t="shared" si="21"/>
        <v>#N/A</v>
      </c>
      <c r="AA67" s="17"/>
      <c r="AB67" s="12"/>
      <c r="AC67" s="18"/>
      <c r="AD67" s="19"/>
      <c r="AE67" s="18"/>
      <c r="AF67" s="20"/>
      <c r="AG67" s="21" t="str">
        <f t="shared" si="2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1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18"/>
        <v>0</v>
      </c>
      <c r="W68" s="11">
        <f t="shared" si="19"/>
        <v>0</v>
      </c>
      <c r="X68" s="13" t="e">
        <f t="shared" si="20"/>
        <v>#N/A</v>
      </c>
      <c r="Y68" s="16"/>
      <c r="Z68" s="13" t="e">
        <f t="shared" si="21"/>
        <v>#N/A</v>
      </c>
      <c r="AA68" s="17"/>
      <c r="AB68" s="12"/>
      <c r="AC68" s="18"/>
      <c r="AD68" s="19"/>
      <c r="AE68" s="18"/>
      <c r="AF68" s="20"/>
      <c r="AG68" s="21" t="str">
        <f t="shared" si="22"/>
        <v>FALSE</v>
      </c>
      <c r="AH68" s="22" t="str">
        <f t="shared" ref="AH68:AH131" si="2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1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18"/>
        <v>0</v>
      </c>
      <c r="W69" s="11">
        <f t="shared" si="19"/>
        <v>0</v>
      </c>
      <c r="X69" s="13" t="e">
        <f t="shared" si="20"/>
        <v>#N/A</v>
      </c>
      <c r="Y69" s="16"/>
      <c r="Z69" s="13" t="e">
        <f t="shared" si="21"/>
        <v>#N/A</v>
      </c>
      <c r="AA69" s="17"/>
      <c r="AB69" s="12"/>
      <c r="AC69" s="18"/>
      <c r="AD69" s="19"/>
      <c r="AE69" s="18"/>
      <c r="AF69" s="20"/>
      <c r="AG69" s="21" t="str">
        <f t="shared" si="22"/>
        <v>FALSE</v>
      </c>
      <c r="AH69" s="22" t="str">
        <f t="shared" si="2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1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18"/>
        <v>0</v>
      </c>
      <c r="W70" s="11">
        <f t="shared" si="19"/>
        <v>0</v>
      </c>
      <c r="X70" s="13" t="e">
        <f t="shared" si="20"/>
        <v>#N/A</v>
      </c>
      <c r="Y70" s="16"/>
      <c r="Z70" s="13" t="e">
        <f t="shared" si="21"/>
        <v>#N/A</v>
      </c>
      <c r="AA70" s="17"/>
      <c r="AB70" s="12"/>
      <c r="AC70" s="18"/>
      <c r="AD70" s="19"/>
      <c r="AE70" s="18"/>
      <c r="AF70" s="20"/>
      <c r="AG70" s="21" t="str">
        <f t="shared" si="22"/>
        <v>FALSE</v>
      </c>
      <c r="AH70" s="22" t="str">
        <f t="shared" si="2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1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18"/>
        <v>0</v>
      </c>
      <c r="W71" s="11">
        <f t="shared" si="19"/>
        <v>0</v>
      </c>
      <c r="X71" s="13" t="e">
        <f t="shared" si="20"/>
        <v>#N/A</v>
      </c>
      <c r="Y71" s="16"/>
      <c r="Z71" s="13" t="e">
        <f t="shared" si="21"/>
        <v>#N/A</v>
      </c>
      <c r="AA71" s="17"/>
      <c r="AB71" s="12"/>
      <c r="AC71" s="18"/>
      <c r="AD71" s="19"/>
      <c r="AE71" s="18"/>
      <c r="AF71" s="20"/>
      <c r="AG71" s="21" t="str">
        <f t="shared" si="22"/>
        <v>FALSE</v>
      </c>
      <c r="AH71" s="22" t="str">
        <f t="shared" si="2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1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18"/>
        <v>0</v>
      </c>
      <c r="W72" s="11">
        <f t="shared" si="19"/>
        <v>0</v>
      </c>
      <c r="X72" s="13" t="e">
        <f t="shared" si="20"/>
        <v>#N/A</v>
      </c>
      <c r="Y72" s="16"/>
      <c r="Z72" s="13" t="e">
        <f t="shared" si="21"/>
        <v>#N/A</v>
      </c>
      <c r="AA72" s="17"/>
      <c r="AB72" s="12"/>
      <c r="AC72" s="18"/>
      <c r="AD72" s="19"/>
      <c r="AE72" s="18"/>
      <c r="AF72" s="20"/>
      <c r="AG72" s="21" t="str">
        <f t="shared" si="22"/>
        <v>FALSE</v>
      </c>
      <c r="AH72" s="22" t="str">
        <f t="shared" si="2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1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18"/>
        <v>0</v>
      </c>
      <c r="W73" s="11">
        <f t="shared" si="19"/>
        <v>0</v>
      </c>
      <c r="X73" s="13" t="e">
        <f t="shared" si="20"/>
        <v>#N/A</v>
      </c>
      <c r="Y73" s="16"/>
      <c r="Z73" s="13" t="e">
        <f t="shared" si="21"/>
        <v>#N/A</v>
      </c>
      <c r="AA73" s="17"/>
      <c r="AB73" s="12"/>
      <c r="AC73" s="18"/>
      <c r="AD73" s="19"/>
      <c r="AE73" s="18"/>
      <c r="AF73" s="20"/>
      <c r="AG73" s="21" t="str">
        <f t="shared" si="22"/>
        <v>FALSE</v>
      </c>
      <c r="AH73" s="22" t="str">
        <f t="shared" si="2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1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18"/>
        <v>0</v>
      </c>
      <c r="W74" s="11">
        <f t="shared" si="19"/>
        <v>0</v>
      </c>
      <c r="X74" s="13" t="e">
        <f t="shared" si="20"/>
        <v>#N/A</v>
      </c>
      <c r="Y74" s="16"/>
      <c r="Z74" s="13" t="e">
        <f t="shared" si="21"/>
        <v>#N/A</v>
      </c>
      <c r="AA74" s="17"/>
      <c r="AB74" s="12"/>
      <c r="AC74" s="18"/>
      <c r="AD74" s="19"/>
      <c r="AE74" s="18"/>
      <c r="AF74" s="20"/>
      <c r="AG74" s="21" t="str">
        <f t="shared" si="22"/>
        <v>FALSE</v>
      </c>
      <c r="AH74" s="22" t="str">
        <f t="shared" si="2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1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18"/>
        <v>0</v>
      </c>
      <c r="W75" s="11">
        <f t="shared" si="19"/>
        <v>0</v>
      </c>
      <c r="X75" s="13" t="e">
        <f t="shared" si="20"/>
        <v>#N/A</v>
      </c>
      <c r="Y75" s="16"/>
      <c r="Z75" s="13" t="e">
        <f t="shared" si="21"/>
        <v>#N/A</v>
      </c>
      <c r="AA75" s="17"/>
      <c r="AB75" s="12"/>
      <c r="AC75" s="18"/>
      <c r="AD75" s="19"/>
      <c r="AE75" s="18"/>
      <c r="AF75" s="20"/>
      <c r="AG75" s="21" t="str">
        <f t="shared" si="22"/>
        <v>FALSE</v>
      </c>
      <c r="AH75" s="22" t="str">
        <f t="shared" si="2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1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18"/>
        <v>0</v>
      </c>
      <c r="W76" s="11">
        <f t="shared" si="19"/>
        <v>0</v>
      </c>
      <c r="X76" s="13" t="e">
        <f t="shared" si="20"/>
        <v>#N/A</v>
      </c>
      <c r="Y76" s="16"/>
      <c r="Z76" s="13" t="e">
        <f t="shared" si="21"/>
        <v>#N/A</v>
      </c>
      <c r="AA76" s="17"/>
      <c r="AB76" s="12"/>
      <c r="AC76" s="18"/>
      <c r="AD76" s="19"/>
      <c r="AE76" s="18"/>
      <c r="AF76" s="20"/>
      <c r="AG76" s="21" t="str">
        <f t="shared" si="22"/>
        <v>FALSE</v>
      </c>
      <c r="AH76" s="22" t="str">
        <f t="shared" si="2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1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18"/>
        <v>0</v>
      </c>
      <c r="W77" s="11">
        <f t="shared" si="19"/>
        <v>0</v>
      </c>
      <c r="X77" s="13" t="e">
        <f t="shared" si="20"/>
        <v>#N/A</v>
      </c>
      <c r="Y77" s="16"/>
      <c r="Z77" s="13" t="e">
        <f t="shared" si="21"/>
        <v>#N/A</v>
      </c>
      <c r="AA77" s="17"/>
      <c r="AB77" s="12"/>
      <c r="AC77" s="18"/>
      <c r="AD77" s="19"/>
      <c r="AE77" s="18"/>
      <c r="AF77" s="20"/>
      <c r="AG77" s="21" t="str">
        <f t="shared" si="22"/>
        <v>FALSE</v>
      </c>
      <c r="AH77" s="22" t="str">
        <f t="shared" si="2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1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18"/>
        <v>0</v>
      </c>
      <c r="W78" s="11">
        <f t="shared" si="19"/>
        <v>0</v>
      </c>
      <c r="X78" s="13" t="e">
        <f t="shared" si="20"/>
        <v>#N/A</v>
      </c>
      <c r="Y78" s="16"/>
      <c r="Z78" s="13" t="e">
        <f t="shared" si="21"/>
        <v>#N/A</v>
      </c>
      <c r="AA78" s="17"/>
      <c r="AB78" s="12"/>
      <c r="AC78" s="18"/>
      <c r="AD78" s="19"/>
      <c r="AE78" s="18"/>
      <c r="AF78" s="20"/>
      <c r="AG78" s="21" t="str">
        <f t="shared" si="22"/>
        <v>FALSE</v>
      </c>
      <c r="AH78" s="22" t="str">
        <f t="shared" si="2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1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18"/>
        <v>0</v>
      </c>
      <c r="W79" s="11">
        <f t="shared" si="19"/>
        <v>0</v>
      </c>
      <c r="X79" s="13" t="e">
        <f t="shared" si="20"/>
        <v>#N/A</v>
      </c>
      <c r="Y79" s="16"/>
      <c r="Z79" s="13" t="e">
        <f t="shared" si="21"/>
        <v>#N/A</v>
      </c>
      <c r="AA79" s="17"/>
      <c r="AB79" s="12"/>
      <c r="AC79" s="18"/>
      <c r="AD79" s="19"/>
      <c r="AE79" s="18"/>
      <c r="AF79" s="20"/>
      <c r="AG79" s="21" t="str">
        <f t="shared" si="22"/>
        <v>FALSE</v>
      </c>
      <c r="AH79" s="22" t="str">
        <f t="shared" si="2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8"/>
        <v>0</v>
      </c>
      <c r="W80" s="11">
        <f t="shared" si="19"/>
        <v>0</v>
      </c>
      <c r="X80" s="13" t="e">
        <f t="shared" si="20"/>
        <v>#N/A</v>
      </c>
      <c r="Y80" s="16"/>
      <c r="Z80" s="13" t="e">
        <f t="shared" si="21"/>
        <v>#N/A</v>
      </c>
      <c r="AA80" s="17"/>
      <c r="AB80" s="12"/>
      <c r="AC80" s="18"/>
      <c r="AD80" s="19"/>
      <c r="AE80" s="18"/>
      <c r="AF80" s="20"/>
      <c r="AG80" s="21" t="str">
        <f t="shared" si="22"/>
        <v>FALSE</v>
      </c>
      <c r="AH80" s="22" t="str">
        <f t="shared" si="2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8"/>
        <v>0</v>
      </c>
      <c r="W81" s="11">
        <f t="shared" si="19"/>
        <v>0</v>
      </c>
      <c r="X81" s="13" t="e">
        <f t="shared" si="20"/>
        <v>#N/A</v>
      </c>
      <c r="Y81" s="16"/>
      <c r="Z81" s="13" t="e">
        <f t="shared" si="21"/>
        <v>#N/A</v>
      </c>
      <c r="AA81" s="17"/>
      <c r="AB81" s="12"/>
      <c r="AC81" s="18"/>
      <c r="AD81" s="19"/>
      <c r="AE81" s="18"/>
      <c r="AF81" s="20"/>
      <c r="AG81" s="21" t="str">
        <f t="shared" si="22"/>
        <v>FALSE</v>
      </c>
      <c r="AH81" s="22" t="str">
        <f t="shared" si="2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8"/>
        <v>0</v>
      </c>
      <c r="W82" s="11">
        <f t="shared" si="19"/>
        <v>0</v>
      </c>
      <c r="X82" s="13" t="e">
        <f t="shared" si="20"/>
        <v>#N/A</v>
      </c>
      <c r="Y82" s="16"/>
      <c r="Z82" s="13" t="e">
        <f t="shared" si="21"/>
        <v>#N/A</v>
      </c>
      <c r="AA82" s="17"/>
      <c r="AB82" s="12"/>
      <c r="AC82" s="18"/>
      <c r="AD82" s="19"/>
      <c r="AE82" s="18"/>
      <c r="AF82" s="20"/>
      <c r="AG82" s="21" t="str">
        <f t="shared" si="22"/>
        <v>FALSE</v>
      </c>
      <c r="AH82" s="22" t="str">
        <f t="shared" si="2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8"/>
        <v>0</v>
      </c>
      <c r="W83" s="11">
        <f t="shared" si="19"/>
        <v>0</v>
      </c>
      <c r="X83" s="13" t="e">
        <f t="shared" si="20"/>
        <v>#N/A</v>
      </c>
      <c r="Y83" s="16"/>
      <c r="Z83" s="13" t="e">
        <f t="shared" si="21"/>
        <v>#N/A</v>
      </c>
      <c r="AA83" s="17"/>
      <c r="AB83" s="12"/>
      <c r="AC83" s="18"/>
      <c r="AD83" s="19"/>
      <c r="AE83" s="18"/>
      <c r="AF83" s="20"/>
      <c r="AG83" s="21" t="str">
        <f t="shared" si="22"/>
        <v>FALSE</v>
      </c>
      <c r="AH83" s="22" t="str">
        <f t="shared" si="2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8"/>
        <v>0</v>
      </c>
      <c r="W84" s="11">
        <f t="shared" si="19"/>
        <v>0</v>
      </c>
      <c r="X84" s="13" t="e">
        <f t="shared" si="20"/>
        <v>#N/A</v>
      </c>
      <c r="Y84" s="16"/>
      <c r="Z84" s="13" t="e">
        <f t="shared" si="21"/>
        <v>#N/A</v>
      </c>
      <c r="AA84" s="17"/>
      <c r="AB84" s="12"/>
      <c r="AC84" s="18"/>
      <c r="AD84" s="19"/>
      <c r="AE84" s="18"/>
      <c r="AF84" s="20"/>
      <c r="AG84" s="21" t="str">
        <f t="shared" si="22"/>
        <v>FALSE</v>
      </c>
      <c r="AH84" s="22" t="str">
        <f t="shared" si="2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8"/>
        <v>0</v>
      </c>
      <c r="W85" s="11">
        <f t="shared" si="19"/>
        <v>0</v>
      </c>
      <c r="X85" s="13" t="e">
        <f t="shared" si="20"/>
        <v>#N/A</v>
      </c>
      <c r="Y85" s="16"/>
      <c r="Z85" s="13" t="e">
        <f t="shared" si="21"/>
        <v>#N/A</v>
      </c>
      <c r="AA85" s="17"/>
      <c r="AB85" s="12"/>
      <c r="AC85" s="18"/>
      <c r="AD85" s="19"/>
      <c r="AE85" s="18"/>
      <c r="AF85" s="20"/>
      <c r="AG85" s="21" t="str">
        <f t="shared" si="22"/>
        <v>FALSE</v>
      </c>
      <c r="AH85" s="22" t="str">
        <f t="shared" si="2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8"/>
        <v>0</v>
      </c>
      <c r="W86" s="11">
        <f t="shared" si="19"/>
        <v>0</v>
      </c>
      <c r="X86" s="13" t="e">
        <f t="shared" si="20"/>
        <v>#N/A</v>
      </c>
      <c r="Y86" s="16"/>
      <c r="Z86" s="13" t="e">
        <f t="shared" si="21"/>
        <v>#N/A</v>
      </c>
      <c r="AA86" s="17"/>
      <c r="AB86" s="12"/>
      <c r="AC86" s="18"/>
      <c r="AD86" s="19"/>
      <c r="AE86" s="18"/>
      <c r="AF86" s="20"/>
      <c r="AG86" s="21" t="str">
        <f t="shared" si="22"/>
        <v>FALSE</v>
      </c>
      <c r="AH86" s="22" t="str">
        <f t="shared" si="2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8"/>
        <v>0</v>
      </c>
      <c r="W87" s="11">
        <f t="shared" si="19"/>
        <v>0</v>
      </c>
      <c r="X87" s="13" t="e">
        <f t="shared" si="20"/>
        <v>#N/A</v>
      </c>
      <c r="Y87" s="16"/>
      <c r="Z87" s="13" t="e">
        <f t="shared" si="21"/>
        <v>#N/A</v>
      </c>
      <c r="AA87" s="17"/>
      <c r="AB87" s="12"/>
      <c r="AC87" s="18"/>
      <c r="AD87" s="19"/>
      <c r="AE87" s="18"/>
      <c r="AF87" s="20"/>
      <c r="AG87" s="21" t="str">
        <f t="shared" si="22"/>
        <v>FALSE</v>
      </c>
      <c r="AH87" s="22" t="str">
        <f t="shared" si="2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8"/>
        <v>0</v>
      </c>
      <c r="W88" s="11">
        <f t="shared" si="19"/>
        <v>0</v>
      </c>
      <c r="X88" s="13" t="e">
        <f t="shared" si="20"/>
        <v>#N/A</v>
      </c>
      <c r="Y88" s="16"/>
      <c r="Z88" s="13" t="e">
        <f t="shared" si="2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2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8"/>
        <v>0</v>
      </c>
      <c r="W89" s="11">
        <f t="shared" si="19"/>
        <v>0</v>
      </c>
      <c r="X89" s="13" t="e">
        <f t="shared" si="20"/>
        <v>#N/A</v>
      </c>
      <c r="Y89" s="16"/>
      <c r="Z89" s="13" t="e">
        <f t="shared" si="2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2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8"/>
        <v>0</v>
      </c>
      <c r="W90" s="11">
        <f t="shared" si="19"/>
        <v>0</v>
      </c>
      <c r="X90" s="13" t="e">
        <f t="shared" si="20"/>
        <v>#N/A</v>
      </c>
      <c r="Y90" s="16"/>
      <c r="Z90" s="13" t="e">
        <f t="shared" si="2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2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8"/>
        <v>0</v>
      </c>
      <c r="W91" s="11">
        <f t="shared" si="19"/>
        <v>0</v>
      </c>
      <c r="X91" s="13" t="e">
        <f t="shared" si="20"/>
        <v>#N/A</v>
      </c>
      <c r="Y91" s="16"/>
      <c r="Z91" s="13" t="e">
        <f t="shared" si="2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2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8"/>
        <v>0</v>
      </c>
      <c r="W92" s="11">
        <f t="shared" si="19"/>
        <v>0</v>
      </c>
      <c r="X92" s="13" t="e">
        <f t="shared" si="20"/>
        <v>#N/A</v>
      </c>
      <c r="Y92" s="16"/>
      <c r="Z92" s="13" t="e">
        <f t="shared" si="2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2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8"/>
        <v>0</v>
      </c>
      <c r="W93" s="11">
        <f t="shared" si="19"/>
        <v>0</v>
      </c>
      <c r="X93" s="13" t="e">
        <f t="shared" si="20"/>
        <v>#N/A</v>
      </c>
      <c r="Y93" s="16"/>
      <c r="Z93" s="13" t="e">
        <f t="shared" si="2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2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8"/>
        <v>0</v>
      </c>
      <c r="W94" s="11">
        <f t="shared" si="19"/>
        <v>0</v>
      </c>
      <c r="X94" s="13" t="e">
        <f t="shared" si="20"/>
        <v>#N/A</v>
      </c>
      <c r="Y94" s="16"/>
      <c r="Z94" s="13" t="e">
        <f t="shared" si="2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2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8"/>
        <v>0</v>
      </c>
      <c r="W95" s="11">
        <f t="shared" si="19"/>
        <v>0</v>
      </c>
      <c r="X95" s="13" t="e">
        <f t="shared" si="20"/>
        <v>#N/A</v>
      </c>
      <c r="Y95" s="16"/>
      <c r="Z95" s="13" t="e">
        <f t="shared" si="2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2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8"/>
        <v>0</v>
      </c>
      <c r="W96" s="11">
        <f t="shared" si="19"/>
        <v>0</v>
      </c>
      <c r="X96" s="13" t="e">
        <f t="shared" si="20"/>
        <v>#N/A</v>
      </c>
      <c r="Y96" s="16"/>
      <c r="Z96" s="13" t="e">
        <f t="shared" si="2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2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8"/>
        <v>0</v>
      </c>
      <c r="W97" s="11">
        <f t="shared" si="19"/>
        <v>0</v>
      </c>
      <c r="X97" s="13" t="e">
        <f t="shared" si="20"/>
        <v>#N/A</v>
      </c>
      <c r="Y97" s="16"/>
      <c r="Z97" s="13" t="e">
        <f t="shared" si="2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2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8"/>
        <v>0</v>
      </c>
      <c r="W98" s="11">
        <f t="shared" si="19"/>
        <v>0</v>
      </c>
      <c r="X98" s="13" t="e">
        <f t="shared" si="20"/>
        <v>#N/A</v>
      </c>
      <c r="Y98" s="16"/>
      <c r="Z98" s="13" t="e">
        <f t="shared" si="2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2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8"/>
        <v>0</v>
      </c>
      <c r="W99" s="11">
        <f t="shared" si="19"/>
        <v>0</v>
      </c>
      <c r="X99" s="13" t="e">
        <f t="shared" si="20"/>
        <v>#N/A</v>
      </c>
      <c r="Y99" s="16"/>
      <c r="Z99" s="13" t="e">
        <f t="shared" si="2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2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8"/>
        <v>0</v>
      </c>
      <c r="W100" s="11">
        <f t="shared" si="19"/>
        <v>0</v>
      </c>
      <c r="X100" s="13" t="e">
        <f t="shared" si="20"/>
        <v>#N/A</v>
      </c>
      <c r="Y100" s="16"/>
      <c r="Z100" s="13" t="e">
        <f t="shared" si="2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2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8"/>
        <v>0</v>
      </c>
      <c r="W101" s="11">
        <f t="shared" si="19"/>
        <v>0</v>
      </c>
      <c r="X101" s="13" t="e">
        <f t="shared" si="20"/>
        <v>#N/A</v>
      </c>
      <c r="Y101" s="16"/>
      <c r="Z101" s="13" t="e">
        <f t="shared" si="2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2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8"/>
        <v>0</v>
      </c>
      <c r="W102" s="11">
        <f t="shared" si="19"/>
        <v>0</v>
      </c>
      <c r="X102" s="13" t="e">
        <f t="shared" si="20"/>
        <v>#N/A</v>
      </c>
      <c r="Y102" s="16"/>
      <c r="Z102" s="13" t="e">
        <f t="shared" si="2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2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8"/>
        <v>0</v>
      </c>
      <c r="W103" s="11">
        <f t="shared" si="19"/>
        <v>0</v>
      </c>
      <c r="X103" s="13" t="e">
        <f t="shared" si="20"/>
        <v>#N/A</v>
      </c>
      <c r="Y103" s="16"/>
      <c r="Z103" s="13" t="e">
        <f t="shared" si="2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2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8"/>
        <v>0</v>
      </c>
      <c r="W104" s="11">
        <f t="shared" si="19"/>
        <v>0</v>
      </c>
      <c r="X104" s="13" t="e">
        <f t="shared" si="20"/>
        <v>#N/A</v>
      </c>
      <c r="Y104" s="16"/>
      <c r="Z104" s="13" t="e">
        <f t="shared" si="2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2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8"/>
        <v>0</v>
      </c>
      <c r="W105" s="11">
        <f t="shared" si="19"/>
        <v>0</v>
      </c>
      <c r="X105" s="13" t="e">
        <f t="shared" si="20"/>
        <v>#N/A</v>
      </c>
      <c r="Y105" s="16"/>
      <c r="Z105" s="13" t="e">
        <f t="shared" si="2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2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8"/>
        <v>0</v>
      </c>
      <c r="W106" s="11">
        <f t="shared" si="19"/>
        <v>0</v>
      </c>
      <c r="X106" s="13" t="e">
        <f t="shared" si="20"/>
        <v>#N/A</v>
      </c>
      <c r="Y106" s="16"/>
      <c r="Z106" s="13" t="e">
        <f t="shared" si="2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2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8"/>
        <v>0</v>
      </c>
      <c r="W107" s="11">
        <f t="shared" si="19"/>
        <v>0</v>
      </c>
      <c r="X107" s="13" t="e">
        <f t="shared" si="20"/>
        <v>#N/A</v>
      </c>
      <c r="Y107" s="16"/>
      <c r="Z107" s="13" t="e">
        <f t="shared" si="2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2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8"/>
        <v>0</v>
      </c>
      <c r="W108" s="11">
        <f t="shared" si="19"/>
        <v>0</v>
      </c>
      <c r="X108" s="13" t="e">
        <f t="shared" si="20"/>
        <v>#N/A</v>
      </c>
      <c r="Y108" s="16"/>
      <c r="Z108" s="13" t="e">
        <f t="shared" si="2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2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8"/>
        <v>0</v>
      </c>
      <c r="W109" s="11">
        <f t="shared" si="19"/>
        <v>0</v>
      </c>
      <c r="X109" s="13" t="e">
        <f t="shared" si="20"/>
        <v>#N/A</v>
      </c>
      <c r="Y109" s="16"/>
      <c r="Z109" s="13" t="e">
        <f t="shared" si="2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2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8"/>
        <v>0</v>
      </c>
      <c r="W110" s="11">
        <f t="shared" si="19"/>
        <v>0</v>
      </c>
      <c r="X110" s="13" t="e">
        <f t="shared" si="20"/>
        <v>#N/A</v>
      </c>
      <c r="Y110" s="16"/>
      <c r="Z110" s="13" t="e">
        <f t="shared" si="2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2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8"/>
        <v>0</v>
      </c>
      <c r="W111" s="11">
        <f t="shared" si="19"/>
        <v>0</v>
      </c>
      <c r="X111" s="13" t="e">
        <f t="shared" si="20"/>
        <v>#N/A</v>
      </c>
      <c r="Y111" s="16"/>
      <c r="Z111" s="13" t="e">
        <f t="shared" si="2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2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8"/>
        <v>0</v>
      </c>
      <c r="W112" s="11">
        <f t="shared" si="19"/>
        <v>0</v>
      </c>
      <c r="X112" s="13" t="e">
        <f t="shared" si="20"/>
        <v>#N/A</v>
      </c>
      <c r="Y112" s="16"/>
      <c r="Z112" s="13" t="e">
        <f t="shared" si="2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2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8"/>
        <v>0</v>
      </c>
      <c r="W113" s="11">
        <f t="shared" si="19"/>
        <v>0</v>
      </c>
      <c r="X113" s="13" t="e">
        <f t="shared" si="20"/>
        <v>#N/A</v>
      </c>
      <c r="Y113" s="16"/>
      <c r="Z113" s="13" t="e">
        <f t="shared" si="2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2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8"/>
        <v>0</v>
      </c>
      <c r="W114" s="11">
        <f t="shared" si="19"/>
        <v>0</v>
      </c>
      <c r="X114" s="13" t="e">
        <f t="shared" si="20"/>
        <v>#N/A</v>
      </c>
      <c r="Y114" s="16"/>
      <c r="Z114" s="13" t="e">
        <f t="shared" si="2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2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8"/>
        <v>0</v>
      </c>
      <c r="W115" s="11">
        <f t="shared" si="19"/>
        <v>0</v>
      </c>
      <c r="X115" s="13" t="e">
        <f t="shared" si="20"/>
        <v>#N/A</v>
      </c>
      <c r="Y115" s="16"/>
      <c r="Z115" s="13" t="e">
        <f t="shared" si="2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2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8"/>
        <v>0</v>
      </c>
      <c r="W116" s="11">
        <f t="shared" si="19"/>
        <v>0</v>
      </c>
      <c r="X116" s="13" t="e">
        <f t="shared" si="20"/>
        <v>#N/A</v>
      </c>
      <c r="Y116" s="16"/>
      <c r="Z116" s="13" t="e">
        <f t="shared" si="2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2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8"/>
        <v>0</v>
      </c>
      <c r="W117" s="11">
        <f t="shared" si="19"/>
        <v>0</v>
      </c>
      <c r="X117" s="13" t="e">
        <f t="shared" si="20"/>
        <v>#N/A</v>
      </c>
      <c r="Y117" s="16"/>
      <c r="Z117" s="13" t="e">
        <f t="shared" si="2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2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8"/>
        <v>0</v>
      </c>
      <c r="W118" s="11">
        <f t="shared" si="19"/>
        <v>0</v>
      </c>
      <c r="X118" s="13" t="e">
        <f t="shared" si="20"/>
        <v>#N/A</v>
      </c>
      <c r="Y118" s="16"/>
      <c r="Z118" s="13" t="e">
        <f t="shared" si="2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2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8"/>
        <v>0</v>
      </c>
      <c r="W119" s="11">
        <f t="shared" si="19"/>
        <v>0</v>
      </c>
      <c r="X119" s="13" t="e">
        <f t="shared" si="20"/>
        <v>#N/A</v>
      </c>
      <c r="Y119" s="16"/>
      <c r="Z119" s="13" t="e">
        <f t="shared" si="2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2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8"/>
        <v>0</v>
      </c>
      <c r="W120" s="11">
        <f t="shared" si="19"/>
        <v>0</v>
      </c>
      <c r="X120" s="13" t="e">
        <f t="shared" si="20"/>
        <v>#N/A</v>
      </c>
      <c r="Y120" s="16"/>
      <c r="Z120" s="13" t="e">
        <f t="shared" si="2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2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8"/>
        <v>0</v>
      </c>
      <c r="W121" s="11">
        <f t="shared" si="19"/>
        <v>0</v>
      </c>
      <c r="X121" s="13" t="e">
        <f t="shared" si="20"/>
        <v>#N/A</v>
      </c>
      <c r="Y121" s="16"/>
      <c r="Z121" s="13" t="e">
        <f t="shared" si="2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2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8"/>
        <v>0</v>
      </c>
      <c r="W122" s="11">
        <f t="shared" si="19"/>
        <v>0</v>
      </c>
      <c r="X122" s="13" t="e">
        <f t="shared" si="20"/>
        <v>#N/A</v>
      </c>
      <c r="Y122" s="16"/>
      <c r="Z122" s="13" t="e">
        <f t="shared" si="2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2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8"/>
        <v>0</v>
      </c>
      <c r="W123" s="11">
        <f t="shared" si="19"/>
        <v>0</v>
      </c>
      <c r="X123" s="13" t="e">
        <f t="shared" si="20"/>
        <v>#N/A</v>
      </c>
      <c r="Y123" s="16"/>
      <c r="Z123" s="13" t="e">
        <f t="shared" si="2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2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8"/>
        <v>0</v>
      </c>
      <c r="W124" s="11">
        <f t="shared" si="19"/>
        <v>0</v>
      </c>
      <c r="X124" s="13" t="e">
        <f t="shared" si="20"/>
        <v>#N/A</v>
      </c>
      <c r="Y124" s="16"/>
      <c r="Z124" s="13" t="e">
        <f t="shared" si="2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2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8"/>
        <v>0</v>
      </c>
      <c r="W125" s="11">
        <f t="shared" si="19"/>
        <v>0</v>
      </c>
      <c r="X125" s="13" t="e">
        <f t="shared" si="20"/>
        <v>#N/A</v>
      </c>
      <c r="Y125" s="16"/>
      <c r="Z125" s="13" t="e">
        <f t="shared" si="2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2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8"/>
        <v>0</v>
      </c>
      <c r="W126" s="11">
        <f t="shared" si="19"/>
        <v>0</v>
      </c>
      <c r="X126" s="13" t="e">
        <f t="shared" si="20"/>
        <v>#N/A</v>
      </c>
      <c r="Y126" s="16"/>
      <c r="Z126" s="13" t="e">
        <f t="shared" si="2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2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8"/>
        <v>0</v>
      </c>
      <c r="W127" s="11">
        <f t="shared" si="19"/>
        <v>0</v>
      </c>
      <c r="X127" s="13" t="e">
        <f t="shared" si="20"/>
        <v>#N/A</v>
      </c>
      <c r="Y127" s="16"/>
      <c r="Z127" s="13" t="e">
        <f t="shared" si="2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2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8"/>
        <v>0</v>
      </c>
      <c r="W128" s="11">
        <f t="shared" si="19"/>
        <v>0</v>
      </c>
      <c r="X128" s="13" t="e">
        <f t="shared" si="20"/>
        <v>#N/A</v>
      </c>
      <c r="Y128" s="16"/>
      <c r="Z128" s="13" t="e">
        <f t="shared" si="2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2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8"/>
        <v>0</v>
      </c>
      <c r="W129" s="11">
        <f t="shared" si="19"/>
        <v>0</v>
      </c>
      <c r="X129" s="13" t="e">
        <f t="shared" si="20"/>
        <v>#N/A</v>
      </c>
      <c r="Y129" s="16"/>
      <c r="Z129" s="13" t="e">
        <f t="shared" si="2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2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24">IF(C130, P130, U130 )</f>
        <v>0</v>
      </c>
      <c r="W130" s="11">
        <f t="shared" si="19"/>
        <v>0</v>
      </c>
      <c r="X130" s="13" t="e">
        <f t="shared" si="20"/>
        <v>#N/A</v>
      </c>
      <c r="Y130" s="16"/>
      <c r="Z130" s="13" t="e">
        <f t="shared" si="2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2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24"/>
        <v>0</v>
      </c>
      <c r="W131" s="11">
        <f t="shared" si="19"/>
        <v>0</v>
      </c>
      <c r="X131" s="13" t="e">
        <f t="shared" si="20"/>
        <v>#N/A</v>
      </c>
      <c r="Y131" s="16"/>
      <c r="Z131" s="13" t="e">
        <f t="shared" si="2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2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24"/>
        <v>0</v>
      </c>
      <c r="W132" s="11">
        <f t="shared" si="19"/>
        <v>0</v>
      </c>
      <c r="X132" s="13" t="e">
        <f t="shared" si="20"/>
        <v>#N/A</v>
      </c>
      <c r="Y132" s="16"/>
      <c r="Z132" s="13" t="e">
        <f t="shared" si="2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2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24"/>
        <v>0</v>
      </c>
      <c r="W133" s="11">
        <f t="shared" si="19"/>
        <v>0</v>
      </c>
      <c r="X133" s="13" t="e">
        <f t="shared" si="20"/>
        <v>#N/A</v>
      </c>
      <c r="Y133" s="16"/>
      <c r="Z133" s="13" t="e">
        <f t="shared" si="2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2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24"/>
        <v>0</v>
      </c>
      <c r="W134" s="11">
        <f t="shared" si="19"/>
        <v>0</v>
      </c>
      <c r="X134" s="13" t="e">
        <f t="shared" si="20"/>
        <v>#N/A</v>
      </c>
      <c r="Y134" s="16"/>
      <c r="Z134" s="13" t="e">
        <f t="shared" si="2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2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24"/>
        <v>0</v>
      </c>
      <c r="W135" s="11">
        <f t="shared" si="19"/>
        <v>0</v>
      </c>
      <c r="X135" s="13" t="e">
        <f t="shared" si="20"/>
        <v>#N/A</v>
      </c>
      <c r="Y135" s="16"/>
      <c r="Z135" s="13" t="e">
        <f t="shared" si="2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2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24"/>
        <v>0</v>
      </c>
      <c r="W136" s="11">
        <f t="shared" si="19"/>
        <v>0</v>
      </c>
      <c r="X136" s="13" t="e">
        <f t="shared" si="20"/>
        <v>#N/A</v>
      </c>
      <c r="Y136" s="16"/>
      <c r="Z136" s="13" t="e">
        <f t="shared" si="2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2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24"/>
        <v>0</v>
      </c>
      <c r="W137" s="11">
        <f t="shared" si="19"/>
        <v>0</v>
      </c>
      <c r="X137" s="13" t="e">
        <f t="shared" si="20"/>
        <v>#N/A</v>
      </c>
      <c r="Y137" s="16"/>
      <c r="Z137" s="13" t="e">
        <f t="shared" si="2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2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24"/>
        <v>0</v>
      </c>
      <c r="W138" s="11">
        <f t="shared" si="19"/>
        <v>0</v>
      </c>
      <c r="X138" s="13" t="e">
        <f t="shared" si="20"/>
        <v>#N/A</v>
      </c>
      <c r="Y138" s="16"/>
      <c r="Z138" s="13" t="e">
        <f t="shared" si="2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2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24"/>
        <v>0</v>
      </c>
      <c r="W139" s="11">
        <f t="shared" si="19"/>
        <v>0</v>
      </c>
      <c r="X139" s="13" t="e">
        <f t="shared" si="20"/>
        <v>#N/A</v>
      </c>
      <c r="Y139" s="16"/>
      <c r="Z139" s="13" t="e">
        <f t="shared" si="2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2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24"/>
        <v>0</v>
      </c>
      <c r="W140" s="11">
        <f t="shared" si="19"/>
        <v>0</v>
      </c>
      <c r="X140" s="13" t="e">
        <f t="shared" si="20"/>
        <v>#N/A</v>
      </c>
      <c r="Y140" s="16"/>
      <c r="Z140" s="13" t="e">
        <f t="shared" si="2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2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24"/>
        <v>0</v>
      </c>
      <c r="W141" s="11">
        <f t="shared" si="19"/>
        <v>0</v>
      </c>
      <c r="X141" s="13" t="e">
        <f t="shared" si="20"/>
        <v>#N/A</v>
      </c>
      <c r="Y141" s="16"/>
      <c r="Z141" s="13" t="e">
        <f t="shared" si="2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2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24"/>
        <v>0</v>
      </c>
      <c r="W142" s="11">
        <f t="shared" si="19"/>
        <v>0</v>
      </c>
      <c r="X142" s="13" t="e">
        <f t="shared" si="20"/>
        <v>#N/A</v>
      </c>
      <c r="Y142" s="16"/>
      <c r="Z142" s="13" t="e">
        <f t="shared" si="2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2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24"/>
        <v>0</v>
      </c>
      <c r="W143" s="11">
        <f t="shared" si="19"/>
        <v>0</v>
      </c>
      <c r="X143" s="13" t="e">
        <f t="shared" si="20"/>
        <v>#N/A</v>
      </c>
      <c r="Y143" s="16"/>
      <c r="Z143" s="13" t="e">
        <f t="shared" si="2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2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24"/>
        <v>0</v>
      </c>
      <c r="W144" s="11">
        <f t="shared" si="19"/>
        <v>0</v>
      </c>
      <c r="X144" s="13" t="e">
        <f t="shared" si="20"/>
        <v>#N/A</v>
      </c>
      <c r="Y144" s="16"/>
      <c r="Z144" s="13" t="e">
        <f t="shared" si="2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2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24"/>
        <v>0</v>
      </c>
      <c r="W145" s="11">
        <f t="shared" si="19"/>
        <v>0</v>
      </c>
      <c r="X145" s="13" t="e">
        <f t="shared" si="20"/>
        <v>#N/A</v>
      </c>
      <c r="Y145" s="16"/>
      <c r="Z145" s="13" t="e">
        <f t="shared" si="2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2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24"/>
        <v>0</v>
      </c>
      <c r="W146" s="11">
        <f t="shared" si="19"/>
        <v>0</v>
      </c>
      <c r="X146" s="13" t="e">
        <f t="shared" si="20"/>
        <v>#N/A</v>
      </c>
      <c r="Y146" s="16"/>
      <c r="Z146" s="13" t="e">
        <f t="shared" si="2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2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24"/>
        <v>0</v>
      </c>
      <c r="W147" s="11">
        <f t="shared" si="19"/>
        <v>0</v>
      </c>
      <c r="X147" s="13" t="e">
        <f t="shared" si="20"/>
        <v>#N/A</v>
      </c>
      <c r="Y147" s="16"/>
      <c r="Z147" s="13" t="e">
        <f t="shared" si="2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2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24"/>
        <v>0</v>
      </c>
      <c r="W148" s="11">
        <f t="shared" si="19"/>
        <v>0</v>
      </c>
      <c r="X148" s="13" t="e">
        <f t="shared" si="20"/>
        <v>#N/A</v>
      </c>
      <c r="Y148" s="16"/>
      <c r="Z148" s="13" t="e">
        <f t="shared" si="2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2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24"/>
        <v>0</v>
      </c>
      <c r="W149" s="11">
        <f t="shared" si="19"/>
        <v>0</v>
      </c>
      <c r="X149" s="13" t="e">
        <f t="shared" si="20"/>
        <v>#N/A</v>
      </c>
      <c r="Y149" s="16"/>
      <c r="Z149" s="13" t="e">
        <f t="shared" si="2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2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24"/>
        <v>0</v>
      </c>
      <c r="W150" s="11">
        <f t="shared" si="19"/>
        <v>0</v>
      </c>
      <c r="X150" s="13" t="e">
        <f t="shared" si="20"/>
        <v>#N/A</v>
      </c>
      <c r="Y150" s="16"/>
      <c r="Z150" s="13" t="e">
        <f t="shared" si="2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2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24"/>
        <v>0</v>
      </c>
      <c r="W151" s="11">
        <f t="shared" si="19"/>
        <v>0</v>
      </c>
      <c r="X151" s="13" t="e">
        <f t="shared" si="20"/>
        <v>#N/A</v>
      </c>
      <c r="Y151" s="16"/>
      <c r="Z151" s="13" t="e">
        <f t="shared" si="2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2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24"/>
        <v>0</v>
      </c>
      <c r="W152" s="11">
        <f t="shared" si="19"/>
        <v>0</v>
      </c>
      <c r="X152" s="13" t="e">
        <f t="shared" si="20"/>
        <v>#N/A</v>
      </c>
      <c r="Y152" s="16"/>
      <c r="Z152" s="13" t="e">
        <f t="shared" si="2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2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24"/>
        <v>0</v>
      </c>
      <c r="W153" s="11">
        <f t="shared" si="19"/>
        <v>0</v>
      </c>
      <c r="X153" s="13" t="e">
        <f t="shared" si="20"/>
        <v>#N/A</v>
      </c>
      <c r="Y153" s="16"/>
      <c r="Z153" s="13" t="e">
        <f t="shared" si="2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2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24"/>
        <v>0</v>
      </c>
      <c r="W154" s="11">
        <f t="shared" si="19"/>
        <v>0</v>
      </c>
      <c r="X154" s="13" t="e">
        <f t="shared" si="20"/>
        <v>#N/A</v>
      </c>
      <c r="Y154" s="16"/>
      <c r="Z154" s="13" t="e">
        <f t="shared" si="2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2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24"/>
        <v>0</v>
      </c>
      <c r="W155" s="11">
        <f t="shared" si="19"/>
        <v>0</v>
      </c>
      <c r="X155" s="13" t="e">
        <f t="shared" si="20"/>
        <v>#N/A</v>
      </c>
      <c r="Y155" s="16"/>
      <c r="Z155" s="13" t="e">
        <f t="shared" si="2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2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24"/>
        <v>0</v>
      </c>
      <c r="W156" s="11">
        <f t="shared" si="19"/>
        <v>0</v>
      </c>
      <c r="X156" s="13" t="e">
        <f t="shared" si="20"/>
        <v>#N/A</v>
      </c>
      <c r="Y156" s="16"/>
      <c r="Z156" s="13" t="e">
        <f t="shared" si="2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2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24"/>
        <v>0</v>
      </c>
      <c r="W157" s="11">
        <f t="shared" si="19"/>
        <v>0</v>
      </c>
      <c r="X157" s="13" t="e">
        <f t="shared" si="20"/>
        <v>#N/A</v>
      </c>
      <c r="Y157" s="16"/>
      <c r="Z157" s="13" t="e">
        <f t="shared" si="2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2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24"/>
        <v>0</v>
      </c>
      <c r="W158" s="11">
        <f t="shared" si="19"/>
        <v>0</v>
      </c>
      <c r="X158" s="13" t="e">
        <f t="shared" si="20"/>
        <v>#N/A</v>
      </c>
      <c r="Y158" s="16"/>
      <c r="Z158" s="13" t="e">
        <f t="shared" si="2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2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24"/>
        <v>0</v>
      </c>
      <c r="W159" s="11">
        <f t="shared" si="19"/>
        <v>0</v>
      </c>
      <c r="X159" s="13" t="e">
        <f t="shared" si="20"/>
        <v>#N/A</v>
      </c>
      <c r="Y159" s="16"/>
      <c r="Z159" s="13" t="e">
        <f t="shared" si="2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2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24"/>
        <v>0</v>
      </c>
      <c r="W160" s="11">
        <f t="shared" si="19"/>
        <v>0</v>
      </c>
      <c r="X160" s="13" t="e">
        <f t="shared" si="20"/>
        <v>#N/A</v>
      </c>
      <c r="Y160" s="16"/>
      <c r="Z160" s="13" t="e">
        <f t="shared" si="2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2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24"/>
        <v>0</v>
      </c>
      <c r="W161" s="11">
        <f t="shared" si="19"/>
        <v>0</v>
      </c>
      <c r="X161" s="13" t="e">
        <f t="shared" si="20"/>
        <v>#N/A</v>
      </c>
      <c r="Y161" s="16"/>
      <c r="Z161" s="13" t="e">
        <f t="shared" si="2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2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24"/>
        <v>0</v>
      </c>
      <c r="W162" s="11">
        <f t="shared" si="19"/>
        <v>0</v>
      </c>
      <c r="X162" s="13" t="e">
        <f t="shared" si="20"/>
        <v>#N/A</v>
      </c>
      <c r="Y162" s="16"/>
      <c r="Z162" s="13" t="e">
        <f t="shared" si="2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24"/>
        <v>0</v>
      </c>
      <c r="W163" s="11">
        <f t="shared" si="19"/>
        <v>0</v>
      </c>
      <c r="X163" s="13" t="e">
        <f t="shared" si="20"/>
        <v>#N/A</v>
      </c>
      <c r="Y163" s="16"/>
      <c r="Z163" s="13" t="e">
        <f t="shared" si="2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24"/>
        <v>0</v>
      </c>
      <c r="W164" s="11">
        <f t="shared" si="19"/>
        <v>0</v>
      </c>
      <c r="X164" s="13" t="e">
        <f t="shared" si="20"/>
        <v>#N/A</v>
      </c>
      <c r="Y164" s="16"/>
      <c r="Z164" s="13" t="e">
        <f t="shared" si="2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24"/>
        <v>0</v>
      </c>
      <c r="W165" s="11">
        <f t="shared" si="19"/>
        <v>0</v>
      </c>
      <c r="X165" s="13" t="e">
        <f t="shared" si="20"/>
        <v>#N/A</v>
      </c>
      <c r="Y165" s="16"/>
      <c r="Z165" s="13" t="e">
        <f t="shared" si="2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24"/>
        <v>0</v>
      </c>
      <c r="W166" s="11">
        <f t="shared" si="19"/>
        <v>0</v>
      </c>
      <c r="X166" s="13" t="e">
        <f t="shared" si="20"/>
        <v>#N/A</v>
      </c>
      <c r="Y166" s="16"/>
      <c r="Z166" s="13" t="e">
        <f t="shared" si="2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24"/>
        <v>0</v>
      </c>
      <c r="W167" s="11">
        <f t="shared" si="19"/>
        <v>0</v>
      </c>
      <c r="X167" s="13" t="e">
        <f t="shared" si="20"/>
        <v>#N/A</v>
      </c>
      <c r="Y167" s="16"/>
      <c r="Z167" s="13" t="e">
        <f t="shared" si="2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24"/>
        <v>0</v>
      </c>
      <c r="W168" s="11">
        <f t="shared" si="19"/>
        <v>0</v>
      </c>
      <c r="X168" s="13" t="e">
        <f t="shared" si="20"/>
        <v>#N/A</v>
      </c>
      <c r="Y168" s="16"/>
      <c r="Z168" s="13" t="e">
        <f t="shared" si="2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24"/>
        <v>0</v>
      </c>
      <c r="W169" s="11">
        <f t="shared" si="19"/>
        <v>0</v>
      </c>
      <c r="X169" s="13" t="e">
        <f t="shared" si="20"/>
        <v>#N/A</v>
      </c>
      <c r="Y169" s="16"/>
      <c r="Z169" s="13" t="e">
        <f t="shared" si="2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24"/>
        <v>0</v>
      </c>
      <c r="W170" s="11">
        <f t="shared" si="19"/>
        <v>0</v>
      </c>
      <c r="X170" s="13" t="e">
        <f t="shared" si="20"/>
        <v>#N/A</v>
      </c>
      <c r="Y170" s="16"/>
      <c r="Z170" s="13" t="e">
        <f t="shared" si="2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24"/>
        <v>0</v>
      </c>
      <c r="W171" s="11">
        <f t="shared" si="19"/>
        <v>0</v>
      </c>
      <c r="X171" s="13" t="e">
        <f t="shared" si="20"/>
        <v>#N/A</v>
      </c>
      <c r="Y171" s="16"/>
      <c r="Z171" s="13" t="e">
        <f t="shared" si="2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24"/>
        <v>0</v>
      </c>
      <c r="W172" s="11">
        <f t="shared" si="19"/>
        <v>0</v>
      </c>
      <c r="X172" s="13" t="e">
        <f t="shared" si="20"/>
        <v>#N/A</v>
      </c>
      <c r="Y172" s="16"/>
      <c r="Z172" s="13" t="e">
        <f t="shared" si="2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24"/>
        <v>0</v>
      </c>
      <c r="W173" s="11">
        <f t="shared" si="19"/>
        <v>0</v>
      </c>
      <c r="X173" s="13" t="e">
        <f t="shared" si="20"/>
        <v>#N/A</v>
      </c>
      <c r="Y173" s="16"/>
      <c r="Z173" s="13" t="e">
        <f t="shared" si="2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24"/>
        <v>0</v>
      </c>
      <c r="W174" s="11">
        <f t="shared" si="19"/>
        <v>0</v>
      </c>
      <c r="X174" s="13" t="e">
        <f t="shared" si="20"/>
        <v>#N/A</v>
      </c>
      <c r="Y174" s="16"/>
      <c r="Z174" s="13" t="e">
        <f t="shared" si="2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24"/>
        <v>0</v>
      </c>
      <c r="W175" s="11">
        <f t="shared" si="19"/>
        <v>0</v>
      </c>
      <c r="X175" s="13" t="e">
        <f t="shared" si="20"/>
        <v>#N/A</v>
      </c>
      <c r="Y175" s="16"/>
      <c r="Z175" s="13" t="e">
        <f t="shared" si="2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24"/>
        <v>0</v>
      </c>
      <c r="W176" s="11">
        <f t="shared" si="19"/>
        <v>0</v>
      </c>
      <c r="X176" s="13" t="e">
        <f t="shared" si="20"/>
        <v>#N/A</v>
      </c>
      <c r="Y176" s="16"/>
      <c r="Z176" s="13" t="e">
        <f t="shared" si="2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24"/>
        <v>0</v>
      </c>
      <c r="W177" s="11">
        <f t="shared" si="19"/>
        <v>0</v>
      </c>
      <c r="X177" s="13" t="e">
        <f t="shared" si="20"/>
        <v>#N/A</v>
      </c>
      <c r="Y177" s="16"/>
      <c r="Z177" s="13" t="e">
        <f t="shared" si="2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24"/>
        <v>0</v>
      </c>
      <c r="W178" s="11">
        <f t="shared" si="19"/>
        <v>0</v>
      </c>
      <c r="X178" s="13" t="e">
        <f t="shared" si="20"/>
        <v>#N/A</v>
      </c>
      <c r="Y178" s="16"/>
      <c r="Z178" s="13" t="e">
        <f t="shared" si="2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24"/>
        <v>0</v>
      </c>
      <c r="W179" s="11">
        <f t="shared" si="19"/>
        <v>0</v>
      </c>
      <c r="X179" s="13" t="e">
        <f t="shared" si="20"/>
        <v>#N/A</v>
      </c>
      <c r="Y179" s="16"/>
      <c r="Z179" s="13" t="e">
        <f t="shared" si="2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24"/>
        <v>0</v>
      </c>
      <c r="W180" s="11">
        <f t="shared" si="19"/>
        <v>0</v>
      </c>
      <c r="X180" s="13" t="e">
        <f t="shared" si="20"/>
        <v>#N/A</v>
      </c>
      <c r="Y180" s="16"/>
      <c r="Z180" s="13" t="e">
        <f t="shared" si="2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24"/>
        <v>0</v>
      </c>
      <c r="W181" s="11">
        <f t="shared" si="19"/>
        <v>0</v>
      </c>
      <c r="X181" s="13" t="e">
        <f t="shared" si="20"/>
        <v>#N/A</v>
      </c>
      <c r="Y181" s="16"/>
      <c r="Z181" s="13" t="e">
        <f t="shared" si="2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24"/>
        <v>0</v>
      </c>
      <c r="W182" s="11">
        <f t="shared" si="19"/>
        <v>0</v>
      </c>
      <c r="X182" s="13" t="e">
        <f t="shared" si="20"/>
        <v>#N/A</v>
      </c>
      <c r="Y182" s="16"/>
      <c r="Z182" s="13" t="e">
        <f t="shared" si="2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24"/>
        <v>0</v>
      </c>
      <c r="W183" s="11">
        <f t="shared" si="19"/>
        <v>0</v>
      </c>
      <c r="X183" s="13" t="e">
        <f t="shared" si="20"/>
        <v>#N/A</v>
      </c>
      <c r="Y183" s="16"/>
      <c r="Z183" s="13" t="e">
        <f t="shared" si="2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24"/>
        <v>0</v>
      </c>
      <c r="W184" s="11">
        <f t="shared" si="19"/>
        <v>0</v>
      </c>
      <c r="X184" s="13" t="e">
        <f t="shared" si="20"/>
        <v>#N/A</v>
      </c>
      <c r="Y184" s="16"/>
      <c r="Z184" s="13" t="e">
        <f t="shared" si="2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24"/>
        <v>0</v>
      </c>
      <c r="W185" s="11">
        <f t="shared" si="19"/>
        <v>0</v>
      </c>
      <c r="X185" s="13" t="e">
        <f t="shared" si="20"/>
        <v>#N/A</v>
      </c>
      <c r="Y185" s="16"/>
      <c r="Z185" s="13" t="e">
        <f t="shared" si="2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24"/>
        <v>0</v>
      </c>
      <c r="W186" s="11">
        <f t="shared" si="19"/>
        <v>0</v>
      </c>
      <c r="X186" s="13" t="e">
        <f t="shared" si="20"/>
        <v>#N/A</v>
      </c>
      <c r="Y186" s="16"/>
      <c r="Z186" s="13" t="e">
        <f t="shared" si="2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24"/>
        <v>0</v>
      </c>
      <c r="W187" s="11">
        <f t="shared" si="19"/>
        <v>0</v>
      </c>
      <c r="X187" s="13" t="e">
        <f t="shared" si="20"/>
        <v>#N/A</v>
      </c>
      <c r="Y187" s="16"/>
      <c r="Z187" s="13" t="e">
        <f t="shared" si="2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24"/>
        <v>0</v>
      </c>
      <c r="W188" s="11">
        <f t="shared" si="19"/>
        <v>0</v>
      </c>
      <c r="X188" s="13" t="e">
        <f t="shared" si="20"/>
        <v>#N/A</v>
      </c>
      <c r="Y188" s="16"/>
      <c r="Z188" s="13" t="e">
        <f t="shared" si="2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24"/>
        <v>0</v>
      </c>
      <c r="W189" s="11">
        <f t="shared" si="19"/>
        <v>0</v>
      </c>
      <c r="X189" s="13" t="e">
        <f t="shared" si="20"/>
        <v>#N/A</v>
      </c>
      <c r="Y189" s="16"/>
      <c r="Z189" s="13" t="e">
        <f t="shared" si="2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24"/>
        <v>0</v>
      </c>
      <c r="W190" s="11">
        <f t="shared" si="19"/>
        <v>0</v>
      </c>
      <c r="X190" s="13" t="e">
        <f t="shared" si="20"/>
        <v>#N/A</v>
      </c>
      <c r="Y190" s="16"/>
      <c r="Z190" s="13" t="e">
        <f t="shared" si="2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24"/>
        <v>0</v>
      </c>
      <c r="W191" s="11">
        <f t="shared" si="19"/>
        <v>0</v>
      </c>
      <c r="X191" s="13" t="e">
        <f t="shared" si="20"/>
        <v>#N/A</v>
      </c>
      <c r="Y191" s="16"/>
      <c r="Z191" s="13" t="e">
        <f t="shared" si="2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24"/>
        <v>0</v>
      </c>
      <c r="W192" s="11">
        <f t="shared" si="19"/>
        <v>0</v>
      </c>
      <c r="X192" s="13" t="e">
        <f t="shared" si="20"/>
        <v>#N/A</v>
      </c>
      <c r="Y192" s="16"/>
      <c r="Z192" s="13" t="e">
        <f t="shared" si="2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24"/>
        <v>0</v>
      </c>
      <c r="W193" s="11">
        <f t="shared" si="19"/>
        <v>0</v>
      </c>
      <c r="X193" s="13" t="e">
        <f t="shared" si="20"/>
        <v>#N/A</v>
      </c>
      <c r="Y193" s="16"/>
      <c r="Z193" s="13" t="e">
        <f t="shared" si="2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6">IF(C194, P194, U194 )</f>
        <v>0</v>
      </c>
      <c r="W194" s="11">
        <f t="shared" si="19"/>
        <v>0</v>
      </c>
      <c r="X194" s="13" t="e">
        <f t="shared" si="20"/>
        <v>#N/A</v>
      </c>
      <c r="Y194" s="16"/>
      <c r="Z194" s="13" t="e">
        <f t="shared" si="2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6"/>
        <v>0</v>
      </c>
      <c r="W195" s="11">
        <f t="shared" si="19"/>
        <v>0</v>
      </c>
      <c r="X195" s="13" t="e">
        <f t="shared" si="20"/>
        <v>#N/A</v>
      </c>
      <c r="Y195" s="16"/>
      <c r="Z195" s="13" t="e">
        <f t="shared" si="2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2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6"/>
        <v>0</v>
      </c>
      <c r="W196" s="11">
        <f t="shared" si="19"/>
        <v>0</v>
      </c>
      <c r="X196" s="13" t="e">
        <f t="shared" si="20"/>
        <v>#N/A</v>
      </c>
      <c r="Y196" s="16"/>
      <c r="Z196" s="13" t="e">
        <f t="shared" si="2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2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6"/>
        <v>0</v>
      </c>
      <c r="W197" s="11">
        <f t="shared" si="19"/>
        <v>0</v>
      </c>
      <c r="X197" s="13" t="e">
        <f t="shared" si="20"/>
        <v>#N/A</v>
      </c>
      <c r="Y197" s="16"/>
      <c r="Z197" s="13" t="e">
        <f t="shared" si="2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6"/>
        <v>0</v>
      </c>
      <c r="W198" s="11">
        <f t="shared" si="19"/>
        <v>0</v>
      </c>
      <c r="X198" s="13" t="e">
        <f t="shared" si="20"/>
        <v>#N/A</v>
      </c>
      <c r="Y198" s="16"/>
      <c r="Z198" s="13" t="e">
        <f t="shared" si="2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6"/>
        <v>0</v>
      </c>
      <c r="W199" s="11">
        <f t="shared" si="19"/>
        <v>0</v>
      </c>
      <c r="X199" s="13" t="e">
        <f t="shared" si="20"/>
        <v>#N/A</v>
      </c>
      <c r="Y199" s="16"/>
      <c r="Z199" s="13" t="e">
        <f t="shared" si="2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6"/>
        <v>0</v>
      </c>
      <c r="W200" s="11">
        <f t="shared" si="19"/>
        <v>0</v>
      </c>
      <c r="X200" s="13" t="e">
        <f t="shared" si="20"/>
        <v>#N/A</v>
      </c>
      <c r="Y200" s="16"/>
      <c r="Z200" s="13" t="e">
        <f t="shared" si="2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8">SUMIF(O:O,AA203,P:P)</f>
        <v>0</v>
      </c>
      <c r="AI203" s="39">
        <f t="shared" ref="AI203:AI266" si="29">SUMIF(O:O,AA203,V:V)</f>
        <v>0</v>
      </c>
      <c r="AJ203" s="40">
        <f>AH203-AI203</f>
        <v>0</v>
      </c>
      <c r="AK203" s="41">
        <f>AH203*AG203/1000</f>
        <v>0</v>
      </c>
      <c r="AL203" s="42">
        <f>AO203+AQ203-[2]Sheet1!$AH204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8"/>
        <v>0</v>
      </c>
      <c r="AI204" s="39">
        <f t="shared" si="29"/>
        <v>0</v>
      </c>
      <c r="AJ204" s="40">
        <f t="shared" ref="AJ204:AJ222" si="30">AH204-AI204</f>
        <v>0</v>
      </c>
      <c r="AK204" s="41">
        <f>AH204*AG204/1000</f>
        <v>0</v>
      </c>
      <c r="AL204" s="42">
        <f>AO204+AQ204-[2]Sheet1!$AH205</f>
        <v>0</v>
      </c>
      <c r="AM204" s="42">
        <f>AL204-AJ204</f>
        <v>0</v>
      </c>
      <c r="AN204" s="41">
        <f t="shared" ref="AN204:AN267" si="31">AL204*AG204/1000</f>
        <v>0</v>
      </c>
      <c r="AO204" s="42"/>
      <c r="AP204" s="41" t="str">
        <f t="shared" ref="AP204:AP267" si="3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8"/>
        <v>0</v>
      </c>
      <c r="AI205" s="39">
        <f t="shared" si="29"/>
        <v>0</v>
      </c>
      <c r="AJ205" s="40">
        <f t="shared" si="30"/>
        <v>0</v>
      </c>
      <c r="AK205" s="41">
        <f>AH205*AG205/1000</f>
        <v>0</v>
      </c>
      <c r="AL205" s="42"/>
      <c r="AM205" s="42"/>
      <c r="AN205" s="41">
        <f t="shared" si="31"/>
        <v>0</v>
      </c>
      <c r="AO205" s="41"/>
      <c r="AP205" s="41" t="str">
        <f t="shared" si="3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8"/>
        <v>0</v>
      </c>
      <c r="AI206" s="39">
        <f t="shared" si="29"/>
        <v>0</v>
      </c>
      <c r="AJ206" s="40">
        <f t="shared" si="30"/>
        <v>0</v>
      </c>
      <c r="AK206" s="41">
        <f>AH206*AG206/1000</f>
        <v>0</v>
      </c>
      <c r="AL206" s="42">
        <f>AO206+AQ206-[2]Sheet1!$AH207</f>
        <v>0</v>
      </c>
      <c r="AM206" s="42">
        <f>AL206-AJ206</f>
        <v>0</v>
      </c>
      <c r="AN206" s="41">
        <f t="shared" si="31"/>
        <v>0</v>
      </c>
      <c r="AO206" s="42"/>
      <c r="AP206" s="41" t="str">
        <f t="shared" si="3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8"/>
        <v>0</v>
      </c>
      <c r="AI207" s="39">
        <f t="shared" si="29"/>
        <v>0</v>
      </c>
      <c r="AJ207" s="40">
        <f t="shared" si="30"/>
        <v>0</v>
      </c>
      <c r="AK207" s="41">
        <f t="shared" ref="AK207:AK240" si="33">AH207*AG207/1000</f>
        <v>0</v>
      </c>
      <c r="AL207" s="42">
        <f>AO207+AQ207-[2]Sheet1!$AH208</f>
        <v>0</v>
      </c>
      <c r="AM207" s="42">
        <f t="shared" ref="AM207:AM216" si="34">AL207-AJ207</f>
        <v>0</v>
      </c>
      <c r="AN207" s="41">
        <f t="shared" si="31"/>
        <v>0</v>
      </c>
      <c r="AO207" s="42"/>
      <c r="AP207" s="41" t="str">
        <f t="shared" si="3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8"/>
        <v>0</v>
      </c>
      <c r="AI208" s="39">
        <f t="shared" si="29"/>
        <v>0</v>
      </c>
      <c r="AJ208" s="40">
        <f t="shared" si="30"/>
        <v>0</v>
      </c>
      <c r="AK208" s="41">
        <f t="shared" si="33"/>
        <v>0</v>
      </c>
      <c r="AL208" s="42">
        <f>AO208+AQ208-[2]Sheet1!$AH209</f>
        <v>0</v>
      </c>
      <c r="AM208" s="42">
        <f t="shared" si="34"/>
        <v>0</v>
      </c>
      <c r="AN208" s="41">
        <f t="shared" si="31"/>
        <v>0</v>
      </c>
      <c r="AO208" s="42"/>
      <c r="AP208" s="41" t="str">
        <f t="shared" si="3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8"/>
        <v>0</v>
      </c>
      <c r="AI209" s="39">
        <f t="shared" si="29"/>
        <v>0</v>
      </c>
      <c r="AJ209" s="40">
        <f t="shared" si="30"/>
        <v>0</v>
      </c>
      <c r="AK209" s="41">
        <f t="shared" si="33"/>
        <v>0</v>
      </c>
      <c r="AL209" s="42">
        <f>AO209+AQ209-[2]Sheet1!$AH210</f>
        <v>0</v>
      </c>
      <c r="AM209" s="42">
        <f t="shared" si="34"/>
        <v>0</v>
      </c>
      <c r="AN209" s="41">
        <f t="shared" si="31"/>
        <v>0</v>
      </c>
      <c r="AO209" s="42"/>
      <c r="AP209" s="41" t="str">
        <f t="shared" si="3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8"/>
        <v>0</v>
      </c>
      <c r="AI210" s="39">
        <f t="shared" si="29"/>
        <v>0</v>
      </c>
      <c r="AJ210" s="40">
        <f t="shared" si="30"/>
        <v>0</v>
      </c>
      <c r="AK210" s="41">
        <f t="shared" si="33"/>
        <v>0</v>
      </c>
      <c r="AL210" s="42">
        <f>AO210+AQ210-[2]Sheet1!$AH211</f>
        <v>0</v>
      </c>
      <c r="AM210" s="42">
        <f t="shared" si="34"/>
        <v>0</v>
      </c>
      <c r="AN210" s="41">
        <f t="shared" si="31"/>
        <v>0</v>
      </c>
      <c r="AO210" s="42"/>
      <c r="AP210" s="41" t="str">
        <f t="shared" si="3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8"/>
        <v>0</v>
      </c>
      <c r="AI211" s="39">
        <f t="shared" si="29"/>
        <v>0</v>
      </c>
      <c r="AJ211" s="40">
        <f t="shared" si="30"/>
        <v>0</v>
      </c>
      <c r="AK211" s="41">
        <f t="shared" si="33"/>
        <v>0</v>
      </c>
      <c r="AL211" s="42">
        <f>AO211+AQ211-[2]Sheet1!$AH212</f>
        <v>0</v>
      </c>
      <c r="AM211" s="42">
        <f t="shared" si="34"/>
        <v>0</v>
      </c>
      <c r="AN211" s="41">
        <f t="shared" si="31"/>
        <v>0</v>
      </c>
      <c r="AO211" s="42"/>
      <c r="AP211" s="41" t="str">
        <f t="shared" si="3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8"/>
        <v>0</v>
      </c>
      <c r="AI212" s="39">
        <f t="shared" si="29"/>
        <v>0</v>
      </c>
      <c r="AJ212" s="40">
        <f t="shared" si="30"/>
        <v>0</v>
      </c>
      <c r="AK212" s="41">
        <f t="shared" si="33"/>
        <v>0</v>
      </c>
      <c r="AL212" s="42">
        <f>AO212+AQ212-[2]Sheet1!$AH213</f>
        <v>0</v>
      </c>
      <c r="AM212" s="42">
        <f t="shared" si="34"/>
        <v>0</v>
      </c>
      <c r="AN212" s="41">
        <f t="shared" si="31"/>
        <v>0</v>
      </c>
      <c r="AO212" s="42"/>
      <c r="AP212" s="41" t="str">
        <f t="shared" si="3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8"/>
        <v>0</v>
      </c>
      <c r="AI213" s="39">
        <f t="shared" si="29"/>
        <v>0</v>
      </c>
      <c r="AJ213" s="40">
        <f t="shared" si="30"/>
        <v>0</v>
      </c>
      <c r="AK213" s="41">
        <f t="shared" si="33"/>
        <v>0</v>
      </c>
      <c r="AL213" s="42">
        <f>AO213+AQ213-[2]Sheet1!$AH214</f>
        <v>0</v>
      </c>
      <c r="AM213" s="42">
        <f t="shared" si="34"/>
        <v>0</v>
      </c>
      <c r="AN213" s="41">
        <f t="shared" si="31"/>
        <v>0</v>
      </c>
      <c r="AO213" s="42"/>
      <c r="AP213" s="41" t="str">
        <f t="shared" si="3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8"/>
        <v>0</v>
      </c>
      <c r="AI214" s="39">
        <f t="shared" si="29"/>
        <v>0</v>
      </c>
      <c r="AJ214" s="40">
        <f t="shared" si="30"/>
        <v>0</v>
      </c>
      <c r="AK214" s="41">
        <f t="shared" si="33"/>
        <v>0</v>
      </c>
      <c r="AL214" s="42">
        <f>AO214+AQ214-[2]Sheet1!$AH215</f>
        <v>0</v>
      </c>
      <c r="AM214" s="42">
        <f t="shared" si="34"/>
        <v>0</v>
      </c>
      <c r="AN214" s="41">
        <f t="shared" si="31"/>
        <v>0</v>
      </c>
      <c r="AO214" s="42"/>
      <c r="AP214" s="41" t="str">
        <f t="shared" si="3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8"/>
        <v>0</v>
      </c>
      <c r="AI215" s="39">
        <f t="shared" si="29"/>
        <v>0</v>
      </c>
      <c r="AJ215" s="40">
        <f t="shared" si="30"/>
        <v>0</v>
      </c>
      <c r="AK215" s="41">
        <f t="shared" si="33"/>
        <v>0</v>
      </c>
      <c r="AL215" s="42">
        <f>AO215+AQ215-[2]Sheet1!$AH216</f>
        <v>0</v>
      </c>
      <c r="AM215" s="42">
        <f t="shared" si="34"/>
        <v>0</v>
      </c>
      <c r="AN215" s="41">
        <f t="shared" si="31"/>
        <v>0</v>
      </c>
      <c r="AO215" s="42"/>
      <c r="AP215" s="41" t="str">
        <f t="shared" si="3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8"/>
        <v>0</v>
      </c>
      <c r="AI216" s="39">
        <f t="shared" si="29"/>
        <v>0</v>
      </c>
      <c r="AJ216" s="40">
        <f t="shared" si="30"/>
        <v>0</v>
      </c>
      <c r="AK216" s="41">
        <f t="shared" si="33"/>
        <v>0</v>
      </c>
      <c r="AL216" s="42">
        <f>AO216+AQ216-[2]Sheet1!$AH217</f>
        <v>0</v>
      </c>
      <c r="AM216" s="42">
        <f t="shared" si="34"/>
        <v>0</v>
      </c>
      <c r="AN216" s="41">
        <f t="shared" si="31"/>
        <v>0</v>
      </c>
      <c r="AO216" s="41"/>
      <c r="AP216" s="41" t="str">
        <f t="shared" si="3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8"/>
        <v>0</v>
      </c>
      <c r="AI217" s="39">
        <f t="shared" si="29"/>
        <v>0</v>
      </c>
      <c r="AJ217" s="40">
        <f t="shared" si="30"/>
        <v>0</v>
      </c>
      <c r="AK217" s="41">
        <f t="shared" si="33"/>
        <v>0</v>
      </c>
      <c r="AL217" s="42">
        <f>AO217+AQ217-[2]Sheet1!$AH218</f>
        <v>0</v>
      </c>
      <c r="AM217" s="42">
        <f>AL217-AJ217</f>
        <v>0</v>
      </c>
      <c r="AN217" s="41">
        <f t="shared" si="31"/>
        <v>0</v>
      </c>
      <c r="AO217" s="42"/>
      <c r="AP217" s="41" t="str">
        <f t="shared" si="3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8"/>
        <v>0</v>
      </c>
      <c r="AI218" s="39">
        <f t="shared" si="29"/>
        <v>0</v>
      </c>
      <c r="AJ218" s="40">
        <f t="shared" si="30"/>
        <v>0</v>
      </c>
      <c r="AK218" s="41">
        <f t="shared" si="33"/>
        <v>0</v>
      </c>
      <c r="AL218" s="42">
        <f>AO218+AQ218-[2]Sheet1!$AH219</f>
        <v>0</v>
      </c>
      <c r="AM218" s="42">
        <f t="shared" ref="AM218:AM267" si="35">AL218-AJ218</f>
        <v>0</v>
      </c>
      <c r="AN218" s="41">
        <f t="shared" si="31"/>
        <v>0</v>
      </c>
      <c r="AO218" s="42"/>
      <c r="AP218" s="41" t="str">
        <f t="shared" si="3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8"/>
        <v>0</v>
      </c>
      <c r="AI219" s="39">
        <f t="shared" si="29"/>
        <v>0</v>
      </c>
      <c r="AJ219" s="40">
        <f t="shared" si="30"/>
        <v>0</v>
      </c>
      <c r="AK219" s="41">
        <f t="shared" si="33"/>
        <v>0</v>
      </c>
      <c r="AL219" s="42">
        <f>AO219+AQ219-[2]Sheet1!$AH220</f>
        <v>0</v>
      </c>
      <c r="AM219" s="42">
        <f t="shared" si="35"/>
        <v>0</v>
      </c>
      <c r="AN219" s="41">
        <f t="shared" si="31"/>
        <v>0</v>
      </c>
      <c r="AO219" s="42"/>
      <c r="AP219" s="41" t="str">
        <f t="shared" si="3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8"/>
        <v>0</v>
      </c>
      <c r="AI220" s="39">
        <f t="shared" si="29"/>
        <v>0</v>
      </c>
      <c r="AJ220" s="40">
        <f t="shared" si="30"/>
        <v>0</v>
      </c>
      <c r="AK220" s="41">
        <f t="shared" si="33"/>
        <v>0</v>
      </c>
      <c r="AL220" s="42">
        <f>AO220+AQ220-[2]Sheet1!$AH221</f>
        <v>0</v>
      </c>
      <c r="AM220" s="42">
        <f t="shared" si="35"/>
        <v>0</v>
      </c>
      <c r="AN220" s="41">
        <f t="shared" si="31"/>
        <v>0</v>
      </c>
      <c r="AO220" s="42"/>
      <c r="AP220" s="41" t="str">
        <f t="shared" si="3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8"/>
        <v>0</v>
      </c>
      <c r="AI221" s="39">
        <f t="shared" si="29"/>
        <v>0</v>
      </c>
      <c r="AJ221" s="40">
        <f t="shared" si="30"/>
        <v>0</v>
      </c>
      <c r="AK221" s="41">
        <f t="shared" si="33"/>
        <v>0</v>
      </c>
      <c r="AL221" s="42">
        <f>AO221+AQ221-[2]Sheet1!$AH222</f>
        <v>0</v>
      </c>
      <c r="AM221" s="42">
        <f t="shared" si="35"/>
        <v>0</v>
      </c>
      <c r="AN221" s="41">
        <f t="shared" si="31"/>
        <v>0</v>
      </c>
      <c r="AO221" s="42"/>
      <c r="AP221" s="41" t="str">
        <f t="shared" si="3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8"/>
        <v>0</v>
      </c>
      <c r="AI222" s="39">
        <f t="shared" si="29"/>
        <v>0</v>
      </c>
      <c r="AJ222" s="40">
        <f t="shared" si="30"/>
        <v>0</v>
      </c>
      <c r="AK222" s="41">
        <f t="shared" si="33"/>
        <v>0</v>
      </c>
      <c r="AL222" s="42">
        <f>AO222+AQ222-[2]Sheet1!$AH223</f>
        <v>0</v>
      </c>
      <c r="AM222" s="42">
        <f t="shared" si="35"/>
        <v>0</v>
      </c>
      <c r="AN222" s="41">
        <f t="shared" si="31"/>
        <v>0</v>
      </c>
      <c r="AO222" s="42"/>
      <c r="AP222" s="41" t="str">
        <f t="shared" si="3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8"/>
        <v>0</v>
      </c>
      <c r="AI223" s="46">
        <f t="shared" si="29"/>
        <v>0</v>
      </c>
      <c r="AJ223" s="47">
        <f>AH223-AI223</f>
        <v>0</v>
      </c>
      <c r="AK223" s="48">
        <f t="shared" si="33"/>
        <v>0</v>
      </c>
      <c r="AL223" s="49">
        <f>AO223+AQ223-[2]Sheet1!$AH224</f>
        <v>0</v>
      </c>
      <c r="AM223" s="49">
        <f t="shared" si="35"/>
        <v>0</v>
      </c>
      <c r="AN223" s="48">
        <f t="shared" si="31"/>
        <v>0</v>
      </c>
      <c r="AO223" s="49"/>
      <c r="AP223" s="48" t="str">
        <f t="shared" si="3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8"/>
        <v>0</v>
      </c>
      <c r="AI224" s="46">
        <f t="shared" si="29"/>
        <v>0</v>
      </c>
      <c r="AJ224" s="47">
        <f t="shared" ref="AJ224:AJ239" si="36">AH224-AI224</f>
        <v>0</v>
      </c>
      <c r="AK224" s="48">
        <f t="shared" si="33"/>
        <v>0</v>
      </c>
      <c r="AL224" s="49">
        <f>AO224+AQ224-[2]Sheet1!$AH225</f>
        <v>0</v>
      </c>
      <c r="AM224" s="49">
        <f t="shared" si="35"/>
        <v>0</v>
      </c>
      <c r="AN224" s="48">
        <f t="shared" si="31"/>
        <v>0</v>
      </c>
      <c r="AO224" s="49"/>
      <c r="AP224" s="48" t="str">
        <f t="shared" si="3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8"/>
        <v>0</v>
      </c>
      <c r="AI225" s="46">
        <f t="shared" si="29"/>
        <v>0</v>
      </c>
      <c r="AJ225" s="47">
        <f t="shared" si="36"/>
        <v>0</v>
      </c>
      <c r="AK225" s="48">
        <f t="shared" si="33"/>
        <v>0</v>
      </c>
      <c r="AL225" s="49">
        <f>AO225+AQ225-[2]Sheet1!$AH226</f>
        <v>0</v>
      </c>
      <c r="AM225" s="49">
        <f t="shared" si="35"/>
        <v>0</v>
      </c>
      <c r="AN225" s="48">
        <f t="shared" si="31"/>
        <v>0</v>
      </c>
      <c r="AO225" s="49"/>
      <c r="AP225" s="48" t="str">
        <f t="shared" si="3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8"/>
        <v>0</v>
      </c>
      <c r="AI226" s="46">
        <f t="shared" si="29"/>
        <v>0</v>
      </c>
      <c r="AJ226" s="47">
        <f t="shared" si="36"/>
        <v>0</v>
      </c>
      <c r="AK226" s="48">
        <f t="shared" si="33"/>
        <v>0</v>
      </c>
      <c r="AL226" s="49">
        <f>AO226+AQ226-[2]Sheet1!$AH227</f>
        <v>0</v>
      </c>
      <c r="AM226" s="49">
        <f t="shared" si="35"/>
        <v>0</v>
      </c>
      <c r="AN226" s="48">
        <f t="shared" si="31"/>
        <v>0</v>
      </c>
      <c r="AO226" s="49"/>
      <c r="AP226" s="48" t="str">
        <f t="shared" si="3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8"/>
        <v>0</v>
      </c>
      <c r="AI227" s="46">
        <f t="shared" si="29"/>
        <v>0</v>
      </c>
      <c r="AJ227" s="47">
        <f t="shared" si="36"/>
        <v>0</v>
      </c>
      <c r="AK227" s="48">
        <f t="shared" si="33"/>
        <v>0</v>
      </c>
      <c r="AL227" s="49">
        <f>AO227+AQ227-[2]Sheet1!$AH228</f>
        <v>0</v>
      </c>
      <c r="AM227" s="49">
        <f t="shared" si="35"/>
        <v>0</v>
      </c>
      <c r="AN227" s="48">
        <f t="shared" si="31"/>
        <v>0</v>
      </c>
      <c r="AO227" s="49"/>
      <c r="AP227" s="48" t="str">
        <f t="shared" si="3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8"/>
        <v>0</v>
      </c>
      <c r="AI228" s="46">
        <f t="shared" si="29"/>
        <v>0</v>
      </c>
      <c r="AJ228" s="47">
        <f t="shared" si="36"/>
        <v>0</v>
      </c>
      <c r="AK228" s="48">
        <f t="shared" si="33"/>
        <v>0</v>
      </c>
      <c r="AL228" s="49">
        <f>AO228+AQ228-[2]Sheet1!$AH229</f>
        <v>0</v>
      </c>
      <c r="AM228" s="49">
        <f t="shared" si="35"/>
        <v>0</v>
      </c>
      <c r="AN228" s="48">
        <f t="shared" si="31"/>
        <v>0</v>
      </c>
      <c r="AO228" s="49"/>
      <c r="AP228" s="48" t="str">
        <f t="shared" si="3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8"/>
        <v>0</v>
      </c>
      <c r="AI229" s="46">
        <f t="shared" si="29"/>
        <v>0</v>
      </c>
      <c r="AJ229" s="47">
        <f t="shared" si="36"/>
        <v>0</v>
      </c>
      <c r="AK229" s="48">
        <f t="shared" si="33"/>
        <v>0</v>
      </c>
      <c r="AL229" s="49">
        <f>AO229+AQ229-[2]Sheet1!$AH230</f>
        <v>0</v>
      </c>
      <c r="AM229" s="49">
        <f t="shared" si="35"/>
        <v>0</v>
      </c>
      <c r="AN229" s="48">
        <f t="shared" si="31"/>
        <v>0</v>
      </c>
      <c r="AO229" s="49"/>
      <c r="AP229" s="48" t="str">
        <f t="shared" si="3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8"/>
        <v>0</v>
      </c>
      <c r="AI230" s="46">
        <f t="shared" si="29"/>
        <v>0</v>
      </c>
      <c r="AJ230" s="47">
        <f t="shared" si="36"/>
        <v>0</v>
      </c>
      <c r="AK230" s="48">
        <f t="shared" si="33"/>
        <v>0</v>
      </c>
      <c r="AL230" s="49">
        <f>AO230+AQ230-[2]Sheet1!$AH231</f>
        <v>0</v>
      </c>
      <c r="AM230" s="49">
        <f t="shared" si="35"/>
        <v>0</v>
      </c>
      <c r="AN230" s="48">
        <f t="shared" si="31"/>
        <v>0</v>
      </c>
      <c r="AO230" s="49"/>
      <c r="AP230" s="48" t="str">
        <f t="shared" si="3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8"/>
        <v>0</v>
      </c>
      <c r="AI231" s="46">
        <f t="shared" si="29"/>
        <v>0</v>
      </c>
      <c r="AJ231" s="47">
        <f t="shared" si="36"/>
        <v>0</v>
      </c>
      <c r="AK231" s="48">
        <f t="shared" si="33"/>
        <v>0</v>
      </c>
      <c r="AL231" s="49">
        <f>AO231+AQ231-[2]Sheet1!$AH232</f>
        <v>0</v>
      </c>
      <c r="AM231" s="49">
        <f t="shared" si="35"/>
        <v>0</v>
      </c>
      <c r="AN231" s="48">
        <f t="shared" si="31"/>
        <v>0</v>
      </c>
      <c r="AO231" s="49"/>
      <c r="AP231" s="48" t="str">
        <f t="shared" si="3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8"/>
        <v>0</v>
      </c>
      <c r="AI232" s="46">
        <f t="shared" si="29"/>
        <v>0</v>
      </c>
      <c r="AJ232" s="47">
        <f t="shared" si="36"/>
        <v>0</v>
      </c>
      <c r="AK232" s="48">
        <f t="shared" si="33"/>
        <v>0</v>
      </c>
      <c r="AL232" s="49">
        <f>AO232+AQ232-[2]Sheet1!$AH233</f>
        <v>0</v>
      </c>
      <c r="AM232" s="49">
        <f t="shared" si="35"/>
        <v>0</v>
      </c>
      <c r="AN232" s="48">
        <f t="shared" si="31"/>
        <v>0</v>
      </c>
      <c r="AO232" s="49"/>
      <c r="AP232" s="48" t="str">
        <f t="shared" si="3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8"/>
        <v>0</v>
      </c>
      <c r="AI233" s="46">
        <f t="shared" si="29"/>
        <v>0</v>
      </c>
      <c r="AJ233" s="47">
        <f t="shared" si="36"/>
        <v>0</v>
      </c>
      <c r="AK233" s="48">
        <f t="shared" si="33"/>
        <v>0</v>
      </c>
      <c r="AL233" s="49">
        <f>AO233+AQ233-[2]Sheet1!$AH234</f>
        <v>0</v>
      </c>
      <c r="AM233" s="49">
        <f t="shared" si="35"/>
        <v>0</v>
      </c>
      <c r="AN233" s="48">
        <f t="shared" si="31"/>
        <v>0</v>
      </c>
      <c r="AO233" s="49"/>
      <c r="AP233" s="48" t="str">
        <f t="shared" si="3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8"/>
        <v>0</v>
      </c>
      <c r="AI234" s="46">
        <f t="shared" si="29"/>
        <v>0</v>
      </c>
      <c r="AJ234" s="47">
        <f t="shared" si="36"/>
        <v>0</v>
      </c>
      <c r="AK234" s="48">
        <f t="shared" si="33"/>
        <v>0</v>
      </c>
      <c r="AL234" s="49">
        <f>AO234+AQ234-[2]Sheet1!$AH235</f>
        <v>0</v>
      </c>
      <c r="AM234" s="49">
        <f t="shared" si="35"/>
        <v>0</v>
      </c>
      <c r="AN234" s="48">
        <f t="shared" si="31"/>
        <v>0</v>
      </c>
      <c r="AO234" s="49"/>
      <c r="AP234" s="48" t="str">
        <f t="shared" si="3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8"/>
        <v>0</v>
      </c>
      <c r="AI235" s="46">
        <f t="shared" si="29"/>
        <v>0</v>
      </c>
      <c r="AJ235" s="47">
        <f t="shared" si="36"/>
        <v>0</v>
      </c>
      <c r="AK235" s="48">
        <f t="shared" si="33"/>
        <v>0</v>
      </c>
      <c r="AL235" s="49">
        <f>AO235+AQ235-[2]Sheet1!$AH236</f>
        <v>0</v>
      </c>
      <c r="AM235" s="49">
        <f t="shared" si="35"/>
        <v>0</v>
      </c>
      <c r="AN235" s="48">
        <f t="shared" si="31"/>
        <v>0</v>
      </c>
      <c r="AO235" s="49"/>
      <c r="AP235" s="48" t="str">
        <f t="shared" si="3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8"/>
        <v>0</v>
      </c>
      <c r="AI236" s="46">
        <f t="shared" si="29"/>
        <v>0</v>
      </c>
      <c r="AJ236" s="47">
        <f t="shared" si="36"/>
        <v>0</v>
      </c>
      <c r="AK236" s="48">
        <f t="shared" si="33"/>
        <v>0</v>
      </c>
      <c r="AL236" s="49">
        <f>AO236+AQ236-[2]Sheet1!$AH237</f>
        <v>0</v>
      </c>
      <c r="AM236" s="49">
        <f t="shared" si="35"/>
        <v>0</v>
      </c>
      <c r="AN236" s="48">
        <f t="shared" si="31"/>
        <v>0</v>
      </c>
      <c r="AO236" s="49"/>
      <c r="AP236" s="48" t="str">
        <f t="shared" si="3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8"/>
        <v>0</v>
      </c>
      <c r="AI237" s="46">
        <f t="shared" si="29"/>
        <v>0</v>
      </c>
      <c r="AJ237" s="47">
        <f t="shared" si="36"/>
        <v>0</v>
      </c>
      <c r="AK237" s="48">
        <f t="shared" si="33"/>
        <v>0</v>
      </c>
      <c r="AL237" s="49">
        <f>AO237+AQ237-[2]Sheet1!$AH238</f>
        <v>0</v>
      </c>
      <c r="AM237" s="49">
        <f t="shared" si="35"/>
        <v>0</v>
      </c>
      <c r="AN237" s="48">
        <f t="shared" si="31"/>
        <v>0</v>
      </c>
      <c r="AO237" s="49"/>
      <c r="AP237" s="48" t="str">
        <f t="shared" si="3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8"/>
        <v>0</v>
      </c>
      <c r="AI238" s="46">
        <f t="shared" si="29"/>
        <v>0</v>
      </c>
      <c r="AJ238" s="47">
        <f t="shared" si="36"/>
        <v>0</v>
      </c>
      <c r="AK238" s="48">
        <f t="shared" si="33"/>
        <v>0</v>
      </c>
      <c r="AL238" s="49">
        <f>AO238+AQ238-[2]Sheet1!$AH239</f>
        <v>0</v>
      </c>
      <c r="AM238" s="49">
        <f t="shared" si="35"/>
        <v>0</v>
      </c>
      <c r="AN238" s="48">
        <f t="shared" si="31"/>
        <v>0</v>
      </c>
      <c r="AO238" s="49"/>
      <c r="AP238" s="48" t="str">
        <f t="shared" si="3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8"/>
        <v>0</v>
      </c>
      <c r="AI239" s="46">
        <f t="shared" si="29"/>
        <v>0</v>
      </c>
      <c r="AJ239" s="47">
        <f t="shared" si="36"/>
        <v>0</v>
      </c>
      <c r="AK239" s="48">
        <f t="shared" si="33"/>
        <v>0</v>
      </c>
      <c r="AL239" s="49">
        <f>AO239+AQ239-[2]Sheet1!$AH240</f>
        <v>0</v>
      </c>
      <c r="AM239" s="49">
        <f t="shared" si="35"/>
        <v>0</v>
      </c>
      <c r="AN239" s="48">
        <f t="shared" si="31"/>
        <v>0</v>
      </c>
      <c r="AO239" s="49"/>
      <c r="AP239" s="48" t="str">
        <f t="shared" si="3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8"/>
        <v>2</v>
      </c>
      <c r="AI240" s="53">
        <f t="shared" si="29"/>
        <v>0</v>
      </c>
      <c r="AJ240" s="54">
        <f>AH240-AI240</f>
        <v>2</v>
      </c>
      <c r="AK240" s="55">
        <f t="shared" si="33"/>
        <v>0.3</v>
      </c>
      <c r="AL240" s="56">
        <f>AO240+AQ240-[2]Sheet1!$AH241</f>
        <v>0</v>
      </c>
      <c r="AM240" s="56">
        <f t="shared" si="35"/>
        <v>-2</v>
      </c>
      <c r="AN240" s="55">
        <f t="shared" si="31"/>
        <v>0</v>
      </c>
      <c r="AO240" s="56"/>
      <c r="AP240" s="55">
        <f t="shared" si="32"/>
        <v>-0.3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8"/>
        <v>5</v>
      </c>
      <c r="AI241" s="53">
        <f t="shared" si="29"/>
        <v>0</v>
      </c>
      <c r="AJ241" s="54">
        <f t="shared" ref="AJ241:AJ264" si="37">AH241-AI241</f>
        <v>5</v>
      </c>
      <c r="AK241" s="55">
        <f>AH241*AG241/1000</f>
        <v>3.75</v>
      </c>
      <c r="AL241" s="56">
        <f>AO241+AQ241-[2]Sheet1!$AH242</f>
        <v>0</v>
      </c>
      <c r="AM241" s="56">
        <f t="shared" si="35"/>
        <v>-5</v>
      </c>
      <c r="AN241" s="55">
        <f t="shared" si="31"/>
        <v>0</v>
      </c>
      <c r="AO241" s="56"/>
      <c r="AP241" s="55">
        <f t="shared" si="32"/>
        <v>-3.75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8"/>
        <v>20</v>
      </c>
      <c r="AI242" s="53">
        <f t="shared" si="29"/>
        <v>0</v>
      </c>
      <c r="AJ242" s="54">
        <f t="shared" si="37"/>
        <v>20</v>
      </c>
      <c r="AK242" s="55">
        <f t="shared" ref="AK242:AK267" si="38">AH242*AG242/1000</f>
        <v>80</v>
      </c>
      <c r="AL242" s="56">
        <f>AO242+AQ242-[2]Sheet1!$AH243</f>
        <v>0</v>
      </c>
      <c r="AM242" s="56">
        <f t="shared" si="35"/>
        <v>-20</v>
      </c>
      <c r="AN242" s="55">
        <f t="shared" si="31"/>
        <v>0</v>
      </c>
      <c r="AO242" s="56"/>
      <c r="AP242" s="55">
        <f t="shared" si="32"/>
        <v>-80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8"/>
        <v>0</v>
      </c>
      <c r="AI243" s="53">
        <f t="shared" si="29"/>
        <v>0</v>
      </c>
      <c r="AJ243" s="54">
        <f t="shared" si="37"/>
        <v>0</v>
      </c>
      <c r="AK243" s="55">
        <f t="shared" si="38"/>
        <v>0</v>
      </c>
      <c r="AL243" s="56">
        <f>AO243+AQ243-[2]Sheet1!$AH244</f>
        <v>0</v>
      </c>
      <c r="AM243" s="56">
        <f t="shared" si="35"/>
        <v>0</v>
      </c>
      <c r="AN243" s="55">
        <f t="shared" si="31"/>
        <v>0</v>
      </c>
      <c r="AO243" s="56"/>
      <c r="AP243" s="55" t="str">
        <f t="shared" si="3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8"/>
        <v>0</v>
      </c>
      <c r="AI244" s="53">
        <f t="shared" si="29"/>
        <v>0</v>
      </c>
      <c r="AJ244" s="54">
        <f t="shared" si="37"/>
        <v>0</v>
      </c>
      <c r="AK244" s="55">
        <f t="shared" si="38"/>
        <v>0</v>
      </c>
      <c r="AL244" s="56">
        <f>AO244+AQ244-[2]Sheet1!$AH245</f>
        <v>0</v>
      </c>
      <c r="AM244" s="56">
        <f t="shared" si="35"/>
        <v>0</v>
      </c>
      <c r="AN244" s="55">
        <f t="shared" si="31"/>
        <v>0</v>
      </c>
      <c r="AO244" s="56"/>
      <c r="AP244" s="55" t="str">
        <f t="shared" si="3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8"/>
        <v>0</v>
      </c>
      <c r="AI245" s="53">
        <f t="shared" si="29"/>
        <v>0</v>
      </c>
      <c r="AJ245" s="54">
        <f t="shared" si="37"/>
        <v>0</v>
      </c>
      <c r="AK245" s="55">
        <f t="shared" si="38"/>
        <v>0</v>
      </c>
      <c r="AL245" s="56">
        <f>AO245+AQ245-[2]Sheet1!$AH246</f>
        <v>0</v>
      </c>
      <c r="AM245" s="56">
        <f t="shared" si="35"/>
        <v>0</v>
      </c>
      <c r="AN245" s="55">
        <f t="shared" si="31"/>
        <v>0</v>
      </c>
      <c r="AO245" s="56"/>
      <c r="AP245" s="55" t="str">
        <f t="shared" si="3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8"/>
        <v>0</v>
      </c>
      <c r="AI246" s="53">
        <f t="shared" si="29"/>
        <v>0</v>
      </c>
      <c r="AJ246" s="54">
        <f t="shared" si="37"/>
        <v>0</v>
      </c>
      <c r="AK246" s="55">
        <f t="shared" si="38"/>
        <v>0</v>
      </c>
      <c r="AL246" s="56">
        <f>AO246+AQ246-[2]Sheet1!$AH247</f>
        <v>0</v>
      </c>
      <c r="AM246" s="56">
        <f t="shared" si="35"/>
        <v>0</v>
      </c>
      <c r="AN246" s="55">
        <f t="shared" si="31"/>
        <v>0</v>
      </c>
      <c r="AO246" s="56"/>
      <c r="AP246" s="55" t="str">
        <f t="shared" si="3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8"/>
        <v>0</v>
      </c>
      <c r="AI247" s="53">
        <f t="shared" si="29"/>
        <v>0</v>
      </c>
      <c r="AJ247" s="54">
        <f t="shared" si="37"/>
        <v>0</v>
      </c>
      <c r="AK247" s="55">
        <f t="shared" si="38"/>
        <v>0</v>
      </c>
      <c r="AL247" s="56">
        <f>AO247+AQ247-[2]Sheet1!$AH248</f>
        <v>0</v>
      </c>
      <c r="AM247" s="56">
        <f t="shared" si="35"/>
        <v>0</v>
      </c>
      <c r="AN247" s="55">
        <f t="shared" si="31"/>
        <v>0</v>
      </c>
      <c r="AO247" s="56"/>
      <c r="AP247" s="55" t="str">
        <f t="shared" si="3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8"/>
        <v>0</v>
      </c>
      <c r="AI248" s="53">
        <f t="shared" si="29"/>
        <v>0</v>
      </c>
      <c r="AJ248" s="54">
        <f t="shared" si="37"/>
        <v>0</v>
      </c>
      <c r="AK248" s="55">
        <f t="shared" si="38"/>
        <v>0</v>
      </c>
      <c r="AL248" s="56">
        <f>AO248+AQ248-[2]Sheet1!$AH249</f>
        <v>0</v>
      </c>
      <c r="AM248" s="56">
        <f t="shared" si="35"/>
        <v>0</v>
      </c>
      <c r="AN248" s="55">
        <f t="shared" si="31"/>
        <v>0</v>
      </c>
      <c r="AO248" s="56"/>
      <c r="AP248" s="55" t="str">
        <f t="shared" si="3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8"/>
        <v>0</v>
      </c>
      <c r="AI249" s="53">
        <f t="shared" si="29"/>
        <v>0</v>
      </c>
      <c r="AJ249" s="54">
        <f t="shared" si="37"/>
        <v>0</v>
      </c>
      <c r="AK249" s="55">
        <f t="shared" si="38"/>
        <v>0</v>
      </c>
      <c r="AL249" s="56">
        <f>AO249+AQ249-[2]Sheet1!$AH250</f>
        <v>0</v>
      </c>
      <c r="AM249" s="56">
        <f t="shared" si="35"/>
        <v>0</v>
      </c>
      <c r="AN249" s="55">
        <f t="shared" si="31"/>
        <v>0</v>
      </c>
      <c r="AO249" s="56"/>
      <c r="AP249" s="55" t="str">
        <f t="shared" si="3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8"/>
        <v>0</v>
      </c>
      <c r="AI250" s="53">
        <f t="shared" si="29"/>
        <v>0</v>
      </c>
      <c r="AJ250" s="54">
        <f t="shared" si="37"/>
        <v>0</v>
      </c>
      <c r="AK250" s="55">
        <f t="shared" si="38"/>
        <v>0</v>
      </c>
      <c r="AL250" s="56">
        <f>AO250+AQ250-[2]Sheet1!$AH251</f>
        <v>0</v>
      </c>
      <c r="AM250" s="56">
        <f t="shared" si="35"/>
        <v>0</v>
      </c>
      <c r="AN250" s="55">
        <f t="shared" si="31"/>
        <v>0</v>
      </c>
      <c r="AO250" s="56"/>
      <c r="AP250" s="55" t="str">
        <f t="shared" si="3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8"/>
        <v>3</v>
      </c>
      <c r="AI251" s="53">
        <f t="shared" si="29"/>
        <v>0</v>
      </c>
      <c r="AJ251" s="54">
        <f t="shared" si="37"/>
        <v>3</v>
      </c>
      <c r="AK251" s="55">
        <f t="shared" si="38"/>
        <v>0.45</v>
      </c>
      <c r="AL251" s="56">
        <f>AO251+AQ251-[2]Sheet1!$AH252</f>
        <v>0</v>
      </c>
      <c r="AM251" s="56">
        <f t="shared" si="35"/>
        <v>-3</v>
      </c>
      <c r="AN251" s="55">
        <f t="shared" si="31"/>
        <v>0</v>
      </c>
      <c r="AO251" s="56"/>
      <c r="AP251" s="55">
        <f t="shared" si="32"/>
        <v>-0.45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8"/>
        <v>1</v>
      </c>
      <c r="AI252" s="53">
        <f t="shared" si="29"/>
        <v>0</v>
      </c>
      <c r="AJ252" s="54">
        <f t="shared" si="37"/>
        <v>1</v>
      </c>
      <c r="AK252" s="55">
        <f t="shared" si="38"/>
        <v>0.75</v>
      </c>
      <c r="AL252" s="56">
        <f>AO252+AQ252-[2]Sheet1!$AH253</f>
        <v>0</v>
      </c>
      <c r="AM252" s="56">
        <f t="shared" si="35"/>
        <v>-1</v>
      </c>
      <c r="AN252" s="55">
        <f t="shared" si="31"/>
        <v>0</v>
      </c>
      <c r="AO252" s="56"/>
      <c r="AP252" s="55">
        <f t="shared" si="32"/>
        <v>-0.75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8"/>
        <v>5</v>
      </c>
      <c r="AI253" s="53">
        <f t="shared" si="29"/>
        <v>0</v>
      </c>
      <c r="AJ253" s="54">
        <f t="shared" si="37"/>
        <v>5</v>
      </c>
      <c r="AK253" s="55">
        <f t="shared" si="38"/>
        <v>0.75</v>
      </c>
      <c r="AL253" s="56">
        <f>AO253+AQ253-[2]Sheet1!$AH254</f>
        <v>0</v>
      </c>
      <c r="AM253" s="56">
        <f t="shared" si="35"/>
        <v>-5</v>
      </c>
      <c r="AN253" s="55">
        <f t="shared" si="31"/>
        <v>0</v>
      </c>
      <c r="AO253" s="56"/>
      <c r="AP253" s="55">
        <f t="shared" si="32"/>
        <v>-0.75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8"/>
        <v>4</v>
      </c>
      <c r="AI254" s="53">
        <f t="shared" si="29"/>
        <v>0</v>
      </c>
      <c r="AJ254" s="54">
        <f t="shared" si="37"/>
        <v>4</v>
      </c>
      <c r="AK254" s="55">
        <f t="shared" si="38"/>
        <v>3</v>
      </c>
      <c r="AL254" s="56">
        <f>AO254+AQ254-[2]Sheet1!$AH255</f>
        <v>0</v>
      </c>
      <c r="AM254" s="56">
        <f t="shared" si="35"/>
        <v>-4</v>
      </c>
      <c r="AN254" s="55">
        <f t="shared" si="31"/>
        <v>0</v>
      </c>
      <c r="AO254" s="56"/>
      <c r="AP254" s="55">
        <f t="shared" si="32"/>
        <v>-3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8"/>
        <v>0</v>
      </c>
      <c r="AI255" s="53">
        <f t="shared" si="29"/>
        <v>0</v>
      </c>
      <c r="AJ255" s="54">
        <f t="shared" si="37"/>
        <v>0</v>
      </c>
      <c r="AK255" s="55">
        <f t="shared" si="38"/>
        <v>0</v>
      </c>
      <c r="AL255" s="56">
        <f>AO255+AQ255-[2]Sheet1!$AH256</f>
        <v>0</v>
      </c>
      <c r="AM255" s="56">
        <f t="shared" si="35"/>
        <v>0</v>
      </c>
      <c r="AN255" s="55">
        <f t="shared" si="31"/>
        <v>0</v>
      </c>
      <c r="AO255" s="56"/>
      <c r="AP255" s="55" t="str">
        <f t="shared" si="3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8"/>
        <v>0</v>
      </c>
      <c r="AI256" s="53">
        <f t="shared" si="29"/>
        <v>0</v>
      </c>
      <c r="AJ256" s="54">
        <f t="shared" si="37"/>
        <v>0</v>
      </c>
      <c r="AK256" s="55">
        <f t="shared" si="38"/>
        <v>0</v>
      </c>
      <c r="AL256" s="56">
        <f>AO256+AQ256-[2]Sheet1!$AH257</f>
        <v>0</v>
      </c>
      <c r="AM256" s="56">
        <f t="shared" si="35"/>
        <v>0</v>
      </c>
      <c r="AN256" s="55">
        <f t="shared" si="31"/>
        <v>0</v>
      </c>
      <c r="AO256" s="56"/>
      <c r="AP256" s="55" t="str">
        <f t="shared" si="3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8"/>
        <v>0</v>
      </c>
      <c r="AI257" s="53">
        <f t="shared" si="29"/>
        <v>0</v>
      </c>
      <c r="AJ257" s="54">
        <f t="shared" si="37"/>
        <v>0</v>
      </c>
      <c r="AK257" s="55">
        <f t="shared" si="38"/>
        <v>0</v>
      </c>
      <c r="AL257" s="56">
        <f>AO257+AQ257-[2]Sheet1!$AH258</f>
        <v>0</v>
      </c>
      <c r="AM257" s="56">
        <f t="shared" si="35"/>
        <v>0</v>
      </c>
      <c r="AN257" s="55">
        <f t="shared" si="31"/>
        <v>0</v>
      </c>
      <c r="AO257" s="56"/>
      <c r="AP257" s="55" t="str">
        <f t="shared" si="3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8"/>
        <v>0</v>
      </c>
      <c r="AI258" s="53">
        <f t="shared" si="29"/>
        <v>0</v>
      </c>
      <c r="AJ258" s="54">
        <f t="shared" si="37"/>
        <v>0</v>
      </c>
      <c r="AK258" s="55">
        <f t="shared" si="38"/>
        <v>0</v>
      </c>
      <c r="AL258" s="56">
        <f>AO258+AQ258-[2]Sheet1!$AH259</f>
        <v>0</v>
      </c>
      <c r="AM258" s="56">
        <f t="shared" si="35"/>
        <v>0</v>
      </c>
      <c r="AN258" s="55">
        <f t="shared" si="31"/>
        <v>0</v>
      </c>
      <c r="AO258" s="56"/>
      <c r="AP258" s="55" t="str">
        <f t="shared" si="3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8"/>
        <v>0</v>
      </c>
      <c r="AI259" s="53">
        <f t="shared" si="29"/>
        <v>0</v>
      </c>
      <c r="AJ259" s="54">
        <f t="shared" si="37"/>
        <v>0</v>
      </c>
      <c r="AK259" s="55">
        <f t="shared" si="38"/>
        <v>0</v>
      </c>
      <c r="AL259" s="56">
        <f>AO259+AQ259-[2]Sheet1!$AH260</f>
        <v>0</v>
      </c>
      <c r="AM259" s="56">
        <f t="shared" si="35"/>
        <v>0</v>
      </c>
      <c r="AN259" s="55">
        <f t="shared" si="31"/>
        <v>0</v>
      </c>
      <c r="AO259" s="56"/>
      <c r="AP259" s="55" t="str">
        <f t="shared" si="3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8"/>
        <v>0</v>
      </c>
      <c r="AI260" s="53">
        <f t="shared" si="29"/>
        <v>0</v>
      </c>
      <c r="AJ260" s="54">
        <f t="shared" si="37"/>
        <v>0</v>
      </c>
      <c r="AK260" s="55">
        <f t="shared" si="38"/>
        <v>0</v>
      </c>
      <c r="AL260" s="56">
        <f>AO260+AQ260-[2]Sheet1!$AH261</f>
        <v>0</v>
      </c>
      <c r="AM260" s="56">
        <f t="shared" si="35"/>
        <v>0</v>
      </c>
      <c r="AN260" s="55">
        <f t="shared" si="31"/>
        <v>0</v>
      </c>
      <c r="AO260" s="56"/>
      <c r="AP260" s="55" t="str">
        <f t="shared" si="3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8"/>
        <v>0</v>
      </c>
      <c r="AI261" s="53">
        <f t="shared" si="29"/>
        <v>0</v>
      </c>
      <c r="AJ261" s="54">
        <f t="shared" si="37"/>
        <v>0</v>
      </c>
      <c r="AK261" s="55">
        <f t="shared" si="38"/>
        <v>0</v>
      </c>
      <c r="AL261" s="56">
        <f>AO261+AQ261-[2]Sheet1!$AH262</f>
        <v>0</v>
      </c>
      <c r="AM261" s="56">
        <f t="shared" si="35"/>
        <v>0</v>
      </c>
      <c r="AN261" s="55">
        <f t="shared" si="31"/>
        <v>0</v>
      </c>
      <c r="AO261" s="56"/>
      <c r="AP261" s="55" t="str">
        <f t="shared" si="3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8"/>
        <v>0</v>
      </c>
      <c r="AI262" s="53">
        <f t="shared" si="29"/>
        <v>0</v>
      </c>
      <c r="AJ262" s="54">
        <f t="shared" si="37"/>
        <v>0</v>
      </c>
      <c r="AK262" s="55">
        <f t="shared" si="38"/>
        <v>0</v>
      </c>
      <c r="AL262" s="56">
        <f>AO262+AQ262-[2]Sheet1!$AH263</f>
        <v>0</v>
      </c>
      <c r="AM262" s="56">
        <f t="shared" si="35"/>
        <v>0</v>
      </c>
      <c r="AN262" s="55">
        <f t="shared" si="31"/>
        <v>0</v>
      </c>
      <c r="AO262" s="56"/>
      <c r="AP262" s="55" t="str">
        <f t="shared" si="3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8"/>
        <v>0</v>
      </c>
      <c r="AI263" s="53">
        <f t="shared" si="29"/>
        <v>0</v>
      </c>
      <c r="AJ263" s="54">
        <f t="shared" si="37"/>
        <v>0</v>
      </c>
      <c r="AK263" s="55">
        <f t="shared" si="38"/>
        <v>0</v>
      </c>
      <c r="AL263" s="56">
        <f>AO263+AQ263-[2]Sheet1!$AH264</f>
        <v>0</v>
      </c>
      <c r="AM263" s="56">
        <f t="shared" si="35"/>
        <v>0</v>
      </c>
      <c r="AN263" s="55">
        <f t="shared" si="31"/>
        <v>0</v>
      </c>
      <c r="AO263" s="56"/>
      <c r="AP263" s="55" t="str">
        <f t="shared" si="3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8"/>
        <v>0</v>
      </c>
      <c r="AI264" s="53">
        <f t="shared" si="29"/>
        <v>0</v>
      </c>
      <c r="AJ264" s="54">
        <f t="shared" si="37"/>
        <v>0</v>
      </c>
      <c r="AK264" s="55">
        <f t="shared" si="38"/>
        <v>0</v>
      </c>
      <c r="AL264" s="56">
        <f>AO264+AQ264-[2]Sheet1!$AH265</f>
        <v>0</v>
      </c>
      <c r="AM264" s="56">
        <f t="shared" si="35"/>
        <v>0</v>
      </c>
      <c r="AN264" s="55">
        <f t="shared" si="31"/>
        <v>0</v>
      </c>
      <c r="AO264" s="56"/>
      <c r="AP264" s="55" t="str">
        <f t="shared" si="3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8"/>
        <v>0</v>
      </c>
      <c r="AI265" s="58">
        <f t="shared" si="29"/>
        <v>0</v>
      </c>
      <c r="AJ265" s="58"/>
      <c r="AK265" s="61" t="e">
        <f t="shared" si="38"/>
        <v>#VALUE!</v>
      </c>
      <c r="AL265" s="61">
        <f>AO265+AQ265-[2]Sheet1!$AH266</f>
        <v>0</v>
      </c>
      <c r="AM265" s="61">
        <f t="shared" si="35"/>
        <v>0</v>
      </c>
      <c r="AN265" s="61" t="e">
        <f t="shared" si="31"/>
        <v>#VALUE!</v>
      </c>
      <c r="AO265" s="62"/>
      <c r="AP265" s="61" t="str">
        <f t="shared" si="3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8"/>
        <v>0</v>
      </c>
      <c r="AI266" s="58">
        <f t="shared" si="29"/>
        <v>0</v>
      </c>
      <c r="AJ266" s="58"/>
      <c r="AK266" s="61" t="e">
        <f t="shared" si="38"/>
        <v>#VALUE!</v>
      </c>
      <c r="AL266" s="61">
        <f>AO266+AQ266-[2]Sheet1!$AH267</f>
        <v>0</v>
      </c>
      <c r="AM266" s="61">
        <f t="shared" si="35"/>
        <v>0</v>
      </c>
      <c r="AN266" s="61" t="e">
        <f t="shared" si="31"/>
        <v>#VALUE!</v>
      </c>
      <c r="AO266" s="62"/>
      <c r="AP266" s="61" t="str">
        <f t="shared" si="3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9">SUMIF(O:O,AA267,P:P)</f>
        <v>0</v>
      </c>
      <c r="AI267" s="58">
        <f t="shared" ref="AI267" si="40">SUMIF(O:O,AA267,V:V)</f>
        <v>0</v>
      </c>
      <c r="AJ267" s="58"/>
      <c r="AK267" s="61" t="e">
        <f t="shared" si="38"/>
        <v>#VALUE!</v>
      </c>
      <c r="AL267" s="61" t="e">
        <f>AO267+AQ267-[2]Sheet1!$AH268</f>
        <v>#REF!</v>
      </c>
      <c r="AM267" s="61" t="e">
        <f t="shared" si="35"/>
        <v>#REF!</v>
      </c>
      <c r="AN267" s="61" t="e">
        <f t="shared" si="31"/>
        <v>#REF!</v>
      </c>
      <c r="AO267" s="62"/>
      <c r="AP267" s="61" t="e">
        <f t="shared" si="32"/>
        <v>#REF!</v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3:W200" name="باقیمانده_5"/>
    <protectedRange algorithmName="SHA-512" hashValue="f5WsBkExWTs/LKakVBbNBXjGjwaAPcOxHhJFt4MnEAAY0TgGUtLBwc6BQDnps5THm9Gccqda3SWXIrg2Z9o+GA==" saltValue="9EXh0tvvNrwpkDbSuYJ+Uw==" spinCount="100000" sqref="V23:V200" name="تعداد ارسال شده_4"/>
    <protectedRange algorithmName="SHA-512" hashValue="jjrV5Hy6JwvVqOO7tKoZVoRg7rpBcjqvT96GSIFiDncBaImziwFUF2JC6d0rT0SfgZv+eJ/5g2VdqSB7bdW0mg==" saltValue="0Igh3j97EZBwjtfDd8U1wg==" spinCount="100000" sqref="W2:W22" name="باقیمانده_5_1"/>
    <protectedRange algorithmName="SHA-512" hashValue="f5WsBkExWTs/LKakVBbNBXjGjwaAPcOxHhJFt4MnEAAY0TgGUtLBwc6BQDnps5THm9Gccqda3SWXIrg2Z9o+GA==" saltValue="9EXh0tvvNrwpkDbSuYJ+Uw==" spinCount="100000" sqref="V2:V22" name="تعداد ارسال شده_4_1"/>
  </protectedRanges>
  <mergeCells count="148">
    <mergeCell ref="AE37:AE39"/>
    <mergeCell ref="G37:G39"/>
    <mergeCell ref="AD37:AD39"/>
    <mergeCell ref="AC37:AC39"/>
    <mergeCell ref="AB37:AB39"/>
    <mergeCell ref="AA37:AA39"/>
    <mergeCell ref="N37:N39"/>
    <mergeCell ref="M37:M39"/>
    <mergeCell ref="L37:L39"/>
    <mergeCell ref="I37:I39"/>
    <mergeCell ref="H37:H39"/>
    <mergeCell ref="G35:G36"/>
    <mergeCell ref="AD35:AD36"/>
    <mergeCell ref="AC35:AC36"/>
    <mergeCell ref="AB35:AB36"/>
    <mergeCell ref="AA35:AA36"/>
    <mergeCell ref="N35:N36"/>
    <mergeCell ref="M35:M36"/>
    <mergeCell ref="L35:L36"/>
    <mergeCell ref="I35:I36"/>
    <mergeCell ref="H35:H36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AD27:AD30"/>
    <mergeCell ref="AC27:AC30"/>
    <mergeCell ref="AB27:AB30"/>
    <mergeCell ref="AA27:AA30"/>
    <mergeCell ref="G27:G30"/>
    <mergeCell ref="H27:H30"/>
    <mergeCell ref="I27:I30"/>
    <mergeCell ref="L27:L30"/>
    <mergeCell ref="M27:M30"/>
    <mergeCell ref="N27:N30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N18:N22"/>
    <mergeCell ref="AA18:AA22"/>
    <mergeCell ref="AB18:AB22"/>
    <mergeCell ref="AC18:AC22"/>
    <mergeCell ref="AD18:AD22"/>
    <mergeCell ref="G18:G22"/>
    <mergeCell ref="H18:H22"/>
    <mergeCell ref="I18:I22"/>
    <mergeCell ref="L18:L22"/>
    <mergeCell ref="M18:M22"/>
    <mergeCell ref="AE13:AE14"/>
    <mergeCell ref="G15:G17"/>
    <mergeCell ref="H15:H17"/>
    <mergeCell ref="I15:I17"/>
    <mergeCell ref="L15:L17"/>
    <mergeCell ref="M15:M17"/>
    <mergeCell ref="N15:N17"/>
    <mergeCell ref="AA15:AA17"/>
    <mergeCell ref="AB15:AB17"/>
    <mergeCell ref="AC15:AC17"/>
    <mergeCell ref="AD15:AD17"/>
    <mergeCell ref="N13:N14"/>
    <mergeCell ref="AA13:AA14"/>
    <mergeCell ref="AB13:AB14"/>
    <mergeCell ref="AC13:AC14"/>
    <mergeCell ref="AD13:AD14"/>
    <mergeCell ref="G13:G14"/>
    <mergeCell ref="H13:H14"/>
    <mergeCell ref="I13:I14"/>
    <mergeCell ref="L13:L14"/>
    <mergeCell ref="M13:M14"/>
    <mergeCell ref="N11:N12"/>
    <mergeCell ref="AA11:AA12"/>
    <mergeCell ref="AB11:AB12"/>
    <mergeCell ref="AC11:AC12"/>
    <mergeCell ref="AD11:AD12"/>
    <mergeCell ref="G11:G12"/>
    <mergeCell ref="H11:H12"/>
    <mergeCell ref="I11:I12"/>
    <mergeCell ref="L11:L12"/>
    <mergeCell ref="M11:M12"/>
    <mergeCell ref="AA4:AA5"/>
    <mergeCell ref="AB4:AB5"/>
    <mergeCell ref="AC4:AC5"/>
    <mergeCell ref="AD4:AD5"/>
    <mergeCell ref="G9:G10"/>
    <mergeCell ref="H9:H10"/>
    <mergeCell ref="I9:I10"/>
    <mergeCell ref="L9:L10"/>
    <mergeCell ref="M9:M10"/>
    <mergeCell ref="N9:N10"/>
    <mergeCell ref="AA9:AA10"/>
    <mergeCell ref="AB9:AB10"/>
    <mergeCell ref="AC9:AC10"/>
    <mergeCell ref="AD9:AD10"/>
    <mergeCell ref="A1:B1"/>
    <mergeCell ref="C1:D1"/>
    <mergeCell ref="E1:F1"/>
    <mergeCell ref="U1:V1"/>
    <mergeCell ref="G4:G5"/>
    <mergeCell ref="H4:H5"/>
    <mergeCell ref="I4:I5"/>
    <mergeCell ref="L4:L5"/>
    <mergeCell ref="M4:M5"/>
    <mergeCell ref="N4:N5"/>
    <mergeCell ref="N46:N48"/>
    <mergeCell ref="M46:M48"/>
    <mergeCell ref="L46:L48"/>
    <mergeCell ref="I46:I48"/>
    <mergeCell ref="H46:H48"/>
    <mergeCell ref="G46:G48"/>
    <mergeCell ref="AA46:AE48"/>
    <mergeCell ref="N42:N45"/>
    <mergeCell ref="M42:M45"/>
    <mergeCell ref="L42:L45"/>
    <mergeCell ref="G42:G45"/>
    <mergeCell ref="AD42:AD45"/>
    <mergeCell ref="AC42:AC45"/>
    <mergeCell ref="AB42:AB45"/>
    <mergeCell ref="AA42:AA45"/>
    <mergeCell ref="H44:H45"/>
    <mergeCell ref="H42:H43"/>
    <mergeCell ref="I44:I45"/>
    <mergeCell ref="I42:I43"/>
    <mergeCell ref="AE42:AE43"/>
    <mergeCell ref="AE44:AE45"/>
    <mergeCell ref="N49:N50"/>
    <mergeCell ref="M49:M50"/>
    <mergeCell ref="L49:L50"/>
    <mergeCell ref="I49:I50"/>
    <mergeCell ref="H49:H50"/>
    <mergeCell ref="G49:G50"/>
    <mergeCell ref="AE49:AE50"/>
    <mergeCell ref="AD49:AD50"/>
    <mergeCell ref="AC49:AC50"/>
    <mergeCell ref="AB49:AB50"/>
    <mergeCell ref="AA49:AA50"/>
  </mergeCells>
  <conditionalFormatting sqref="G23:J25 AD23:AD25 J26 G27:J27 AD27 J28:J30 G31:J32 AD31:AD32 J33 G34:J35 AD34:AD35 J36 G37:J37 AD37 J38:J39 G40:J42 AD40:AD42 J43:J45 G46:J46 J47:J48 G49:J49 AD49 J50 G51:J200 AD51:AD200">
    <cfRule type="expression" dxfId="191" priority="68">
      <formula>$A23</formula>
    </cfRule>
  </conditionalFormatting>
  <conditionalFormatting sqref="G23:J25 AD23:AD25 Z23:Z200 J26 G27:J27 AD27 J28:J30 G31:J32 AD31:AD32 J33 G34:J35 AD34:AD35 J36 G37:J37 AD37 J38:J39 G40:J42 AD40:AD42 J43:J45 G46:J46 J47:J48 G49:J49 AD49 J50 G51:J200 AD51:AD200">
    <cfRule type="expression" dxfId="190" priority="70">
      <formula>$E23</formula>
    </cfRule>
  </conditionalFormatting>
  <conditionalFormatting sqref="G23:AF25 J26:K26 G27:AF27 J28:K30 G31:AF32 J33:K33 G34:AF35 J36:K36 G37:AF37 J38:K39 G40:AF42 J43:K45 G46:AA46 J47:K48 G49:AF49 J50:K50 G51:AF200 O26:Z26 O28:Z30 O33:Z33 O36:Z36 O38:Z39 O43:Z45 O47:Z48 O50:Z50 AE26:AF26 AE28:AF30 AE33:AF33 AE36:AF36 AF38:AF39 AF43:AF48 AF50">
    <cfRule type="expression" dxfId="189" priority="69">
      <formula>$C23</formula>
    </cfRule>
  </conditionalFormatting>
  <conditionalFormatting sqref="J2:J22 Z2:Z200">
    <cfRule type="expression" dxfId="188" priority="2">
      <formula>$A2</formula>
    </cfRule>
  </conditionalFormatting>
  <conditionalFormatting sqref="Q2:AF4 Q6:AF9 G8:I9 G11:I11 K11:AF11 G13:I13 K13:AF13 G15:I15 K15:AF15 G18:I18 K18:AF18 J2:J22 Q5:Z5 O10:Z10 O12:Z12 O14:Z14 O16:Z17 O19:Z22 H2:H4 K2:K7 O2:P7 AE5:AF5 H6:H7 K8:P9 K10 AE10:AF10 K12 AE12:AF12 K14 AF14 K16:K17 AE16:AF17 K19:K22 AE19:AF22">
    <cfRule type="expression" dxfId="187" priority="4">
      <formula>$C2</formula>
    </cfRule>
  </conditionalFormatting>
  <conditionalFormatting sqref="W2:W200">
    <cfRule type="expression" dxfId="186" priority="1">
      <formula>$AG2</formula>
    </cfRule>
  </conditionalFormatting>
  <conditionalFormatting sqref="AD2:AD4 J2:J22 Z2:Z22 AD6:AD9 G8:I9 G11:I11 AD11 G13:I13 AD13 G15:I15 AD15 G18:I18 AD18">
    <cfRule type="expression" dxfId="185" priority="5">
      <formula>$E2</formula>
    </cfRule>
  </conditionalFormatting>
  <conditionalFormatting sqref="AD2:AD4 AD6:AD9 G8:I9 G11:I11 AD11 G13:I13 AD13 G15:I15 AD15 G18:I18 AD18">
    <cfRule type="expression" dxfId="184" priority="3">
      <formula>$A2</formula>
    </cfRule>
  </conditionalFormatting>
  <conditionalFormatting sqref="AL203:AM203">
    <cfRule type="dataBar" priority="32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{D9E5E7F5-0473-49B2-8275-1F124C085975}</x14:id>
        </ext>
      </extLst>
    </cfRule>
  </conditionalFormatting>
  <conditionalFormatting sqref="AL204:AM204">
    <cfRule type="dataBar" priority="31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{96DF2772-17CA-4FE9-9E73-7BD69655DA05}</x14:id>
        </ext>
      </extLst>
    </cfRule>
  </conditionalFormatting>
  <conditionalFormatting sqref="AL205:AM205">
    <cfRule type="dataBar" priority="30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{ED4C144A-D90F-4705-BDAE-8503992F11B4}</x14:id>
        </ext>
      </extLst>
    </cfRule>
  </conditionalFormatting>
  <conditionalFormatting sqref="AL206:AM206">
    <cfRule type="dataBar" priority="29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{95E9CE5F-56BA-4333-AC9E-C3B4D06C96BC}</x14:id>
        </ext>
      </extLst>
    </cfRule>
  </conditionalFormatting>
  <conditionalFormatting sqref="AL207:AM207">
    <cfRule type="dataBar" priority="28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{2C6574CE-2AD4-4FFC-9300-FCAF709302C6}</x14:id>
        </ext>
      </extLst>
    </cfRule>
  </conditionalFormatting>
  <conditionalFormatting sqref="AL208:AM208">
    <cfRule type="dataBar" priority="27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{591006F2-A9A7-44A2-A754-5806E90965AE}</x14:id>
        </ext>
      </extLst>
    </cfRule>
  </conditionalFormatting>
  <conditionalFormatting sqref="AL209:AM209">
    <cfRule type="dataBar" priority="26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{AD3AD227-CD74-43B1-AFD3-C48668A0AE49}</x14:id>
        </ext>
      </extLst>
    </cfRule>
  </conditionalFormatting>
  <conditionalFormatting sqref="AL210:AM210">
    <cfRule type="dataBar" priority="25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{9108E04A-DB4D-4594-A933-D57FA27BB18C}</x14:id>
        </ext>
      </extLst>
    </cfRule>
  </conditionalFormatting>
  <conditionalFormatting sqref="AL211:AM211">
    <cfRule type="dataBar" priority="24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{ACC1E776-FCAF-407B-96E0-D243F279173B}</x14:id>
        </ext>
      </extLst>
    </cfRule>
  </conditionalFormatting>
  <conditionalFormatting sqref="AL212:AM212">
    <cfRule type="dataBar" priority="23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{738A37CC-91D3-483D-BC67-1503D845FCAF}</x14:id>
        </ext>
      </extLst>
    </cfRule>
  </conditionalFormatting>
  <conditionalFormatting sqref="AL213:AM213">
    <cfRule type="dataBar" priority="22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{ED46724F-16C4-4104-84C0-36B2F0661FC8}</x14:id>
        </ext>
      </extLst>
    </cfRule>
  </conditionalFormatting>
  <conditionalFormatting sqref="AL214:AM214">
    <cfRule type="dataBar" priority="21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{74B0AE36-0E31-43D3-823E-2FC3C547A239}</x14:id>
        </ext>
      </extLst>
    </cfRule>
  </conditionalFormatting>
  <conditionalFormatting sqref="AL215:AM215">
    <cfRule type="dataBar" priority="20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{9EE157B6-2187-4C35-8895-2A03F544AA27}</x14:id>
        </ext>
      </extLst>
    </cfRule>
  </conditionalFormatting>
  <conditionalFormatting sqref="AL216:AM216">
    <cfRule type="dataBar" priority="19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{31C2E0D4-6D03-4EB3-9C8C-6DAE10028B1E}</x14:id>
        </ext>
      </extLst>
    </cfRule>
  </conditionalFormatting>
  <conditionalFormatting sqref="AL217:AM217">
    <cfRule type="dataBar" priority="18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{A07FA996-B3EC-445E-959E-3AD285D3CDB4}</x14:id>
        </ext>
      </extLst>
    </cfRule>
  </conditionalFormatting>
  <conditionalFormatting sqref="AL218:AM218">
    <cfRule type="dataBar" priority="17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{331D8808-706B-41E6-A7FA-DD36521BD5F5}</x14:id>
        </ext>
      </extLst>
    </cfRule>
  </conditionalFormatting>
  <conditionalFormatting sqref="AL219:AM219">
    <cfRule type="dataBar" priority="16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{E65247E6-4538-43FA-B3F3-3A0438643CCE}</x14:id>
        </ext>
      </extLst>
    </cfRule>
  </conditionalFormatting>
  <conditionalFormatting sqref="AL220:AM220">
    <cfRule type="dataBar" priority="15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{2C107953-BA4F-44EA-B258-FCB4348C1182}</x14:id>
        </ext>
      </extLst>
    </cfRule>
  </conditionalFormatting>
  <conditionalFormatting sqref="AL221:AM221">
    <cfRule type="dataBar" priority="33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{B42A9E99-097E-4A68-8383-A96D48955910}</x14:id>
        </ext>
      </extLst>
    </cfRule>
  </conditionalFormatting>
  <conditionalFormatting sqref="AL223:AM223">
    <cfRule type="dataBar" priority="34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{0807242F-A6D4-45AE-99D4-9CCF8B7815E6}</x14:id>
        </ext>
      </extLst>
    </cfRule>
  </conditionalFormatting>
  <conditionalFormatting sqref="AL224:AM224">
    <cfRule type="dataBar" priority="35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{D69520AA-1D04-4873-8445-94B37EDB7CA3}</x14:id>
        </ext>
      </extLst>
    </cfRule>
  </conditionalFormatting>
  <conditionalFormatting sqref="AL225:AM225">
    <cfRule type="dataBar" priority="36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{50E3F2F7-0C4C-4EE3-BEF7-9D070E311F57}</x14:id>
        </ext>
      </extLst>
    </cfRule>
  </conditionalFormatting>
  <conditionalFormatting sqref="AL226:AM226">
    <cfRule type="dataBar" priority="37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{0DE2873D-8E3B-448E-9810-5EDE39A48563}</x14:id>
        </ext>
      </extLst>
    </cfRule>
  </conditionalFormatting>
  <conditionalFormatting sqref="AL227:AM227">
    <cfRule type="dataBar" priority="38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{377DBB99-BA2E-43B9-A445-2D3678094D0A}</x14:id>
        </ext>
      </extLst>
    </cfRule>
  </conditionalFormatting>
  <conditionalFormatting sqref="AL228:AM228">
    <cfRule type="dataBar" priority="39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{15028644-0742-4C2C-A67F-EA66A90EF1F7}</x14:id>
        </ext>
      </extLst>
    </cfRule>
  </conditionalFormatting>
  <conditionalFormatting sqref="AL229:AM229">
    <cfRule type="dataBar" priority="14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{E620D25B-437C-4A5B-98EF-D1A88C5F4A8B}</x14:id>
        </ext>
      </extLst>
    </cfRule>
  </conditionalFormatting>
  <conditionalFormatting sqref="AL230:AM230">
    <cfRule type="dataBar" priority="13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{7684DD7B-5855-4A25-BFC3-0F1279060346}</x14:id>
        </ext>
      </extLst>
    </cfRule>
  </conditionalFormatting>
  <conditionalFormatting sqref="AL231:AM231">
    <cfRule type="dataBar" priority="12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{4ACE5892-5DB3-4805-A2AA-9D8984E7124B}</x14:id>
        </ext>
      </extLst>
    </cfRule>
  </conditionalFormatting>
  <conditionalFormatting sqref="AL232:AM232">
    <cfRule type="dataBar" priority="11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{AF8A1719-8630-4FF9-87D0-63B2AEE75603}</x14:id>
        </ext>
      </extLst>
    </cfRule>
  </conditionalFormatting>
  <conditionalFormatting sqref="AL233:AM233">
    <cfRule type="dataBar" priority="10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{BC7447D5-131F-4613-9166-3BB2331F8CCD}</x14:id>
        </ext>
      </extLst>
    </cfRule>
  </conditionalFormatting>
  <conditionalFormatting sqref="AL234:AM234">
    <cfRule type="dataBar" priority="9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{729FF55C-6554-4461-88D8-0359431A1FAC}</x14:id>
        </ext>
      </extLst>
    </cfRule>
  </conditionalFormatting>
  <conditionalFormatting sqref="AL235:AM235">
    <cfRule type="dataBar" priority="40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{DB05DF0B-94FB-4568-BD9B-EE418F67874A}</x14:id>
        </ext>
      </extLst>
    </cfRule>
  </conditionalFormatting>
  <conditionalFormatting sqref="AL236:AM236">
    <cfRule type="dataBar" priority="41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{923FE948-9ECB-48DE-9876-987D06FCD287}</x14:id>
        </ext>
      </extLst>
    </cfRule>
  </conditionalFormatting>
  <conditionalFormatting sqref="AL237:AM237">
    <cfRule type="dataBar" priority="42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{2B98E840-0B90-4BB9-AF73-09C063E44B7C}</x14:id>
        </ext>
      </extLst>
    </cfRule>
  </conditionalFormatting>
  <conditionalFormatting sqref="AL238:AM238">
    <cfRule type="dataBar" priority="43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{CD622B62-37FA-45F7-A3DB-8746978E36DF}</x14:id>
        </ext>
      </extLst>
    </cfRule>
  </conditionalFormatting>
  <conditionalFormatting sqref="AL239:AM239">
    <cfRule type="dataBar" priority="44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{351D7AE1-BC5D-49FA-89E9-74A96645ECCA}</x14:id>
        </ext>
      </extLst>
    </cfRule>
  </conditionalFormatting>
  <conditionalFormatting sqref="AL240:AM240">
    <cfRule type="dataBar" priority="45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{ED642BC5-9CF2-478E-8ABE-55B04F78CCFA}</x14:id>
        </ext>
      </extLst>
    </cfRule>
  </conditionalFormatting>
  <conditionalFormatting sqref="AL241:AM241">
    <cfRule type="dataBar" priority="46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{79513B1A-DD6D-4454-9B1B-748F6CBA1B78}</x14:id>
        </ext>
      </extLst>
    </cfRule>
  </conditionalFormatting>
  <conditionalFormatting sqref="AL242:AM242">
    <cfRule type="dataBar" priority="47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{53DFA0FA-0494-493B-A6EB-0EFE04D0092C}</x14:id>
        </ext>
      </extLst>
    </cfRule>
  </conditionalFormatting>
  <conditionalFormatting sqref="AL243:AM243">
    <cfRule type="dataBar" priority="48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{D2CD7873-02C5-426D-BAA2-2E0284B52D2D}</x14:id>
        </ext>
      </extLst>
    </cfRule>
  </conditionalFormatting>
  <conditionalFormatting sqref="AL244:AM244">
    <cfRule type="dataBar" priority="49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{7DCC1D22-8CD6-461E-A4C3-E389E7DDFDED}</x14:id>
        </ext>
      </extLst>
    </cfRule>
  </conditionalFormatting>
  <conditionalFormatting sqref="AL245:AM245">
    <cfRule type="dataBar" priority="50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{37A53B06-BD47-4B73-B147-E3C13F416686}</x14:id>
        </ext>
      </extLst>
    </cfRule>
  </conditionalFormatting>
  <conditionalFormatting sqref="AL246:AM246">
    <cfRule type="dataBar" priority="51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{AF164797-65C0-4E21-8787-44967C638051}</x14:id>
        </ext>
      </extLst>
    </cfRule>
  </conditionalFormatting>
  <conditionalFormatting sqref="AL247:AM247">
    <cfRule type="dataBar" priority="52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{BC72630F-E4B4-4A70-9D62-1237CF61E4A5}</x14:id>
        </ext>
      </extLst>
    </cfRule>
  </conditionalFormatting>
  <conditionalFormatting sqref="AL248:AM248">
    <cfRule type="dataBar" priority="8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{61A03F4E-6056-4765-9D26-60B77DF246EF}</x14:id>
        </ext>
      </extLst>
    </cfRule>
  </conditionalFormatting>
  <conditionalFormatting sqref="AL249:AM249">
    <cfRule type="dataBar" priority="53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{17F44364-8E8C-4167-8DBA-4CBAD6DA9EEF}</x14:id>
        </ext>
      </extLst>
    </cfRule>
  </conditionalFormatting>
  <conditionalFormatting sqref="AL250:AM250">
    <cfRule type="dataBar" priority="54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{A5A7BA3C-096F-4F1F-B140-C86B02923282}</x14:id>
        </ext>
      </extLst>
    </cfRule>
  </conditionalFormatting>
  <conditionalFormatting sqref="AL251:AM251">
    <cfRule type="dataBar" priority="55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{36D12072-ED9C-46E2-BB4A-461B9131C86E}</x14:id>
        </ext>
      </extLst>
    </cfRule>
  </conditionalFormatting>
  <conditionalFormatting sqref="AL252:AM252">
    <cfRule type="dataBar" priority="56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{DAE15CB3-8704-40E6-9574-83E93E406BBC}</x14:id>
        </ext>
      </extLst>
    </cfRule>
  </conditionalFormatting>
  <conditionalFormatting sqref="AL253:AM253">
    <cfRule type="dataBar" priority="57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{8516462E-5AC3-43BD-B9D9-59338D0C73F5}</x14:id>
        </ext>
      </extLst>
    </cfRule>
  </conditionalFormatting>
  <conditionalFormatting sqref="AL254:AM254">
    <cfRule type="dataBar" priority="58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{BEE99D99-C4F4-4773-82FD-04FBE44489D4}</x14:id>
        </ext>
      </extLst>
    </cfRule>
  </conditionalFormatting>
  <conditionalFormatting sqref="AL255:AM255">
    <cfRule type="dataBar" priority="59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{C007A467-7F57-4523-88F2-7E3A7BEBBDC7}</x14:id>
        </ext>
      </extLst>
    </cfRule>
  </conditionalFormatting>
  <conditionalFormatting sqref="AL256:AM256">
    <cfRule type="dataBar" priority="60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{7525AEE9-83BE-493F-B2CF-56027842A8D2}</x14:id>
        </ext>
      </extLst>
    </cfRule>
  </conditionalFormatting>
  <conditionalFormatting sqref="AL257:AM257">
    <cfRule type="dataBar" priority="61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{DE804EC3-D07D-4396-BCA3-3C6DD0A3EF7F}</x14:id>
        </ext>
      </extLst>
    </cfRule>
  </conditionalFormatting>
  <conditionalFormatting sqref="AL258:AM258">
    <cfRule type="dataBar" priority="7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{D1F5F009-A1E7-4DE3-B629-D5296A09D180}</x14:id>
        </ext>
      </extLst>
    </cfRule>
  </conditionalFormatting>
  <conditionalFormatting sqref="AL259:AM259">
    <cfRule type="dataBar" priority="6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{88B4946C-1E9D-435A-982C-8DCDC9A57779}</x14:id>
        </ext>
      </extLst>
    </cfRule>
  </conditionalFormatting>
  <conditionalFormatting sqref="AL260:AM260">
    <cfRule type="dataBar" priority="62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{C0123CAC-8329-42D1-948B-1E055D8EC368}</x14:id>
        </ext>
      </extLst>
    </cfRule>
  </conditionalFormatting>
  <conditionalFormatting sqref="AL261:AM261">
    <cfRule type="dataBar" priority="63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{55E83802-3F14-4354-B9CD-E88FEB737F7D}</x14:id>
        </ext>
      </extLst>
    </cfRule>
  </conditionalFormatting>
  <conditionalFormatting sqref="AL262:AM262">
    <cfRule type="dataBar" priority="64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{3F2C06CB-55F2-4A46-9B50-15515397CEAD}</x14:id>
        </ext>
      </extLst>
    </cfRule>
  </conditionalFormatting>
  <conditionalFormatting sqref="AL263:AM263">
    <cfRule type="dataBar" priority="65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{618FFEC6-671E-4AD7-840E-D87774E388BB}</x14:id>
        </ext>
      </extLst>
    </cfRule>
  </conditionalFormatting>
  <conditionalFormatting sqref="AL264:AM264">
    <cfRule type="dataBar" priority="66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{69D02EB0-EB89-40F4-8202-E55DCEB6BDEF}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5E7F5-0473-49B2-8275-1F124C08597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6DF2772-17CA-4FE9-9E73-7BD69655DA0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D4C144A-D90F-4705-BDAE-8503992F11B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5E9CE5F-56BA-4333-AC9E-C3B4D06C96B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C6574CE-2AD4-4FFC-9300-FCAF709302C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91006F2-A9A7-44A2-A754-5806E90965A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D3AD227-CD74-43B1-AFD3-C48668A0AE4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108E04A-DB4D-4594-A933-D57FA27BB18C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CC1E776-FCAF-407B-96E0-D243F279173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38A37CC-91D3-483D-BC67-1503D845FCA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D46724F-16C4-4104-84C0-36B2F0661FC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4B0AE36-0E31-43D3-823E-2FC3C547A23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EE157B6-2187-4C35-8895-2A03F544AA2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1C2E0D4-6D03-4EB3-9C8C-6DAE10028B1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07FA996-B3EC-445E-959E-3AD285D3CDB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31D8808-706B-41E6-A7FA-DD36521BD5F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65247E6-4538-43FA-B3F3-3A0438643CC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107953-BA4F-44EA-B258-FCB4348C118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B42A9E99-097E-4A68-8383-A96D4895591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807242F-A6D4-45AE-99D4-9CCF8B7815E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69520AA-1D04-4873-8445-94B37EDB7CA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0E3F2F7-0C4C-4EE3-BEF7-9D070E311F5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DE2873D-8E3B-448E-9810-5EDE39A4856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77DBB99-BA2E-43B9-A445-2D3678094D0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5028644-0742-4C2C-A67F-EA66A90EF1F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620D25B-437C-4A5B-98EF-D1A88C5F4A8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684DD7B-5855-4A25-BFC3-0F127906034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ACE5892-5DB3-4805-A2AA-9D8984E7124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F8A1719-8630-4FF9-87D0-63B2AEE7560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BC7447D5-131F-4613-9166-3BB2331F8CC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29FF55C-6554-4461-88D8-0359431A1FA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B05DF0B-94FB-4568-BD9B-EE418F67874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23FE948-9ECB-48DE-9876-987D06FCD28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B98E840-0B90-4BB9-AF73-09C063E44B7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D622B62-37FA-45F7-A3DB-8746978E36D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51D7AE1-BC5D-49FA-89E9-74A96645ECC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D642BC5-9CF2-478E-8ABE-55B04F78CCF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9513B1A-DD6D-4454-9B1B-748F6CBA1B7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3DFA0FA-0494-493B-A6EB-0EFE04D0092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2CD7873-02C5-426D-BAA2-2E0284B52D2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DCC1D22-8CD6-461E-A4C3-E389E7DDFD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7A53B06-BD47-4B73-B147-E3C13F41668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F164797-65C0-4E21-8787-44967C63805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C72630F-E4B4-4A70-9D62-1237CF61E4A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1A03F4E-6056-4765-9D26-60B77DF246E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7F44364-8E8C-4167-8DBA-4CBAD6DA9EE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5A7BA3C-096F-4F1F-B140-C86B0292328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6D12072-ED9C-46E2-BB4A-461B9131C86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AE15CB3-8704-40E6-9574-83E93E406BB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516462E-5AC3-43BD-B9D9-59338D0C73F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EE99D99-C4F4-4773-82FD-04FBE44489D4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007A467-7F57-4523-88F2-7E3A7BEBBDC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525AEE9-83BE-493F-B2CF-56027842A8D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E804EC3-D07D-4396-BCA3-3C6DD0A3EF7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1F5F009-A1E7-4DE3-B629-D5296A09D18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8B4946C-1E9D-435A-982C-8DCDC9A5777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0123CAC-8329-42D1-948B-1E055D8EC36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5E83802-3F14-4354-B9CD-E88FEB737F7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F2C06CB-55F2-4A46-9B50-15515397CEA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18FFEC6-671E-4AD7-840E-D87774E388B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9D02EB0-EB89-40F4-8202-E55DCEB6BDE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7D9E-552E-4598-A96B-A615019B628F}">
  <dimension ref="A1:AR267"/>
  <sheetViews>
    <sheetView rightToLeft="1" topLeftCell="G28" zoomScale="70" zoomScaleNormal="70" workbookViewId="0">
      <selection activeCell="M12" sqref="M12:M13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5546875" style="25" bestFit="1" customWidth="1"/>
    <col min="9" max="9" width="26.6640625" style="23" bestFit="1" customWidth="1"/>
    <col min="10" max="10" width="16.33203125" style="23" hidden="1" customWidth="1"/>
    <col min="11" max="11" width="18.88671875" style="23" hidden="1" customWidth="1"/>
    <col min="12" max="14" width="20.6640625" style="23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85.33203125" style="23" bestFit="1" customWidth="1"/>
    <col min="29" max="29" width="15.6640625" style="28" bestFit="1" customWidth="1"/>
    <col min="30" max="30" width="13.6640625" style="29" bestFit="1" customWidth="1"/>
    <col min="31" max="31" width="65.33203125" style="23" bestFit="1" customWidth="1"/>
    <col min="32" max="32" width="28.33203125" style="23" bestFit="1" customWidth="1"/>
    <col min="33" max="33" width="13.5546875" style="23" bestFit="1" customWidth="1"/>
    <col min="34" max="34" width="107.332031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02">
        <v>1</v>
      </c>
      <c r="H2" s="9">
        <v>273859383570</v>
      </c>
      <c r="I2" s="102" t="s">
        <v>69</v>
      </c>
      <c r="J2" s="102"/>
      <c r="K2" s="10" t="str">
        <f t="shared" ref="K2:K65" ca="1" si="0">IF(C2, TODAY(), "" )</f>
        <v/>
      </c>
      <c r="L2" s="11" t="s">
        <v>197</v>
      </c>
      <c r="M2" s="11" t="s">
        <v>198</v>
      </c>
      <c r="N2" s="11"/>
      <c r="O2" s="102">
        <v>5522.2</v>
      </c>
      <c r="P2" s="102">
        <v>1</v>
      </c>
      <c r="Q2" s="12" t="str">
        <f>VLOOKUP(O2, '[1]لیست محصولات اردیبهشت ۱۴۰۳'!B:C,2,0)</f>
        <v>تامارا | Tamara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12450000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12450000</v>
      </c>
      <c r="Y2" s="16"/>
      <c r="Z2" s="13">
        <f t="shared" ref="Z2:Z65" si="4">X2-Y2</f>
        <v>12450000</v>
      </c>
      <c r="AA2" s="17" t="s">
        <v>38</v>
      </c>
      <c r="AB2" s="12" t="s">
        <v>199</v>
      </c>
      <c r="AC2" s="18" t="s">
        <v>200</v>
      </c>
      <c r="AD2" s="19" t="s">
        <v>41</v>
      </c>
      <c r="AE2" s="103" t="s">
        <v>201</v>
      </c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پاسداران، خیابان اسلامی، خیابان بوستان 8، پلاک 28، واحد4  - نگین اسماعیلی 09912786268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23">
        <v>2</v>
      </c>
      <c r="H3" s="125">
        <v>273861408285</v>
      </c>
      <c r="I3" s="123" t="s">
        <v>69</v>
      </c>
      <c r="J3" s="102"/>
      <c r="K3" s="10" t="str">
        <f t="shared" ca="1" si="0"/>
        <v/>
      </c>
      <c r="L3" s="121" t="s">
        <v>202</v>
      </c>
      <c r="M3" s="121" t="s">
        <v>203</v>
      </c>
      <c r="N3" s="121" t="s">
        <v>204</v>
      </c>
      <c r="O3" s="102">
        <v>3326.2</v>
      </c>
      <c r="P3" s="102">
        <v>1</v>
      </c>
      <c r="Q3" s="12" t="str">
        <f>VLOOKUP(O3, '[1]لیست محصولات اردیبهشت ۱۴۰۳'!B:C,2,0)</f>
        <v>میاگروس | Milagros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18150000</v>
      </c>
      <c r="U3" s="14"/>
      <c r="V3" s="15">
        <f t="shared" si="1"/>
        <v>0</v>
      </c>
      <c r="W3" s="11">
        <f t="shared" si="2"/>
        <v>1</v>
      </c>
      <c r="X3" s="13">
        <f t="shared" si="3"/>
        <v>18150000</v>
      </c>
      <c r="Y3" s="16"/>
      <c r="Z3" s="13">
        <f t="shared" si="4"/>
        <v>18150000</v>
      </c>
      <c r="AA3" s="133" t="s">
        <v>38</v>
      </c>
      <c r="AB3" s="131" t="s">
        <v>205</v>
      </c>
      <c r="AC3" s="127" t="s">
        <v>206</v>
      </c>
      <c r="AD3" s="129" t="s">
        <v>41</v>
      </c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>تهران میدان هفت تیر . خ مفتح جنوبی . خ ورکش . نبش کوچه سیاسی پ ۱۷.۷ کافه راب - اشکان رستمی فر 09384346362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4"/>
      <c r="H4" s="126"/>
      <c r="I4" s="124"/>
      <c r="J4" s="102"/>
      <c r="K4" s="10" t="str">
        <f t="shared" ca="1" si="0"/>
        <v/>
      </c>
      <c r="L4" s="122"/>
      <c r="M4" s="122"/>
      <c r="N4" s="122"/>
      <c r="O4" s="102">
        <v>3326.1</v>
      </c>
      <c r="P4" s="102">
        <v>1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1</v>
      </c>
      <c r="X4" s="13">
        <f t="shared" si="3"/>
        <v>3750000</v>
      </c>
      <c r="Y4" s="16"/>
      <c r="Z4" s="13">
        <f t="shared" si="4"/>
        <v>3750000</v>
      </c>
      <c r="AA4" s="134"/>
      <c r="AB4" s="132"/>
      <c r="AC4" s="128"/>
      <c r="AD4" s="130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3</v>
      </c>
      <c r="H5" s="9">
        <v>273866982759</v>
      </c>
      <c r="I5" s="101" t="s">
        <v>69</v>
      </c>
      <c r="J5" s="102"/>
      <c r="K5" s="10" t="str">
        <f ca="1">IF(C5, TODAY(), "" )</f>
        <v/>
      </c>
      <c r="L5" s="11" t="s">
        <v>42</v>
      </c>
      <c r="M5" s="11" t="s">
        <v>207</v>
      </c>
      <c r="N5" s="11" t="s">
        <v>208</v>
      </c>
      <c r="O5" s="102">
        <v>5501.2</v>
      </c>
      <c r="P5" s="102">
        <v>1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750</v>
      </c>
      <c r="T5" s="13">
        <f>VLOOKUP(O5, '[1]لیست محصولات اردیبهشت ۱۴۰۳'!B:G,6,0)</f>
        <v>9900000</v>
      </c>
      <c r="U5" s="14"/>
      <c r="V5" s="15">
        <f t="shared" si="1"/>
        <v>0</v>
      </c>
      <c r="W5" s="11">
        <f t="shared" si="2"/>
        <v>1</v>
      </c>
      <c r="X5" s="13">
        <f t="shared" si="3"/>
        <v>9900000</v>
      </c>
      <c r="Y5" s="16"/>
      <c r="Z5" s="13">
        <f t="shared" si="4"/>
        <v>9900000</v>
      </c>
      <c r="AA5" s="17" t="s">
        <v>209</v>
      </c>
      <c r="AB5" s="12" t="s">
        <v>210</v>
      </c>
      <c r="AC5" s="18" t="s">
        <v>211</v>
      </c>
      <c r="AD5" s="19"/>
      <c r="AE5" s="18"/>
      <c r="AF5" s="20"/>
      <c r="AG5" s="21" t="str">
        <f t="shared" si="5"/>
        <v>TRUE</v>
      </c>
      <c r="AH5" s="22" t="str">
        <f t="shared" si="6"/>
        <v>گرگان عدالت ۷۹/۱ انتها کوچه خانه سبز - امیر صادقی 09305977310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4</v>
      </c>
      <c r="H6" s="9">
        <v>273898134408</v>
      </c>
      <c r="I6" s="101" t="s">
        <v>69</v>
      </c>
      <c r="J6" s="102"/>
      <c r="K6" s="10" t="str">
        <f t="shared" ca="1" si="0"/>
        <v/>
      </c>
      <c r="L6" s="11" t="s">
        <v>212</v>
      </c>
      <c r="M6" s="11" t="s">
        <v>213</v>
      </c>
      <c r="N6" s="11"/>
      <c r="O6" s="102">
        <v>5501.2</v>
      </c>
      <c r="P6" s="102">
        <v>1</v>
      </c>
      <c r="Q6" s="12" t="str">
        <f>VLOOKUP(O6, '[1]لیست محصولات اردیبهشت ۱۴۰۳'!B:C,2,0)</f>
        <v>ورتکس | Vortex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9900000</v>
      </c>
      <c r="U6" s="14"/>
      <c r="V6" s="15">
        <f t="shared" si="1"/>
        <v>0</v>
      </c>
      <c r="W6" s="11">
        <f t="shared" si="2"/>
        <v>1</v>
      </c>
      <c r="X6" s="13">
        <f t="shared" si="3"/>
        <v>9900000</v>
      </c>
      <c r="Y6" s="16"/>
      <c r="Z6" s="13">
        <f t="shared" si="4"/>
        <v>9900000</v>
      </c>
      <c r="AA6" s="17" t="s">
        <v>38</v>
      </c>
      <c r="AB6" s="12" t="s">
        <v>214</v>
      </c>
      <c r="AC6" s="18" t="s">
        <v>215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بلوار قیطریه-خیابان سلیمانی شرقی-کوچه مینو-پلاک ۱۳-واحد ۱  - پرهام رجبی مهر 09127362617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5</v>
      </c>
      <c r="H7" s="9">
        <v>273904336935</v>
      </c>
      <c r="I7" s="102" t="s">
        <v>69</v>
      </c>
      <c r="J7" s="102"/>
      <c r="K7" s="10" t="str">
        <f t="shared" ca="1" si="0"/>
        <v/>
      </c>
      <c r="L7" s="11" t="s">
        <v>216</v>
      </c>
      <c r="M7" s="11" t="s">
        <v>217</v>
      </c>
      <c r="N7" s="11"/>
      <c r="O7" s="102">
        <v>3325.1</v>
      </c>
      <c r="P7" s="102">
        <v>1</v>
      </c>
      <c r="Q7" s="12" t="str">
        <f>VLOOKUP(O7, '[1]لیست محصولات اردیبهشت ۱۴۰۳'!B:C,2,0)</f>
        <v>راتناگری | Ratnagiri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4250000</v>
      </c>
      <c r="U7" s="24"/>
      <c r="V7" s="15">
        <f t="shared" si="1"/>
        <v>0</v>
      </c>
      <c r="W7" s="11">
        <f t="shared" si="2"/>
        <v>1</v>
      </c>
      <c r="X7" s="13">
        <f t="shared" si="3"/>
        <v>4250000</v>
      </c>
      <c r="Y7" s="16"/>
      <c r="Z7" s="13">
        <f t="shared" si="4"/>
        <v>4250000</v>
      </c>
      <c r="AA7" s="17" t="s">
        <v>38</v>
      </c>
      <c r="AB7" s="12" t="s">
        <v>218</v>
      </c>
      <c r="AC7" s="18" t="s">
        <v>219</v>
      </c>
      <c r="AD7" s="19" t="s">
        <v>41</v>
      </c>
      <c r="AE7" s="103" t="s">
        <v>220</v>
      </c>
      <c r="AF7" s="20"/>
      <c r="AG7" s="21" t="str">
        <f t="shared" si="5"/>
        <v>TRUE</v>
      </c>
      <c r="AH7" s="22" t="str">
        <f t="shared" si="6"/>
        <v>تهران خ فاطمی خ دائمی کوچه سرآبادانی پلاک 19 زنگ 7  - امیرحسین کوچکیان 09929860815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6</v>
      </c>
      <c r="H8" s="9">
        <v>273908087752</v>
      </c>
      <c r="I8" s="102" t="s">
        <v>147</v>
      </c>
      <c r="J8" s="102"/>
      <c r="K8" s="10" t="str">
        <f t="shared" ca="1" si="0"/>
        <v/>
      </c>
      <c r="L8" s="11" t="s">
        <v>221</v>
      </c>
      <c r="M8" s="11" t="s">
        <v>222</v>
      </c>
      <c r="N8" s="11"/>
      <c r="O8" s="102">
        <v>5501.2</v>
      </c>
      <c r="P8" s="102">
        <v>1</v>
      </c>
      <c r="Q8" s="12" t="str">
        <f>VLOOKUP(O8, '[1]لیست محصولات اردیبهشت ۱۴۰۳'!B:C,2,0)</f>
        <v>ورتکس | Vortex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9900000</v>
      </c>
      <c r="U8" s="14"/>
      <c r="V8" s="15">
        <f t="shared" si="1"/>
        <v>0</v>
      </c>
      <c r="W8" s="11">
        <f t="shared" si="2"/>
        <v>1</v>
      </c>
      <c r="X8" s="13">
        <f t="shared" si="3"/>
        <v>9900000</v>
      </c>
      <c r="Y8" s="16"/>
      <c r="Z8" s="13">
        <f t="shared" si="4"/>
        <v>9900000</v>
      </c>
      <c r="AA8" s="17" t="s">
        <v>45</v>
      </c>
      <c r="AB8" s="87" t="s">
        <v>223</v>
      </c>
      <c r="AC8" s="18" t="s">
        <v>224</v>
      </c>
      <c r="AD8" s="19"/>
      <c r="AE8" s="18"/>
      <c r="AF8" s="20"/>
      <c r="AG8" s="21" t="str">
        <f t="shared" si="5"/>
        <v>TRUE</v>
      </c>
      <c r="AH8" s="22" t="str">
        <f t="shared" si="6"/>
        <v>قم 20 متری زاد . کوچه 16 . چهار راه اول سمت راست . کوچه شاهمرادی . پلاک 37  - رضا مخلص آبادی فراهانی 09361210271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3">
        <v>7</v>
      </c>
      <c r="H9" s="125">
        <v>273908655581</v>
      </c>
      <c r="I9" s="123" t="s">
        <v>147</v>
      </c>
      <c r="J9" s="102"/>
      <c r="K9" s="10" t="str">
        <f t="shared" ca="1" si="0"/>
        <v/>
      </c>
      <c r="L9" s="121" t="s">
        <v>64</v>
      </c>
      <c r="M9" s="121" t="s">
        <v>225</v>
      </c>
      <c r="N9" s="121"/>
      <c r="O9" s="102">
        <v>5501.2</v>
      </c>
      <c r="P9" s="102">
        <v>1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9900000</v>
      </c>
      <c r="U9" s="14"/>
      <c r="V9" s="15">
        <f t="shared" si="1"/>
        <v>0</v>
      </c>
      <c r="W9" s="11">
        <f t="shared" si="2"/>
        <v>1</v>
      </c>
      <c r="X9" s="13">
        <f t="shared" si="3"/>
        <v>9900000</v>
      </c>
      <c r="Y9" s="16"/>
      <c r="Z9" s="13">
        <f t="shared" si="4"/>
        <v>9900000</v>
      </c>
      <c r="AA9" s="133" t="s">
        <v>226</v>
      </c>
      <c r="AB9" s="131" t="s">
        <v>227</v>
      </c>
      <c r="AC9" s="127" t="s">
        <v>228</v>
      </c>
      <c r="AD9" s="129"/>
      <c r="AE9" s="18"/>
      <c r="AF9" s="20"/>
      <c r="AG9" s="21" t="str">
        <f t="shared" si="5"/>
        <v>TRUE</v>
      </c>
      <c r="AH9" s="22" t="str">
        <f t="shared" si="6"/>
        <v>ارومیه پل قویون. خیابان باقری.خیابان ذوالفقار زاده. نبش کوچه دوم. آپارتمان اسپیر. طبقه ۵. واحد ۵  - مهدی علیرضالو 09360003875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4"/>
      <c r="H10" s="126"/>
      <c r="I10" s="124"/>
      <c r="J10" s="102"/>
      <c r="K10" s="10" t="str">
        <f t="shared" ca="1" si="0"/>
        <v/>
      </c>
      <c r="L10" s="122"/>
      <c r="M10" s="122"/>
      <c r="N10" s="122"/>
      <c r="O10" s="102">
        <v>5522.2</v>
      </c>
      <c r="P10" s="102">
        <v>1</v>
      </c>
      <c r="Q10" s="12" t="str">
        <f>VLOOKUP(O10, '[1]لیست محصولات اردیبهشت ۱۴۰۳'!B:C,2,0)</f>
        <v>تامارا | Tamara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12450000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12450000</v>
      </c>
      <c r="Y10" s="16"/>
      <c r="Z10" s="13">
        <f t="shared" si="4"/>
        <v>12450000</v>
      </c>
      <c r="AA10" s="134"/>
      <c r="AB10" s="132"/>
      <c r="AC10" s="128"/>
      <c r="AD10" s="130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02">
        <v>8</v>
      </c>
      <c r="H11" s="9">
        <v>273918485590</v>
      </c>
      <c r="I11" s="102" t="s">
        <v>147</v>
      </c>
      <c r="J11" s="102"/>
      <c r="K11" s="10" t="str">
        <f t="shared" ca="1" si="0"/>
        <v/>
      </c>
      <c r="L11" s="11" t="s">
        <v>229</v>
      </c>
      <c r="M11" s="11" t="s">
        <v>230</v>
      </c>
      <c r="N11" s="11"/>
      <c r="O11" s="102">
        <v>5501.2</v>
      </c>
      <c r="P11" s="102">
        <v>1</v>
      </c>
      <c r="Q11" s="12" t="str">
        <f>VLOOKUP(O11, '[1]لیست محصولات اردیبهشت ۱۴۰۳'!B:C,2,0)</f>
        <v>ورتکس | Vortex</v>
      </c>
      <c r="R11" s="102" t="s">
        <v>231</v>
      </c>
      <c r="S11" s="11">
        <f>VLOOKUP(O11, '[1]لیست محصولات اردیبهشت ۱۴۰۳'!B:F,5,0)</f>
        <v>750</v>
      </c>
      <c r="T11" s="13">
        <f>VLOOKUP(O11, '[1]لیست محصولات اردیبهشت ۱۴۰۳'!B:G,6,0)</f>
        <v>9900000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9900000</v>
      </c>
      <c r="Y11" s="16"/>
      <c r="Z11" s="13">
        <f t="shared" si="4"/>
        <v>9900000</v>
      </c>
      <c r="AA11" s="17" t="s">
        <v>38</v>
      </c>
      <c r="AB11" s="12" t="s">
        <v>232</v>
      </c>
      <c r="AC11" s="18" t="s">
        <v>233</v>
      </c>
      <c r="AD11" s="19" t="s">
        <v>41</v>
      </c>
      <c r="AE11" s="18"/>
      <c r="AF11" s="20"/>
      <c r="AG11" s="21" t="str">
        <f t="shared" si="5"/>
        <v>TRUE</v>
      </c>
      <c r="AH11" s="22" t="str">
        <f t="shared" si="6"/>
        <v>تهران شریعتی، پل رومی، خ حسن اکبری، نرسیده به چهارراه حسابی، بن بست یزدانی، پلاک 10 واحد 3  - هستی ترقی 09120804071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9</v>
      </c>
      <c r="H12" s="125">
        <v>273926450926</v>
      </c>
      <c r="I12" s="123" t="s">
        <v>147</v>
      </c>
      <c r="J12" s="102"/>
      <c r="K12" s="10" t="str">
        <f t="shared" ca="1" si="0"/>
        <v/>
      </c>
      <c r="L12" s="121" t="s">
        <v>234</v>
      </c>
      <c r="M12" s="121" t="s">
        <v>235</v>
      </c>
      <c r="N12" s="121"/>
      <c r="O12" s="102">
        <v>3325.1</v>
      </c>
      <c r="P12" s="102">
        <v>1</v>
      </c>
      <c r="Q12" s="12" t="str">
        <f>VLOOKUP(O12, '[1]لیست محصولات اردیبهشت ۱۴۰۳'!B:C,2,0)</f>
        <v>راتناگری | Ratnagiri</v>
      </c>
      <c r="R12" s="102" t="s">
        <v>151</v>
      </c>
      <c r="S12" s="11">
        <f>VLOOKUP(O12, '[1]لیست محصولات اردیبهشت ۱۴۰۳'!B:F,5,0)</f>
        <v>150</v>
      </c>
      <c r="T12" s="13">
        <f>VLOOKUP(O12, '[1]لیست محصولات اردیبهشت ۱۴۰۳'!B:G,6,0)</f>
        <v>4250000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4250000</v>
      </c>
      <c r="Y12" s="16"/>
      <c r="Z12" s="13">
        <f t="shared" si="4"/>
        <v>4250000</v>
      </c>
      <c r="AA12" s="133" t="s">
        <v>38</v>
      </c>
      <c r="AB12" s="131" t="s">
        <v>236</v>
      </c>
      <c r="AC12" s="127" t="s">
        <v>237</v>
      </c>
      <c r="AD12" s="129" t="s">
        <v>41</v>
      </c>
      <c r="AE12" s="18"/>
      <c r="AF12" s="20"/>
      <c r="AG12" s="21" t="str">
        <f t="shared" si="5"/>
        <v>TRUE</v>
      </c>
      <c r="AH12" s="22" t="str">
        <f t="shared" si="6"/>
        <v>تهران سعادت‌آباد، سرو غربی، خ آسمان، آسمان هفتم غربی پلاک ۱ واحد ۷  - بردیا میرزایی 09305905763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4"/>
      <c r="H13" s="126"/>
      <c r="I13" s="124"/>
      <c r="J13" s="102"/>
      <c r="K13" s="10" t="str">
        <f t="shared" ca="1" si="0"/>
        <v/>
      </c>
      <c r="L13" s="122"/>
      <c r="M13" s="122"/>
      <c r="N13" s="122"/>
      <c r="O13" s="102">
        <v>5522.1</v>
      </c>
      <c r="P13" s="102">
        <v>1</v>
      </c>
      <c r="Q13" s="12" t="str">
        <f>VLOOKUP(O13, '[1]لیست محصولات اردیبهشت ۱۴۰۳'!B:C,2,0)</f>
        <v>تامارا | Tamara</v>
      </c>
      <c r="R13" s="102" t="s">
        <v>54</v>
      </c>
      <c r="S13" s="11">
        <f>VLOOKUP(O13, '[1]لیست محصولات اردیبهشت ۱۴۰۳'!B:F,5,0)</f>
        <v>150</v>
      </c>
      <c r="T13" s="13">
        <f>VLOOKUP(O13, '[1]لیست محصولات اردیبهشت ۱۴۰۳'!B:G,6,0)</f>
        <v>2600000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2600000</v>
      </c>
      <c r="Y13" s="16"/>
      <c r="Z13" s="13">
        <f t="shared" si="4"/>
        <v>2600000</v>
      </c>
      <c r="AA13" s="134"/>
      <c r="AB13" s="132"/>
      <c r="AC13" s="128"/>
      <c r="AD13" s="130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10</v>
      </c>
      <c r="H14" s="125">
        <v>273926914828</v>
      </c>
      <c r="I14" s="123" t="s">
        <v>147</v>
      </c>
      <c r="J14" s="102"/>
      <c r="K14" s="10" t="str">
        <f t="shared" ca="1" si="0"/>
        <v/>
      </c>
      <c r="L14" s="121" t="s">
        <v>238</v>
      </c>
      <c r="M14" s="121" t="s">
        <v>239</v>
      </c>
      <c r="N14" s="121" t="s">
        <v>240</v>
      </c>
      <c r="O14" s="102">
        <v>3326.1</v>
      </c>
      <c r="P14" s="102">
        <v>1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3750000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3750000</v>
      </c>
      <c r="Y14" s="16"/>
      <c r="Z14" s="13">
        <f t="shared" si="4"/>
        <v>3750000</v>
      </c>
      <c r="AA14" s="133" t="s">
        <v>45</v>
      </c>
      <c r="AB14" s="131" t="s">
        <v>241</v>
      </c>
      <c r="AC14" s="127" t="s">
        <v>242</v>
      </c>
      <c r="AD14" s="129"/>
      <c r="AE14" s="18"/>
      <c r="AF14" s="20"/>
      <c r="AG14" s="21" t="str">
        <f t="shared" si="5"/>
        <v>TRUE</v>
      </c>
      <c r="AH14" s="22" t="str">
        <f t="shared" si="6"/>
        <v>قم سالاریه. ابتدای سجاد شرقی کافه شرقی - محمدامین قربانی 09194538425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02"/>
      <c r="K15" s="10" t="str">
        <f t="shared" ca="1" si="0"/>
        <v/>
      </c>
      <c r="L15" s="135"/>
      <c r="M15" s="135"/>
      <c r="N15" s="135"/>
      <c r="O15" s="102">
        <v>3325.1</v>
      </c>
      <c r="P15" s="102">
        <v>1</v>
      </c>
      <c r="Q15" s="12" t="str">
        <f>VLOOKUP(O15, '[1]لیست محصولات اردیبهشت ۱۴۰۳'!B:C,2,0)</f>
        <v>راتناگری | Ratnagiri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4250000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4250000</v>
      </c>
      <c r="Y15" s="16"/>
      <c r="Z15" s="13">
        <f t="shared" si="4"/>
        <v>4250000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02"/>
      <c r="K16" s="10" t="str">
        <f t="shared" ca="1" si="0"/>
        <v/>
      </c>
      <c r="L16" s="122"/>
      <c r="M16" s="122"/>
      <c r="N16" s="122"/>
      <c r="O16" s="102">
        <v>5511.11</v>
      </c>
      <c r="P16" s="102">
        <v>1</v>
      </c>
      <c r="Q16" s="65" t="str">
        <f>VLOOKUP(O16, '[1]لیست محصولات اردیبهشت ۱۴۰۳'!B:C,2,0)</f>
        <v>هامبلا(رست دمی) | Hambella( Filter Roast)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2800000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2800000</v>
      </c>
      <c r="Y16" s="16"/>
      <c r="Z16" s="13">
        <f t="shared" si="4"/>
        <v>2800000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02">
        <v>11</v>
      </c>
      <c r="H17" s="9">
        <v>273928547594</v>
      </c>
      <c r="I17" s="102" t="s">
        <v>147</v>
      </c>
      <c r="J17" s="102"/>
      <c r="K17" s="10" t="str">
        <f t="shared" ca="1" si="0"/>
        <v/>
      </c>
      <c r="L17" s="11" t="s">
        <v>129</v>
      </c>
      <c r="M17" s="11" t="s">
        <v>243</v>
      </c>
      <c r="N17" s="11"/>
      <c r="O17" s="102">
        <v>5511.1</v>
      </c>
      <c r="P17" s="102">
        <v>2</v>
      </c>
      <c r="Q17" s="12" t="str">
        <f>VLOOKUP(O17, '[1]لیست محصولات اردیبهشت ۱۴۰۳'!B:C,2,0)</f>
        <v>هامبلا | Hambella</v>
      </c>
      <c r="R17" s="102" t="s">
        <v>151</v>
      </c>
      <c r="S17" s="11">
        <f>VLOOKUP(O17, '[1]لیست محصولات اردیبهشت ۱۴۰۳'!B:F,5,0)</f>
        <v>150</v>
      </c>
      <c r="T17" s="13">
        <f>VLOOKUP(O17, '[1]لیست محصولات اردیبهشت ۱۴۰۳'!B:G,6,0)</f>
        <v>2800000</v>
      </c>
      <c r="U17" s="14"/>
      <c r="V17" s="15">
        <f t="shared" si="1"/>
        <v>0</v>
      </c>
      <c r="W17" s="11">
        <f t="shared" si="2"/>
        <v>2</v>
      </c>
      <c r="X17" s="13">
        <f t="shared" si="3"/>
        <v>5600000</v>
      </c>
      <c r="Y17" s="16"/>
      <c r="Z17" s="13">
        <f t="shared" si="4"/>
        <v>5600000</v>
      </c>
      <c r="AA17" s="17" t="s">
        <v>38</v>
      </c>
      <c r="AB17" s="12" t="s">
        <v>244</v>
      </c>
      <c r="AC17" s="18" t="s">
        <v>245</v>
      </c>
      <c r="AD17" s="19" t="s">
        <v>41</v>
      </c>
      <c r="AE17" s="103" t="s">
        <v>246</v>
      </c>
      <c r="AF17" s="20"/>
      <c r="AG17" s="21" t="str">
        <f t="shared" si="5"/>
        <v>TRUE</v>
      </c>
      <c r="AH17" s="22" t="str">
        <f t="shared" si="6"/>
        <v>تهران جنت اباد جنوبی، شاهین جنوبی بعد از میدان اتشنشانی کوچه طالقانی پلاک۳ واحد ۳  - امین مجد 09123397669</v>
      </c>
    </row>
    <row r="18" spans="1:34" ht="22.35" customHeight="1">
      <c r="A18" s="7"/>
      <c r="B18" s="7"/>
      <c r="C18" s="7"/>
      <c r="D18" s="7"/>
      <c r="E18" s="7"/>
      <c r="F18" s="8"/>
      <c r="G18" s="123">
        <v>12</v>
      </c>
      <c r="H18" s="125">
        <v>273930432306</v>
      </c>
      <c r="I18" s="123" t="s">
        <v>147</v>
      </c>
      <c r="J18" s="102"/>
      <c r="K18" s="10" t="str">
        <f t="shared" ca="1" si="0"/>
        <v/>
      </c>
      <c r="L18" s="121" t="s">
        <v>247</v>
      </c>
      <c r="M18" s="121" t="s">
        <v>248</v>
      </c>
      <c r="N18" s="121" t="s">
        <v>249</v>
      </c>
      <c r="O18" s="102">
        <v>3326.1</v>
      </c>
      <c r="P18" s="102">
        <v>1</v>
      </c>
      <c r="Q18" s="12" t="str">
        <f>VLOOKUP(O18, '[1]لیست محصولات اردیبهشت ۱۴۰۳'!B:C,2,0)</f>
        <v>میاگروس | Milagros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3750000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3750000</v>
      </c>
      <c r="Y18" s="16"/>
      <c r="Z18" s="13">
        <f t="shared" si="4"/>
        <v>3750000</v>
      </c>
      <c r="AA18" s="133" t="s">
        <v>250</v>
      </c>
      <c r="AB18" s="131" t="s">
        <v>251</v>
      </c>
      <c r="AC18" s="127" t="s">
        <v>252</v>
      </c>
      <c r="AD18" s="129"/>
      <c r="AE18" s="18"/>
      <c r="AF18" s="20"/>
      <c r="AG18" s="21" t="str">
        <f t="shared" si="5"/>
        <v>TRUE</v>
      </c>
      <c r="AH18" s="22" t="str">
        <f t="shared" si="6"/>
        <v>سمنان خیابان 22 بهمن ، مقابل بانک رفاه مرکزی ، جنب موسسه ملل کافه هلسی - مصطفی محمدی 09196710797</v>
      </c>
    </row>
    <row r="19" spans="1:34" ht="22.35" customHeight="1">
      <c r="A19" s="7"/>
      <c r="B19" s="7"/>
      <c r="C19" s="7"/>
      <c r="D19" s="7"/>
      <c r="E19" s="7"/>
      <c r="F19" s="8"/>
      <c r="G19" s="151"/>
      <c r="H19" s="182"/>
      <c r="I19" s="151"/>
      <c r="J19" s="102"/>
      <c r="K19" s="10" t="str">
        <f t="shared" ca="1" si="0"/>
        <v/>
      </c>
      <c r="L19" s="135"/>
      <c r="M19" s="135"/>
      <c r="N19" s="135"/>
      <c r="O19" s="102">
        <v>3325.1</v>
      </c>
      <c r="P19" s="102">
        <v>1</v>
      </c>
      <c r="Q19" s="12" t="str">
        <f>VLOOKUP(O19, '[1]لیست محصولات اردیبهشت ۱۴۰۳'!B:C,2,0)</f>
        <v>راتناگری | Ratnagiri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4250000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4250000</v>
      </c>
      <c r="Y19" s="16"/>
      <c r="Z19" s="13">
        <f t="shared" si="4"/>
        <v>4250000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02"/>
      <c r="K20" s="10" t="str">
        <f t="shared" ca="1" si="0"/>
        <v/>
      </c>
      <c r="L20" s="135"/>
      <c r="M20" s="135"/>
      <c r="N20" s="135"/>
      <c r="O20" s="102">
        <v>5501.3</v>
      </c>
      <c r="P20" s="102">
        <v>1</v>
      </c>
      <c r="Q20" s="12" t="str">
        <f>VLOOKUP(O20, '[1]لیست محصولات اردیبهشت ۱۴۰۳'!B:C,2,0)</f>
        <v>ورتکس | Vortex</v>
      </c>
      <c r="R20" s="102"/>
      <c r="S20" s="11">
        <f>VLOOKUP(O20, '[1]لیست محصولات اردیبهشت ۱۴۰۳'!B:F,5,0)</f>
        <v>4000</v>
      </c>
      <c r="T20" s="13">
        <f>VLOOKUP(O20, '[1]لیست محصولات اردیبهشت ۱۴۰۳'!B:G,6,0)</f>
        <v>51200000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51200000</v>
      </c>
      <c r="Y20" s="16"/>
      <c r="Z20" s="13">
        <f t="shared" si="4"/>
        <v>51200000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4"/>
      <c r="H21" s="126"/>
      <c r="I21" s="124"/>
      <c r="J21" s="102"/>
      <c r="K21" s="10" t="str">
        <f t="shared" ca="1" si="0"/>
        <v/>
      </c>
      <c r="L21" s="122"/>
      <c r="M21" s="122"/>
      <c r="N21" s="122"/>
      <c r="O21" s="102">
        <v>5522.1</v>
      </c>
      <c r="P21" s="102">
        <v>1</v>
      </c>
      <c r="Q21" s="12" t="str">
        <f>VLOOKUP(O21, '[1]لیست محصولات اردیبهشت ۱۴۰۳'!B:C,2,0)</f>
        <v>تامارا | Tamara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2600000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2600000</v>
      </c>
      <c r="Y21" s="16"/>
      <c r="Z21" s="13">
        <f t="shared" si="4"/>
        <v>2600000</v>
      </c>
      <c r="AA21" s="134"/>
      <c r="AB21" s="132"/>
      <c r="AC21" s="128"/>
      <c r="AD21" s="130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63">
        <v>13</v>
      </c>
      <c r="H22" s="64" t="s">
        <v>128</v>
      </c>
      <c r="I22" s="63" t="s">
        <v>147</v>
      </c>
      <c r="J22" s="102"/>
      <c r="K22" s="10" t="str">
        <f t="shared" ca="1" si="0"/>
        <v/>
      </c>
      <c r="L22" s="11" t="s">
        <v>253</v>
      </c>
      <c r="M22" s="11" t="s">
        <v>254</v>
      </c>
      <c r="N22" s="11" t="s">
        <v>255</v>
      </c>
      <c r="O22" s="102">
        <v>5518.3</v>
      </c>
      <c r="P22" s="102">
        <v>2</v>
      </c>
      <c r="Q22" s="12" t="str">
        <f>VLOOKUP(O22, '[1]لیست محصولات اردیبهشت ۱۴۰۳'!B:C,2,0)</f>
        <v>هوآنکایو | Peru Huancayo</v>
      </c>
      <c r="R22" s="102"/>
      <c r="S22" s="11">
        <f>VLOOKUP(O22, '[1]لیست محصولات اردیبهشت ۱۴۰۳'!B:F,5,0)</f>
        <v>4000</v>
      </c>
      <c r="T22" s="13">
        <f>VLOOKUP(O22, '[1]لیست محصولات اردیبهشت ۱۴۰۳'!B:G,6,0)</f>
        <v>51600000</v>
      </c>
      <c r="U22" s="14"/>
      <c r="V22" s="15">
        <f t="shared" si="1"/>
        <v>0</v>
      </c>
      <c r="W22" s="11">
        <f t="shared" si="2"/>
        <v>2</v>
      </c>
      <c r="X22" s="13">
        <f t="shared" si="3"/>
        <v>103200000</v>
      </c>
      <c r="Y22" s="16"/>
      <c r="Z22" s="13">
        <f t="shared" si="4"/>
        <v>103200000</v>
      </c>
      <c r="AA22" s="17" t="s">
        <v>83</v>
      </c>
      <c r="AB22" s="12" t="s">
        <v>256</v>
      </c>
      <c r="AC22" s="18" t="s">
        <v>257</v>
      </c>
      <c r="AD22" s="19"/>
      <c r="AE22" s="103" t="s">
        <v>258</v>
      </c>
      <c r="AF22" s="20"/>
      <c r="AG22" s="21" t="str">
        <f t="shared" si="5"/>
        <v>TRUE</v>
      </c>
      <c r="AH22" s="22" t="str">
        <f t="shared" si="6"/>
        <v>مشهد قاضی طباطبائی 10، سوزن چی 7، مجتمع گرند، طبقه اول پلتفرم ایران - سعید آقایی 09154942419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3">
        <v>14</v>
      </c>
      <c r="H23" s="64"/>
      <c r="I23" s="63" t="s">
        <v>147</v>
      </c>
      <c r="J23" s="102"/>
      <c r="K23" s="10" t="str">
        <f t="shared" ca="1" si="0"/>
        <v/>
      </c>
      <c r="L23" s="11" t="s">
        <v>259</v>
      </c>
      <c r="M23" s="11"/>
      <c r="N23" s="11" t="s">
        <v>260</v>
      </c>
      <c r="O23" s="102">
        <v>5501.3</v>
      </c>
      <c r="P23" s="102">
        <v>7</v>
      </c>
      <c r="Q23" s="12" t="str">
        <f>VLOOKUP(O23, '[1]لیست محصولات اردیبهشت ۱۴۰۳'!B:C,2,0)</f>
        <v>ورتکس | Vortex</v>
      </c>
      <c r="R23" s="102"/>
      <c r="S23" s="11">
        <f>VLOOKUP(O23, '[1]لیست محصولات اردیبهشت ۱۴۰۳'!B:F,5,0)</f>
        <v>4000</v>
      </c>
      <c r="T23" s="13">
        <f>VLOOKUP(O23, '[1]لیست محصولات اردیبهشت ۱۴۰۳'!B:G,6,0)</f>
        <v>51200000</v>
      </c>
      <c r="U23" s="14"/>
      <c r="V23" s="15">
        <f t="shared" si="1"/>
        <v>0</v>
      </c>
      <c r="W23" s="11">
        <f t="shared" si="2"/>
        <v>7</v>
      </c>
      <c r="X23" s="13">
        <f t="shared" si="3"/>
        <v>358400000</v>
      </c>
      <c r="Y23" s="16"/>
      <c r="Z23" s="13">
        <f t="shared" si="4"/>
        <v>358400000</v>
      </c>
      <c r="AA23" s="17" t="s">
        <v>87</v>
      </c>
      <c r="AB23" s="12" t="s">
        <v>261</v>
      </c>
      <c r="AC23" s="18" t="s">
        <v>262</v>
      </c>
      <c r="AD23" s="19"/>
      <c r="AE23" s="18"/>
      <c r="AF23" s="20"/>
      <c r="AG23" s="21" t="str">
        <f t="shared" si="5"/>
        <v>TRUE</v>
      </c>
      <c r="AH23" s="22" t="str">
        <f t="shared" si="6"/>
        <v>کرج جهانشهر - ميدان هلال احمر - خ هلال احمر - نبش كوچه سنبل  کافه دارچین - کیاوش  09368962774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36">
        <v>15</v>
      </c>
      <c r="H24" s="139"/>
      <c r="I24" s="136" t="s">
        <v>147</v>
      </c>
      <c r="J24" s="102"/>
      <c r="K24" s="10" t="str">
        <f t="shared" ca="1" si="0"/>
        <v/>
      </c>
      <c r="L24" s="121" t="s">
        <v>263</v>
      </c>
      <c r="M24" s="121" t="s">
        <v>264</v>
      </c>
      <c r="N24" s="121" t="s">
        <v>265</v>
      </c>
      <c r="O24" s="102">
        <v>5501.3</v>
      </c>
      <c r="P24" s="102">
        <v>5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4000</v>
      </c>
      <c r="T24" s="13">
        <f>VLOOKUP(O24, '[1]لیست محصولات اردیبهشت ۱۴۰۳'!B:G,6,0)</f>
        <v>51200000</v>
      </c>
      <c r="U24" s="14"/>
      <c r="V24" s="15">
        <f t="shared" si="1"/>
        <v>0</v>
      </c>
      <c r="W24" s="11">
        <f t="shared" si="2"/>
        <v>5</v>
      </c>
      <c r="X24" s="13">
        <f t="shared" si="3"/>
        <v>256000000</v>
      </c>
      <c r="Y24" s="16"/>
      <c r="Z24" s="13">
        <f t="shared" si="4"/>
        <v>256000000</v>
      </c>
      <c r="AA24" s="133" t="s">
        <v>38</v>
      </c>
      <c r="AB24" s="131" t="s">
        <v>67</v>
      </c>
      <c r="AC24" s="127" t="s">
        <v>266</v>
      </c>
      <c r="AD24" s="129"/>
      <c r="AE24" s="18"/>
      <c r="AF24" s="20"/>
      <c r="AG24" s="21" t="str">
        <f t="shared" si="5"/>
        <v>TRUE</v>
      </c>
      <c r="AH24" s="22" t="str">
        <f t="shared" si="6"/>
        <v>تهران - کافه نولان پونک - آرین بیکدلی 09125690775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8"/>
      <c r="H25" s="141"/>
      <c r="I25" s="138"/>
      <c r="J25" s="102"/>
      <c r="K25" s="10" t="str">
        <f t="shared" ca="1" si="0"/>
        <v/>
      </c>
      <c r="L25" s="122"/>
      <c r="M25" s="122"/>
      <c r="N25" s="122"/>
      <c r="O25" s="102">
        <v>5511.22</v>
      </c>
      <c r="P25" s="102">
        <v>1</v>
      </c>
      <c r="Q25" s="65" t="str">
        <f>VLOOKUP(O25, '[1]لیست محصولات اردیبهشت ۱۴۰۳'!B:C,2,0)</f>
        <v>هامبلا(رست دمی) | Hambella( Filter Roast)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13350000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13350000</v>
      </c>
      <c r="Y25" s="16"/>
      <c r="Z25" s="13">
        <f t="shared" si="4"/>
        <v>13350000</v>
      </c>
      <c r="AA25" s="134"/>
      <c r="AB25" s="132"/>
      <c r="AC25" s="128"/>
      <c r="AD25" s="130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36">
        <v>16</v>
      </c>
      <c r="H26" s="139"/>
      <c r="I26" s="136" t="s">
        <v>147</v>
      </c>
      <c r="J26" s="102"/>
      <c r="K26" s="10" t="str">
        <f t="shared" ca="1" si="0"/>
        <v/>
      </c>
      <c r="L26" s="121" t="s">
        <v>267</v>
      </c>
      <c r="M26" s="121" t="s">
        <v>268</v>
      </c>
      <c r="N26" s="121" t="s">
        <v>269</v>
      </c>
      <c r="O26" s="102">
        <v>5501.3</v>
      </c>
      <c r="P26" s="102">
        <v>5</v>
      </c>
      <c r="Q26" s="12" t="str">
        <f>VLOOKUP(O26, '[1]لیست محصولات اردیبهشت ۱۴۰۳'!B:C,2,0)</f>
        <v>ورتکس | Vortex</v>
      </c>
      <c r="R26" s="102"/>
      <c r="S26" s="11">
        <f>VLOOKUP(O26, '[1]لیست محصولات اردیبهشت ۱۴۰۳'!B:F,5,0)</f>
        <v>4000</v>
      </c>
      <c r="T26" s="13">
        <f>VLOOKUP(O26, '[1]لیست محصولات اردیبهشت ۱۴۰۳'!B:G,6,0)</f>
        <v>51200000</v>
      </c>
      <c r="U26" s="14"/>
      <c r="V26" s="15">
        <f t="shared" si="1"/>
        <v>0</v>
      </c>
      <c r="W26" s="11">
        <f t="shared" si="2"/>
        <v>5</v>
      </c>
      <c r="X26" s="13">
        <f t="shared" si="3"/>
        <v>256000000</v>
      </c>
      <c r="Y26" s="16"/>
      <c r="Z26" s="13">
        <f t="shared" si="4"/>
        <v>256000000</v>
      </c>
      <c r="AA26" s="133" t="s">
        <v>45</v>
      </c>
      <c r="AB26" s="131" t="s">
        <v>270</v>
      </c>
      <c r="AC26" s="127" t="s">
        <v>271</v>
      </c>
      <c r="AD26" s="129"/>
      <c r="AE26" s="18"/>
      <c r="AF26" s="20"/>
      <c r="AG26" s="21" t="str">
        <f t="shared" si="5"/>
        <v>TRUE</v>
      </c>
      <c r="AH26" s="22" t="str">
        <f t="shared" si="6"/>
        <v>قم خيابان شهيد صدوقي ميدان مفتح خيابان مفتح نبش كوچه 8  کافه کی آر بی - علی کرباسچی 09191954192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38"/>
      <c r="H27" s="141"/>
      <c r="I27" s="138"/>
      <c r="J27" s="102"/>
      <c r="K27" s="10" t="str">
        <f t="shared" ca="1" si="0"/>
        <v/>
      </c>
      <c r="L27" s="122"/>
      <c r="M27" s="122"/>
      <c r="N27" s="122"/>
      <c r="O27" s="102">
        <v>5511.2</v>
      </c>
      <c r="P27" s="102">
        <v>4</v>
      </c>
      <c r="Q27" s="12" t="str">
        <f>VLOOKUP(O27, '[1]لیست محصولات اردیبهشت ۱۴۰۳'!B:C,2,0)</f>
        <v>هامبلا | Hambella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13350000</v>
      </c>
      <c r="U27" s="14"/>
      <c r="V27" s="15">
        <f t="shared" si="1"/>
        <v>0</v>
      </c>
      <c r="W27" s="11">
        <f t="shared" si="2"/>
        <v>4</v>
      </c>
      <c r="X27" s="13">
        <f t="shared" si="3"/>
        <v>53400000</v>
      </c>
      <c r="Y27" s="16"/>
      <c r="Z27" s="13">
        <f t="shared" si="4"/>
        <v>53400000</v>
      </c>
      <c r="AA27" s="134"/>
      <c r="AB27" s="132"/>
      <c r="AC27" s="128"/>
      <c r="AD27" s="130"/>
      <c r="AE27" s="18"/>
      <c r="AF27" s="20"/>
      <c r="AG27" s="21" t="str">
        <f t="shared" si="5"/>
        <v>TRUE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3">
        <v>17</v>
      </c>
      <c r="H28" s="125">
        <v>273935655166</v>
      </c>
      <c r="I28" s="123" t="s">
        <v>147</v>
      </c>
      <c r="J28" s="102"/>
      <c r="K28" s="10" t="str">
        <f t="shared" ca="1" si="0"/>
        <v/>
      </c>
      <c r="L28" s="121" t="s">
        <v>272</v>
      </c>
      <c r="M28" s="121" t="s">
        <v>273</v>
      </c>
      <c r="N28" s="121"/>
      <c r="O28" s="102">
        <v>5511.2</v>
      </c>
      <c r="P28" s="102">
        <v>1</v>
      </c>
      <c r="Q28" s="12" t="str">
        <f>VLOOKUP(O28, '[1]لیست محصولات اردیبهشت ۱۴۰۳'!B:C,2,0)</f>
        <v>هامبلا | Hambella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13350000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13350000</v>
      </c>
      <c r="Y28" s="16"/>
      <c r="Z28" s="13">
        <f t="shared" si="4"/>
        <v>13350000</v>
      </c>
      <c r="AA28" s="133" t="s">
        <v>38</v>
      </c>
      <c r="AB28" s="131" t="s">
        <v>274</v>
      </c>
      <c r="AC28" s="127" t="s">
        <v>275</v>
      </c>
      <c r="AD28" s="129" t="s">
        <v>41</v>
      </c>
      <c r="AE28" s="18"/>
      <c r="AF28" s="20"/>
      <c r="AG28" s="21" t="str">
        <f t="shared" si="5"/>
        <v>TRUE</v>
      </c>
      <c r="AH28" s="22" t="str">
        <f t="shared" si="6"/>
        <v>تهران یوسف آباد - خیابان جهان آرا- کوچه رحیم زاده - پلاک ۷۴ - واحد ۴  - احسان احمدی 09901157601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1"/>
      <c r="H29" s="182"/>
      <c r="I29" s="151"/>
      <c r="J29" s="102"/>
      <c r="K29" s="10" t="str">
        <f t="shared" ca="1" si="0"/>
        <v/>
      </c>
      <c r="L29" s="135"/>
      <c r="M29" s="135"/>
      <c r="N29" s="135"/>
      <c r="O29" s="102">
        <v>5501.1</v>
      </c>
      <c r="P29" s="102">
        <v>1</v>
      </c>
      <c r="Q29" s="12" t="str">
        <f>VLOOKUP(O29, '[1]لیست محصولات اردیبهشت ۱۴۰۳'!B:C,2,0)</f>
        <v>ورتکس | Vortex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2100000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2100000</v>
      </c>
      <c r="Y29" s="16"/>
      <c r="Z29" s="13">
        <f t="shared" si="4"/>
        <v>2100000</v>
      </c>
      <c r="AA29" s="155"/>
      <c r="AB29" s="154"/>
      <c r="AC29" s="153"/>
      <c r="AD29" s="152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4"/>
      <c r="H30" s="126"/>
      <c r="I30" s="124"/>
      <c r="J30" s="102"/>
      <c r="K30" s="10" t="str">
        <f t="shared" ca="1" si="0"/>
        <v/>
      </c>
      <c r="L30" s="122"/>
      <c r="M30" s="122"/>
      <c r="N30" s="122"/>
      <c r="O30" s="102">
        <v>5522.1</v>
      </c>
      <c r="P30" s="102">
        <v>1</v>
      </c>
      <c r="Q30" s="12" t="str">
        <f>VLOOKUP(O30, '[1]لیست محصولات اردیبهشت ۱۴۰۳'!B:C,2,0)</f>
        <v>تامارا | Tamara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2600000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2600000</v>
      </c>
      <c r="Y30" s="16"/>
      <c r="Z30" s="13">
        <f t="shared" si="4"/>
        <v>2600000</v>
      </c>
      <c r="AA30" s="134"/>
      <c r="AB30" s="132"/>
      <c r="AC30" s="128"/>
      <c r="AD30" s="130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18</v>
      </c>
      <c r="H31" s="9">
        <v>273938958818</v>
      </c>
      <c r="I31" s="102" t="s">
        <v>147</v>
      </c>
      <c r="J31" s="102"/>
      <c r="K31" s="10" t="str">
        <f t="shared" ca="1" si="0"/>
        <v/>
      </c>
      <c r="L31" s="11" t="s">
        <v>267</v>
      </c>
      <c r="M31" s="11" t="s">
        <v>276</v>
      </c>
      <c r="N31" s="11"/>
      <c r="O31" s="102">
        <v>3326.1</v>
      </c>
      <c r="P31" s="102">
        <v>1</v>
      </c>
      <c r="Q31" s="12" t="str">
        <f>VLOOKUP(O31, '[1]لیست محصولات اردیبهشت ۱۴۰۳'!B:C,2,0)</f>
        <v>میاگروس | Milagros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3750000</v>
      </c>
      <c r="U31" s="14"/>
      <c r="V31" s="15">
        <f t="shared" si="1"/>
        <v>0</v>
      </c>
      <c r="W31" s="11">
        <f t="shared" si="2"/>
        <v>1</v>
      </c>
      <c r="X31" s="13">
        <f t="shared" si="3"/>
        <v>3750000</v>
      </c>
      <c r="Y31" s="16"/>
      <c r="Z31" s="13">
        <f t="shared" si="4"/>
        <v>3750000</v>
      </c>
      <c r="AA31" s="17" t="s">
        <v>277</v>
      </c>
      <c r="AB31" s="12" t="s">
        <v>278</v>
      </c>
      <c r="AC31" s="18" t="s">
        <v>279</v>
      </c>
      <c r="AD31" s="19"/>
      <c r="AE31" s="18"/>
      <c r="AF31" s="20"/>
      <c r="AG31" s="21" t="str">
        <f t="shared" si="5"/>
        <v>TRUE</v>
      </c>
      <c r="AH31" s="22" t="str">
        <f t="shared" si="6"/>
        <v>مرودشت خیابان ۱۷ شهریور شرقی- جنب ابزار ۷ستاره  - علی نوروزی 09380080828</v>
      </c>
    </row>
    <row r="32" spans="1:34" ht="22.35" customHeight="1">
      <c r="A32" s="7"/>
      <c r="B32" s="7"/>
      <c r="C32" s="7"/>
      <c r="D32" s="7"/>
      <c r="E32" s="7"/>
      <c r="F32" s="8"/>
      <c r="G32" s="102">
        <v>19</v>
      </c>
      <c r="H32" s="9">
        <v>53831796301</v>
      </c>
      <c r="I32" s="102" t="s">
        <v>147</v>
      </c>
      <c r="J32" s="102"/>
      <c r="K32" s="10" t="str">
        <f t="shared" ca="1" si="0"/>
        <v/>
      </c>
      <c r="L32" s="11" t="s">
        <v>280</v>
      </c>
      <c r="M32" s="11" t="s">
        <v>281</v>
      </c>
      <c r="N32" s="11"/>
      <c r="O32" s="102">
        <v>5501.3</v>
      </c>
      <c r="P32" s="102">
        <v>1</v>
      </c>
      <c r="Q32" s="12" t="str">
        <f>VLOOKUP(O32, '[1]لیست محصولات اردیبهشت ۱۴۰۳'!B:C,2,0)</f>
        <v>ورتکس | Vortex</v>
      </c>
      <c r="R32" s="102"/>
      <c r="S32" s="11">
        <f>VLOOKUP(O32, '[1]لیست محصولات اردیبهشت ۱۴۰۳'!B:F,5,0)</f>
        <v>4000</v>
      </c>
      <c r="T32" s="13">
        <f>VLOOKUP(O32, '[1]لیست محصولات اردیبهشت ۱۴۰۳'!B:G,6,0)</f>
        <v>51200000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51200000</v>
      </c>
      <c r="Y32" s="16"/>
      <c r="Z32" s="13">
        <f t="shared" si="4"/>
        <v>51200000</v>
      </c>
      <c r="AA32" s="17" t="s">
        <v>282</v>
      </c>
      <c r="AB32" s="12" t="s">
        <v>283</v>
      </c>
      <c r="AC32" s="18" t="s">
        <v>284</v>
      </c>
      <c r="AD32" s="19"/>
      <c r="AE32" s="18"/>
      <c r="AF32" s="20"/>
      <c r="AG32" s="21" t="str">
        <f t="shared" si="5"/>
        <v>TRUE</v>
      </c>
      <c r="AH32" s="22" t="str">
        <f t="shared" si="6"/>
        <v>زنجان اراضی مصلی خیابان هقتم پلاک 114  - محسن سعادتی 09123413312</v>
      </c>
    </row>
    <row r="33" spans="1:34" ht="22.35" customHeight="1">
      <c r="A33" s="7"/>
      <c r="B33" s="7"/>
      <c r="C33" s="7"/>
      <c r="D33" s="7"/>
      <c r="E33" s="7"/>
      <c r="F33" s="8"/>
      <c r="G33" s="123">
        <v>20</v>
      </c>
      <c r="H33" s="125">
        <v>273949074442</v>
      </c>
      <c r="I33" s="123" t="s">
        <v>147</v>
      </c>
      <c r="J33" s="102"/>
      <c r="K33" s="10" t="str">
        <f t="shared" ca="1" si="0"/>
        <v/>
      </c>
      <c r="L33" s="121" t="s">
        <v>285</v>
      </c>
      <c r="M33" s="121" t="s">
        <v>286</v>
      </c>
      <c r="N33" s="121"/>
      <c r="O33" s="102">
        <v>3325.1</v>
      </c>
      <c r="P33" s="102">
        <v>1</v>
      </c>
      <c r="Q33" s="12" t="str">
        <f>VLOOKUP(O33, '[1]لیست محصولات اردیبهشت ۱۴۰۳'!B:C,2,0)</f>
        <v>راتناگری | Ratnagiri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4250000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4250000</v>
      </c>
      <c r="Y33" s="16"/>
      <c r="Z33" s="13">
        <f t="shared" si="4"/>
        <v>4250000</v>
      </c>
      <c r="AA33" s="133" t="s">
        <v>38</v>
      </c>
      <c r="AB33" s="131" t="s">
        <v>287</v>
      </c>
      <c r="AC33" s="127" t="s">
        <v>288</v>
      </c>
      <c r="AD33" s="129" t="s">
        <v>41</v>
      </c>
      <c r="AE33" s="18"/>
      <c r="AF33" s="20"/>
      <c r="AG33" s="21" t="str">
        <f t="shared" si="5"/>
        <v>TRUE</v>
      </c>
      <c r="AH33" s="22" t="str">
        <f t="shared" si="6"/>
        <v>تهران باکری جنوب خیابان ارم خیابان یعقوبی کوچه وحید غربی برج یاس ۱ واحد ۳۸۵  - سپهر مهررفیعی 09127961309</v>
      </c>
    </row>
    <row r="34" spans="1:34" ht="22.35" customHeight="1">
      <c r="A34" s="7"/>
      <c r="B34" s="7"/>
      <c r="C34" s="7"/>
      <c r="D34" s="7"/>
      <c r="E34" s="7"/>
      <c r="F34" s="8"/>
      <c r="G34" s="151"/>
      <c r="H34" s="182"/>
      <c r="I34" s="151"/>
      <c r="J34" s="102"/>
      <c r="K34" s="10" t="str">
        <f t="shared" ca="1" si="0"/>
        <v/>
      </c>
      <c r="L34" s="135"/>
      <c r="M34" s="135"/>
      <c r="N34" s="135"/>
      <c r="O34" s="102">
        <v>3326.1</v>
      </c>
      <c r="P34" s="102">
        <v>1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3750000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3750000</v>
      </c>
      <c r="Y34" s="16"/>
      <c r="Z34" s="13">
        <f t="shared" si="4"/>
        <v>3750000</v>
      </c>
      <c r="AA34" s="155"/>
      <c r="AB34" s="154"/>
      <c r="AC34" s="153"/>
      <c r="AD34" s="152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24"/>
      <c r="H35" s="126"/>
      <c r="I35" s="124"/>
      <c r="J35" s="102"/>
      <c r="K35" s="10" t="str">
        <f t="shared" ca="1" si="0"/>
        <v/>
      </c>
      <c r="L35" s="122"/>
      <c r="M35" s="122"/>
      <c r="N35" s="122"/>
      <c r="O35" s="102">
        <v>3325.2</v>
      </c>
      <c r="P35" s="102">
        <v>1</v>
      </c>
      <c r="Q35" s="12" t="str">
        <f>VLOOKUP(O35, '[1]لیست محصولات اردیبهشت ۱۴۰۳'!B:C,2,0)</f>
        <v>راتناگری | Ratnagiri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20700000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20700000</v>
      </c>
      <c r="Y35" s="16"/>
      <c r="Z35" s="13">
        <f t="shared" si="4"/>
        <v>20700000</v>
      </c>
      <c r="AA35" s="134"/>
      <c r="AB35" s="132"/>
      <c r="AC35" s="128"/>
      <c r="AD35" s="130"/>
      <c r="AE35" s="18"/>
      <c r="AF35" s="20"/>
      <c r="AG35" s="21" t="str">
        <f t="shared" si="5"/>
        <v>TRUE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23">
        <v>21</v>
      </c>
      <c r="H36" s="125">
        <v>273949553833</v>
      </c>
      <c r="I36" s="123" t="s">
        <v>147</v>
      </c>
      <c r="J36" s="102"/>
      <c r="K36" s="10" t="str">
        <f t="shared" ca="1" si="0"/>
        <v/>
      </c>
      <c r="L36" s="121" t="s">
        <v>289</v>
      </c>
      <c r="M36" s="121" t="s">
        <v>290</v>
      </c>
      <c r="N36" s="121" t="s">
        <v>291</v>
      </c>
      <c r="O36" s="102">
        <v>5511.11</v>
      </c>
      <c r="P36" s="102">
        <v>1</v>
      </c>
      <c r="Q36" s="65" t="str">
        <f>VLOOKUP(O36, '[1]لیست محصولات اردیبهشت ۱۴۰۳'!B:C,2,0)</f>
        <v>هامبلا(رست دمی) | Hambella( Filter Roast)</v>
      </c>
      <c r="R36" s="102"/>
      <c r="S36" s="11">
        <f>VLOOKUP(O36, '[1]لیست محصولات اردیبهشت ۱۴۰۳'!B:F,5,0)</f>
        <v>150</v>
      </c>
      <c r="T36" s="13">
        <f>VLOOKUP(O36, '[1]لیست محصولات اردیبهشت ۱۴۰۳'!B:G,6,0)</f>
        <v>2800000</v>
      </c>
      <c r="U36" s="14"/>
      <c r="V36" s="15">
        <f t="shared" si="1"/>
        <v>0</v>
      </c>
      <c r="W36" s="11">
        <f t="shared" si="2"/>
        <v>1</v>
      </c>
      <c r="X36" s="13">
        <f t="shared" si="3"/>
        <v>2800000</v>
      </c>
      <c r="Y36" s="16"/>
      <c r="Z36" s="13">
        <f t="shared" si="4"/>
        <v>2800000</v>
      </c>
      <c r="AA36" s="133" t="s">
        <v>292</v>
      </c>
      <c r="AB36" s="131" t="s">
        <v>293</v>
      </c>
      <c r="AC36" s="127" t="s">
        <v>294</v>
      </c>
      <c r="AD36" s="129"/>
      <c r="AE36" s="18"/>
      <c r="AF36" s="20"/>
      <c r="AG36" s="21" t="str">
        <f t="shared" si="5"/>
        <v>TRUE</v>
      </c>
      <c r="AH36" s="22" t="str">
        <f t="shared" si="6"/>
        <v>اصفهان خیابان استانداری به سمت حکیم قبل از گذر پشت مطبخ کافه میزان - مهرنوش پویان فر 09389273355</v>
      </c>
    </row>
    <row r="37" spans="1:34" ht="22.35" customHeight="1">
      <c r="A37" s="7"/>
      <c r="B37" s="7"/>
      <c r="C37" s="7"/>
      <c r="D37" s="7"/>
      <c r="E37" s="7"/>
      <c r="F37" s="8"/>
      <c r="G37" s="124"/>
      <c r="H37" s="126"/>
      <c r="I37" s="124"/>
      <c r="J37" s="102"/>
      <c r="K37" s="10" t="str">
        <f t="shared" ca="1" si="0"/>
        <v/>
      </c>
      <c r="L37" s="122"/>
      <c r="M37" s="122"/>
      <c r="N37" s="122"/>
      <c r="O37" s="102">
        <v>3325.1</v>
      </c>
      <c r="P37" s="102">
        <v>1</v>
      </c>
      <c r="Q37" s="12" t="str">
        <f>VLOOKUP(O37, '[1]لیست محصولات اردیبهشت ۱۴۰۳'!B:C,2,0)</f>
        <v>راتناگری | Ratnagiri</v>
      </c>
      <c r="R37" s="102"/>
      <c r="S37" s="11">
        <f>VLOOKUP(O37, '[1]لیست محصولات اردیبهشت ۱۴۰۳'!B:F,5,0)</f>
        <v>150</v>
      </c>
      <c r="T37" s="13">
        <f>VLOOKUP(O37, '[1]لیست محصولات اردیبهشت ۱۴۰۳'!B:G,6,0)</f>
        <v>4250000</v>
      </c>
      <c r="U37" s="14"/>
      <c r="V37" s="15">
        <f t="shared" si="1"/>
        <v>0</v>
      </c>
      <c r="W37" s="11">
        <f t="shared" si="2"/>
        <v>1</v>
      </c>
      <c r="X37" s="13">
        <f t="shared" si="3"/>
        <v>4250000</v>
      </c>
      <c r="Y37" s="16"/>
      <c r="Z37" s="13">
        <f t="shared" si="4"/>
        <v>4250000</v>
      </c>
      <c r="AA37" s="134"/>
      <c r="AB37" s="132"/>
      <c r="AC37" s="128"/>
      <c r="AD37" s="130"/>
      <c r="AE37" s="18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23">
        <v>22</v>
      </c>
      <c r="H38" s="125">
        <v>273950388640</v>
      </c>
      <c r="I38" s="123" t="s">
        <v>147</v>
      </c>
      <c r="J38" s="102"/>
      <c r="K38" s="10" t="str">
        <f t="shared" ca="1" si="0"/>
        <v/>
      </c>
      <c r="L38" s="121" t="s">
        <v>295</v>
      </c>
      <c r="M38" s="121" t="s">
        <v>296</v>
      </c>
      <c r="N38" s="121"/>
      <c r="O38" s="102">
        <v>5522.1</v>
      </c>
      <c r="P38" s="102">
        <v>2</v>
      </c>
      <c r="Q38" s="12" t="str">
        <f>VLOOKUP(O38, '[1]لیست محصولات اردیبهشت ۱۴۰۳'!B:C,2,0)</f>
        <v>تامارا | Tamara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2600000</v>
      </c>
      <c r="U38" s="14"/>
      <c r="V38" s="15">
        <f t="shared" si="1"/>
        <v>0</v>
      </c>
      <c r="W38" s="11">
        <f t="shared" si="2"/>
        <v>2</v>
      </c>
      <c r="X38" s="13">
        <f t="shared" si="3"/>
        <v>5200000</v>
      </c>
      <c r="Y38" s="16"/>
      <c r="Z38" s="13">
        <f t="shared" si="4"/>
        <v>5200000</v>
      </c>
      <c r="AA38" s="133" t="s">
        <v>292</v>
      </c>
      <c r="AB38" s="131" t="s">
        <v>297</v>
      </c>
      <c r="AC38" s="127" t="s">
        <v>298</v>
      </c>
      <c r="AD38" s="129"/>
      <c r="AE38" s="18"/>
      <c r="AF38" s="20"/>
      <c r="AG38" s="21" t="str">
        <f t="shared" si="5"/>
        <v>TRUE</v>
      </c>
      <c r="AH38" s="22" t="str">
        <f t="shared" si="6"/>
        <v>اصفهان خیابان مطهری کوچه 35 پلاک 44 واحد 3  - محمدحسن میری 09337347280</v>
      </c>
    </row>
    <row r="39" spans="1:34" ht="22.35" customHeight="1">
      <c r="A39" s="7"/>
      <c r="B39" s="7"/>
      <c r="C39" s="7"/>
      <c r="D39" s="7"/>
      <c r="E39" s="7"/>
      <c r="F39" s="8"/>
      <c r="G39" s="151"/>
      <c r="H39" s="182"/>
      <c r="I39" s="151"/>
      <c r="J39" s="102"/>
      <c r="K39" s="10" t="str">
        <f t="shared" ca="1" si="0"/>
        <v/>
      </c>
      <c r="L39" s="135"/>
      <c r="M39" s="135"/>
      <c r="N39" s="135"/>
      <c r="O39" s="102">
        <v>5511.11</v>
      </c>
      <c r="P39" s="102">
        <v>2</v>
      </c>
      <c r="Q39" s="65" t="str">
        <f>VLOOKUP(O39, '[1]لیست محصولات اردیبهشت ۱۴۰۳'!B:C,2,0)</f>
        <v>هامبلا(رست دمی) | Hambella( Filter Roast)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2800000</v>
      </c>
      <c r="U39" s="14"/>
      <c r="V39" s="15">
        <f t="shared" si="1"/>
        <v>0</v>
      </c>
      <c r="W39" s="11">
        <f t="shared" si="2"/>
        <v>2</v>
      </c>
      <c r="X39" s="13">
        <f t="shared" si="3"/>
        <v>5600000</v>
      </c>
      <c r="Y39" s="16"/>
      <c r="Z39" s="13">
        <f t="shared" si="4"/>
        <v>5600000</v>
      </c>
      <c r="AA39" s="155"/>
      <c r="AB39" s="154"/>
      <c r="AC39" s="153"/>
      <c r="AD39" s="152"/>
      <c r="AE39" s="18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51"/>
      <c r="H40" s="182"/>
      <c r="I40" s="151"/>
      <c r="J40" s="102"/>
      <c r="K40" s="10" t="str">
        <f t="shared" ca="1" si="0"/>
        <v/>
      </c>
      <c r="L40" s="135"/>
      <c r="M40" s="135"/>
      <c r="N40" s="135"/>
      <c r="O40" s="102">
        <v>3326.1</v>
      </c>
      <c r="P40" s="102">
        <v>3</v>
      </c>
      <c r="Q40" s="12" t="str">
        <f>VLOOKUP(O40, '[1]لیست محصولات اردیبهشت ۱۴۰۳'!B:C,2,0)</f>
        <v>میاگروس | Milagros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3750000</v>
      </c>
      <c r="U40" s="14"/>
      <c r="V40" s="15">
        <f t="shared" si="1"/>
        <v>0</v>
      </c>
      <c r="W40" s="11">
        <f t="shared" si="2"/>
        <v>3</v>
      </c>
      <c r="X40" s="13">
        <f t="shared" si="3"/>
        <v>11250000</v>
      </c>
      <c r="Y40" s="16"/>
      <c r="Z40" s="13">
        <f t="shared" si="4"/>
        <v>11250000</v>
      </c>
      <c r="AA40" s="155"/>
      <c r="AB40" s="154"/>
      <c r="AC40" s="153"/>
      <c r="AD40" s="152"/>
      <c r="AE40" s="18"/>
      <c r="AF40" s="20"/>
      <c r="AG40" s="21" t="str">
        <f t="shared" si="5"/>
        <v>TRUE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24"/>
      <c r="H41" s="126"/>
      <c r="I41" s="124"/>
      <c r="J41" s="102"/>
      <c r="K41" s="10" t="str">
        <f t="shared" ca="1" si="0"/>
        <v/>
      </c>
      <c r="L41" s="122"/>
      <c r="M41" s="122"/>
      <c r="N41" s="122"/>
      <c r="O41" s="102">
        <v>3325.1</v>
      </c>
      <c r="P41" s="102">
        <v>2</v>
      </c>
      <c r="Q41" s="12" t="str">
        <f>VLOOKUP(O41, '[1]لیست محصولات اردیبهشت ۱۴۰۳'!B:C,2,0)</f>
        <v>راتناگری | Ratnagiri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4250000</v>
      </c>
      <c r="U41" s="14"/>
      <c r="V41" s="15">
        <f t="shared" si="1"/>
        <v>0</v>
      </c>
      <c r="W41" s="11">
        <f t="shared" si="2"/>
        <v>2</v>
      </c>
      <c r="X41" s="13">
        <f t="shared" si="3"/>
        <v>8500000</v>
      </c>
      <c r="Y41" s="16"/>
      <c r="Z41" s="13">
        <f t="shared" si="4"/>
        <v>8500000</v>
      </c>
      <c r="AA41" s="134"/>
      <c r="AB41" s="132"/>
      <c r="AC41" s="128"/>
      <c r="AD41" s="130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6">
        <v>23</v>
      </c>
      <c r="H42" s="139" t="s">
        <v>120</v>
      </c>
      <c r="I42" s="136" t="s">
        <v>147</v>
      </c>
      <c r="J42" s="102"/>
      <c r="K42" s="10" t="str">
        <f t="shared" ca="1" si="0"/>
        <v/>
      </c>
      <c r="L42" s="121" t="s">
        <v>299</v>
      </c>
      <c r="M42" s="121" t="s">
        <v>300</v>
      </c>
      <c r="N42" s="121" t="s">
        <v>301</v>
      </c>
      <c r="O42" s="102">
        <v>5522.2</v>
      </c>
      <c r="P42" s="102">
        <v>1</v>
      </c>
      <c r="Q42" s="12" t="str">
        <f>VLOOKUP(O42, '[1]لیست محصولات اردیبهشت ۱۴۰۳'!B:C,2,0)</f>
        <v>تامارا | Tamara</v>
      </c>
      <c r="R42" s="102"/>
      <c r="S42" s="11">
        <f>VLOOKUP(O42, '[1]لیست محصولات اردیبهشت ۱۴۰۳'!B:F,5,0)</f>
        <v>750</v>
      </c>
      <c r="T42" s="13">
        <f>VLOOKUP(O42, '[1]لیست محصولات اردیبهشت ۱۴۰۳'!B:G,6,0)</f>
        <v>12450000</v>
      </c>
      <c r="U42" s="14"/>
      <c r="V42" s="15">
        <f t="shared" si="1"/>
        <v>0</v>
      </c>
      <c r="W42" s="11">
        <f t="shared" si="2"/>
        <v>1</v>
      </c>
      <c r="X42" s="13">
        <f t="shared" si="3"/>
        <v>12450000</v>
      </c>
      <c r="Y42" s="16"/>
      <c r="Z42" s="13">
        <f t="shared" si="4"/>
        <v>12450000</v>
      </c>
      <c r="AA42" s="133" t="s">
        <v>124</v>
      </c>
      <c r="AB42" s="131" t="s">
        <v>302</v>
      </c>
      <c r="AC42" s="127" t="s">
        <v>303</v>
      </c>
      <c r="AD42" s="129"/>
      <c r="AE42" s="18"/>
      <c r="AF42" s="20"/>
      <c r="AG42" s="21" t="str">
        <f t="shared" si="5"/>
        <v>TRUE</v>
      </c>
      <c r="AH42" s="22" t="str">
        <f t="shared" si="6"/>
        <v>نوشهر دهخدا.پاساژ  لنگر .طبقه دو.کافه مهتاب.کد سی ۱ کافه مهتاب - مهتاب گیل 09369763989</v>
      </c>
    </row>
    <row r="43" spans="1:34" ht="22.35" customHeight="1">
      <c r="A43" s="7"/>
      <c r="B43" s="7"/>
      <c r="C43" s="7"/>
      <c r="D43" s="7"/>
      <c r="E43" s="7"/>
      <c r="F43" s="8"/>
      <c r="G43" s="137"/>
      <c r="H43" s="140"/>
      <c r="I43" s="137"/>
      <c r="J43" s="102"/>
      <c r="K43" s="10" t="str">
        <f t="shared" ca="1" si="0"/>
        <v/>
      </c>
      <c r="L43" s="135"/>
      <c r="M43" s="135"/>
      <c r="N43" s="135"/>
      <c r="O43" s="102">
        <v>1125.0999999999999</v>
      </c>
      <c r="P43" s="102">
        <v>1</v>
      </c>
      <c r="Q43" s="12" t="str">
        <f>VLOOKUP(O43, '[1]لیست محصولات اردیبهشت ۱۴۰۳'!B:C,2,0)</f>
        <v>بنجامین دیانوس | Benjamin De Dianous</v>
      </c>
      <c r="R43" s="102"/>
      <c r="S43" s="11">
        <f>VLOOKUP(O43, '[1]لیست محصولات اردیبهشت ۱۴۰۳'!B:F,5,0)</f>
        <v>80</v>
      </c>
      <c r="T43" s="13">
        <f>VLOOKUP(O43, '[1]لیست محصولات اردیبهشت ۱۴۰۳'!B:G,6,0)</f>
        <v>11000000</v>
      </c>
      <c r="U43" s="14"/>
      <c r="V43" s="15">
        <f t="shared" si="1"/>
        <v>0</v>
      </c>
      <c r="W43" s="11">
        <f t="shared" si="2"/>
        <v>1</v>
      </c>
      <c r="X43" s="13">
        <f t="shared" si="3"/>
        <v>11000000</v>
      </c>
      <c r="Y43" s="16"/>
      <c r="Z43" s="13">
        <f t="shared" si="4"/>
        <v>11000000</v>
      </c>
      <c r="AA43" s="155"/>
      <c r="AB43" s="154"/>
      <c r="AC43" s="153"/>
      <c r="AD43" s="152"/>
      <c r="AE43" s="18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38"/>
      <c r="H44" s="141"/>
      <c r="I44" s="138"/>
      <c r="J44" s="102"/>
      <c r="K44" s="10" t="str">
        <f t="shared" ca="1" si="0"/>
        <v/>
      </c>
      <c r="L44" s="122"/>
      <c r="M44" s="122"/>
      <c r="N44" s="122"/>
      <c r="O44" s="102">
        <v>1130.0999999999999</v>
      </c>
      <c r="P44" s="102">
        <v>1</v>
      </c>
      <c r="Q44" s="12" t="str">
        <f>VLOOKUP(O44, '[1]لیست محصولات اردیبهشت ۱۴۰۳'!B:C,2,0)</f>
        <v>الیدا پلانو | Elida Plano</v>
      </c>
      <c r="R44" s="102"/>
      <c r="S44" s="11">
        <f>VLOOKUP(O44, '[1]لیست محصولات اردیبهشت ۱۴۰۳'!B:F,5,0)</f>
        <v>80</v>
      </c>
      <c r="T44" s="13">
        <f>VLOOKUP(O44, '[1]لیست محصولات اردیبهشت ۱۴۰۳'!B:G,6,0)</f>
        <v>13100000</v>
      </c>
      <c r="U44" s="14"/>
      <c r="V44" s="15">
        <f t="shared" si="1"/>
        <v>0</v>
      </c>
      <c r="W44" s="11">
        <f t="shared" si="2"/>
        <v>1</v>
      </c>
      <c r="X44" s="13">
        <f t="shared" si="3"/>
        <v>13100000</v>
      </c>
      <c r="Y44" s="16"/>
      <c r="Z44" s="13">
        <f t="shared" si="4"/>
        <v>13100000</v>
      </c>
      <c r="AA44" s="134"/>
      <c r="AB44" s="132"/>
      <c r="AC44" s="128"/>
      <c r="AD44" s="130"/>
      <c r="AE44" s="18"/>
      <c r="AF44" s="20"/>
      <c r="AG44" s="21" t="str">
        <f t="shared" si="5"/>
        <v>TRUE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23">
        <v>24</v>
      </c>
      <c r="H45" s="125">
        <v>273991916108</v>
      </c>
      <c r="I45" s="123" t="s">
        <v>147</v>
      </c>
      <c r="J45" s="102"/>
      <c r="K45" s="10" t="str">
        <f t="shared" ca="1" si="0"/>
        <v/>
      </c>
      <c r="L45" s="121" t="s">
        <v>129</v>
      </c>
      <c r="M45" s="121" t="s">
        <v>304</v>
      </c>
      <c r="N45" s="121"/>
      <c r="O45" s="102">
        <v>5501.1</v>
      </c>
      <c r="P45" s="102">
        <v>1</v>
      </c>
      <c r="Q45" s="12" t="str">
        <f>VLOOKUP(O45, '[1]لیست محصولات اردیبهشت ۱۴۰۳'!B:C,2,0)</f>
        <v>ورتکس | Vortex</v>
      </c>
      <c r="R45" s="102" t="s">
        <v>305</v>
      </c>
      <c r="S45" s="11">
        <f>VLOOKUP(O45, '[1]لیست محصولات اردیبهشت ۱۴۰۳'!B:F,5,0)</f>
        <v>150</v>
      </c>
      <c r="T45" s="13">
        <f>VLOOKUP(O45, '[1]لیست محصولات اردیبهشت ۱۴۰۳'!B:G,6,0)</f>
        <v>2100000</v>
      </c>
      <c r="U45" s="24"/>
      <c r="V45" s="15">
        <f t="shared" si="1"/>
        <v>0</v>
      </c>
      <c r="W45" s="11">
        <f t="shared" si="2"/>
        <v>1</v>
      </c>
      <c r="X45" s="13">
        <f t="shared" si="3"/>
        <v>2100000</v>
      </c>
      <c r="Y45" s="16"/>
      <c r="Z45" s="13">
        <f t="shared" si="4"/>
        <v>2100000</v>
      </c>
      <c r="AA45" s="133" t="s">
        <v>38</v>
      </c>
      <c r="AB45" s="131" t="s">
        <v>306</v>
      </c>
      <c r="AC45" s="127" t="s">
        <v>307</v>
      </c>
      <c r="AD45" s="129" t="s">
        <v>41</v>
      </c>
      <c r="AE45" s="200" t="s">
        <v>308</v>
      </c>
      <c r="AF45" s="20"/>
      <c r="AG45" s="21" t="str">
        <f t="shared" si="5"/>
        <v>TRUE</v>
      </c>
      <c r="AH45" s="22" t="str">
        <f t="shared" si="6"/>
        <v>تهران کرمان - میدان امام رضا - گلشن دوست - ایزدی شمالی - بن‌بست دادمهر - پلاک ۶ - واحد ۴  - امین یعقوبی ثانی 09936007969</v>
      </c>
    </row>
    <row r="46" spans="1:34" ht="22.35" customHeight="1">
      <c r="A46" s="7"/>
      <c r="B46" s="7"/>
      <c r="C46" s="7"/>
      <c r="D46" s="7"/>
      <c r="E46" s="7"/>
      <c r="F46" s="8"/>
      <c r="G46" s="124"/>
      <c r="H46" s="126"/>
      <c r="I46" s="124"/>
      <c r="J46" s="102"/>
      <c r="K46" s="10" t="str">
        <f t="shared" ca="1" si="0"/>
        <v/>
      </c>
      <c r="L46" s="122"/>
      <c r="M46" s="122"/>
      <c r="N46" s="122"/>
      <c r="O46" s="102">
        <v>3326.1</v>
      </c>
      <c r="P46" s="102">
        <v>1</v>
      </c>
      <c r="Q46" s="12" t="str">
        <f>VLOOKUP(O46, '[1]لیست محصولات اردیبهشت ۱۴۰۳'!B:C,2,0)</f>
        <v>میاگروس | Milagros</v>
      </c>
      <c r="R46" s="102" t="s">
        <v>305</v>
      </c>
      <c r="S46" s="11">
        <f>VLOOKUP(O46, '[1]لیست محصولات اردیبهشت ۱۴۰۳'!B:F,5,0)</f>
        <v>150</v>
      </c>
      <c r="T46" s="13">
        <f>VLOOKUP(O46, '[1]لیست محصولات اردیبهشت ۱۴۰۳'!B:G,6,0)</f>
        <v>3750000</v>
      </c>
      <c r="U46" s="24"/>
      <c r="V46" s="15">
        <f t="shared" si="1"/>
        <v>0</v>
      </c>
      <c r="W46" s="11">
        <f t="shared" si="2"/>
        <v>1</v>
      </c>
      <c r="X46" s="13">
        <f t="shared" si="3"/>
        <v>3750000</v>
      </c>
      <c r="Y46" s="16"/>
      <c r="Z46" s="13">
        <f t="shared" si="4"/>
        <v>3750000</v>
      </c>
      <c r="AA46" s="134"/>
      <c r="AB46" s="132"/>
      <c r="AC46" s="128"/>
      <c r="AD46" s="130"/>
      <c r="AE46" s="201"/>
      <c r="AF46" s="20"/>
      <c r="AG46" s="21" t="str">
        <f t="shared" si="5"/>
        <v>TRUE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AO203+AQ203-[2]Sheet1!$AH204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AO204+AQ204-[2]Sheet1!$AH205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AO206+AQ206-[2]Sheet1!$AH207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AO207+AQ207-[2]Sheet1!$AH208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AO208+AQ208-[2]Sheet1!$AH209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AO209+AQ209-[2]Sheet1!$AH210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AO210+AQ210-[2]Sheet1!$AH211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AO211+AQ211-[2]Sheet1!$AH212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AO212+AQ212-[2]Sheet1!$AH213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AO213+AQ213-[2]Sheet1!$AH214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AO214+AQ214-[2]Sheet1!$AH215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AO215+AQ215-[2]Sheet1!$AH216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AO216+AQ216-[2]Sheet1!$AH217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AO217+AQ217-[2]Sheet1!$AH218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AO218+AQ218-[2]Sheet1!$AH219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AO219+AQ219-[2]Sheet1!$AH220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AO220+AQ220-[2]Sheet1!$AH221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AO221+AQ221-[2]Sheet1!$AH222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AO222+AQ222-[2]Sheet1!$AH223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AO223+AQ223-[2]Sheet1!$AH224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AO224+AQ224-[2]Sheet1!$AH225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AO225+AQ225-[2]Sheet1!$AH226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AO226+AQ226-[2]Sheet1!$AH227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AO227+AQ227-[2]Sheet1!$AH228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AO228+AQ228-[2]Sheet1!$AH229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AO229+AQ229-[2]Sheet1!$AH230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AO230+AQ230-[2]Sheet1!$AH231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AO231+AQ231-[2]Sheet1!$AH232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AO232+AQ232-[2]Sheet1!$AH233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AO233+AQ233-[2]Sheet1!$AH234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AO234+AQ234-[2]Sheet1!$AH235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AO235+AQ235-[2]Sheet1!$AH236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AO236+AQ236-[2]Sheet1!$AH237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AO237+AQ237-[2]Sheet1!$AH238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AO238+AQ238-[2]Sheet1!$AH239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AO239+AQ239-[2]Sheet1!$AH240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2</v>
      </c>
      <c r="AI240" s="53">
        <f t="shared" si="19"/>
        <v>0</v>
      </c>
      <c r="AJ240" s="54">
        <f>AH240-AI240</f>
        <v>2</v>
      </c>
      <c r="AK240" s="55">
        <f t="shared" si="23"/>
        <v>0.3</v>
      </c>
      <c r="AL240" s="56">
        <f>AO240+AQ240-[2]Sheet1!$AH241</f>
        <v>0</v>
      </c>
      <c r="AM240" s="56">
        <f t="shared" si="25"/>
        <v>-2</v>
      </c>
      <c r="AN240" s="55">
        <f t="shared" si="21"/>
        <v>0</v>
      </c>
      <c r="AO240" s="56"/>
      <c r="AP240" s="55">
        <f t="shared" si="22"/>
        <v>-0.3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5</v>
      </c>
      <c r="AI241" s="53">
        <f t="shared" si="19"/>
        <v>0</v>
      </c>
      <c r="AJ241" s="54">
        <f t="shared" ref="AJ241:AJ264" si="27">AH241-AI241</f>
        <v>5</v>
      </c>
      <c r="AK241" s="55">
        <f>AH241*AG241/1000</f>
        <v>3.75</v>
      </c>
      <c r="AL241" s="56">
        <f>AO241+AQ241-[2]Sheet1!$AH242</f>
        <v>0</v>
      </c>
      <c r="AM241" s="56">
        <f t="shared" si="25"/>
        <v>-5</v>
      </c>
      <c r="AN241" s="55">
        <f t="shared" si="21"/>
        <v>0</v>
      </c>
      <c r="AO241" s="56"/>
      <c r="AP241" s="55">
        <f t="shared" si="22"/>
        <v>-3.75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19</v>
      </c>
      <c r="AI242" s="53">
        <f t="shared" si="19"/>
        <v>0</v>
      </c>
      <c r="AJ242" s="54">
        <f t="shared" si="27"/>
        <v>19</v>
      </c>
      <c r="AK242" s="55">
        <f t="shared" ref="AK242:AK267" si="28">AH242*AG242/1000</f>
        <v>76</v>
      </c>
      <c r="AL242" s="56">
        <f>AO242+AQ242-[2]Sheet1!$AH243</f>
        <v>0</v>
      </c>
      <c r="AM242" s="56">
        <f t="shared" si="25"/>
        <v>-19</v>
      </c>
      <c r="AN242" s="55">
        <f t="shared" si="21"/>
        <v>0</v>
      </c>
      <c r="AO242" s="56"/>
      <c r="AP242" s="55">
        <f t="shared" si="22"/>
        <v>-76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AO243+AQ243-[2]Sheet1!$AH244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AO244+AQ244-[2]Sheet1!$AH245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AO245+AQ245-[2]Sheet1!$AH246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AO246+AQ246-[2]Sheet1!$AH247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AO247+AQ247-[2]Sheet1!$AH248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AO248+AQ248-[2]Sheet1!$AH249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AO249+AQ249-[2]Sheet1!$AH250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AO250+AQ250-[2]Sheet1!$AH251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2</v>
      </c>
      <c r="AI251" s="53">
        <f t="shared" si="19"/>
        <v>0</v>
      </c>
      <c r="AJ251" s="54">
        <f t="shared" si="27"/>
        <v>2</v>
      </c>
      <c r="AK251" s="55">
        <f t="shared" si="28"/>
        <v>0.3</v>
      </c>
      <c r="AL251" s="56">
        <f>AO251+AQ251-[2]Sheet1!$AH252</f>
        <v>0</v>
      </c>
      <c r="AM251" s="56">
        <f t="shared" si="25"/>
        <v>-2</v>
      </c>
      <c r="AN251" s="55">
        <f t="shared" si="21"/>
        <v>0</v>
      </c>
      <c r="AO251" s="56"/>
      <c r="AP251" s="55">
        <f t="shared" si="22"/>
        <v>-0.3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5</v>
      </c>
      <c r="AI252" s="53">
        <f t="shared" si="19"/>
        <v>0</v>
      </c>
      <c r="AJ252" s="54">
        <f t="shared" si="27"/>
        <v>5</v>
      </c>
      <c r="AK252" s="55">
        <f t="shared" si="28"/>
        <v>3.75</v>
      </c>
      <c r="AL252" s="56">
        <f>AO252+AQ252-[2]Sheet1!$AH253</f>
        <v>0</v>
      </c>
      <c r="AM252" s="56">
        <f t="shared" si="25"/>
        <v>-5</v>
      </c>
      <c r="AN252" s="55">
        <f t="shared" si="21"/>
        <v>0</v>
      </c>
      <c r="AO252" s="56"/>
      <c r="AP252" s="55">
        <f t="shared" si="22"/>
        <v>-3.75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4</v>
      </c>
      <c r="AI253" s="53">
        <f t="shared" si="19"/>
        <v>0</v>
      </c>
      <c r="AJ253" s="54">
        <f t="shared" si="27"/>
        <v>4</v>
      </c>
      <c r="AK253" s="55">
        <f t="shared" si="28"/>
        <v>0.6</v>
      </c>
      <c r="AL253" s="56">
        <f>AO253+AQ253-[2]Sheet1!$AH254</f>
        <v>0</v>
      </c>
      <c r="AM253" s="56">
        <f t="shared" si="25"/>
        <v>-4</v>
      </c>
      <c r="AN253" s="55">
        <f t="shared" si="21"/>
        <v>0</v>
      </c>
      <c r="AO253" s="56"/>
      <c r="AP253" s="55">
        <f t="shared" si="22"/>
        <v>-0.6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1</v>
      </c>
      <c r="AI254" s="53">
        <f t="shared" si="19"/>
        <v>0</v>
      </c>
      <c r="AJ254" s="54">
        <f t="shared" si="27"/>
        <v>1</v>
      </c>
      <c r="AK254" s="55">
        <f t="shared" si="28"/>
        <v>0.75</v>
      </c>
      <c r="AL254" s="56">
        <f>AO254+AQ254-[2]Sheet1!$AH255</f>
        <v>0</v>
      </c>
      <c r="AM254" s="56">
        <f t="shared" si="25"/>
        <v>-1</v>
      </c>
      <c r="AN254" s="55">
        <f t="shared" si="21"/>
        <v>0</v>
      </c>
      <c r="AO254" s="56"/>
      <c r="AP254" s="55">
        <f t="shared" si="22"/>
        <v>-0.75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AO255+AQ255-[2]Sheet1!$AH256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AO256+AQ256-[2]Sheet1!$AH257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AO257+AQ257-[2]Sheet1!$AH258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AO258+AQ258-[2]Sheet1!$AH259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AO259+AQ259-[2]Sheet1!$AH260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AO260+AQ260-[2]Sheet1!$AH261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2</v>
      </c>
      <c r="AI261" s="53">
        <f t="shared" si="19"/>
        <v>0</v>
      </c>
      <c r="AJ261" s="54">
        <f t="shared" si="27"/>
        <v>2</v>
      </c>
      <c r="AK261" s="55">
        <f t="shared" si="28"/>
        <v>8</v>
      </c>
      <c r="AL261" s="56">
        <f>AO261+AQ261-[2]Sheet1!$AH262</f>
        <v>0</v>
      </c>
      <c r="AM261" s="56">
        <f t="shared" si="25"/>
        <v>-2</v>
      </c>
      <c r="AN261" s="55">
        <f t="shared" si="21"/>
        <v>0</v>
      </c>
      <c r="AO261" s="56"/>
      <c r="AP261" s="55">
        <f t="shared" si="22"/>
        <v>-8</v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AO262+AQ262-[2]Sheet1!$AH263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AO263+AQ263-[2]Sheet1!$AH264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AO264+AQ264-[2]Sheet1!$AH265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AO265+AQ265-[2]Sheet1!$AH266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AO266+AQ266-[2]Sheet1!$AH267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 t="e">
        <f>AO267+AQ267-[2]Sheet1!$AH268</f>
        <v>#REF!</v>
      </c>
      <c r="AM267" s="61" t="e">
        <f t="shared" si="25"/>
        <v>#REF!</v>
      </c>
      <c r="AN267" s="61" t="e">
        <f t="shared" si="21"/>
        <v>#REF!</v>
      </c>
      <c r="AO267" s="62"/>
      <c r="AP267" s="61" t="e">
        <f t="shared" si="22"/>
        <v>#REF!</v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35">
    <mergeCell ref="AE45:AE46"/>
    <mergeCell ref="N45:N46"/>
    <mergeCell ref="M45:M46"/>
    <mergeCell ref="L45:L46"/>
    <mergeCell ref="I45:I46"/>
    <mergeCell ref="H45:H46"/>
    <mergeCell ref="G45:G46"/>
    <mergeCell ref="AD45:AD46"/>
    <mergeCell ref="AC45:AC46"/>
    <mergeCell ref="AB45:AB46"/>
    <mergeCell ref="AA45:AA46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M9:M10"/>
    <mergeCell ref="L9:L10"/>
    <mergeCell ref="I9:I10"/>
    <mergeCell ref="H9:H10"/>
    <mergeCell ref="G9:G10"/>
    <mergeCell ref="AD3:AD4"/>
    <mergeCell ref="AC3:AC4"/>
    <mergeCell ref="AB3:AB4"/>
    <mergeCell ref="AA3:AA4"/>
    <mergeCell ref="N9:N10"/>
    <mergeCell ref="AD9:AD10"/>
    <mergeCell ref="AC9:AC10"/>
    <mergeCell ref="AB9:AB10"/>
    <mergeCell ref="AA9:AA10"/>
    <mergeCell ref="G12:G13"/>
    <mergeCell ref="AD12:AD13"/>
    <mergeCell ref="AC12:AC13"/>
    <mergeCell ref="AB12:AB13"/>
    <mergeCell ref="AA12:AA13"/>
    <mergeCell ref="N12:N13"/>
    <mergeCell ref="M12:M13"/>
    <mergeCell ref="L12:L13"/>
    <mergeCell ref="I12:I13"/>
    <mergeCell ref="H12:H13"/>
    <mergeCell ref="G14:G16"/>
    <mergeCell ref="AD14:AD16"/>
    <mergeCell ref="AC14:AC16"/>
    <mergeCell ref="AB14:AB16"/>
    <mergeCell ref="AA14:AA16"/>
    <mergeCell ref="N14:N16"/>
    <mergeCell ref="M14:M16"/>
    <mergeCell ref="L14:L16"/>
    <mergeCell ref="I14:I16"/>
    <mergeCell ref="H14:H16"/>
    <mergeCell ref="AD18:AD21"/>
    <mergeCell ref="AC18:AC21"/>
    <mergeCell ref="AB18:AB21"/>
    <mergeCell ref="AA18:AA21"/>
    <mergeCell ref="G18:G21"/>
    <mergeCell ref="H18:H21"/>
    <mergeCell ref="I18:I21"/>
    <mergeCell ref="L18:L21"/>
    <mergeCell ref="M18:M21"/>
    <mergeCell ref="N18:N21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I26:I27"/>
    <mergeCell ref="H26:H27"/>
    <mergeCell ref="M28:M30"/>
    <mergeCell ref="L28:L30"/>
    <mergeCell ref="I28:I30"/>
    <mergeCell ref="H28:H30"/>
    <mergeCell ref="G28:G30"/>
    <mergeCell ref="AD28:AD30"/>
    <mergeCell ref="AC28:AC30"/>
    <mergeCell ref="AB28:AB30"/>
    <mergeCell ref="AA28:AA30"/>
    <mergeCell ref="N28:N30"/>
    <mergeCell ref="G33:G35"/>
    <mergeCell ref="AB33:AB35"/>
    <mergeCell ref="AA33:AA35"/>
    <mergeCell ref="AC33:AC35"/>
    <mergeCell ref="AD33:AD35"/>
    <mergeCell ref="N33:N35"/>
    <mergeCell ref="M33:M35"/>
    <mergeCell ref="L33:L35"/>
    <mergeCell ref="I33:I35"/>
    <mergeCell ref="H33:H35"/>
    <mergeCell ref="G36:G37"/>
    <mergeCell ref="AD36:AD37"/>
    <mergeCell ref="AC36:AC37"/>
    <mergeCell ref="AB36:AB37"/>
    <mergeCell ref="AA36:AA37"/>
    <mergeCell ref="N36:N37"/>
    <mergeCell ref="M36:M37"/>
    <mergeCell ref="L36:L37"/>
    <mergeCell ref="I36:I37"/>
    <mergeCell ref="H36:H37"/>
    <mergeCell ref="AD38:AD41"/>
    <mergeCell ref="AC38:AC41"/>
    <mergeCell ref="AB38:AB41"/>
    <mergeCell ref="AA38:AA41"/>
    <mergeCell ref="G38:G41"/>
    <mergeCell ref="H38:H41"/>
    <mergeCell ref="I38:I41"/>
    <mergeCell ref="L38:L41"/>
    <mergeCell ref="M38:M41"/>
    <mergeCell ref="N38:N41"/>
    <mergeCell ref="G42:G44"/>
    <mergeCell ref="AD42:AD44"/>
    <mergeCell ref="AC42:AC44"/>
    <mergeCell ref="AB42:AB44"/>
    <mergeCell ref="AA42:AA44"/>
    <mergeCell ref="N42:N44"/>
    <mergeCell ref="M42:M44"/>
    <mergeCell ref="L42:L44"/>
    <mergeCell ref="I42:I44"/>
    <mergeCell ref="H42:H44"/>
  </mergeCells>
  <conditionalFormatting sqref="G45:I45">
    <cfRule type="expression" dxfId="183" priority="2">
      <formula>$A45</formula>
    </cfRule>
  </conditionalFormatting>
  <conditionalFormatting sqref="G2:J3 AD2:AD3 Z2:Z200 J4:J44 AD5:AD9 G11:I12 AD11:AD12 G14:I14 AD14 G17:I18 AD17:AD18 G22:I24 AD22:AD24 G26:I26 AD26 G28:I28 AD28 G31:I33 AD31:AD33 G36:I36 AD36 G38:I38 AD38 G42:I42 AD42 AD45 J46 G47:J200 AD47:AD200">
    <cfRule type="expression" dxfId="182" priority="69">
      <formula>$E2</formula>
    </cfRule>
  </conditionalFormatting>
  <conditionalFormatting sqref="G2:J3 AD2:AD3 Z2:Z200 AD5:AD9 G11:I12 AD11:AD12 G14:I14 AD14 G17:I18 AD17:AD18 G22:I24 AD22:AD24 G26:I26 AD26 G28:I28 AD28 G31:I33 AD31:AD33 G36:I36 AD36 G38:I38 AD38 G42:I42 AD42 AD45 G47:J200 AD47:AD200">
    <cfRule type="expression" dxfId="181" priority="67">
      <formula>$A2</formula>
    </cfRule>
  </conditionalFormatting>
  <conditionalFormatting sqref="G45:J45">
    <cfRule type="expression" dxfId="180" priority="4">
      <formula>$E45</formula>
    </cfRule>
  </conditionalFormatting>
  <conditionalFormatting sqref="G45:P45">
    <cfRule type="expression" dxfId="179" priority="3">
      <formula>$C45</formula>
    </cfRule>
  </conditionalFormatting>
  <conditionalFormatting sqref="J4:J46">
    <cfRule type="expression" dxfId="178" priority="1">
      <formula>$A4</formula>
    </cfRule>
  </conditionalFormatting>
  <conditionalFormatting sqref="K2:Z2 G2:J3 AA2:AF3 Q3:Z200 AA5:AF9 G11:I12 AA11:AF12 G14:I14 AA14:AF14 G17:I18 AA17:AF18 G22:I24 AA22:AF24 G26:I26 AA26:AF26 G28:I28 AA28:AF28 G31:I33 AA31:AF33 G36:I36 AA36:AF36 G38:I38 AA38:AF38 G42:I42 AA42:AF42 AA45:AD45 G47:P200 AA47:AF200 J4:J44 J46:K46 K3:P3 AE4:AF4 K4:K10 O4:P10 H5:H9 AE10:AF10 K11:P12 K13 O13:P13 AE13:AF13 K14:P14 K15:K16 O15:P16 AE15:AF16 K17:P18 K19:K21 O19:P21 AE19:AF21 K22:P24 K25 O25:P25 AE25:AF25 K26:P26 K27 O27:P27 AE27:AF27 K28:P28 K29:K30 O29:P30 AE29:AF30 K31:P33 K34:K35 O34:P35 AE34:AF35 K36:P36 K37 O37:P37 AE37:AF37 K38:P38 K39:K41 O39:P41 AE39:AF41 K42:P42 K43:K44 O43:P44 AE43:AF44 AF45:AF46 O46:P46">
    <cfRule type="expression" dxfId="177" priority="68">
      <formula>$C2</formula>
    </cfRule>
  </conditionalFormatting>
  <conditionalFormatting sqref="W2:W200">
    <cfRule type="expression" dxfId="176" priority="66">
      <formula>$AG2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{2D2863B5-EA52-4E1F-9BC0-B00A722B239E}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{51EEEF6E-FE3E-4BAC-87EF-7562F06F7312}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{B866BF51-1CE3-4756-8FB2-42801FEADDC4}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{428DB8EC-1579-414E-9638-9E60E132ED21}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{682B657A-9E6B-46E3-A2B2-52A923FF1353}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{D46AF74F-3061-4142-BC0C-35EF0CD9C4A3}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{F08B7A02-95D3-4FAC-850F-821ABC7F8B2E}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{D83B4966-05A9-4667-86DD-0BFD310669C2}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{8511E349-0F5B-4342-9721-17A18E8C2488}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{390FCA3A-3802-4BB0-9AEA-C9F9F658C9C8}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{C2078A46-0F3A-4FAC-9C8F-2DB365C45159}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{491F4124-1583-41FB-98E3-6ED4A9A2AB7A}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{CA8F61CF-A362-4495-999D-2D90410BE68A}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{8FD45771-5CD0-4ED5-B0B0-D0D1748819E7}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{5A49423B-7F93-42BB-9206-F4F228AFF0C2}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{DC8F2FCA-4817-4760-908F-FC36D8B7FC25}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{B0F75F3A-29AC-45AF-AE2E-4EDBBD5C437C}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{97A48AA9-1971-452F-A46A-E073A0006C5B}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{2ACD8BC7-AD58-4B03-84BA-E4E12EC8A21A}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{47FEC4A6-5D65-47BA-9F4C-CCD75A12A357}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{184D50D7-006E-4874-B9C5-FF7841D4BE2D}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{C5B0E5C9-F808-41AB-93A4-05049EF1C641}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{7D7A6D05-336E-4574-A8F0-AD05F4C80E99}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{5C58D773-55D1-456E-9A18-F2CFBED0D7E4}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{9770C71D-BA8D-4460-9E54-9796A685C4A8}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{49693F72-E293-48DC-A94F-FC3D8D816973}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{D9717BD3-F5DA-4D7C-B984-AE0E799C3132}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{896F58F8-DFBE-41F3-99BF-111B9785BE42}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{F7993A43-163B-491C-BF4F-0E414004A83E}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{0A077574-DF20-4B00-A845-A4598D1747CE}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{78F31272-DF92-471A-889E-05209C3D53B3}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{A39C5DD1-312D-4853-964A-9C0C7456E344}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{E64E1D1E-79A4-40E8-A1C5-1450655D1BE4}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{B3B7A943-F432-4FDC-9F0C-45F413D78717}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{FE0159B0-D06D-4C9E-8B62-DFCFCE78B8BC}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{8BEF0DE0-B01B-4903-BB20-26F235A5F75D}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{71EEA914-EDE6-43F2-A90A-07653504FB0B}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{FBD8E4C4-BB39-450D-8BE7-14D99E7AEFDE}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{595CC48E-7029-4856-8998-592E0B18E0C1}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{CDE76594-4AB5-420D-9D7D-1A93CDEB8C52}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{0A67C728-EEDC-492C-9AFF-925D3835B702}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{8C286EC7-FD2D-478A-BE5A-3ACE0C2B63E0}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{7EBE94BD-DD5F-424F-8D32-FDB680EC8425}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{0674A348-D086-4318-A7ED-ECA6862DC41F}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{2C5332BD-020C-4C4A-A670-910A818E27DE}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{0EE97562-7661-49D2-B61E-E78535769D94}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{0DEBFC4E-D066-41D6-B7F3-305A454BAB22}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{015C2113-D475-41B7-8A9A-96A3349C6F5C}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{51094F09-CB80-467D-BEFC-AF11792BA692}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{5105FF3E-C7F9-495A-8741-4F94DD2F8677}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{9E0AA51B-E523-4D56-83CA-4BCD36712D0A}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{FC17C6BC-1511-406B-8A71-DB4CA0682D17}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{07A44650-99FE-4985-8084-F5BF6011ABA3}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{CC1E628F-B82F-40E7-9FA4-4B5FCC3588BA}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{F8E52B54-9797-4DC7-80FD-41DAA70E90D6}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{AC2078FF-5B4B-477A-9E6F-0FC183F35B92}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{4C34FC05-697A-47CF-A2FB-6E8E0BDB4E81}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{4F0EE4C8-AFD1-459B-BD17-4085E3BB488D}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{F709A274-76FF-4C47-A74C-9AC3BC6C6648}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{EE6A8486-EF3E-4866-A509-9A974EC83747}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{17A8E9A7-ECAF-4E1D-BB38-EB414449C9A9}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2863B5-EA52-4E1F-9BC0-B00A722B239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EEEF6E-FE3E-4BAC-87EF-7562F06F731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866BF51-1CE3-4756-8FB2-42801FEADDC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28DB8EC-1579-414E-9638-9E60E132ED2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682B657A-9E6B-46E3-A2B2-52A923FF135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46AF74F-3061-4142-BC0C-35EF0CD9C4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08B7A02-95D3-4FAC-850F-821ABC7F8B2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83B4966-05A9-4667-86DD-0BFD310669C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511E349-0F5B-4342-9721-17A18E8C248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90FCA3A-3802-4BB0-9AEA-C9F9F658C9C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2078A46-0F3A-4FAC-9C8F-2DB365C4515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91F4124-1583-41FB-98E3-6ED4A9A2AB7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A8F61CF-A362-4495-999D-2D90410BE68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FD45771-5CD0-4ED5-B0B0-D0D1748819E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A49423B-7F93-42BB-9206-F4F228AFF0C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C8F2FCA-4817-4760-908F-FC36D8B7FC2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0F75F3A-29AC-45AF-AE2E-4EDBBD5C437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7A48AA9-1971-452F-A46A-E073A0006C5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ACD8BC7-AD58-4B03-84BA-E4E12EC8A21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7FEC4A6-5D65-47BA-9F4C-CCD75A12A35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84D50D7-006E-4874-B9C5-FF7841D4BE2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5B0E5C9-F808-41AB-93A4-05049EF1C64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D7A6D05-336E-4574-A8F0-AD05F4C80E9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58D773-55D1-456E-9A18-F2CFBED0D7E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770C71D-BA8D-4460-9E54-9796A685C4A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9693F72-E293-48DC-A94F-FC3D8D81697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9717BD3-F5DA-4D7C-B984-AE0E799C313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96F58F8-DFBE-41F3-99BF-111B9785BE4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7993A43-163B-491C-BF4F-0E414004A83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A077574-DF20-4B00-A845-A4598D1747C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8F31272-DF92-471A-889E-05209C3D53B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39C5DD1-312D-4853-964A-9C0C7456E34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64E1D1E-79A4-40E8-A1C5-1450655D1BE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3B7A943-F432-4FDC-9F0C-45F413D7871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E0159B0-D06D-4C9E-8B62-DFCFCE78B8B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BEF0DE0-B01B-4903-BB20-26F235A5F75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1EEA914-EDE6-43F2-A90A-07653504FB0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BD8E4C4-BB39-450D-8BE7-14D99E7AEFD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95CC48E-7029-4856-8998-592E0B18E0C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DE76594-4AB5-420D-9D7D-1A93CDEB8C5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A67C728-EEDC-492C-9AFF-925D3835B70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C286EC7-FD2D-478A-BE5A-3ACE0C2B63E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EBE94BD-DD5F-424F-8D32-FDB680EC842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674A348-D086-4318-A7ED-ECA6862DC41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C5332BD-020C-4C4A-A670-910A818E27D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EE97562-7661-49D2-B61E-E78535769D9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DEBFC4E-D066-41D6-B7F3-305A454BAB2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15C2113-D475-41B7-8A9A-96A3349C6F5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1094F09-CB80-467D-BEFC-AF11792BA69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105FF3E-C7F9-495A-8741-4F94DD2F867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E0AA51B-E523-4D56-83CA-4BCD36712D0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C17C6BC-1511-406B-8A71-DB4CA0682D1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7A44650-99FE-4985-8084-F5BF6011ABA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C1E628F-B82F-40E7-9FA4-4B5FCC3588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8E52B54-9797-4DC7-80FD-41DAA70E90D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C2078FF-5B4B-477A-9E6F-0FC183F35B9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C34FC05-697A-47CF-A2FB-6E8E0BDB4E8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F0EE4C8-AFD1-459B-BD17-4085E3BB488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709A274-76FF-4C47-A74C-9AC3BC6C664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E6A8486-EF3E-4866-A509-9A974EC837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7A8E9A7-ECAF-4E1D-BB38-EB414449C9A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166EE-33B8-4DE4-BC5C-7AB31FCC26DF}">
  <dimension ref="A1:AR267"/>
  <sheetViews>
    <sheetView rightToLeft="1" topLeftCell="L25" zoomScale="70" zoomScaleNormal="70" workbookViewId="0">
      <selection activeCell="M36" sqref="M36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44140625" style="25" bestFit="1" customWidth="1"/>
    <col min="9" max="9" width="28.8867187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6.1093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03.88671875" style="23" bestFit="1" customWidth="1"/>
    <col min="29" max="29" width="15.6640625" style="28" bestFit="1" customWidth="1"/>
    <col min="30" max="30" width="13.6640625" style="29" bestFit="1" customWidth="1"/>
    <col min="31" max="31" width="57.5546875" style="23" bestFit="1" customWidth="1"/>
    <col min="32" max="32" width="28.33203125" style="23" bestFit="1" customWidth="1"/>
    <col min="33" max="33" width="13.5546875" style="23" bestFit="1" customWidth="1"/>
    <col min="34" max="34" width="121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309</v>
      </c>
      <c r="I2" s="136" t="s">
        <v>310</v>
      </c>
      <c r="J2" s="102"/>
      <c r="K2" s="10" t="str">
        <f t="shared" ref="K2:K4" ca="1" si="0">IF(C2, TODAY(), "" )</f>
        <v/>
      </c>
      <c r="L2" s="121"/>
      <c r="M2" s="121" t="s">
        <v>311</v>
      </c>
      <c r="N2" s="121" t="s">
        <v>312</v>
      </c>
      <c r="O2" s="102">
        <v>5501.3</v>
      </c>
      <c r="P2" s="102">
        <v>5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4" si="1">IF(C2, P2, U2 )</f>
        <v>0</v>
      </c>
      <c r="W2" s="11">
        <f t="shared" ref="W2:W4" si="2">P2-V2</f>
        <v>5</v>
      </c>
      <c r="X2" s="13">
        <f t="shared" ref="X2:X4" si="3">P2*T2</f>
        <v>256000000</v>
      </c>
      <c r="Y2" s="16"/>
      <c r="Z2" s="13">
        <f t="shared" ref="Z2:Z4" si="4">X2-Y2</f>
        <v>256000000</v>
      </c>
      <c r="AA2" s="133" t="s">
        <v>38</v>
      </c>
      <c r="AB2" s="131" t="s">
        <v>67</v>
      </c>
      <c r="AC2" s="127" t="s">
        <v>313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02"/>
      <c r="K3" s="10" t="str">
        <f t="shared" ca="1" si="0"/>
        <v/>
      </c>
      <c r="L3" s="122"/>
      <c r="M3" s="122"/>
      <c r="N3" s="122"/>
      <c r="O3" s="102">
        <v>5511.3</v>
      </c>
      <c r="P3" s="102">
        <v>6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6</v>
      </c>
      <c r="X3" s="13">
        <f t="shared" si="3"/>
        <v>417600000</v>
      </c>
      <c r="Y3" s="16"/>
      <c r="Z3" s="13">
        <f t="shared" si="4"/>
        <v>417600000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3">
        <v>2</v>
      </c>
      <c r="H4" s="64"/>
      <c r="I4" s="99" t="s">
        <v>29</v>
      </c>
      <c r="J4" s="102"/>
      <c r="K4" s="10" t="str">
        <f t="shared" ca="1" si="0"/>
        <v/>
      </c>
      <c r="L4" s="11"/>
      <c r="M4" s="11" t="s">
        <v>311</v>
      </c>
      <c r="N4" s="11" t="s">
        <v>314</v>
      </c>
      <c r="O4" s="102">
        <v>5501.3</v>
      </c>
      <c r="P4" s="102">
        <v>2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14"/>
      <c r="V4" s="15">
        <f t="shared" si="1"/>
        <v>0</v>
      </c>
      <c r="W4" s="11">
        <f t="shared" si="2"/>
        <v>2</v>
      </c>
      <c r="X4" s="13">
        <f t="shared" si="3"/>
        <v>102400000</v>
      </c>
      <c r="Y4" s="16"/>
      <c r="Z4" s="13">
        <f t="shared" si="4"/>
        <v>102400000</v>
      </c>
      <c r="AA4" s="17" t="s">
        <v>38</v>
      </c>
      <c r="AB4" s="12" t="s">
        <v>67</v>
      </c>
      <c r="AC4" s="18" t="s">
        <v>313</v>
      </c>
      <c r="AD4" s="19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تهران - کافه بیکری کروسان روشا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36">
        <v>3</v>
      </c>
      <c r="H5" s="139"/>
      <c r="I5" s="136" t="s">
        <v>147</v>
      </c>
      <c r="J5" s="102"/>
      <c r="K5" s="10" t="str">
        <f t="shared" ref="K5:K65" ca="1" si="7">IF(C5, TODAY(), "" )</f>
        <v/>
      </c>
      <c r="L5" s="121" t="s">
        <v>315</v>
      </c>
      <c r="M5" s="121" t="s">
        <v>316</v>
      </c>
      <c r="N5" s="121" t="s">
        <v>317</v>
      </c>
      <c r="O5" s="102">
        <v>5511.3</v>
      </c>
      <c r="P5" s="102">
        <v>6</v>
      </c>
      <c r="Q5" s="12" t="str">
        <f>VLOOKUP(O5, '[1]لیست محصولات اردیبهشت ۱۴۰۳'!B:C,2,0)</f>
        <v>هامبلا | Hambella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69600000</v>
      </c>
      <c r="U5" s="14"/>
      <c r="V5" s="15">
        <f t="shared" ref="V5:V65" si="8">IF(C5, P5, U5 )</f>
        <v>0</v>
      </c>
      <c r="W5" s="11">
        <f t="shared" ref="W5:W65" si="9">P5-V5</f>
        <v>6</v>
      </c>
      <c r="X5" s="13">
        <f t="shared" ref="X5:X65" si="10">P5*T5</f>
        <v>417600000</v>
      </c>
      <c r="Y5" s="16"/>
      <c r="Z5" s="13">
        <f t="shared" ref="Z5:Z65" si="11">X5-Y5</f>
        <v>417600000</v>
      </c>
      <c r="AA5" s="133" t="s">
        <v>38</v>
      </c>
      <c r="AB5" s="131" t="s">
        <v>318</v>
      </c>
      <c r="AC5" s="127" t="s">
        <v>319</v>
      </c>
      <c r="AD5" s="129"/>
      <c r="AE5" s="18"/>
      <c r="AF5" s="20"/>
      <c r="AG5" s="21" t="str">
        <f t="shared" si="5"/>
        <v>TRUE</v>
      </c>
      <c r="AH5" s="22" t="str">
        <f t="shared" si="6"/>
        <v>تهران خيابان انقلاب خيابان فلسطين نبش كوچه ي نايبي  ویکافه - محمدرضا دلجو 09051534303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37"/>
      <c r="H6" s="140"/>
      <c r="I6" s="137"/>
      <c r="J6" s="102"/>
      <c r="K6" s="10" t="str">
        <f t="shared" ca="1" si="7"/>
        <v/>
      </c>
      <c r="L6" s="135"/>
      <c r="M6" s="135"/>
      <c r="N6" s="135"/>
      <c r="O6" s="102">
        <v>5511.1</v>
      </c>
      <c r="P6" s="102">
        <v>12</v>
      </c>
      <c r="Q6" s="12" t="str">
        <f>VLOOKUP(O6, '[1]لیست محصولات اردیبهشت ۱۴۰۳'!B:C,2,0)</f>
        <v>هامبلا | Hambella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2800000</v>
      </c>
      <c r="U6" s="14"/>
      <c r="V6" s="15">
        <f t="shared" si="8"/>
        <v>0</v>
      </c>
      <c r="W6" s="11">
        <f t="shared" si="9"/>
        <v>12</v>
      </c>
      <c r="X6" s="13">
        <f t="shared" si="10"/>
        <v>33600000</v>
      </c>
      <c r="Y6" s="16"/>
      <c r="Z6" s="13">
        <f t="shared" si="11"/>
        <v>33600000</v>
      </c>
      <c r="AA6" s="155"/>
      <c r="AB6" s="154"/>
      <c r="AC6" s="153"/>
      <c r="AD6" s="152"/>
      <c r="AE6" s="18"/>
      <c r="AF6" s="20"/>
      <c r="AG6" s="21" t="str">
        <f t="shared" si="5"/>
        <v>TRUE</v>
      </c>
      <c r="AH6" s="22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37"/>
      <c r="H7" s="140"/>
      <c r="I7" s="137"/>
      <c r="J7" s="102"/>
      <c r="K7" s="10" t="str">
        <f t="shared" ca="1" si="7"/>
        <v/>
      </c>
      <c r="L7" s="135"/>
      <c r="M7" s="135"/>
      <c r="N7" s="135"/>
      <c r="O7" s="102">
        <v>5522.1</v>
      </c>
      <c r="P7" s="102">
        <v>6</v>
      </c>
      <c r="Q7" s="12" t="str">
        <f>VLOOKUP(O7, '[1]لیست محصولات اردیبهشت ۱۴۰۳'!B:C,2,0)</f>
        <v>تامارا | Tamara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2600000</v>
      </c>
      <c r="U7" s="24"/>
      <c r="V7" s="15">
        <f t="shared" si="8"/>
        <v>0</v>
      </c>
      <c r="W7" s="11">
        <f t="shared" si="9"/>
        <v>6</v>
      </c>
      <c r="X7" s="13">
        <f t="shared" si="10"/>
        <v>15600000</v>
      </c>
      <c r="Y7" s="16"/>
      <c r="Z7" s="13">
        <f t="shared" si="11"/>
        <v>15600000</v>
      </c>
      <c r="AA7" s="155"/>
      <c r="AB7" s="154"/>
      <c r="AC7" s="153"/>
      <c r="AD7" s="152"/>
      <c r="AE7" s="18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7"/>
      <c r="H8" s="140"/>
      <c r="I8" s="137"/>
      <c r="J8" s="102"/>
      <c r="K8" s="10" t="str">
        <f t="shared" ca="1" si="7"/>
        <v/>
      </c>
      <c r="L8" s="135"/>
      <c r="M8" s="135"/>
      <c r="N8" s="135"/>
      <c r="O8" s="102">
        <v>3326.1</v>
      </c>
      <c r="P8" s="102">
        <v>3</v>
      </c>
      <c r="Q8" s="12" t="str">
        <f>VLOOKUP(O8, '[1]لیست محصولات اردیبهشت ۱۴۰۳'!B:C,2,0)</f>
        <v>میاگروس | Milagros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3750000</v>
      </c>
      <c r="U8" s="14"/>
      <c r="V8" s="15">
        <f t="shared" si="8"/>
        <v>0</v>
      </c>
      <c r="W8" s="11">
        <f t="shared" si="9"/>
        <v>3</v>
      </c>
      <c r="X8" s="13">
        <f t="shared" si="10"/>
        <v>11250000</v>
      </c>
      <c r="Y8" s="16"/>
      <c r="Z8" s="13">
        <f t="shared" si="11"/>
        <v>11250000</v>
      </c>
      <c r="AA8" s="155"/>
      <c r="AB8" s="154"/>
      <c r="AC8" s="153"/>
      <c r="AD8" s="152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8"/>
      <c r="H9" s="141"/>
      <c r="I9" s="138"/>
      <c r="J9" s="102"/>
      <c r="K9" s="10" t="str">
        <f t="shared" ca="1" si="7"/>
        <v/>
      </c>
      <c r="L9" s="122"/>
      <c r="M9" s="122"/>
      <c r="N9" s="122"/>
      <c r="O9" s="102">
        <v>3326.2</v>
      </c>
      <c r="P9" s="102">
        <v>1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18150000</v>
      </c>
      <c r="U9" s="14"/>
      <c r="V9" s="15">
        <f t="shared" si="8"/>
        <v>0</v>
      </c>
      <c r="W9" s="11">
        <f t="shared" si="9"/>
        <v>1</v>
      </c>
      <c r="X9" s="13">
        <f t="shared" si="10"/>
        <v>18150000</v>
      </c>
      <c r="Y9" s="16"/>
      <c r="Z9" s="13">
        <f t="shared" si="11"/>
        <v>18150000</v>
      </c>
      <c r="AA9" s="134"/>
      <c r="AB9" s="132"/>
      <c r="AC9" s="128"/>
      <c r="AD9" s="130"/>
      <c r="AE9" s="18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4</v>
      </c>
      <c r="H10" s="125">
        <v>273962340625</v>
      </c>
      <c r="I10" s="123" t="s">
        <v>147</v>
      </c>
      <c r="J10" s="102"/>
      <c r="K10" s="10" t="str">
        <f t="shared" ca="1" si="7"/>
        <v/>
      </c>
      <c r="L10" s="121" t="s">
        <v>320</v>
      </c>
      <c r="M10" s="121" t="s">
        <v>321</v>
      </c>
      <c r="N10" s="121" t="s">
        <v>322</v>
      </c>
      <c r="O10" s="102">
        <v>5522.2</v>
      </c>
      <c r="P10" s="102">
        <v>2</v>
      </c>
      <c r="Q10" s="12" t="str">
        <f>VLOOKUP(O10, '[1]لیست محصولات اردیبهشت ۱۴۰۳'!B:C,2,0)</f>
        <v>تامارا | Tamara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12450000</v>
      </c>
      <c r="U10" s="14"/>
      <c r="V10" s="15">
        <f t="shared" si="8"/>
        <v>0</v>
      </c>
      <c r="W10" s="11">
        <f t="shared" si="9"/>
        <v>2</v>
      </c>
      <c r="X10" s="13">
        <f t="shared" si="10"/>
        <v>24900000</v>
      </c>
      <c r="Y10" s="16"/>
      <c r="Z10" s="13">
        <f t="shared" si="11"/>
        <v>24900000</v>
      </c>
      <c r="AA10" s="133" t="s">
        <v>38</v>
      </c>
      <c r="AB10" s="131" t="s">
        <v>323</v>
      </c>
      <c r="AC10" s="127" t="s">
        <v>324</v>
      </c>
      <c r="AD10" s="129"/>
      <c r="AE10" s="18"/>
      <c r="AF10" s="20"/>
      <c r="AG10" s="21" t="str">
        <f t="shared" si="5"/>
        <v>TRUE</v>
      </c>
      <c r="AH10" s="22" t="str">
        <f t="shared" si="6"/>
        <v>تهران بلوارفردوس بین وفا اذر و رامین پلاک ۲۹۲ مورالانژ - ایلیا حقیقی 09001378119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02"/>
      <c r="K11" s="10" t="str">
        <f t="shared" ca="1" si="7"/>
        <v/>
      </c>
      <c r="L11" s="122"/>
      <c r="M11" s="122"/>
      <c r="N11" s="122"/>
      <c r="O11" s="102">
        <v>5511.2</v>
      </c>
      <c r="P11" s="102">
        <v>2</v>
      </c>
      <c r="Q11" s="12" t="str">
        <f>VLOOKUP(O11, '[1]لیست محصولات اردیبهشت ۱۴۰۳'!B:C,2,0)</f>
        <v>هامبلا | Hambella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13350000</v>
      </c>
      <c r="U11" s="14"/>
      <c r="V11" s="15">
        <f t="shared" si="8"/>
        <v>0</v>
      </c>
      <c r="W11" s="11">
        <f t="shared" si="9"/>
        <v>2</v>
      </c>
      <c r="X11" s="13">
        <f t="shared" si="10"/>
        <v>26700000</v>
      </c>
      <c r="Y11" s="16"/>
      <c r="Z11" s="13">
        <f t="shared" si="11"/>
        <v>26700000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5</v>
      </c>
      <c r="H12" s="125">
        <v>273977304651</v>
      </c>
      <c r="I12" s="123" t="s">
        <v>147</v>
      </c>
      <c r="J12" s="102"/>
      <c r="K12" s="10" t="str">
        <f t="shared" ca="1" si="7"/>
        <v/>
      </c>
      <c r="L12" s="121" t="s">
        <v>325</v>
      </c>
      <c r="M12" s="121" t="s">
        <v>326</v>
      </c>
      <c r="N12" s="121"/>
      <c r="O12" s="102">
        <v>5501.1</v>
      </c>
      <c r="P12" s="102">
        <v>1</v>
      </c>
      <c r="Q12" s="12" t="str">
        <f>VLOOKUP(O12, '[1]لیست محصولات اردیبهشت ۱۴۰۳'!B:C,2,0)</f>
        <v>ورتکس | Vortex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2100000</v>
      </c>
      <c r="U12" s="14"/>
      <c r="V12" s="15">
        <f t="shared" si="8"/>
        <v>0</v>
      </c>
      <c r="W12" s="11">
        <f t="shared" si="9"/>
        <v>1</v>
      </c>
      <c r="X12" s="13">
        <f t="shared" si="10"/>
        <v>2100000</v>
      </c>
      <c r="Y12" s="16"/>
      <c r="Z12" s="13">
        <f t="shared" si="11"/>
        <v>2100000</v>
      </c>
      <c r="AA12" s="133" t="s">
        <v>327</v>
      </c>
      <c r="AB12" s="131" t="s">
        <v>328</v>
      </c>
      <c r="AC12" s="127" t="s">
        <v>329</v>
      </c>
      <c r="AD12" s="129"/>
      <c r="AE12" s="18"/>
      <c r="AF12" s="20"/>
      <c r="AG12" s="21" t="str">
        <f t="shared" si="5"/>
        <v>TRUE</v>
      </c>
      <c r="AH12" s="22" t="str">
        <f t="shared" si="6"/>
        <v>مرکزی اراک - خیابان ملک نبش کوچه توحید بوتیک امین  - سروش تقدس 09163079132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1"/>
      <c r="H13" s="182"/>
      <c r="I13" s="151"/>
      <c r="J13" s="102"/>
      <c r="K13" s="10" t="str">
        <f t="shared" ca="1" si="7"/>
        <v/>
      </c>
      <c r="L13" s="135"/>
      <c r="M13" s="135"/>
      <c r="N13" s="135"/>
      <c r="O13" s="102">
        <v>5511.1</v>
      </c>
      <c r="P13" s="102">
        <v>1</v>
      </c>
      <c r="Q13" s="12" t="str">
        <f>VLOOKUP(O13, '[1]لیست محصولات اردیبهشت ۱۴۰۳'!B:C,2,0)</f>
        <v>هامبلا | Hambella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2800000</v>
      </c>
      <c r="U13" s="24"/>
      <c r="V13" s="15">
        <f t="shared" si="8"/>
        <v>0</v>
      </c>
      <c r="W13" s="11">
        <f t="shared" si="9"/>
        <v>1</v>
      </c>
      <c r="X13" s="13">
        <f t="shared" si="10"/>
        <v>2800000</v>
      </c>
      <c r="Y13" s="16"/>
      <c r="Z13" s="13">
        <f t="shared" si="11"/>
        <v>2800000</v>
      </c>
      <c r="AA13" s="155"/>
      <c r="AB13" s="154"/>
      <c r="AC13" s="153"/>
      <c r="AD13" s="152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4"/>
      <c r="H14" s="126"/>
      <c r="I14" s="124"/>
      <c r="J14" s="102"/>
      <c r="K14" s="10" t="str">
        <f t="shared" ca="1" si="7"/>
        <v/>
      </c>
      <c r="L14" s="122"/>
      <c r="M14" s="122"/>
      <c r="N14" s="122"/>
      <c r="O14" s="102">
        <v>3325.1</v>
      </c>
      <c r="P14" s="102">
        <v>1</v>
      </c>
      <c r="Q14" s="12" t="str">
        <f>VLOOKUP(O14, '[1]لیست محصولات اردیبهشت ۱۴۰۳'!B:C,2,0)</f>
        <v>راتناگری | Ratnagiri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4250000</v>
      </c>
      <c r="U14" s="14"/>
      <c r="V14" s="15">
        <f t="shared" si="8"/>
        <v>0</v>
      </c>
      <c r="W14" s="11">
        <f t="shared" si="9"/>
        <v>1</v>
      </c>
      <c r="X14" s="13">
        <f t="shared" si="10"/>
        <v>4250000</v>
      </c>
      <c r="Y14" s="16"/>
      <c r="Z14" s="13">
        <f t="shared" si="11"/>
        <v>4250000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23">
        <v>6</v>
      </c>
      <c r="H15" s="125">
        <v>53850638601</v>
      </c>
      <c r="I15" s="123" t="s">
        <v>147</v>
      </c>
      <c r="J15" s="102"/>
      <c r="K15" s="10" t="str">
        <f t="shared" ca="1" si="7"/>
        <v/>
      </c>
      <c r="L15" s="121" t="s">
        <v>330</v>
      </c>
      <c r="M15" s="121" t="s">
        <v>331</v>
      </c>
      <c r="N15" s="121"/>
      <c r="O15" s="102">
        <v>5501.1</v>
      </c>
      <c r="P15" s="102">
        <v>1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2100000</v>
      </c>
      <c r="U15" s="14"/>
      <c r="V15" s="15">
        <f t="shared" si="8"/>
        <v>0</v>
      </c>
      <c r="W15" s="11">
        <f t="shared" si="9"/>
        <v>1</v>
      </c>
      <c r="X15" s="13">
        <f t="shared" si="10"/>
        <v>2100000</v>
      </c>
      <c r="Y15" s="16"/>
      <c r="Z15" s="13">
        <f t="shared" si="11"/>
        <v>2100000</v>
      </c>
      <c r="AA15" s="133" t="s">
        <v>87</v>
      </c>
      <c r="AB15" s="131" t="s">
        <v>332</v>
      </c>
      <c r="AC15" s="127" t="s">
        <v>333</v>
      </c>
      <c r="AD15" s="129"/>
      <c r="AE15" s="18"/>
      <c r="AF15" s="20"/>
      <c r="AG15" s="21" t="str">
        <f t="shared" si="5"/>
        <v>TRUE</v>
      </c>
      <c r="AH15" s="22" t="str">
        <f t="shared" si="6"/>
        <v>کرج عظیمیه میدان اسبی خیابان ارکیده پلاک۷۱ واحد ۱۲  - سرور جامعی زاده 09197173590</v>
      </c>
    </row>
    <row r="16" spans="1:34" ht="22.35" customHeight="1">
      <c r="A16" s="7"/>
      <c r="B16" s="7"/>
      <c r="C16" s="7"/>
      <c r="D16" s="7"/>
      <c r="E16" s="7"/>
      <c r="F16" s="8"/>
      <c r="G16" s="151"/>
      <c r="H16" s="182"/>
      <c r="I16" s="151"/>
      <c r="J16" s="102"/>
      <c r="K16" s="10" t="str">
        <f t="shared" ca="1" si="7"/>
        <v/>
      </c>
      <c r="L16" s="135"/>
      <c r="M16" s="135"/>
      <c r="N16" s="135"/>
      <c r="O16" s="102">
        <v>5511.11</v>
      </c>
      <c r="P16" s="102">
        <v>1</v>
      </c>
      <c r="Q16" s="65" t="str">
        <f>VLOOKUP(O16, '[1]لیست محصولات اردیبهشت ۱۴۰۳'!B:C,2,0)</f>
        <v>هامبلا(رست دمی) | Hambella( Filter Roast)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2800000</v>
      </c>
      <c r="U16" s="14"/>
      <c r="V16" s="15">
        <f t="shared" si="8"/>
        <v>0</v>
      </c>
      <c r="W16" s="11">
        <f t="shared" si="9"/>
        <v>1</v>
      </c>
      <c r="X16" s="13">
        <f t="shared" si="10"/>
        <v>2800000</v>
      </c>
      <c r="Y16" s="16"/>
      <c r="Z16" s="13">
        <f t="shared" si="11"/>
        <v>2800000</v>
      </c>
      <c r="AA16" s="155"/>
      <c r="AB16" s="154"/>
      <c r="AC16" s="153"/>
      <c r="AD16" s="152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4"/>
      <c r="H17" s="126"/>
      <c r="I17" s="124"/>
      <c r="J17" s="102"/>
      <c r="K17" s="10" t="str">
        <f t="shared" ca="1" si="7"/>
        <v/>
      </c>
      <c r="L17" s="122"/>
      <c r="M17" s="122"/>
      <c r="N17" s="122"/>
      <c r="O17" s="102">
        <v>5522.1</v>
      </c>
      <c r="P17" s="102">
        <v>1</v>
      </c>
      <c r="Q17" s="12" t="str">
        <f>VLOOKUP(O17, '[1]لیست محصولات اردیبهشت ۱۴۰۳'!B:C,2,0)</f>
        <v>تامارا | Tamara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2600000</v>
      </c>
      <c r="U17" s="14"/>
      <c r="V17" s="15">
        <f t="shared" si="8"/>
        <v>0</v>
      </c>
      <c r="W17" s="11">
        <f t="shared" si="9"/>
        <v>1</v>
      </c>
      <c r="X17" s="13">
        <f t="shared" si="10"/>
        <v>2600000</v>
      </c>
      <c r="Y17" s="16"/>
      <c r="Z17" s="13">
        <f t="shared" si="11"/>
        <v>2600000</v>
      </c>
      <c r="AA17" s="134"/>
      <c r="AB17" s="132"/>
      <c r="AC17" s="128"/>
      <c r="AD17" s="130"/>
      <c r="AE17" s="18"/>
      <c r="AF17" s="20"/>
      <c r="AG17" s="21" t="str">
        <f t="shared" si="5"/>
        <v>TRUE</v>
      </c>
      <c r="AH17" s="22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02">
        <v>7</v>
      </c>
      <c r="H18" s="9">
        <v>274005511056</v>
      </c>
      <c r="I18" s="102" t="s">
        <v>147</v>
      </c>
      <c r="J18" s="102"/>
      <c r="K18" s="10" t="str">
        <f t="shared" ca="1" si="7"/>
        <v/>
      </c>
      <c r="L18" s="11" t="s">
        <v>216</v>
      </c>
      <c r="M18" s="11" t="s">
        <v>334</v>
      </c>
      <c r="N18" s="11" t="s">
        <v>335</v>
      </c>
      <c r="O18" s="102">
        <v>5501.2</v>
      </c>
      <c r="P18" s="102">
        <v>1</v>
      </c>
      <c r="Q18" s="12" t="str">
        <f>VLOOKUP(O18, '[1]لیست محصولات اردیبهشت ۱۴۰۳'!B:C,2,0)</f>
        <v>ورتکس | Vortex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9900000</v>
      </c>
      <c r="U18" s="14"/>
      <c r="V18" s="15">
        <f t="shared" si="8"/>
        <v>0</v>
      </c>
      <c r="W18" s="11">
        <f t="shared" si="9"/>
        <v>1</v>
      </c>
      <c r="X18" s="13">
        <f t="shared" si="10"/>
        <v>9900000</v>
      </c>
      <c r="Y18" s="16"/>
      <c r="Z18" s="13">
        <f t="shared" si="11"/>
        <v>9900000</v>
      </c>
      <c r="AA18" s="17" t="s">
        <v>38</v>
      </c>
      <c r="AB18" s="12" t="s">
        <v>336</v>
      </c>
      <c r="AC18" s="18" t="s">
        <v>337</v>
      </c>
      <c r="AD18" s="19" t="s">
        <v>41</v>
      </c>
      <c r="AE18" s="18"/>
      <c r="AF18" s="20"/>
      <c r="AG18" s="21" t="str">
        <f t="shared" si="5"/>
        <v>TRUE</v>
      </c>
      <c r="AH18" s="22" t="str">
        <f t="shared" si="6"/>
        <v>تهران خیابان طالقانی،خیابان موسوی،کوچه ایرانشهر،پلاک ۱ عمارت جهان کوچک من - امیرحسین ضیائی پور 09366388030</v>
      </c>
    </row>
    <row r="19" spans="1:34" ht="22.35" customHeight="1">
      <c r="A19" s="7"/>
      <c r="B19" s="7"/>
      <c r="C19" s="7"/>
      <c r="D19" s="7"/>
      <c r="E19" s="7"/>
      <c r="F19" s="8"/>
      <c r="G19" s="123">
        <v>8</v>
      </c>
      <c r="H19" s="125">
        <v>274010931136</v>
      </c>
      <c r="I19" s="123" t="s">
        <v>338</v>
      </c>
      <c r="J19" s="102"/>
      <c r="K19" s="10" t="str">
        <f t="shared" ca="1" si="7"/>
        <v/>
      </c>
      <c r="L19" s="121" t="s">
        <v>339</v>
      </c>
      <c r="M19" s="121" t="s">
        <v>340</v>
      </c>
      <c r="N19" s="121"/>
      <c r="O19" s="102">
        <v>5522.1</v>
      </c>
      <c r="P19" s="102">
        <v>2</v>
      </c>
      <c r="Q19" s="12" t="str">
        <f>VLOOKUP(O19, '[1]لیست محصولات اردیبهشت ۱۴۰۳'!B:C,2,0)</f>
        <v>تامارا | Tamara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2600000</v>
      </c>
      <c r="U19" s="14"/>
      <c r="V19" s="15">
        <f t="shared" si="8"/>
        <v>0</v>
      </c>
      <c r="W19" s="11">
        <f t="shared" si="9"/>
        <v>2</v>
      </c>
      <c r="X19" s="13">
        <f t="shared" si="10"/>
        <v>5200000</v>
      </c>
      <c r="Y19" s="16"/>
      <c r="Z19" s="13">
        <f t="shared" si="11"/>
        <v>5200000</v>
      </c>
      <c r="AA19" s="133" t="s">
        <v>105</v>
      </c>
      <c r="AB19" s="131" t="s">
        <v>341</v>
      </c>
      <c r="AC19" s="127" t="s">
        <v>342</v>
      </c>
      <c r="AD19" s="129"/>
      <c r="AE19" s="18"/>
      <c r="AF19" s="20"/>
      <c r="AG19" s="21" t="str">
        <f t="shared" si="5"/>
        <v>TRUE</v>
      </c>
      <c r="AH19" s="22" t="str">
        <f t="shared" si="6"/>
        <v>رشت خیابان نامجو کوچه یوسفی پلاک ۱۱۹۶ واحد ۱   - امیرعلی خاوری 09113309126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02"/>
      <c r="K20" s="10" t="str">
        <f t="shared" ca="1" si="7"/>
        <v/>
      </c>
      <c r="L20" s="135"/>
      <c r="M20" s="135"/>
      <c r="N20" s="135"/>
      <c r="O20" s="102">
        <v>3325.1</v>
      </c>
      <c r="P20" s="102">
        <v>1</v>
      </c>
      <c r="Q20" s="12" t="str">
        <f>VLOOKUP(O20, '[1]لیست محصولات اردیبهشت ۱۴۰۳'!B:C,2,0)</f>
        <v>راتناگری | Ratnagiri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4250000</v>
      </c>
      <c r="U20" s="14"/>
      <c r="V20" s="15">
        <f t="shared" si="8"/>
        <v>0</v>
      </c>
      <c r="W20" s="11">
        <f t="shared" si="9"/>
        <v>1</v>
      </c>
      <c r="X20" s="13">
        <f t="shared" si="10"/>
        <v>4250000</v>
      </c>
      <c r="Y20" s="16"/>
      <c r="Z20" s="13">
        <f t="shared" si="11"/>
        <v>4250000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4"/>
      <c r="H21" s="126"/>
      <c r="I21" s="124"/>
      <c r="J21" s="102"/>
      <c r="K21" s="10" t="str">
        <f t="shared" ca="1" si="7"/>
        <v/>
      </c>
      <c r="L21" s="122"/>
      <c r="M21" s="122"/>
      <c r="N21" s="122"/>
      <c r="O21" s="102">
        <v>3326.1</v>
      </c>
      <c r="P21" s="102">
        <v>1</v>
      </c>
      <c r="Q21" s="12" t="str">
        <f>VLOOKUP(O21, '[1]لیست محصولات اردیبهشت ۱۴۰۳'!B:C,2,0)</f>
        <v>میاگروس | Milagros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3750000</v>
      </c>
      <c r="U21" s="14"/>
      <c r="V21" s="15">
        <f t="shared" si="8"/>
        <v>0</v>
      </c>
      <c r="W21" s="11">
        <f t="shared" si="9"/>
        <v>1</v>
      </c>
      <c r="X21" s="13">
        <f t="shared" si="10"/>
        <v>3750000</v>
      </c>
      <c r="Y21" s="16"/>
      <c r="Z21" s="13">
        <f t="shared" si="11"/>
        <v>3750000</v>
      </c>
      <c r="AA21" s="134"/>
      <c r="AB21" s="132"/>
      <c r="AC21" s="128"/>
      <c r="AD21" s="130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9</v>
      </c>
      <c r="H22" s="125">
        <v>274018907633</v>
      </c>
      <c r="I22" s="123" t="s">
        <v>338</v>
      </c>
      <c r="J22" s="102"/>
      <c r="K22" s="10" t="str">
        <f t="shared" ca="1" si="7"/>
        <v/>
      </c>
      <c r="L22" s="121" t="s">
        <v>280</v>
      </c>
      <c r="M22" s="121" t="s">
        <v>343</v>
      </c>
      <c r="N22" s="121"/>
      <c r="O22" s="102">
        <v>5511.11</v>
      </c>
      <c r="P22" s="102">
        <v>1</v>
      </c>
      <c r="Q22" s="65" t="str">
        <f>VLOOKUP(O22, '[1]لیست محصولات اردیبهشت ۱۴۰۳'!B:C,2,0)</f>
        <v>هامبلا(رست دمی) | Hambella( Filter Roast)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2800000</v>
      </c>
      <c r="U22" s="14"/>
      <c r="V22" s="15">
        <f t="shared" si="8"/>
        <v>0</v>
      </c>
      <c r="W22" s="11">
        <f t="shared" si="9"/>
        <v>1</v>
      </c>
      <c r="X22" s="13">
        <f t="shared" si="10"/>
        <v>2800000</v>
      </c>
      <c r="Y22" s="16"/>
      <c r="Z22" s="13">
        <f t="shared" si="11"/>
        <v>2800000</v>
      </c>
      <c r="AA22" s="133" t="s">
        <v>38</v>
      </c>
      <c r="AB22" s="131" t="s">
        <v>344</v>
      </c>
      <c r="AC22" s="127" t="s">
        <v>345</v>
      </c>
      <c r="AD22" s="129" t="s">
        <v>41</v>
      </c>
      <c r="AE22" s="18"/>
      <c r="AF22" s="20"/>
      <c r="AG22" s="21" t="str">
        <f t="shared" si="5"/>
        <v>TRUE</v>
      </c>
      <c r="AH22" s="22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1"/>
      <c r="H23" s="182"/>
      <c r="I23" s="151"/>
      <c r="J23" s="102"/>
      <c r="K23" s="10" t="str">
        <f t="shared" ca="1" si="7"/>
        <v/>
      </c>
      <c r="L23" s="135"/>
      <c r="M23" s="135"/>
      <c r="N23" s="135"/>
      <c r="O23" s="102">
        <v>3326.1</v>
      </c>
      <c r="P23" s="102">
        <v>1</v>
      </c>
      <c r="Q23" s="12" t="str">
        <f>VLOOKUP(O23, '[1]لیست محصولات اردیبهشت ۱۴۰۳'!B:C,2,0)</f>
        <v>میاگروس | Milagros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3750000</v>
      </c>
      <c r="U23" s="14"/>
      <c r="V23" s="15">
        <f t="shared" si="8"/>
        <v>0</v>
      </c>
      <c r="W23" s="11">
        <f t="shared" si="9"/>
        <v>1</v>
      </c>
      <c r="X23" s="13">
        <f t="shared" si="10"/>
        <v>3750000</v>
      </c>
      <c r="Y23" s="16"/>
      <c r="Z23" s="13">
        <f t="shared" si="11"/>
        <v>3750000</v>
      </c>
      <c r="AA23" s="155"/>
      <c r="AB23" s="154"/>
      <c r="AC23" s="153"/>
      <c r="AD23" s="152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24"/>
      <c r="H24" s="126"/>
      <c r="I24" s="124"/>
      <c r="J24" s="102"/>
      <c r="K24" s="10" t="str">
        <f t="shared" ca="1" si="7"/>
        <v/>
      </c>
      <c r="L24" s="122"/>
      <c r="M24" s="122"/>
      <c r="N24" s="122"/>
      <c r="O24" s="102">
        <v>5501.1</v>
      </c>
      <c r="P24" s="102">
        <v>1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150</v>
      </c>
      <c r="T24" s="13">
        <f>VLOOKUP(O24, '[1]لیست محصولات اردیبهشت ۱۴۰۳'!B:G,6,0)</f>
        <v>2100000</v>
      </c>
      <c r="U24" s="14"/>
      <c r="V24" s="15">
        <f t="shared" si="8"/>
        <v>0</v>
      </c>
      <c r="W24" s="11">
        <f t="shared" si="9"/>
        <v>1</v>
      </c>
      <c r="X24" s="13">
        <f t="shared" si="10"/>
        <v>2100000</v>
      </c>
      <c r="Y24" s="16"/>
      <c r="Z24" s="13">
        <f t="shared" si="11"/>
        <v>2100000</v>
      </c>
      <c r="AA24" s="134"/>
      <c r="AB24" s="132"/>
      <c r="AC24" s="128"/>
      <c r="AD24" s="130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3">
        <v>10</v>
      </c>
      <c r="H25" s="125">
        <v>274021900248</v>
      </c>
      <c r="I25" s="123" t="s">
        <v>338</v>
      </c>
      <c r="J25" s="102"/>
      <c r="K25" s="10" t="str">
        <f t="shared" ca="1" si="7"/>
        <v/>
      </c>
      <c r="L25" s="121" t="s">
        <v>346</v>
      </c>
      <c r="M25" s="121" t="s">
        <v>347</v>
      </c>
      <c r="N25" s="121"/>
      <c r="O25" s="102">
        <v>5511.11</v>
      </c>
      <c r="P25" s="102">
        <v>1</v>
      </c>
      <c r="Q25" s="65" t="str">
        <f>VLOOKUP(O25, '[1]لیست محصولات اردیبهشت ۱۴۰۳'!B:C,2,0)</f>
        <v>هامبلا(رست دمی) | Hambella( Filter Roast)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2800000</v>
      </c>
      <c r="U25" s="14"/>
      <c r="V25" s="15">
        <f t="shared" si="8"/>
        <v>0</v>
      </c>
      <c r="W25" s="11">
        <f t="shared" si="9"/>
        <v>1</v>
      </c>
      <c r="X25" s="13">
        <f t="shared" si="10"/>
        <v>2800000</v>
      </c>
      <c r="Y25" s="16"/>
      <c r="Z25" s="13">
        <f t="shared" si="11"/>
        <v>2800000</v>
      </c>
      <c r="AA25" s="133" t="s">
        <v>83</v>
      </c>
      <c r="AB25" s="131" t="s">
        <v>348</v>
      </c>
      <c r="AC25" s="127" t="s">
        <v>349</v>
      </c>
      <c r="AD25" s="129"/>
      <c r="AE25" s="18"/>
      <c r="AF25" s="20"/>
      <c r="AG25" s="21" t="str">
        <f t="shared" si="5"/>
        <v>TRUE</v>
      </c>
      <c r="AH25" s="22" t="str">
        <f t="shared" si="6"/>
        <v>مشهد بلوار امام علی،رفیعی۸،پلاک۱۶،واحد۱  - بهروز صراف زاده 09378060117</v>
      </c>
    </row>
    <row r="26" spans="1:34" ht="22.35" customHeight="1">
      <c r="A26" s="7"/>
      <c r="B26" s="7"/>
      <c r="C26" s="7"/>
      <c r="D26" s="7"/>
      <c r="E26" s="7"/>
      <c r="F26" s="8"/>
      <c r="G26" s="124"/>
      <c r="H26" s="126"/>
      <c r="I26" s="124"/>
      <c r="J26" s="102"/>
      <c r="K26" s="10" t="str">
        <f t="shared" ca="1" si="7"/>
        <v/>
      </c>
      <c r="L26" s="122"/>
      <c r="M26" s="122"/>
      <c r="N26" s="122"/>
      <c r="O26" s="102">
        <v>5522.1</v>
      </c>
      <c r="P26" s="102">
        <v>1</v>
      </c>
      <c r="Q26" s="12" t="str">
        <f>VLOOKUP(O26, '[1]لیست محصولات اردیبهشت ۱۴۰۳'!B:C,2,0)</f>
        <v>تامارا | Tamara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2600000</v>
      </c>
      <c r="U26" s="14"/>
      <c r="V26" s="15">
        <f t="shared" si="8"/>
        <v>0</v>
      </c>
      <c r="W26" s="11">
        <f t="shared" si="9"/>
        <v>1</v>
      </c>
      <c r="X26" s="13">
        <f t="shared" si="10"/>
        <v>2600000</v>
      </c>
      <c r="Y26" s="16"/>
      <c r="Z26" s="13">
        <f t="shared" si="11"/>
        <v>2600000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11</v>
      </c>
      <c r="H27" s="125">
        <v>274030238016</v>
      </c>
      <c r="I27" s="123" t="s">
        <v>338</v>
      </c>
      <c r="J27" s="102"/>
      <c r="K27" s="10" t="str">
        <f t="shared" ca="1" si="7"/>
        <v/>
      </c>
      <c r="L27" s="121" t="s">
        <v>70</v>
      </c>
      <c r="M27" s="121" t="s">
        <v>350</v>
      </c>
      <c r="N27" s="121"/>
      <c r="O27" s="102">
        <v>5511.2</v>
      </c>
      <c r="P27" s="102">
        <v>1</v>
      </c>
      <c r="Q27" s="12" t="str">
        <f>VLOOKUP(O27, '[1]لیست محصولات اردیبهشت ۱۴۰۳'!B:C,2,0)</f>
        <v>هامبلا | Hambella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13350000</v>
      </c>
      <c r="U27" s="14"/>
      <c r="V27" s="15">
        <f t="shared" si="8"/>
        <v>0</v>
      </c>
      <c r="W27" s="11">
        <f t="shared" si="9"/>
        <v>1</v>
      </c>
      <c r="X27" s="13">
        <f t="shared" si="10"/>
        <v>13350000</v>
      </c>
      <c r="Y27" s="16"/>
      <c r="Z27" s="13">
        <f t="shared" si="11"/>
        <v>13350000</v>
      </c>
      <c r="AA27" s="133" t="s">
        <v>38</v>
      </c>
      <c r="AB27" s="131" t="s">
        <v>351</v>
      </c>
      <c r="AC27" s="127" t="s">
        <v>352</v>
      </c>
      <c r="AD27" s="129" t="s">
        <v>41</v>
      </c>
      <c r="AE27" s="18"/>
      <c r="AF27" s="20"/>
      <c r="AG27" s="21" t="str">
        <f t="shared" si="5"/>
        <v>TRUE</v>
      </c>
      <c r="AH27" s="22" t="str">
        <f t="shared" si="6"/>
        <v>تهران مجیدیه شمالی اول ته شمس آبار کوچه شهید مافی لاک ۴ واحد۱۲  - شبنم کاظمی 09124862451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1"/>
      <c r="H28" s="182"/>
      <c r="I28" s="151"/>
      <c r="J28" s="102"/>
      <c r="K28" s="10" t="str">
        <f t="shared" ca="1" si="7"/>
        <v/>
      </c>
      <c r="L28" s="135"/>
      <c r="M28" s="135"/>
      <c r="N28" s="135"/>
      <c r="O28" s="102">
        <v>5511.11</v>
      </c>
      <c r="P28" s="102">
        <v>1</v>
      </c>
      <c r="Q28" s="65" t="str">
        <f>VLOOKUP(O28, '[1]لیست محصولات اردیبهشت ۱۴۰۳'!B:C,2,0)</f>
        <v>هامبلا(رست دمی) | Hambella( Filter Roast)</v>
      </c>
      <c r="R28" s="102" t="s">
        <v>353</v>
      </c>
      <c r="S28" s="11">
        <f>VLOOKUP(O28, '[1]لیست محصولات اردیبهشت ۱۴۰۳'!B:F,5,0)</f>
        <v>150</v>
      </c>
      <c r="T28" s="13">
        <f>VLOOKUP(O28, '[1]لیست محصولات اردیبهشت ۱۴۰۳'!B:G,6,0)</f>
        <v>2800000</v>
      </c>
      <c r="U28" s="14"/>
      <c r="V28" s="15">
        <f t="shared" si="8"/>
        <v>0</v>
      </c>
      <c r="W28" s="11">
        <f t="shared" si="9"/>
        <v>1</v>
      </c>
      <c r="X28" s="13">
        <f t="shared" si="10"/>
        <v>2800000</v>
      </c>
      <c r="Y28" s="16"/>
      <c r="Z28" s="13">
        <f t="shared" si="11"/>
        <v>2800000</v>
      </c>
      <c r="AA28" s="155"/>
      <c r="AB28" s="154"/>
      <c r="AC28" s="153"/>
      <c r="AD28" s="152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4"/>
      <c r="H29" s="126"/>
      <c r="I29" s="124"/>
      <c r="J29" s="102"/>
      <c r="K29" s="10" t="str">
        <f t="shared" ca="1" si="7"/>
        <v/>
      </c>
      <c r="L29" s="122"/>
      <c r="M29" s="122"/>
      <c r="N29" s="122"/>
      <c r="O29" s="102">
        <v>5501.1</v>
      </c>
      <c r="P29" s="102">
        <v>1</v>
      </c>
      <c r="Q29" s="12" t="str">
        <f>VLOOKUP(O29, '[1]لیست محصولات اردیبهشت ۱۴۰۳'!B:C,2,0)</f>
        <v>ورتکس | Vortex</v>
      </c>
      <c r="R29" s="102" t="s">
        <v>353</v>
      </c>
      <c r="S29" s="11">
        <f>VLOOKUP(O29, '[1]لیست محصولات اردیبهشت ۱۴۰۳'!B:F,5,0)</f>
        <v>150</v>
      </c>
      <c r="T29" s="13">
        <f>VLOOKUP(O29, '[1]لیست محصولات اردیبهشت ۱۴۰۳'!B:G,6,0)</f>
        <v>2100000</v>
      </c>
      <c r="U29" s="14"/>
      <c r="V29" s="15">
        <f t="shared" si="8"/>
        <v>0</v>
      </c>
      <c r="W29" s="11">
        <f t="shared" si="9"/>
        <v>1</v>
      </c>
      <c r="X29" s="13">
        <f t="shared" si="10"/>
        <v>2100000</v>
      </c>
      <c r="Y29" s="16"/>
      <c r="Z29" s="13">
        <f t="shared" si="11"/>
        <v>2100000</v>
      </c>
      <c r="AA29" s="134"/>
      <c r="AB29" s="132"/>
      <c r="AC29" s="128"/>
      <c r="AD29" s="130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3">
        <v>12</v>
      </c>
      <c r="H30" s="125">
        <v>274035063523</v>
      </c>
      <c r="I30" s="123" t="s">
        <v>338</v>
      </c>
      <c r="J30" s="102"/>
      <c r="K30" s="10" t="str">
        <f t="shared" ca="1" si="7"/>
        <v/>
      </c>
      <c r="L30" s="121" t="s">
        <v>354</v>
      </c>
      <c r="M30" s="121" t="s">
        <v>355</v>
      </c>
      <c r="N30" s="121"/>
      <c r="O30" s="102">
        <v>5501.1</v>
      </c>
      <c r="P30" s="102">
        <v>1</v>
      </c>
      <c r="Q30" s="12" t="str">
        <f>VLOOKUP(O30, '[1]لیست محصولات اردیبهشت ۱۴۰۳'!B:C,2,0)</f>
        <v>ورتکس | Vortex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2100000</v>
      </c>
      <c r="U30" s="14"/>
      <c r="V30" s="15">
        <f t="shared" si="8"/>
        <v>0</v>
      </c>
      <c r="W30" s="11">
        <f t="shared" si="9"/>
        <v>1</v>
      </c>
      <c r="X30" s="13">
        <f t="shared" si="10"/>
        <v>2100000</v>
      </c>
      <c r="Y30" s="16"/>
      <c r="Z30" s="13">
        <f t="shared" si="11"/>
        <v>2100000</v>
      </c>
      <c r="AA30" s="133" t="s">
        <v>356</v>
      </c>
      <c r="AB30" s="131" t="s">
        <v>357</v>
      </c>
      <c r="AC30" s="127" t="s">
        <v>358</v>
      </c>
      <c r="AD30" s="129"/>
      <c r="AE30" s="18"/>
      <c r="AF30" s="20"/>
      <c r="AG30" s="21" t="str">
        <f t="shared" si="5"/>
        <v>TRUE</v>
      </c>
      <c r="AH30" s="22" t="str">
        <f t="shared" si="6"/>
        <v>بندرعباس اتوتاج، برج شروین، طبقه ۵ ، واحد ۵۰۹  - صادق شیفته 09173661522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1"/>
      <c r="H31" s="182"/>
      <c r="I31" s="151"/>
      <c r="J31" s="102"/>
      <c r="K31" s="10" t="str">
        <f t="shared" ca="1" si="7"/>
        <v/>
      </c>
      <c r="L31" s="135"/>
      <c r="M31" s="135"/>
      <c r="N31" s="135"/>
      <c r="O31" s="102">
        <v>1125.3</v>
      </c>
      <c r="P31" s="102">
        <v>1</v>
      </c>
      <c r="Q31" s="12" t="str">
        <f>VLOOKUP(O31, '[1]لیست محصولات اردیبهشت ۱۴۰۳'!B:C,2,0)</f>
        <v>بنجامین دیانوس | Benjamin De Dianous</v>
      </c>
      <c r="R31" s="102"/>
      <c r="S31" s="11">
        <f>VLOOKUP(O31, '[1]لیست محصولات اردیبهشت ۱۴۰۳'!B:F,5,0)</f>
        <v>40</v>
      </c>
      <c r="T31" s="13">
        <f>VLOOKUP(O31, '[1]لیست محصولات اردیبهشت ۱۴۰۳'!B:G,6,0)</f>
        <v>5600000</v>
      </c>
      <c r="U31" s="14"/>
      <c r="V31" s="15">
        <f t="shared" si="8"/>
        <v>0</v>
      </c>
      <c r="W31" s="11">
        <f t="shared" si="9"/>
        <v>1</v>
      </c>
      <c r="X31" s="13">
        <f t="shared" si="10"/>
        <v>5600000</v>
      </c>
      <c r="Y31" s="16"/>
      <c r="Z31" s="13">
        <f t="shared" si="11"/>
        <v>5600000</v>
      </c>
      <c r="AA31" s="155"/>
      <c r="AB31" s="154"/>
      <c r="AC31" s="153"/>
      <c r="AD31" s="152"/>
      <c r="AE31" s="18"/>
      <c r="AF31" s="20"/>
      <c r="AG31" s="21" t="str">
        <f t="shared" si="5"/>
        <v>TRUE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51"/>
      <c r="H32" s="182"/>
      <c r="I32" s="151"/>
      <c r="J32" s="102"/>
      <c r="K32" s="10" t="str">
        <f t="shared" ca="1" si="7"/>
        <v/>
      </c>
      <c r="L32" s="135"/>
      <c r="M32" s="135"/>
      <c r="N32" s="135"/>
      <c r="O32" s="102">
        <v>1130.3</v>
      </c>
      <c r="P32" s="102">
        <v>1</v>
      </c>
      <c r="Q32" s="12" t="str">
        <f>VLOOKUP(O32, '[1]لیست محصولات اردیبهشت ۱۴۰۳'!B:C,2,0)</f>
        <v>الیدا پلانو | Elida Plano</v>
      </c>
      <c r="R32" s="102"/>
      <c r="S32" s="11">
        <f>VLOOKUP(O32, '[1]لیست محصولات اردیبهشت ۱۴۰۳'!B:F,5,0)</f>
        <v>40</v>
      </c>
      <c r="T32" s="13">
        <f>VLOOKUP(O32, '[1]لیست محصولات اردیبهشت ۱۴۰۳'!B:G,6,0)</f>
        <v>6650000</v>
      </c>
      <c r="U32" s="14"/>
      <c r="V32" s="15">
        <f t="shared" si="8"/>
        <v>0</v>
      </c>
      <c r="W32" s="11">
        <f t="shared" si="9"/>
        <v>1</v>
      </c>
      <c r="X32" s="13">
        <f t="shared" si="10"/>
        <v>6650000</v>
      </c>
      <c r="Y32" s="16"/>
      <c r="Z32" s="13">
        <f t="shared" si="11"/>
        <v>6650000</v>
      </c>
      <c r="AA32" s="155"/>
      <c r="AB32" s="154"/>
      <c r="AC32" s="153"/>
      <c r="AD32" s="152"/>
      <c r="AE32" s="18"/>
      <c r="AF32" s="20"/>
      <c r="AG32" s="21" t="str">
        <f t="shared" si="5"/>
        <v>TRUE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51"/>
      <c r="H33" s="182"/>
      <c r="I33" s="151"/>
      <c r="J33" s="102"/>
      <c r="K33" s="10" t="str">
        <f t="shared" ca="1" si="7"/>
        <v/>
      </c>
      <c r="L33" s="135"/>
      <c r="M33" s="135"/>
      <c r="N33" s="135"/>
      <c r="O33" s="102">
        <v>3325.3</v>
      </c>
      <c r="P33" s="102">
        <v>1</v>
      </c>
      <c r="Q33" s="12" t="str">
        <f>VLOOKUP(O33, '[1]لیست محصولات اردیبهشت ۱۴۰۳'!B:C,2,0)</f>
        <v>راتناگری | Ratnagiri</v>
      </c>
      <c r="R33" s="102"/>
      <c r="S33" s="11">
        <f>VLOOKUP(O33, '[1]لیست محصولات اردیبهشت ۱۴۰۳'!B:F,5,0)</f>
        <v>40</v>
      </c>
      <c r="T33" s="13">
        <f>VLOOKUP(O33, '[1]لیست محصولات اردیبهشت ۱۴۰۳'!B:G,6,0)</f>
        <v>1250000</v>
      </c>
      <c r="U33" s="14"/>
      <c r="V33" s="15">
        <f t="shared" si="8"/>
        <v>0</v>
      </c>
      <c r="W33" s="11">
        <f t="shared" si="9"/>
        <v>1</v>
      </c>
      <c r="X33" s="13">
        <f t="shared" si="10"/>
        <v>1250000</v>
      </c>
      <c r="Y33" s="16"/>
      <c r="Z33" s="13">
        <f t="shared" si="11"/>
        <v>1250000</v>
      </c>
      <c r="AA33" s="155"/>
      <c r="AB33" s="154"/>
      <c r="AC33" s="153"/>
      <c r="AD33" s="152"/>
      <c r="AE33" s="18"/>
      <c r="AF33" s="20"/>
      <c r="AG33" s="21" t="str">
        <f t="shared" si="5"/>
        <v>TRUE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24"/>
      <c r="H34" s="126"/>
      <c r="I34" s="124"/>
      <c r="J34" s="102"/>
      <c r="K34" s="10" t="str">
        <f t="shared" ca="1" si="7"/>
        <v/>
      </c>
      <c r="L34" s="122"/>
      <c r="M34" s="122"/>
      <c r="N34" s="122"/>
      <c r="O34" s="102">
        <v>3326.3</v>
      </c>
      <c r="P34" s="102">
        <v>1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40</v>
      </c>
      <c r="T34" s="13">
        <f>VLOOKUP(O34, '[1]لیست محصولات اردیبهشت ۱۴۰۳'!B:G,6,0)</f>
        <v>1100000</v>
      </c>
      <c r="U34" s="14"/>
      <c r="V34" s="15">
        <f t="shared" si="8"/>
        <v>0</v>
      </c>
      <c r="W34" s="11">
        <f t="shared" si="9"/>
        <v>1</v>
      </c>
      <c r="X34" s="13">
        <f t="shared" si="10"/>
        <v>1100000</v>
      </c>
      <c r="Y34" s="16"/>
      <c r="Z34" s="13">
        <f t="shared" si="11"/>
        <v>1100000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>
        <v>13</v>
      </c>
      <c r="H35" s="9">
        <v>274036471026</v>
      </c>
      <c r="I35" s="102" t="s">
        <v>338</v>
      </c>
      <c r="J35" s="102"/>
      <c r="K35" s="10" t="str">
        <f t="shared" ca="1" si="7"/>
        <v/>
      </c>
      <c r="L35" s="11" t="s">
        <v>129</v>
      </c>
      <c r="M35" s="11" t="s">
        <v>359</v>
      </c>
      <c r="N35" s="11" t="s">
        <v>360</v>
      </c>
      <c r="O35" s="102">
        <v>5501.2</v>
      </c>
      <c r="P35" s="102">
        <v>5</v>
      </c>
      <c r="Q35" s="12" t="str">
        <f>VLOOKUP(O35, '[1]لیست محصولات اردیبهشت ۱۴۰۳'!B:C,2,0)</f>
        <v>ورتکس | Vortex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9900000</v>
      </c>
      <c r="U35" s="14"/>
      <c r="V35" s="15">
        <f t="shared" si="8"/>
        <v>0</v>
      </c>
      <c r="W35" s="11">
        <f t="shared" si="9"/>
        <v>5</v>
      </c>
      <c r="X35" s="13">
        <f t="shared" si="10"/>
        <v>49500000</v>
      </c>
      <c r="Y35" s="16"/>
      <c r="Z35" s="13">
        <f t="shared" si="11"/>
        <v>49500000</v>
      </c>
      <c r="AA35" s="17" t="s">
        <v>361</v>
      </c>
      <c r="AB35" s="12" t="s">
        <v>362</v>
      </c>
      <c r="AC35" s="18" t="s">
        <v>363</v>
      </c>
      <c r="AD35" s="19"/>
      <c r="AE35" s="18"/>
      <c r="AF35" s="20"/>
      <c r="AG35" s="21" t="str">
        <f t="shared" si="5"/>
        <v>TRUE</v>
      </c>
      <c r="AH35" s="22" t="str">
        <f t="shared" si="6"/>
        <v>تبریز ولیعصر خیابان رودکی انتهای خیابان خوارزمی بعد از دونر درنا پلاک  کافه پی - امین کیانی 09144146711</v>
      </c>
    </row>
    <row r="36" spans="1:34" ht="22.35" customHeight="1">
      <c r="A36" s="7"/>
      <c r="B36" s="7"/>
      <c r="C36" s="7"/>
      <c r="D36" s="7"/>
      <c r="E36" s="7"/>
      <c r="F36" s="8"/>
      <c r="G36" s="102">
        <v>14</v>
      </c>
      <c r="H36" s="9">
        <v>274037429147</v>
      </c>
      <c r="I36" s="102" t="s">
        <v>338</v>
      </c>
      <c r="J36" s="102"/>
      <c r="K36" s="10" t="str">
        <f t="shared" ca="1" si="7"/>
        <v/>
      </c>
      <c r="L36" s="11" t="s">
        <v>364</v>
      </c>
      <c r="M36" s="11" t="s">
        <v>365</v>
      </c>
      <c r="N36" s="11"/>
      <c r="O36" s="102">
        <v>3326.1</v>
      </c>
      <c r="P36" s="102">
        <v>1</v>
      </c>
      <c r="Q36" s="12" t="str">
        <f>VLOOKUP(O36, '[1]لیست محصولات اردیبهشت ۱۴۰۳'!B:C,2,0)</f>
        <v>میاگروس | Milagros</v>
      </c>
      <c r="R36" s="102"/>
      <c r="S36" s="11">
        <f>VLOOKUP(O36, '[1]لیست محصولات اردیبهشت ۱۴۰۳'!B:F,5,0)</f>
        <v>150</v>
      </c>
      <c r="T36" s="13">
        <f>VLOOKUP(O36, '[1]لیست محصولات اردیبهشت ۱۴۰۳'!B:G,6,0)</f>
        <v>3750000</v>
      </c>
      <c r="U36" s="14"/>
      <c r="V36" s="15">
        <f t="shared" si="8"/>
        <v>0</v>
      </c>
      <c r="W36" s="11">
        <f t="shared" si="9"/>
        <v>1</v>
      </c>
      <c r="X36" s="13">
        <f t="shared" si="10"/>
        <v>3750000</v>
      </c>
      <c r="Y36" s="16"/>
      <c r="Z36" s="13">
        <f t="shared" si="11"/>
        <v>3750000</v>
      </c>
      <c r="AA36" s="17" t="s">
        <v>361</v>
      </c>
      <c r="AB36" s="12" t="s">
        <v>366</v>
      </c>
      <c r="AC36" s="18" t="s">
        <v>367</v>
      </c>
      <c r="AD36" s="19"/>
      <c r="AE36" s="18"/>
      <c r="AF36" s="20"/>
      <c r="AG36" s="21" t="str">
        <f t="shared" si="5"/>
        <v>TRUE</v>
      </c>
      <c r="AH36" s="22" t="str">
        <f t="shared" si="6"/>
        <v>تبریز ایل گلی.کوی ویلاشهر.به طرف سهند داخل ویلاشهر نروید.کوی شادمان.نبش کوچه شادمان اول.پلاک 14.طبقه دوم  - ساغر شمس آذر 09146597725</v>
      </c>
    </row>
    <row r="37" spans="1:34" ht="22.35" customHeight="1">
      <c r="A37" s="7"/>
      <c r="B37" s="7"/>
      <c r="C37" s="7"/>
      <c r="D37" s="7"/>
      <c r="E37" s="7"/>
      <c r="F37" s="8"/>
      <c r="G37" s="123">
        <v>15</v>
      </c>
      <c r="H37" s="125">
        <v>274038452387</v>
      </c>
      <c r="I37" s="123" t="s">
        <v>338</v>
      </c>
      <c r="J37" s="102"/>
      <c r="K37" s="10" t="str">
        <f t="shared" ca="1" si="7"/>
        <v/>
      </c>
      <c r="L37" s="121" t="s">
        <v>368</v>
      </c>
      <c r="M37" s="121" t="s">
        <v>369</v>
      </c>
      <c r="N37" s="121" t="s">
        <v>370</v>
      </c>
      <c r="O37" s="102">
        <v>3326.1</v>
      </c>
      <c r="P37" s="102">
        <v>2</v>
      </c>
      <c r="Q37" s="12" t="str">
        <f>VLOOKUP(O37, '[1]لیست محصولات اردیبهشت ۱۴۰۳'!B:C,2,0)</f>
        <v>میاگروس | Milagros</v>
      </c>
      <c r="R37" s="102"/>
      <c r="S37" s="11">
        <f>VLOOKUP(O37, '[1]لیست محصولات اردیبهشت ۱۴۰۳'!B:F,5,0)</f>
        <v>150</v>
      </c>
      <c r="T37" s="13">
        <f>VLOOKUP(O37, '[1]لیست محصولات اردیبهشت ۱۴۰۳'!B:G,6,0)</f>
        <v>3750000</v>
      </c>
      <c r="U37" s="14"/>
      <c r="V37" s="15">
        <f t="shared" si="8"/>
        <v>0</v>
      </c>
      <c r="W37" s="11">
        <f t="shared" si="9"/>
        <v>2</v>
      </c>
      <c r="X37" s="13">
        <f t="shared" si="10"/>
        <v>7500000</v>
      </c>
      <c r="Y37" s="16"/>
      <c r="Z37" s="13">
        <f t="shared" si="11"/>
        <v>7500000</v>
      </c>
      <c r="AA37" s="133" t="s">
        <v>371</v>
      </c>
      <c r="AB37" s="131" t="s">
        <v>372</v>
      </c>
      <c r="AC37" s="127" t="s">
        <v>373</v>
      </c>
      <c r="AD37" s="129"/>
      <c r="AE37" s="18"/>
      <c r="AF37" s="20"/>
      <c r="AG37" s="21" t="str">
        <f t="shared" si="5"/>
        <v>TRUE</v>
      </c>
      <c r="AH37" s="22" t="str">
        <f t="shared" si="6"/>
        <v>نیشابور خیابان فرحبخش غربی - بین فرحبخش غربی 20 و فیاض بخش شمالی کافه گراف - رکسانا رضاییان 09127908226</v>
      </c>
    </row>
    <row r="38" spans="1:34" ht="22.35" customHeight="1">
      <c r="A38" s="7"/>
      <c r="B38" s="7"/>
      <c r="C38" s="7"/>
      <c r="D38" s="7"/>
      <c r="E38" s="7"/>
      <c r="F38" s="8"/>
      <c r="G38" s="124"/>
      <c r="H38" s="126"/>
      <c r="I38" s="124"/>
      <c r="J38" s="102"/>
      <c r="K38" s="10" t="str">
        <f t="shared" ca="1" si="7"/>
        <v/>
      </c>
      <c r="L38" s="122"/>
      <c r="M38" s="122"/>
      <c r="N38" s="122"/>
      <c r="O38" s="102">
        <v>5522.2</v>
      </c>
      <c r="P38" s="102">
        <v>2</v>
      </c>
      <c r="Q38" s="12" t="str">
        <f>VLOOKUP(O38, '[1]لیست محصولات اردیبهشت ۱۴۰۳'!B:C,2,0)</f>
        <v>تامارا | Tamara</v>
      </c>
      <c r="R38" s="102"/>
      <c r="S38" s="11">
        <f>VLOOKUP(O38, '[1]لیست محصولات اردیبهشت ۱۴۰۳'!B:F,5,0)</f>
        <v>750</v>
      </c>
      <c r="T38" s="13">
        <f>VLOOKUP(O38, '[1]لیست محصولات اردیبهشت ۱۴۰۳'!B:G,6,0)</f>
        <v>12450000</v>
      </c>
      <c r="U38" s="14"/>
      <c r="V38" s="15">
        <f t="shared" si="8"/>
        <v>0</v>
      </c>
      <c r="W38" s="11">
        <f t="shared" si="9"/>
        <v>2</v>
      </c>
      <c r="X38" s="13">
        <f t="shared" si="10"/>
        <v>24900000</v>
      </c>
      <c r="Y38" s="16"/>
      <c r="Z38" s="13">
        <f t="shared" si="11"/>
        <v>24900000</v>
      </c>
      <c r="AA38" s="134"/>
      <c r="AB38" s="132"/>
      <c r="AC38" s="128"/>
      <c r="AD38" s="130"/>
      <c r="AE38" s="18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23">
        <v>16</v>
      </c>
      <c r="H39" s="125">
        <v>274039520642</v>
      </c>
      <c r="I39" s="123" t="s">
        <v>338</v>
      </c>
      <c r="J39" s="102"/>
      <c r="K39" s="10" t="str">
        <f t="shared" ca="1" si="7"/>
        <v/>
      </c>
      <c r="L39" s="121" t="s">
        <v>374</v>
      </c>
      <c r="M39" s="121" t="s">
        <v>375</v>
      </c>
      <c r="N39" s="121"/>
      <c r="O39" s="102">
        <v>5522.1</v>
      </c>
      <c r="P39" s="102">
        <v>2</v>
      </c>
      <c r="Q39" s="12" t="str">
        <f>VLOOKUP(O39, '[1]لیست محصولات اردیبهشت ۱۴۰۳'!B:C,2,0)</f>
        <v>تامارا | Tamara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2600000</v>
      </c>
      <c r="U39" s="14"/>
      <c r="V39" s="15">
        <f t="shared" si="8"/>
        <v>0</v>
      </c>
      <c r="W39" s="11">
        <f t="shared" si="9"/>
        <v>2</v>
      </c>
      <c r="X39" s="13">
        <f t="shared" si="10"/>
        <v>5200000</v>
      </c>
      <c r="Y39" s="16"/>
      <c r="Z39" s="13">
        <f t="shared" si="11"/>
        <v>5200000</v>
      </c>
      <c r="AA39" s="133" t="s">
        <v>361</v>
      </c>
      <c r="AB39" s="131" t="s">
        <v>376</v>
      </c>
      <c r="AC39" s="127" t="s">
        <v>377</v>
      </c>
      <c r="AD39" s="129"/>
      <c r="AE39" s="18"/>
      <c r="AF39" s="20"/>
      <c r="AG39" s="21" t="str">
        <f t="shared" si="5"/>
        <v>TRUE</v>
      </c>
      <c r="AH39" s="22" t="str">
        <f t="shared" si="6"/>
        <v>تبریز شهرک ارم_منطقه۷_ خیابان بهشت_ ۱۰۰ متر مانده به کلانتری ۲۱_ جنب اداره ثبت احوال_ پلاک ۶  - سیاوش علی پور 09039439190</v>
      </c>
    </row>
    <row r="40" spans="1:34" ht="22.35" customHeight="1">
      <c r="A40" s="7"/>
      <c r="B40" s="7"/>
      <c r="C40" s="7"/>
      <c r="D40" s="7"/>
      <c r="E40" s="7"/>
      <c r="F40" s="8"/>
      <c r="G40" s="151"/>
      <c r="H40" s="182"/>
      <c r="I40" s="151"/>
      <c r="J40" s="102"/>
      <c r="K40" s="10" t="str">
        <f t="shared" ca="1" si="7"/>
        <v/>
      </c>
      <c r="L40" s="135"/>
      <c r="M40" s="135"/>
      <c r="N40" s="135"/>
      <c r="O40" s="102">
        <v>5511.11</v>
      </c>
      <c r="P40" s="102">
        <v>2</v>
      </c>
      <c r="Q40" s="65" t="str">
        <f>VLOOKUP(O40, '[1]لیست محصولات اردیبهشت ۱۴۰۳'!B:C,2,0)</f>
        <v>هامبلا(رست دمی) | Hambella( Filter Roast)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2800000</v>
      </c>
      <c r="U40" s="14"/>
      <c r="V40" s="15">
        <f t="shared" si="8"/>
        <v>0</v>
      </c>
      <c r="W40" s="11">
        <f t="shared" si="9"/>
        <v>2</v>
      </c>
      <c r="X40" s="13">
        <f t="shared" si="10"/>
        <v>5600000</v>
      </c>
      <c r="Y40" s="16"/>
      <c r="Z40" s="13">
        <f t="shared" si="11"/>
        <v>5600000</v>
      </c>
      <c r="AA40" s="155"/>
      <c r="AB40" s="154"/>
      <c r="AC40" s="153"/>
      <c r="AD40" s="152"/>
      <c r="AE40" s="18"/>
      <c r="AF40" s="20"/>
      <c r="AG40" s="21" t="str">
        <f t="shared" si="5"/>
        <v>TRUE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24"/>
      <c r="H41" s="126"/>
      <c r="I41" s="124"/>
      <c r="J41" s="102"/>
      <c r="K41" s="10" t="str">
        <f t="shared" ca="1" si="7"/>
        <v/>
      </c>
      <c r="L41" s="122"/>
      <c r="M41" s="122"/>
      <c r="N41" s="122"/>
      <c r="O41" s="102">
        <v>5501.1</v>
      </c>
      <c r="P41" s="102">
        <v>2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2100000</v>
      </c>
      <c r="U41" s="14"/>
      <c r="V41" s="15">
        <f t="shared" si="8"/>
        <v>0</v>
      </c>
      <c r="W41" s="11">
        <f t="shared" si="9"/>
        <v>2</v>
      </c>
      <c r="X41" s="13">
        <f t="shared" si="10"/>
        <v>4200000</v>
      </c>
      <c r="Y41" s="16"/>
      <c r="Z41" s="13">
        <f t="shared" si="11"/>
        <v>4200000</v>
      </c>
      <c r="AA41" s="134"/>
      <c r="AB41" s="132"/>
      <c r="AC41" s="128"/>
      <c r="AD41" s="130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23">
        <v>17</v>
      </c>
      <c r="H42" s="125">
        <v>274043811754</v>
      </c>
      <c r="I42" s="123" t="s">
        <v>338</v>
      </c>
      <c r="J42" s="102"/>
      <c r="K42" s="10" t="str">
        <f t="shared" ca="1" si="7"/>
        <v/>
      </c>
      <c r="L42" s="121" t="s">
        <v>378</v>
      </c>
      <c r="M42" s="121" t="s">
        <v>207</v>
      </c>
      <c r="N42" s="121"/>
      <c r="O42" s="102">
        <v>5522.2</v>
      </c>
      <c r="P42" s="102">
        <v>1</v>
      </c>
      <c r="Q42" s="12" t="str">
        <f>VLOOKUP(O42, '[1]لیست محصولات اردیبهشت ۱۴۰۳'!B:C,2,0)</f>
        <v>تامارا | Tamara</v>
      </c>
      <c r="R42" s="102"/>
      <c r="S42" s="11">
        <f>VLOOKUP(O42, '[1]لیست محصولات اردیبهشت ۱۴۰۳'!B:F,5,0)</f>
        <v>750</v>
      </c>
      <c r="T42" s="13">
        <f>VLOOKUP(O42, '[1]لیست محصولات اردیبهشت ۱۴۰۳'!B:G,6,0)</f>
        <v>12450000</v>
      </c>
      <c r="U42" s="14"/>
      <c r="V42" s="15">
        <f t="shared" si="8"/>
        <v>0</v>
      </c>
      <c r="W42" s="11">
        <f t="shared" si="9"/>
        <v>1</v>
      </c>
      <c r="X42" s="13">
        <f t="shared" si="10"/>
        <v>12450000</v>
      </c>
      <c r="Y42" s="16"/>
      <c r="Z42" s="13">
        <f t="shared" si="11"/>
        <v>12450000</v>
      </c>
      <c r="AA42" s="133" t="s">
        <v>379</v>
      </c>
      <c r="AB42" s="131" t="s">
        <v>380</v>
      </c>
      <c r="AC42" s="127" t="s">
        <v>381</v>
      </c>
      <c r="AD42" s="129"/>
      <c r="AE42" s="18"/>
      <c r="AF42" s="20"/>
      <c r="AG42" s="21" t="str">
        <f t="shared" si="5"/>
        <v>TRUE</v>
      </c>
      <c r="AH42" s="22" t="str">
        <f t="shared" si="6"/>
        <v>ساری خیابان پیروزی . پیروزی ۱۴. آپارتمان آجرنمای یادمان. طبقه دوم  - مهان صادقی 09361511133</v>
      </c>
    </row>
    <row r="43" spans="1:34" ht="22.35" customHeight="1">
      <c r="A43" s="7"/>
      <c r="B43" s="7"/>
      <c r="C43" s="7"/>
      <c r="D43" s="7"/>
      <c r="E43" s="7"/>
      <c r="F43" s="8"/>
      <c r="G43" s="124"/>
      <c r="H43" s="126"/>
      <c r="I43" s="124"/>
      <c r="J43" s="102"/>
      <c r="K43" s="10" t="str">
        <f t="shared" ca="1" si="7"/>
        <v/>
      </c>
      <c r="L43" s="122"/>
      <c r="M43" s="122"/>
      <c r="N43" s="122"/>
      <c r="O43" s="102">
        <v>3326.1</v>
      </c>
      <c r="P43" s="102">
        <v>1</v>
      </c>
      <c r="Q43" s="12" t="str">
        <f>VLOOKUP(O43, '[1]لیست محصولات اردیبهشت ۱۴۰۳'!B:C,2,0)</f>
        <v>میاگروس | Milagros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3750000</v>
      </c>
      <c r="U43" s="14"/>
      <c r="V43" s="15">
        <f t="shared" si="8"/>
        <v>0</v>
      </c>
      <c r="W43" s="11">
        <f t="shared" si="9"/>
        <v>1</v>
      </c>
      <c r="X43" s="13">
        <f t="shared" si="10"/>
        <v>3750000</v>
      </c>
      <c r="Y43" s="16"/>
      <c r="Z43" s="13">
        <f t="shared" si="11"/>
        <v>3750000</v>
      </c>
      <c r="AA43" s="134"/>
      <c r="AB43" s="132"/>
      <c r="AC43" s="128"/>
      <c r="AD43" s="130"/>
      <c r="AE43" s="18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36">
        <v>18</v>
      </c>
      <c r="H44" s="139" t="s">
        <v>128</v>
      </c>
      <c r="I44" s="136" t="s">
        <v>382</v>
      </c>
      <c r="J44" s="102"/>
      <c r="K44" s="10" t="str">
        <f t="shared" ca="1" si="7"/>
        <v/>
      </c>
      <c r="L44" s="121"/>
      <c r="M44" s="121"/>
      <c r="N44" s="121" t="s">
        <v>383</v>
      </c>
      <c r="O44" s="102">
        <v>5518.2</v>
      </c>
      <c r="P44" s="102">
        <v>1</v>
      </c>
      <c r="Q44" s="12" t="str">
        <f>VLOOKUP(O44, '[1]لیست محصولات اردیبهشت ۱۴۰۳'!B:C,2,0)</f>
        <v>هوآنکایو | Peru Huancayo</v>
      </c>
      <c r="R44" s="102"/>
      <c r="S44" s="11">
        <f>VLOOKUP(O44, '[1]لیست محصولات اردیبهشت ۱۴۰۳'!B:F,5,0)</f>
        <v>750</v>
      </c>
      <c r="T44" s="13">
        <f>VLOOKUP(O44, '[1]لیست محصولات اردیبهشت ۱۴۰۳'!B:G,6,0)</f>
        <v>10000000</v>
      </c>
      <c r="U44" s="14"/>
      <c r="V44" s="15">
        <f t="shared" si="8"/>
        <v>0</v>
      </c>
      <c r="W44" s="11">
        <f t="shared" si="9"/>
        <v>1</v>
      </c>
      <c r="X44" s="13">
        <f t="shared" si="10"/>
        <v>10000000</v>
      </c>
      <c r="Y44" s="16"/>
      <c r="Z44" s="13">
        <f t="shared" si="11"/>
        <v>10000000</v>
      </c>
      <c r="AA44" s="133" t="s">
        <v>38</v>
      </c>
      <c r="AB44" s="131" t="s">
        <v>67</v>
      </c>
      <c r="AC44" s="127" t="s">
        <v>384</v>
      </c>
      <c r="AD44" s="129" t="s">
        <v>41</v>
      </c>
      <c r="AE44" s="18"/>
      <c r="AF44" s="20"/>
      <c r="AG44" s="21" t="str">
        <f t="shared" si="5"/>
        <v>TRUE</v>
      </c>
      <c r="AH44" s="22" t="str">
        <f t="shared" si="6"/>
        <v>تهران - خانه فاموری -   09124302636</v>
      </c>
    </row>
    <row r="45" spans="1:34" ht="22.35" customHeight="1">
      <c r="A45" s="7"/>
      <c r="B45" s="7"/>
      <c r="C45" s="7"/>
      <c r="D45" s="7"/>
      <c r="E45" s="7"/>
      <c r="F45" s="8"/>
      <c r="G45" s="138"/>
      <c r="H45" s="141"/>
      <c r="I45" s="138"/>
      <c r="J45" s="102"/>
      <c r="K45" s="10" t="str">
        <f t="shared" ca="1" si="7"/>
        <v/>
      </c>
      <c r="L45" s="122"/>
      <c r="M45" s="122"/>
      <c r="N45" s="122"/>
      <c r="O45" s="102">
        <v>3325.1</v>
      </c>
      <c r="P45" s="102">
        <v>1</v>
      </c>
      <c r="Q45" s="12" t="str">
        <f>VLOOKUP(O45, '[1]لیست محصولات اردیبهشت ۱۴۰۳'!B:C,2,0)</f>
        <v>راتناگری | Ratnagiri</v>
      </c>
      <c r="R45" s="102"/>
      <c r="S45" s="11">
        <f>VLOOKUP(O45, '[1]لیست محصولات اردیبهشت ۱۴۰۳'!B:F,5,0)</f>
        <v>150</v>
      </c>
      <c r="T45" s="13">
        <f>VLOOKUP(O45, '[1]لیست محصولات اردیبهشت ۱۴۰۳'!B:G,6,0)</f>
        <v>4250000</v>
      </c>
      <c r="U45" s="24"/>
      <c r="V45" s="15">
        <f t="shared" si="8"/>
        <v>0</v>
      </c>
      <c r="W45" s="11">
        <f t="shared" si="9"/>
        <v>1</v>
      </c>
      <c r="X45" s="13">
        <f t="shared" si="10"/>
        <v>4250000</v>
      </c>
      <c r="Y45" s="16"/>
      <c r="Z45" s="13">
        <f t="shared" si="11"/>
        <v>4250000</v>
      </c>
      <c r="AA45" s="134"/>
      <c r="AB45" s="132"/>
      <c r="AC45" s="128"/>
      <c r="AD45" s="130"/>
      <c r="AE45" s="18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88">
        <v>19</v>
      </c>
      <c r="H46" s="89" t="s">
        <v>385</v>
      </c>
      <c r="I46" s="88" t="s">
        <v>386</v>
      </c>
      <c r="J46" s="102"/>
      <c r="K46" s="10" t="str">
        <f t="shared" ca="1" si="7"/>
        <v/>
      </c>
      <c r="L46" s="11" t="s">
        <v>263</v>
      </c>
      <c r="M46" s="11" t="s">
        <v>387</v>
      </c>
      <c r="N46" s="11" t="s">
        <v>388</v>
      </c>
      <c r="O46" s="102">
        <v>5511.22</v>
      </c>
      <c r="P46" s="102">
        <v>4</v>
      </c>
      <c r="Q46" s="65" t="str">
        <f>VLOOKUP(O46, '[1]لیست محصولات اردیبهشت ۱۴۰۳'!B:C,2,0)</f>
        <v>هامبلا(رست دمی) | Hambella( Filter Roast)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13350000</v>
      </c>
      <c r="U46" s="24"/>
      <c r="V46" s="15">
        <f t="shared" si="8"/>
        <v>0</v>
      </c>
      <c r="W46" s="11">
        <f t="shared" si="9"/>
        <v>4</v>
      </c>
      <c r="X46" s="13">
        <f t="shared" si="10"/>
        <v>53400000</v>
      </c>
      <c r="Y46" s="16"/>
      <c r="Z46" s="13">
        <f t="shared" si="11"/>
        <v>53400000</v>
      </c>
      <c r="AA46" s="17" t="s">
        <v>38</v>
      </c>
      <c r="AB46" s="12" t="s">
        <v>389</v>
      </c>
      <c r="AC46" s="18" t="s">
        <v>390</v>
      </c>
      <c r="AD46" s="19"/>
      <c r="AE46" s="103" t="s">
        <v>391</v>
      </c>
      <c r="AF46" s="20"/>
      <c r="AG46" s="21" t="str">
        <f t="shared" si="5"/>
        <v>TRUE</v>
      </c>
      <c r="AH46" s="22" t="str">
        <f t="shared" si="6"/>
        <v>تهران بلوار قیطریه-روبروی پارک قیطریه-نبش کوچه ی شیروانی-پلاک۶۹ کافیمی - آرین ریاحی 09122360847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7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8"/>
        <v>0</v>
      </c>
      <c r="W47" s="11">
        <f t="shared" si="9"/>
        <v>0</v>
      </c>
      <c r="X47" s="13" t="e">
        <f t="shared" si="10"/>
        <v>#N/A</v>
      </c>
      <c r="Y47" s="16"/>
      <c r="Z47" s="13" t="e">
        <f t="shared" si="11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7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8"/>
        <v>0</v>
      </c>
      <c r="W48" s="11">
        <f t="shared" si="9"/>
        <v>0</v>
      </c>
      <c r="X48" s="13" t="e">
        <f t="shared" si="10"/>
        <v>#N/A</v>
      </c>
      <c r="Y48" s="16"/>
      <c r="Z48" s="13" t="e">
        <f t="shared" si="11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7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8"/>
        <v>0</v>
      </c>
      <c r="W49" s="11">
        <f t="shared" si="9"/>
        <v>0</v>
      </c>
      <c r="X49" s="13" t="e">
        <f t="shared" si="10"/>
        <v>#N/A</v>
      </c>
      <c r="Y49" s="16"/>
      <c r="Z49" s="13" t="e">
        <f t="shared" si="11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7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8"/>
        <v>0</v>
      </c>
      <c r="W50" s="11">
        <f t="shared" si="9"/>
        <v>0</v>
      </c>
      <c r="X50" s="13" t="e">
        <f t="shared" si="10"/>
        <v>#N/A</v>
      </c>
      <c r="Y50" s="16"/>
      <c r="Z50" s="13" t="e">
        <f t="shared" si="11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7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8"/>
        <v>0</v>
      </c>
      <c r="W51" s="11">
        <f t="shared" si="9"/>
        <v>0</v>
      </c>
      <c r="X51" s="13" t="e">
        <f t="shared" si="10"/>
        <v>#N/A</v>
      </c>
      <c r="Y51" s="16"/>
      <c r="Z51" s="13" t="e">
        <f t="shared" si="11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7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8"/>
        <v>0</v>
      </c>
      <c r="W52" s="11">
        <f t="shared" si="9"/>
        <v>0</v>
      </c>
      <c r="X52" s="13" t="e">
        <f t="shared" si="10"/>
        <v>#N/A</v>
      </c>
      <c r="Y52" s="16"/>
      <c r="Z52" s="13" t="e">
        <f t="shared" si="11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7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8"/>
        <v>0</v>
      </c>
      <c r="W53" s="11">
        <f t="shared" si="9"/>
        <v>0</v>
      </c>
      <c r="X53" s="13" t="e">
        <f t="shared" si="10"/>
        <v>#N/A</v>
      </c>
      <c r="Y53" s="16"/>
      <c r="Z53" s="13" t="e">
        <f t="shared" si="11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7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8"/>
        <v>0</v>
      </c>
      <c r="W54" s="11">
        <f t="shared" si="9"/>
        <v>0</v>
      </c>
      <c r="X54" s="13" t="e">
        <f t="shared" si="10"/>
        <v>#N/A</v>
      </c>
      <c r="Y54" s="16"/>
      <c r="Z54" s="13" t="e">
        <f t="shared" si="11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7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8"/>
        <v>0</v>
      </c>
      <c r="W55" s="11">
        <f t="shared" si="9"/>
        <v>0</v>
      </c>
      <c r="X55" s="13" t="e">
        <f t="shared" si="10"/>
        <v>#N/A</v>
      </c>
      <c r="Y55" s="16"/>
      <c r="Z55" s="13" t="e">
        <f t="shared" si="11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7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8"/>
        <v>0</v>
      </c>
      <c r="W56" s="11">
        <f t="shared" si="9"/>
        <v>0</v>
      </c>
      <c r="X56" s="13" t="e">
        <f t="shared" si="10"/>
        <v>#N/A</v>
      </c>
      <c r="Y56" s="16"/>
      <c r="Z56" s="13" t="e">
        <f t="shared" si="11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7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8"/>
        <v>0</v>
      </c>
      <c r="W57" s="11">
        <f t="shared" si="9"/>
        <v>0</v>
      </c>
      <c r="X57" s="13" t="e">
        <f t="shared" si="10"/>
        <v>#N/A</v>
      </c>
      <c r="Y57" s="16"/>
      <c r="Z57" s="13" t="e">
        <f t="shared" si="11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7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8"/>
        <v>0</v>
      </c>
      <c r="W58" s="11">
        <f t="shared" si="9"/>
        <v>0</v>
      </c>
      <c r="X58" s="13" t="e">
        <f t="shared" si="10"/>
        <v>#N/A</v>
      </c>
      <c r="Y58" s="16"/>
      <c r="Z58" s="13" t="e">
        <f t="shared" si="11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7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8"/>
        <v>0</v>
      </c>
      <c r="W59" s="11">
        <f t="shared" si="9"/>
        <v>0</v>
      </c>
      <c r="X59" s="13" t="e">
        <f t="shared" si="10"/>
        <v>#N/A</v>
      </c>
      <c r="Y59" s="16"/>
      <c r="Z59" s="13" t="e">
        <f t="shared" si="11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7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8"/>
        <v>0</v>
      </c>
      <c r="W60" s="11">
        <f t="shared" si="9"/>
        <v>0</v>
      </c>
      <c r="X60" s="13" t="e">
        <f t="shared" si="10"/>
        <v>#N/A</v>
      </c>
      <c r="Y60" s="16"/>
      <c r="Z60" s="13" t="e">
        <f t="shared" si="11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7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8"/>
        <v>0</v>
      </c>
      <c r="W61" s="11">
        <f t="shared" si="9"/>
        <v>0</v>
      </c>
      <c r="X61" s="13" t="e">
        <f t="shared" si="10"/>
        <v>#N/A</v>
      </c>
      <c r="Y61" s="16"/>
      <c r="Z61" s="13" t="e">
        <f t="shared" si="11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7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8"/>
        <v>0</v>
      </c>
      <c r="W62" s="11">
        <f t="shared" si="9"/>
        <v>0</v>
      </c>
      <c r="X62" s="13" t="e">
        <f t="shared" si="10"/>
        <v>#N/A</v>
      </c>
      <c r="Y62" s="16"/>
      <c r="Z62" s="13" t="e">
        <f t="shared" si="11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7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8"/>
        <v>0</v>
      </c>
      <c r="W63" s="11">
        <f t="shared" si="9"/>
        <v>0</v>
      </c>
      <c r="X63" s="13" t="e">
        <f t="shared" si="10"/>
        <v>#N/A</v>
      </c>
      <c r="Y63" s="16"/>
      <c r="Z63" s="13" t="e">
        <f t="shared" si="11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7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8"/>
        <v>0</v>
      </c>
      <c r="W64" s="11">
        <f t="shared" si="9"/>
        <v>0</v>
      </c>
      <c r="X64" s="13" t="e">
        <f t="shared" si="10"/>
        <v>#N/A</v>
      </c>
      <c r="Y64" s="16"/>
      <c r="Z64" s="13" t="e">
        <f t="shared" si="11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7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8"/>
        <v>0</v>
      </c>
      <c r="W65" s="11">
        <f t="shared" si="9"/>
        <v>0</v>
      </c>
      <c r="X65" s="13" t="e">
        <f t="shared" si="10"/>
        <v>#N/A</v>
      </c>
      <c r="Y65" s="16"/>
      <c r="Z65" s="13" t="e">
        <f t="shared" si="11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12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13">IF(C66, P66, U66 )</f>
        <v>0</v>
      </c>
      <c r="W66" s="11">
        <f t="shared" ref="W66:W200" si="14">P66-V66</f>
        <v>0</v>
      </c>
      <c r="X66" s="13" t="e">
        <f t="shared" ref="X66:X200" si="15">P66*T66</f>
        <v>#N/A</v>
      </c>
      <c r="Y66" s="16"/>
      <c r="Z66" s="13" t="e">
        <f t="shared" ref="Z66:Z200" si="16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7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12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13"/>
        <v>0</v>
      </c>
      <c r="W67" s="11">
        <f t="shared" si="14"/>
        <v>0</v>
      </c>
      <c r="X67" s="13" t="e">
        <f t="shared" si="15"/>
        <v>#N/A</v>
      </c>
      <c r="Y67" s="16"/>
      <c r="Z67" s="13" t="e">
        <f t="shared" si="16"/>
        <v>#N/A</v>
      </c>
      <c r="AA67" s="17"/>
      <c r="AB67" s="12"/>
      <c r="AC67" s="18"/>
      <c r="AD67" s="19"/>
      <c r="AE67" s="18"/>
      <c r="AF67" s="20"/>
      <c r="AG67" s="21" t="str">
        <f t="shared" si="17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12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13"/>
        <v>0</v>
      </c>
      <c r="W68" s="11">
        <f t="shared" si="14"/>
        <v>0</v>
      </c>
      <c r="X68" s="13" t="e">
        <f t="shared" si="15"/>
        <v>#N/A</v>
      </c>
      <c r="Y68" s="16"/>
      <c r="Z68" s="13" t="e">
        <f t="shared" si="16"/>
        <v>#N/A</v>
      </c>
      <c r="AA68" s="17"/>
      <c r="AB68" s="12"/>
      <c r="AC68" s="18"/>
      <c r="AD68" s="19"/>
      <c r="AE68" s="18"/>
      <c r="AF68" s="20"/>
      <c r="AG68" s="21" t="str">
        <f t="shared" si="17"/>
        <v>FALSE</v>
      </c>
      <c r="AH68" s="22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12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13"/>
        <v>0</v>
      </c>
      <c r="W69" s="11">
        <f t="shared" si="14"/>
        <v>0</v>
      </c>
      <c r="X69" s="13" t="e">
        <f t="shared" si="15"/>
        <v>#N/A</v>
      </c>
      <c r="Y69" s="16"/>
      <c r="Z69" s="13" t="e">
        <f t="shared" si="16"/>
        <v>#N/A</v>
      </c>
      <c r="AA69" s="17"/>
      <c r="AB69" s="12"/>
      <c r="AC69" s="18"/>
      <c r="AD69" s="19"/>
      <c r="AE69" s="18"/>
      <c r="AF69" s="20"/>
      <c r="AG69" s="21" t="str">
        <f t="shared" si="17"/>
        <v>FALSE</v>
      </c>
      <c r="AH69" s="22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12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13"/>
        <v>0</v>
      </c>
      <c r="W70" s="11">
        <f t="shared" si="14"/>
        <v>0</v>
      </c>
      <c r="X70" s="13" t="e">
        <f t="shared" si="15"/>
        <v>#N/A</v>
      </c>
      <c r="Y70" s="16"/>
      <c r="Z70" s="13" t="e">
        <f t="shared" si="16"/>
        <v>#N/A</v>
      </c>
      <c r="AA70" s="17"/>
      <c r="AB70" s="12"/>
      <c r="AC70" s="18"/>
      <c r="AD70" s="19"/>
      <c r="AE70" s="18"/>
      <c r="AF70" s="20"/>
      <c r="AG70" s="21" t="str">
        <f t="shared" si="17"/>
        <v>FALSE</v>
      </c>
      <c r="AH70" s="22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12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13"/>
        <v>0</v>
      </c>
      <c r="W71" s="11">
        <f t="shared" si="14"/>
        <v>0</v>
      </c>
      <c r="X71" s="13" t="e">
        <f t="shared" si="15"/>
        <v>#N/A</v>
      </c>
      <c r="Y71" s="16"/>
      <c r="Z71" s="13" t="e">
        <f t="shared" si="16"/>
        <v>#N/A</v>
      </c>
      <c r="AA71" s="17"/>
      <c r="AB71" s="12"/>
      <c r="AC71" s="18"/>
      <c r="AD71" s="19"/>
      <c r="AE71" s="18"/>
      <c r="AF71" s="20"/>
      <c r="AG71" s="21" t="str">
        <f t="shared" si="17"/>
        <v>FALSE</v>
      </c>
      <c r="AH71" s="22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12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13"/>
        <v>0</v>
      </c>
      <c r="W72" s="11">
        <f t="shared" si="14"/>
        <v>0</v>
      </c>
      <c r="X72" s="13" t="e">
        <f t="shared" si="15"/>
        <v>#N/A</v>
      </c>
      <c r="Y72" s="16"/>
      <c r="Z72" s="13" t="e">
        <f t="shared" si="16"/>
        <v>#N/A</v>
      </c>
      <c r="AA72" s="17"/>
      <c r="AB72" s="12"/>
      <c r="AC72" s="18"/>
      <c r="AD72" s="19"/>
      <c r="AE72" s="18"/>
      <c r="AF72" s="20"/>
      <c r="AG72" s="21" t="str">
        <f t="shared" si="17"/>
        <v>FALSE</v>
      </c>
      <c r="AH72" s="22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12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13"/>
        <v>0</v>
      </c>
      <c r="W73" s="11">
        <f t="shared" si="14"/>
        <v>0</v>
      </c>
      <c r="X73" s="13" t="e">
        <f t="shared" si="15"/>
        <v>#N/A</v>
      </c>
      <c r="Y73" s="16"/>
      <c r="Z73" s="13" t="e">
        <f t="shared" si="16"/>
        <v>#N/A</v>
      </c>
      <c r="AA73" s="17"/>
      <c r="AB73" s="12"/>
      <c r="AC73" s="18"/>
      <c r="AD73" s="19"/>
      <c r="AE73" s="18"/>
      <c r="AF73" s="20"/>
      <c r="AG73" s="21" t="str">
        <f t="shared" si="17"/>
        <v>FALSE</v>
      </c>
      <c r="AH73" s="22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12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13"/>
        <v>0</v>
      </c>
      <c r="W74" s="11">
        <f t="shared" si="14"/>
        <v>0</v>
      </c>
      <c r="X74" s="13" t="e">
        <f t="shared" si="15"/>
        <v>#N/A</v>
      </c>
      <c r="Y74" s="16"/>
      <c r="Z74" s="13" t="e">
        <f t="shared" si="16"/>
        <v>#N/A</v>
      </c>
      <c r="AA74" s="17"/>
      <c r="AB74" s="12"/>
      <c r="AC74" s="18"/>
      <c r="AD74" s="19"/>
      <c r="AE74" s="18"/>
      <c r="AF74" s="20"/>
      <c r="AG74" s="21" t="str">
        <f t="shared" si="17"/>
        <v>FALSE</v>
      </c>
      <c r="AH74" s="22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12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13"/>
        <v>0</v>
      </c>
      <c r="W75" s="11">
        <f t="shared" si="14"/>
        <v>0</v>
      </c>
      <c r="X75" s="13" t="e">
        <f t="shared" si="15"/>
        <v>#N/A</v>
      </c>
      <c r="Y75" s="16"/>
      <c r="Z75" s="13" t="e">
        <f t="shared" si="16"/>
        <v>#N/A</v>
      </c>
      <c r="AA75" s="17"/>
      <c r="AB75" s="12"/>
      <c r="AC75" s="18"/>
      <c r="AD75" s="19"/>
      <c r="AE75" s="18"/>
      <c r="AF75" s="20"/>
      <c r="AG75" s="21" t="str">
        <f t="shared" si="17"/>
        <v>FALSE</v>
      </c>
      <c r="AH75" s="22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12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13"/>
        <v>0</v>
      </c>
      <c r="W76" s="11">
        <f t="shared" si="14"/>
        <v>0</v>
      </c>
      <c r="X76" s="13" t="e">
        <f t="shared" si="15"/>
        <v>#N/A</v>
      </c>
      <c r="Y76" s="16"/>
      <c r="Z76" s="13" t="e">
        <f t="shared" si="16"/>
        <v>#N/A</v>
      </c>
      <c r="AA76" s="17"/>
      <c r="AB76" s="12"/>
      <c r="AC76" s="18"/>
      <c r="AD76" s="19"/>
      <c r="AE76" s="18"/>
      <c r="AF76" s="20"/>
      <c r="AG76" s="21" t="str">
        <f t="shared" si="17"/>
        <v>FALSE</v>
      </c>
      <c r="AH76" s="22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12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13"/>
        <v>0</v>
      </c>
      <c r="W77" s="11">
        <f t="shared" si="14"/>
        <v>0</v>
      </c>
      <c r="X77" s="13" t="e">
        <f t="shared" si="15"/>
        <v>#N/A</v>
      </c>
      <c r="Y77" s="16"/>
      <c r="Z77" s="13" t="e">
        <f t="shared" si="16"/>
        <v>#N/A</v>
      </c>
      <c r="AA77" s="17"/>
      <c r="AB77" s="12"/>
      <c r="AC77" s="18"/>
      <c r="AD77" s="19"/>
      <c r="AE77" s="18"/>
      <c r="AF77" s="20"/>
      <c r="AG77" s="21" t="str">
        <f t="shared" si="17"/>
        <v>FALSE</v>
      </c>
      <c r="AH77" s="22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12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13"/>
        <v>0</v>
      </c>
      <c r="W78" s="11">
        <f t="shared" si="14"/>
        <v>0</v>
      </c>
      <c r="X78" s="13" t="e">
        <f t="shared" si="15"/>
        <v>#N/A</v>
      </c>
      <c r="Y78" s="16"/>
      <c r="Z78" s="13" t="e">
        <f t="shared" si="16"/>
        <v>#N/A</v>
      </c>
      <c r="AA78" s="17"/>
      <c r="AB78" s="12"/>
      <c r="AC78" s="18"/>
      <c r="AD78" s="19"/>
      <c r="AE78" s="18"/>
      <c r="AF78" s="20"/>
      <c r="AG78" s="21" t="str">
        <f t="shared" si="17"/>
        <v>FALSE</v>
      </c>
      <c r="AH78" s="22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12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13"/>
        <v>0</v>
      </c>
      <c r="W79" s="11">
        <f t="shared" si="14"/>
        <v>0</v>
      </c>
      <c r="X79" s="13" t="e">
        <f t="shared" si="15"/>
        <v>#N/A</v>
      </c>
      <c r="Y79" s="16"/>
      <c r="Z79" s="13" t="e">
        <f t="shared" si="16"/>
        <v>#N/A</v>
      </c>
      <c r="AA79" s="17"/>
      <c r="AB79" s="12"/>
      <c r="AC79" s="18"/>
      <c r="AD79" s="19"/>
      <c r="AE79" s="18"/>
      <c r="AF79" s="20"/>
      <c r="AG79" s="21" t="str">
        <f t="shared" si="17"/>
        <v>FALSE</v>
      </c>
      <c r="AH79" s="22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2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3"/>
        <v>0</v>
      </c>
      <c r="W80" s="11">
        <f t="shared" si="14"/>
        <v>0</v>
      </c>
      <c r="X80" s="13" t="e">
        <f t="shared" si="15"/>
        <v>#N/A</v>
      </c>
      <c r="Y80" s="16"/>
      <c r="Z80" s="13" t="e">
        <f t="shared" si="16"/>
        <v>#N/A</v>
      </c>
      <c r="AA80" s="17"/>
      <c r="AB80" s="12"/>
      <c r="AC80" s="18"/>
      <c r="AD80" s="19"/>
      <c r="AE80" s="18"/>
      <c r="AF80" s="20"/>
      <c r="AG80" s="21" t="str">
        <f t="shared" si="17"/>
        <v>FALSE</v>
      </c>
      <c r="AH80" s="22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2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3"/>
        <v>0</v>
      </c>
      <c r="W81" s="11">
        <f t="shared" si="14"/>
        <v>0</v>
      </c>
      <c r="X81" s="13" t="e">
        <f t="shared" si="15"/>
        <v>#N/A</v>
      </c>
      <c r="Y81" s="16"/>
      <c r="Z81" s="13" t="e">
        <f t="shared" si="16"/>
        <v>#N/A</v>
      </c>
      <c r="AA81" s="17"/>
      <c r="AB81" s="12"/>
      <c r="AC81" s="18"/>
      <c r="AD81" s="19"/>
      <c r="AE81" s="18"/>
      <c r="AF81" s="20"/>
      <c r="AG81" s="21" t="str">
        <f t="shared" si="17"/>
        <v>FALSE</v>
      </c>
      <c r="AH81" s="22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2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3"/>
        <v>0</v>
      </c>
      <c r="W82" s="11">
        <f t="shared" si="14"/>
        <v>0</v>
      </c>
      <c r="X82" s="13" t="e">
        <f t="shared" si="15"/>
        <v>#N/A</v>
      </c>
      <c r="Y82" s="16"/>
      <c r="Z82" s="13" t="e">
        <f t="shared" si="16"/>
        <v>#N/A</v>
      </c>
      <c r="AA82" s="17"/>
      <c r="AB82" s="12"/>
      <c r="AC82" s="18"/>
      <c r="AD82" s="19"/>
      <c r="AE82" s="18"/>
      <c r="AF82" s="20"/>
      <c r="AG82" s="21" t="str">
        <f t="shared" si="17"/>
        <v>FALSE</v>
      </c>
      <c r="AH82" s="22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2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3"/>
        <v>0</v>
      </c>
      <c r="W83" s="11">
        <f t="shared" si="14"/>
        <v>0</v>
      </c>
      <c r="X83" s="13" t="e">
        <f t="shared" si="15"/>
        <v>#N/A</v>
      </c>
      <c r="Y83" s="16"/>
      <c r="Z83" s="13" t="e">
        <f t="shared" si="16"/>
        <v>#N/A</v>
      </c>
      <c r="AA83" s="17"/>
      <c r="AB83" s="12"/>
      <c r="AC83" s="18"/>
      <c r="AD83" s="19"/>
      <c r="AE83" s="18"/>
      <c r="AF83" s="20"/>
      <c r="AG83" s="21" t="str">
        <f t="shared" si="17"/>
        <v>FALSE</v>
      </c>
      <c r="AH83" s="22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2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3"/>
        <v>0</v>
      </c>
      <c r="W84" s="11">
        <f t="shared" si="14"/>
        <v>0</v>
      </c>
      <c r="X84" s="13" t="e">
        <f t="shared" si="15"/>
        <v>#N/A</v>
      </c>
      <c r="Y84" s="16"/>
      <c r="Z84" s="13" t="e">
        <f t="shared" si="16"/>
        <v>#N/A</v>
      </c>
      <c r="AA84" s="17"/>
      <c r="AB84" s="12"/>
      <c r="AC84" s="18"/>
      <c r="AD84" s="19"/>
      <c r="AE84" s="18"/>
      <c r="AF84" s="20"/>
      <c r="AG84" s="21" t="str">
        <f t="shared" si="17"/>
        <v>FALSE</v>
      </c>
      <c r="AH84" s="22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2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3"/>
        <v>0</v>
      </c>
      <c r="W85" s="11">
        <f t="shared" si="14"/>
        <v>0</v>
      </c>
      <c r="X85" s="13" t="e">
        <f t="shared" si="15"/>
        <v>#N/A</v>
      </c>
      <c r="Y85" s="16"/>
      <c r="Z85" s="13" t="e">
        <f t="shared" si="16"/>
        <v>#N/A</v>
      </c>
      <c r="AA85" s="17"/>
      <c r="AB85" s="12"/>
      <c r="AC85" s="18"/>
      <c r="AD85" s="19"/>
      <c r="AE85" s="18"/>
      <c r="AF85" s="20"/>
      <c r="AG85" s="21" t="str">
        <f t="shared" si="17"/>
        <v>FALSE</v>
      </c>
      <c r="AH85" s="22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2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3"/>
        <v>0</v>
      </c>
      <c r="W86" s="11">
        <f t="shared" si="14"/>
        <v>0</v>
      </c>
      <c r="X86" s="13" t="e">
        <f t="shared" si="15"/>
        <v>#N/A</v>
      </c>
      <c r="Y86" s="16"/>
      <c r="Z86" s="13" t="e">
        <f t="shared" si="16"/>
        <v>#N/A</v>
      </c>
      <c r="AA86" s="17"/>
      <c r="AB86" s="12"/>
      <c r="AC86" s="18"/>
      <c r="AD86" s="19"/>
      <c r="AE86" s="18"/>
      <c r="AF86" s="20"/>
      <c r="AG86" s="21" t="str">
        <f t="shared" si="17"/>
        <v>FALSE</v>
      </c>
      <c r="AH86" s="22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2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3"/>
        <v>0</v>
      </c>
      <c r="W87" s="11">
        <f t="shared" si="14"/>
        <v>0</v>
      </c>
      <c r="X87" s="13" t="e">
        <f t="shared" si="15"/>
        <v>#N/A</v>
      </c>
      <c r="Y87" s="16"/>
      <c r="Z87" s="13" t="e">
        <f t="shared" si="16"/>
        <v>#N/A</v>
      </c>
      <c r="AA87" s="17"/>
      <c r="AB87" s="12"/>
      <c r="AC87" s="18"/>
      <c r="AD87" s="19"/>
      <c r="AE87" s="18"/>
      <c r="AF87" s="20"/>
      <c r="AG87" s="21" t="str">
        <f t="shared" si="17"/>
        <v>FALSE</v>
      </c>
      <c r="AH87" s="22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3"/>
        <v>0</v>
      </c>
      <c r="W88" s="11">
        <f t="shared" si="14"/>
        <v>0</v>
      </c>
      <c r="X88" s="13" t="e">
        <f t="shared" si="15"/>
        <v>#N/A</v>
      </c>
      <c r="Y88" s="16"/>
      <c r="Z88" s="13" t="e">
        <f t="shared" si="16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3"/>
        <v>0</v>
      </c>
      <c r="W89" s="11">
        <f t="shared" si="14"/>
        <v>0</v>
      </c>
      <c r="X89" s="13" t="e">
        <f t="shared" si="15"/>
        <v>#N/A</v>
      </c>
      <c r="Y89" s="16"/>
      <c r="Z89" s="13" t="e">
        <f t="shared" si="16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3"/>
        <v>0</v>
      </c>
      <c r="W90" s="11">
        <f t="shared" si="14"/>
        <v>0</v>
      </c>
      <c r="X90" s="13" t="e">
        <f t="shared" si="15"/>
        <v>#N/A</v>
      </c>
      <c r="Y90" s="16"/>
      <c r="Z90" s="13" t="e">
        <f t="shared" si="16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3"/>
        <v>0</v>
      </c>
      <c r="W91" s="11">
        <f t="shared" si="14"/>
        <v>0</v>
      </c>
      <c r="X91" s="13" t="e">
        <f t="shared" si="15"/>
        <v>#N/A</v>
      </c>
      <c r="Y91" s="16"/>
      <c r="Z91" s="13" t="e">
        <f t="shared" si="16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3"/>
        <v>0</v>
      </c>
      <c r="W92" s="11">
        <f t="shared" si="14"/>
        <v>0</v>
      </c>
      <c r="X92" s="13" t="e">
        <f t="shared" si="15"/>
        <v>#N/A</v>
      </c>
      <c r="Y92" s="16"/>
      <c r="Z92" s="13" t="e">
        <f t="shared" si="16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3"/>
        <v>0</v>
      </c>
      <c r="W93" s="11">
        <f t="shared" si="14"/>
        <v>0</v>
      </c>
      <c r="X93" s="13" t="e">
        <f t="shared" si="15"/>
        <v>#N/A</v>
      </c>
      <c r="Y93" s="16"/>
      <c r="Z93" s="13" t="e">
        <f t="shared" si="16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3"/>
        <v>0</v>
      </c>
      <c r="W94" s="11">
        <f t="shared" si="14"/>
        <v>0</v>
      </c>
      <c r="X94" s="13" t="e">
        <f t="shared" si="15"/>
        <v>#N/A</v>
      </c>
      <c r="Y94" s="16"/>
      <c r="Z94" s="13" t="e">
        <f t="shared" si="16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3"/>
        <v>0</v>
      </c>
      <c r="W95" s="11">
        <f t="shared" si="14"/>
        <v>0</v>
      </c>
      <c r="X95" s="13" t="e">
        <f t="shared" si="15"/>
        <v>#N/A</v>
      </c>
      <c r="Y95" s="16"/>
      <c r="Z95" s="13" t="e">
        <f t="shared" si="16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3"/>
        <v>0</v>
      </c>
      <c r="W96" s="11">
        <f t="shared" si="14"/>
        <v>0</v>
      </c>
      <c r="X96" s="13" t="e">
        <f t="shared" si="15"/>
        <v>#N/A</v>
      </c>
      <c r="Y96" s="16"/>
      <c r="Z96" s="13" t="e">
        <f t="shared" si="16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3"/>
        <v>0</v>
      </c>
      <c r="W97" s="11">
        <f t="shared" si="14"/>
        <v>0</v>
      </c>
      <c r="X97" s="13" t="e">
        <f t="shared" si="15"/>
        <v>#N/A</v>
      </c>
      <c r="Y97" s="16"/>
      <c r="Z97" s="13" t="e">
        <f t="shared" si="16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3"/>
        <v>0</v>
      </c>
      <c r="W98" s="11">
        <f t="shared" si="14"/>
        <v>0</v>
      </c>
      <c r="X98" s="13" t="e">
        <f t="shared" si="15"/>
        <v>#N/A</v>
      </c>
      <c r="Y98" s="16"/>
      <c r="Z98" s="13" t="e">
        <f t="shared" si="16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3"/>
        <v>0</v>
      </c>
      <c r="W99" s="11">
        <f t="shared" si="14"/>
        <v>0</v>
      </c>
      <c r="X99" s="13" t="e">
        <f t="shared" si="15"/>
        <v>#N/A</v>
      </c>
      <c r="Y99" s="16"/>
      <c r="Z99" s="13" t="e">
        <f t="shared" si="16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3"/>
        <v>0</v>
      </c>
      <c r="W100" s="11">
        <f t="shared" si="14"/>
        <v>0</v>
      </c>
      <c r="X100" s="13" t="e">
        <f t="shared" si="15"/>
        <v>#N/A</v>
      </c>
      <c r="Y100" s="16"/>
      <c r="Z100" s="13" t="e">
        <f t="shared" si="16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3"/>
        <v>0</v>
      </c>
      <c r="W101" s="11">
        <f t="shared" si="14"/>
        <v>0</v>
      </c>
      <c r="X101" s="13" t="e">
        <f t="shared" si="15"/>
        <v>#N/A</v>
      </c>
      <c r="Y101" s="16"/>
      <c r="Z101" s="13" t="e">
        <f t="shared" si="16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3"/>
        <v>0</v>
      </c>
      <c r="W102" s="11">
        <f t="shared" si="14"/>
        <v>0</v>
      </c>
      <c r="X102" s="13" t="e">
        <f t="shared" si="15"/>
        <v>#N/A</v>
      </c>
      <c r="Y102" s="16"/>
      <c r="Z102" s="13" t="e">
        <f t="shared" si="16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3"/>
        <v>0</v>
      </c>
      <c r="W103" s="11">
        <f t="shared" si="14"/>
        <v>0</v>
      </c>
      <c r="X103" s="13" t="e">
        <f t="shared" si="15"/>
        <v>#N/A</v>
      </c>
      <c r="Y103" s="16"/>
      <c r="Z103" s="13" t="e">
        <f t="shared" si="16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3"/>
        <v>0</v>
      </c>
      <c r="W104" s="11">
        <f t="shared" si="14"/>
        <v>0</v>
      </c>
      <c r="X104" s="13" t="e">
        <f t="shared" si="15"/>
        <v>#N/A</v>
      </c>
      <c r="Y104" s="16"/>
      <c r="Z104" s="13" t="e">
        <f t="shared" si="16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3"/>
        <v>0</v>
      </c>
      <c r="W105" s="11">
        <f t="shared" si="14"/>
        <v>0</v>
      </c>
      <c r="X105" s="13" t="e">
        <f t="shared" si="15"/>
        <v>#N/A</v>
      </c>
      <c r="Y105" s="16"/>
      <c r="Z105" s="13" t="e">
        <f t="shared" si="16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3"/>
        <v>0</v>
      </c>
      <c r="W106" s="11">
        <f t="shared" si="14"/>
        <v>0</v>
      </c>
      <c r="X106" s="13" t="e">
        <f t="shared" si="15"/>
        <v>#N/A</v>
      </c>
      <c r="Y106" s="16"/>
      <c r="Z106" s="13" t="e">
        <f t="shared" si="16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3"/>
        <v>0</v>
      </c>
      <c r="W107" s="11">
        <f t="shared" si="14"/>
        <v>0</v>
      </c>
      <c r="X107" s="13" t="e">
        <f t="shared" si="15"/>
        <v>#N/A</v>
      </c>
      <c r="Y107" s="16"/>
      <c r="Z107" s="13" t="e">
        <f t="shared" si="16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3"/>
        <v>0</v>
      </c>
      <c r="W108" s="11">
        <f t="shared" si="14"/>
        <v>0</v>
      </c>
      <c r="X108" s="13" t="e">
        <f t="shared" si="15"/>
        <v>#N/A</v>
      </c>
      <c r="Y108" s="16"/>
      <c r="Z108" s="13" t="e">
        <f t="shared" si="16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3"/>
        <v>0</v>
      </c>
      <c r="W109" s="11">
        <f t="shared" si="14"/>
        <v>0</v>
      </c>
      <c r="X109" s="13" t="e">
        <f t="shared" si="15"/>
        <v>#N/A</v>
      </c>
      <c r="Y109" s="16"/>
      <c r="Z109" s="13" t="e">
        <f t="shared" si="16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3"/>
        <v>0</v>
      </c>
      <c r="W110" s="11">
        <f t="shared" si="14"/>
        <v>0</v>
      </c>
      <c r="X110" s="13" t="e">
        <f t="shared" si="15"/>
        <v>#N/A</v>
      </c>
      <c r="Y110" s="16"/>
      <c r="Z110" s="13" t="e">
        <f t="shared" si="16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3"/>
        <v>0</v>
      </c>
      <c r="W111" s="11">
        <f t="shared" si="14"/>
        <v>0</v>
      </c>
      <c r="X111" s="13" t="e">
        <f t="shared" si="15"/>
        <v>#N/A</v>
      </c>
      <c r="Y111" s="16"/>
      <c r="Z111" s="13" t="e">
        <f t="shared" si="16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3"/>
        <v>0</v>
      </c>
      <c r="W112" s="11">
        <f t="shared" si="14"/>
        <v>0</v>
      </c>
      <c r="X112" s="13" t="e">
        <f t="shared" si="15"/>
        <v>#N/A</v>
      </c>
      <c r="Y112" s="16"/>
      <c r="Z112" s="13" t="e">
        <f t="shared" si="16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3"/>
        <v>0</v>
      </c>
      <c r="W113" s="11">
        <f t="shared" si="14"/>
        <v>0</v>
      </c>
      <c r="X113" s="13" t="e">
        <f t="shared" si="15"/>
        <v>#N/A</v>
      </c>
      <c r="Y113" s="16"/>
      <c r="Z113" s="13" t="e">
        <f t="shared" si="16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3"/>
        <v>0</v>
      </c>
      <c r="W114" s="11">
        <f t="shared" si="14"/>
        <v>0</v>
      </c>
      <c r="X114" s="13" t="e">
        <f t="shared" si="15"/>
        <v>#N/A</v>
      </c>
      <c r="Y114" s="16"/>
      <c r="Z114" s="13" t="e">
        <f t="shared" si="16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3"/>
        <v>0</v>
      </c>
      <c r="W115" s="11">
        <f t="shared" si="14"/>
        <v>0</v>
      </c>
      <c r="X115" s="13" t="e">
        <f t="shared" si="15"/>
        <v>#N/A</v>
      </c>
      <c r="Y115" s="16"/>
      <c r="Z115" s="13" t="e">
        <f t="shared" si="16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3"/>
        <v>0</v>
      </c>
      <c r="W116" s="11">
        <f t="shared" si="14"/>
        <v>0</v>
      </c>
      <c r="X116" s="13" t="e">
        <f t="shared" si="15"/>
        <v>#N/A</v>
      </c>
      <c r="Y116" s="16"/>
      <c r="Z116" s="13" t="e">
        <f t="shared" si="16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3"/>
        <v>0</v>
      </c>
      <c r="W117" s="11">
        <f t="shared" si="14"/>
        <v>0</v>
      </c>
      <c r="X117" s="13" t="e">
        <f t="shared" si="15"/>
        <v>#N/A</v>
      </c>
      <c r="Y117" s="16"/>
      <c r="Z117" s="13" t="e">
        <f t="shared" si="16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3"/>
        <v>0</v>
      </c>
      <c r="W118" s="11">
        <f t="shared" si="14"/>
        <v>0</v>
      </c>
      <c r="X118" s="13" t="e">
        <f t="shared" si="15"/>
        <v>#N/A</v>
      </c>
      <c r="Y118" s="16"/>
      <c r="Z118" s="13" t="e">
        <f t="shared" si="16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3"/>
        <v>0</v>
      </c>
      <c r="W119" s="11">
        <f t="shared" si="14"/>
        <v>0</v>
      </c>
      <c r="X119" s="13" t="e">
        <f t="shared" si="15"/>
        <v>#N/A</v>
      </c>
      <c r="Y119" s="16"/>
      <c r="Z119" s="13" t="e">
        <f t="shared" si="16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3"/>
        <v>0</v>
      </c>
      <c r="W120" s="11">
        <f t="shared" si="14"/>
        <v>0</v>
      </c>
      <c r="X120" s="13" t="e">
        <f t="shared" si="15"/>
        <v>#N/A</v>
      </c>
      <c r="Y120" s="16"/>
      <c r="Z120" s="13" t="e">
        <f t="shared" si="16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3"/>
        <v>0</v>
      </c>
      <c r="W121" s="11">
        <f t="shared" si="14"/>
        <v>0</v>
      </c>
      <c r="X121" s="13" t="e">
        <f t="shared" si="15"/>
        <v>#N/A</v>
      </c>
      <c r="Y121" s="16"/>
      <c r="Z121" s="13" t="e">
        <f t="shared" si="16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3"/>
        <v>0</v>
      </c>
      <c r="W122" s="11">
        <f t="shared" si="14"/>
        <v>0</v>
      </c>
      <c r="X122" s="13" t="e">
        <f t="shared" si="15"/>
        <v>#N/A</v>
      </c>
      <c r="Y122" s="16"/>
      <c r="Z122" s="13" t="e">
        <f t="shared" si="16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3"/>
        <v>0</v>
      </c>
      <c r="W123" s="11">
        <f t="shared" si="14"/>
        <v>0</v>
      </c>
      <c r="X123" s="13" t="e">
        <f t="shared" si="15"/>
        <v>#N/A</v>
      </c>
      <c r="Y123" s="16"/>
      <c r="Z123" s="13" t="e">
        <f t="shared" si="16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3"/>
        <v>0</v>
      </c>
      <c r="W124" s="11">
        <f t="shared" si="14"/>
        <v>0</v>
      </c>
      <c r="X124" s="13" t="e">
        <f t="shared" si="15"/>
        <v>#N/A</v>
      </c>
      <c r="Y124" s="16"/>
      <c r="Z124" s="13" t="e">
        <f t="shared" si="16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3"/>
        <v>0</v>
      </c>
      <c r="W125" s="11">
        <f t="shared" si="14"/>
        <v>0</v>
      </c>
      <c r="X125" s="13" t="e">
        <f t="shared" si="15"/>
        <v>#N/A</v>
      </c>
      <c r="Y125" s="16"/>
      <c r="Z125" s="13" t="e">
        <f t="shared" si="16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3"/>
        <v>0</v>
      </c>
      <c r="W126" s="11">
        <f t="shared" si="14"/>
        <v>0</v>
      </c>
      <c r="X126" s="13" t="e">
        <f t="shared" si="15"/>
        <v>#N/A</v>
      </c>
      <c r="Y126" s="16"/>
      <c r="Z126" s="13" t="e">
        <f t="shared" si="16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3"/>
        <v>0</v>
      </c>
      <c r="W127" s="11">
        <f t="shared" si="14"/>
        <v>0</v>
      </c>
      <c r="X127" s="13" t="e">
        <f t="shared" si="15"/>
        <v>#N/A</v>
      </c>
      <c r="Y127" s="16"/>
      <c r="Z127" s="13" t="e">
        <f t="shared" si="16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3"/>
        <v>0</v>
      </c>
      <c r="W128" s="11">
        <f t="shared" si="14"/>
        <v>0</v>
      </c>
      <c r="X128" s="13" t="e">
        <f t="shared" si="15"/>
        <v>#N/A</v>
      </c>
      <c r="Y128" s="16"/>
      <c r="Z128" s="13" t="e">
        <f t="shared" si="16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3"/>
        <v>0</v>
      </c>
      <c r="W129" s="11">
        <f t="shared" si="14"/>
        <v>0</v>
      </c>
      <c r="X129" s="13" t="e">
        <f t="shared" si="15"/>
        <v>#N/A</v>
      </c>
      <c r="Y129" s="16"/>
      <c r="Z129" s="13" t="e">
        <f t="shared" si="16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9">IF(C130, P130, U130 )</f>
        <v>0</v>
      </c>
      <c r="W130" s="11">
        <f t="shared" si="14"/>
        <v>0</v>
      </c>
      <c r="X130" s="13" t="e">
        <f t="shared" si="15"/>
        <v>#N/A</v>
      </c>
      <c r="Y130" s="16"/>
      <c r="Z130" s="13" t="e">
        <f t="shared" si="16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9"/>
        <v>0</v>
      </c>
      <c r="W131" s="11">
        <f t="shared" si="14"/>
        <v>0</v>
      </c>
      <c r="X131" s="13" t="e">
        <f t="shared" si="15"/>
        <v>#N/A</v>
      </c>
      <c r="Y131" s="16"/>
      <c r="Z131" s="13" t="e">
        <f t="shared" si="16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9"/>
        <v>0</v>
      </c>
      <c r="W132" s="11">
        <f t="shared" si="14"/>
        <v>0</v>
      </c>
      <c r="X132" s="13" t="e">
        <f t="shared" si="15"/>
        <v>#N/A</v>
      </c>
      <c r="Y132" s="16"/>
      <c r="Z132" s="13" t="e">
        <f t="shared" si="16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9"/>
        <v>0</v>
      </c>
      <c r="W133" s="11">
        <f t="shared" si="14"/>
        <v>0</v>
      </c>
      <c r="X133" s="13" t="e">
        <f t="shared" si="15"/>
        <v>#N/A</v>
      </c>
      <c r="Y133" s="16"/>
      <c r="Z133" s="13" t="e">
        <f t="shared" si="16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9"/>
        <v>0</v>
      </c>
      <c r="W134" s="11">
        <f t="shared" si="14"/>
        <v>0</v>
      </c>
      <c r="X134" s="13" t="e">
        <f t="shared" si="15"/>
        <v>#N/A</v>
      </c>
      <c r="Y134" s="16"/>
      <c r="Z134" s="13" t="e">
        <f t="shared" si="16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9"/>
        <v>0</v>
      </c>
      <c r="W135" s="11">
        <f t="shared" si="14"/>
        <v>0</v>
      </c>
      <c r="X135" s="13" t="e">
        <f t="shared" si="15"/>
        <v>#N/A</v>
      </c>
      <c r="Y135" s="16"/>
      <c r="Z135" s="13" t="e">
        <f t="shared" si="16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9"/>
        <v>0</v>
      </c>
      <c r="W136" s="11">
        <f t="shared" si="14"/>
        <v>0</v>
      </c>
      <c r="X136" s="13" t="e">
        <f t="shared" si="15"/>
        <v>#N/A</v>
      </c>
      <c r="Y136" s="16"/>
      <c r="Z136" s="13" t="e">
        <f t="shared" si="16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9"/>
        <v>0</v>
      </c>
      <c r="W137" s="11">
        <f t="shared" si="14"/>
        <v>0</v>
      </c>
      <c r="X137" s="13" t="e">
        <f t="shared" si="15"/>
        <v>#N/A</v>
      </c>
      <c r="Y137" s="16"/>
      <c r="Z137" s="13" t="e">
        <f t="shared" si="16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9"/>
        <v>0</v>
      </c>
      <c r="W138" s="11">
        <f t="shared" si="14"/>
        <v>0</v>
      </c>
      <c r="X138" s="13" t="e">
        <f t="shared" si="15"/>
        <v>#N/A</v>
      </c>
      <c r="Y138" s="16"/>
      <c r="Z138" s="13" t="e">
        <f t="shared" si="16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9"/>
        <v>0</v>
      </c>
      <c r="W139" s="11">
        <f t="shared" si="14"/>
        <v>0</v>
      </c>
      <c r="X139" s="13" t="e">
        <f t="shared" si="15"/>
        <v>#N/A</v>
      </c>
      <c r="Y139" s="16"/>
      <c r="Z139" s="13" t="e">
        <f t="shared" si="16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9"/>
        <v>0</v>
      </c>
      <c r="W140" s="11">
        <f t="shared" si="14"/>
        <v>0</v>
      </c>
      <c r="X140" s="13" t="e">
        <f t="shared" si="15"/>
        <v>#N/A</v>
      </c>
      <c r="Y140" s="16"/>
      <c r="Z140" s="13" t="e">
        <f t="shared" si="16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9"/>
        <v>0</v>
      </c>
      <c r="W141" s="11">
        <f t="shared" si="14"/>
        <v>0</v>
      </c>
      <c r="X141" s="13" t="e">
        <f t="shared" si="15"/>
        <v>#N/A</v>
      </c>
      <c r="Y141" s="16"/>
      <c r="Z141" s="13" t="e">
        <f t="shared" si="16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9"/>
        <v>0</v>
      </c>
      <c r="W142" s="11">
        <f t="shared" si="14"/>
        <v>0</v>
      </c>
      <c r="X142" s="13" t="e">
        <f t="shared" si="15"/>
        <v>#N/A</v>
      </c>
      <c r="Y142" s="16"/>
      <c r="Z142" s="13" t="e">
        <f t="shared" si="16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9"/>
        <v>0</v>
      </c>
      <c r="W143" s="11">
        <f t="shared" si="14"/>
        <v>0</v>
      </c>
      <c r="X143" s="13" t="e">
        <f t="shared" si="15"/>
        <v>#N/A</v>
      </c>
      <c r="Y143" s="16"/>
      <c r="Z143" s="13" t="e">
        <f t="shared" si="16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9"/>
        <v>0</v>
      </c>
      <c r="W144" s="11">
        <f t="shared" si="14"/>
        <v>0</v>
      </c>
      <c r="X144" s="13" t="e">
        <f t="shared" si="15"/>
        <v>#N/A</v>
      </c>
      <c r="Y144" s="16"/>
      <c r="Z144" s="13" t="e">
        <f t="shared" si="16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9"/>
        <v>0</v>
      </c>
      <c r="W145" s="11">
        <f t="shared" si="14"/>
        <v>0</v>
      </c>
      <c r="X145" s="13" t="e">
        <f t="shared" si="15"/>
        <v>#N/A</v>
      </c>
      <c r="Y145" s="16"/>
      <c r="Z145" s="13" t="e">
        <f t="shared" si="16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9"/>
        <v>0</v>
      </c>
      <c r="W146" s="11">
        <f t="shared" si="14"/>
        <v>0</v>
      </c>
      <c r="X146" s="13" t="e">
        <f t="shared" si="15"/>
        <v>#N/A</v>
      </c>
      <c r="Y146" s="16"/>
      <c r="Z146" s="13" t="e">
        <f t="shared" si="16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9"/>
        <v>0</v>
      </c>
      <c r="W147" s="11">
        <f t="shared" si="14"/>
        <v>0</v>
      </c>
      <c r="X147" s="13" t="e">
        <f t="shared" si="15"/>
        <v>#N/A</v>
      </c>
      <c r="Y147" s="16"/>
      <c r="Z147" s="13" t="e">
        <f t="shared" si="16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9"/>
        <v>0</v>
      </c>
      <c r="W148" s="11">
        <f t="shared" si="14"/>
        <v>0</v>
      </c>
      <c r="X148" s="13" t="e">
        <f t="shared" si="15"/>
        <v>#N/A</v>
      </c>
      <c r="Y148" s="16"/>
      <c r="Z148" s="13" t="e">
        <f t="shared" si="16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9"/>
        <v>0</v>
      </c>
      <c r="W149" s="11">
        <f t="shared" si="14"/>
        <v>0</v>
      </c>
      <c r="X149" s="13" t="e">
        <f t="shared" si="15"/>
        <v>#N/A</v>
      </c>
      <c r="Y149" s="16"/>
      <c r="Z149" s="13" t="e">
        <f t="shared" si="16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9"/>
        <v>0</v>
      </c>
      <c r="W150" s="11">
        <f t="shared" si="14"/>
        <v>0</v>
      </c>
      <c r="X150" s="13" t="e">
        <f t="shared" si="15"/>
        <v>#N/A</v>
      </c>
      <c r="Y150" s="16"/>
      <c r="Z150" s="13" t="e">
        <f t="shared" si="16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9"/>
        <v>0</v>
      </c>
      <c r="W151" s="11">
        <f t="shared" si="14"/>
        <v>0</v>
      </c>
      <c r="X151" s="13" t="e">
        <f t="shared" si="15"/>
        <v>#N/A</v>
      </c>
      <c r="Y151" s="16"/>
      <c r="Z151" s="13" t="e">
        <f t="shared" si="16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9"/>
        <v>0</v>
      </c>
      <c r="W152" s="11">
        <f t="shared" si="14"/>
        <v>0</v>
      </c>
      <c r="X152" s="13" t="e">
        <f t="shared" si="15"/>
        <v>#N/A</v>
      </c>
      <c r="Y152" s="16"/>
      <c r="Z152" s="13" t="e">
        <f t="shared" si="16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9"/>
        <v>0</v>
      </c>
      <c r="W153" s="11">
        <f t="shared" si="14"/>
        <v>0</v>
      </c>
      <c r="X153" s="13" t="e">
        <f t="shared" si="15"/>
        <v>#N/A</v>
      </c>
      <c r="Y153" s="16"/>
      <c r="Z153" s="13" t="e">
        <f t="shared" si="16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9"/>
        <v>0</v>
      </c>
      <c r="W154" s="11">
        <f t="shared" si="14"/>
        <v>0</v>
      </c>
      <c r="X154" s="13" t="e">
        <f t="shared" si="15"/>
        <v>#N/A</v>
      </c>
      <c r="Y154" s="16"/>
      <c r="Z154" s="13" t="e">
        <f t="shared" si="16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9"/>
        <v>0</v>
      </c>
      <c r="W155" s="11">
        <f t="shared" si="14"/>
        <v>0</v>
      </c>
      <c r="X155" s="13" t="e">
        <f t="shared" si="15"/>
        <v>#N/A</v>
      </c>
      <c r="Y155" s="16"/>
      <c r="Z155" s="13" t="e">
        <f t="shared" si="16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9"/>
        <v>0</v>
      </c>
      <c r="W156" s="11">
        <f t="shared" si="14"/>
        <v>0</v>
      </c>
      <c r="X156" s="13" t="e">
        <f t="shared" si="15"/>
        <v>#N/A</v>
      </c>
      <c r="Y156" s="16"/>
      <c r="Z156" s="13" t="e">
        <f t="shared" si="16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9"/>
        <v>0</v>
      </c>
      <c r="W157" s="11">
        <f t="shared" si="14"/>
        <v>0</v>
      </c>
      <c r="X157" s="13" t="e">
        <f t="shared" si="15"/>
        <v>#N/A</v>
      </c>
      <c r="Y157" s="16"/>
      <c r="Z157" s="13" t="e">
        <f t="shared" si="16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9"/>
        <v>0</v>
      </c>
      <c r="W158" s="11">
        <f t="shared" si="14"/>
        <v>0</v>
      </c>
      <c r="X158" s="13" t="e">
        <f t="shared" si="15"/>
        <v>#N/A</v>
      </c>
      <c r="Y158" s="16"/>
      <c r="Z158" s="13" t="e">
        <f t="shared" si="16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9"/>
        <v>0</v>
      </c>
      <c r="W159" s="11">
        <f t="shared" si="14"/>
        <v>0</v>
      </c>
      <c r="X159" s="13" t="e">
        <f t="shared" si="15"/>
        <v>#N/A</v>
      </c>
      <c r="Y159" s="16"/>
      <c r="Z159" s="13" t="e">
        <f t="shared" si="16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9"/>
        <v>0</v>
      </c>
      <c r="W160" s="11">
        <f t="shared" si="14"/>
        <v>0</v>
      </c>
      <c r="X160" s="13" t="e">
        <f t="shared" si="15"/>
        <v>#N/A</v>
      </c>
      <c r="Y160" s="16"/>
      <c r="Z160" s="13" t="e">
        <f t="shared" si="16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9"/>
        <v>0</v>
      </c>
      <c r="W161" s="11">
        <f t="shared" si="14"/>
        <v>0</v>
      </c>
      <c r="X161" s="13" t="e">
        <f t="shared" si="15"/>
        <v>#N/A</v>
      </c>
      <c r="Y161" s="16"/>
      <c r="Z161" s="13" t="e">
        <f t="shared" si="16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9"/>
        <v>0</v>
      </c>
      <c r="W162" s="11">
        <f t="shared" si="14"/>
        <v>0</v>
      </c>
      <c r="X162" s="13" t="e">
        <f t="shared" si="15"/>
        <v>#N/A</v>
      </c>
      <c r="Y162" s="16"/>
      <c r="Z162" s="13" t="e">
        <f t="shared" si="16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9"/>
        <v>0</v>
      </c>
      <c r="W163" s="11">
        <f t="shared" si="14"/>
        <v>0</v>
      </c>
      <c r="X163" s="13" t="e">
        <f t="shared" si="15"/>
        <v>#N/A</v>
      </c>
      <c r="Y163" s="16"/>
      <c r="Z163" s="13" t="e">
        <f t="shared" si="16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9"/>
        <v>0</v>
      </c>
      <c r="W164" s="11">
        <f t="shared" si="14"/>
        <v>0</v>
      </c>
      <c r="X164" s="13" t="e">
        <f t="shared" si="15"/>
        <v>#N/A</v>
      </c>
      <c r="Y164" s="16"/>
      <c r="Z164" s="13" t="e">
        <f t="shared" si="16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9"/>
        <v>0</v>
      </c>
      <c r="W165" s="11">
        <f t="shared" si="14"/>
        <v>0</v>
      </c>
      <c r="X165" s="13" t="e">
        <f t="shared" si="15"/>
        <v>#N/A</v>
      </c>
      <c r="Y165" s="16"/>
      <c r="Z165" s="13" t="e">
        <f t="shared" si="16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9"/>
        <v>0</v>
      </c>
      <c r="W166" s="11">
        <f t="shared" si="14"/>
        <v>0</v>
      </c>
      <c r="X166" s="13" t="e">
        <f t="shared" si="15"/>
        <v>#N/A</v>
      </c>
      <c r="Y166" s="16"/>
      <c r="Z166" s="13" t="e">
        <f t="shared" si="16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9"/>
        <v>0</v>
      </c>
      <c r="W167" s="11">
        <f t="shared" si="14"/>
        <v>0</v>
      </c>
      <c r="X167" s="13" t="e">
        <f t="shared" si="15"/>
        <v>#N/A</v>
      </c>
      <c r="Y167" s="16"/>
      <c r="Z167" s="13" t="e">
        <f t="shared" si="16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9"/>
        <v>0</v>
      </c>
      <c r="W168" s="11">
        <f t="shared" si="14"/>
        <v>0</v>
      </c>
      <c r="X168" s="13" t="e">
        <f t="shared" si="15"/>
        <v>#N/A</v>
      </c>
      <c r="Y168" s="16"/>
      <c r="Z168" s="13" t="e">
        <f t="shared" si="16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9"/>
        <v>0</v>
      </c>
      <c r="W169" s="11">
        <f t="shared" si="14"/>
        <v>0</v>
      </c>
      <c r="X169" s="13" t="e">
        <f t="shared" si="15"/>
        <v>#N/A</v>
      </c>
      <c r="Y169" s="16"/>
      <c r="Z169" s="13" t="e">
        <f t="shared" si="16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9"/>
        <v>0</v>
      </c>
      <c r="W170" s="11">
        <f t="shared" si="14"/>
        <v>0</v>
      </c>
      <c r="X170" s="13" t="e">
        <f t="shared" si="15"/>
        <v>#N/A</v>
      </c>
      <c r="Y170" s="16"/>
      <c r="Z170" s="13" t="e">
        <f t="shared" si="16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9"/>
        <v>0</v>
      </c>
      <c r="W171" s="11">
        <f t="shared" si="14"/>
        <v>0</v>
      </c>
      <c r="X171" s="13" t="e">
        <f t="shared" si="15"/>
        <v>#N/A</v>
      </c>
      <c r="Y171" s="16"/>
      <c r="Z171" s="13" t="e">
        <f t="shared" si="16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9"/>
        <v>0</v>
      </c>
      <c r="W172" s="11">
        <f t="shared" si="14"/>
        <v>0</v>
      </c>
      <c r="X172" s="13" t="e">
        <f t="shared" si="15"/>
        <v>#N/A</v>
      </c>
      <c r="Y172" s="16"/>
      <c r="Z172" s="13" t="e">
        <f t="shared" si="16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9"/>
        <v>0</v>
      </c>
      <c r="W173" s="11">
        <f t="shared" si="14"/>
        <v>0</v>
      </c>
      <c r="X173" s="13" t="e">
        <f t="shared" si="15"/>
        <v>#N/A</v>
      </c>
      <c r="Y173" s="16"/>
      <c r="Z173" s="13" t="e">
        <f t="shared" si="16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9"/>
        <v>0</v>
      </c>
      <c r="W174" s="11">
        <f t="shared" si="14"/>
        <v>0</v>
      </c>
      <c r="X174" s="13" t="e">
        <f t="shared" si="15"/>
        <v>#N/A</v>
      </c>
      <c r="Y174" s="16"/>
      <c r="Z174" s="13" t="e">
        <f t="shared" si="16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9"/>
        <v>0</v>
      </c>
      <c r="W175" s="11">
        <f t="shared" si="14"/>
        <v>0</v>
      </c>
      <c r="X175" s="13" t="e">
        <f t="shared" si="15"/>
        <v>#N/A</v>
      </c>
      <c r="Y175" s="16"/>
      <c r="Z175" s="13" t="e">
        <f t="shared" si="16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9"/>
        <v>0</v>
      </c>
      <c r="W176" s="11">
        <f t="shared" si="14"/>
        <v>0</v>
      </c>
      <c r="X176" s="13" t="e">
        <f t="shared" si="15"/>
        <v>#N/A</v>
      </c>
      <c r="Y176" s="16"/>
      <c r="Z176" s="13" t="e">
        <f t="shared" si="16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9"/>
        <v>0</v>
      </c>
      <c r="W177" s="11">
        <f t="shared" si="14"/>
        <v>0</v>
      </c>
      <c r="X177" s="13" t="e">
        <f t="shared" si="15"/>
        <v>#N/A</v>
      </c>
      <c r="Y177" s="16"/>
      <c r="Z177" s="13" t="e">
        <f t="shared" si="16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9"/>
        <v>0</v>
      </c>
      <c r="W178" s="11">
        <f t="shared" si="14"/>
        <v>0</v>
      </c>
      <c r="X178" s="13" t="e">
        <f t="shared" si="15"/>
        <v>#N/A</v>
      </c>
      <c r="Y178" s="16"/>
      <c r="Z178" s="13" t="e">
        <f t="shared" si="16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9"/>
        <v>0</v>
      </c>
      <c r="W179" s="11">
        <f t="shared" si="14"/>
        <v>0</v>
      </c>
      <c r="X179" s="13" t="e">
        <f t="shared" si="15"/>
        <v>#N/A</v>
      </c>
      <c r="Y179" s="16"/>
      <c r="Z179" s="13" t="e">
        <f t="shared" si="16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9"/>
        <v>0</v>
      </c>
      <c r="W180" s="11">
        <f t="shared" si="14"/>
        <v>0</v>
      </c>
      <c r="X180" s="13" t="e">
        <f t="shared" si="15"/>
        <v>#N/A</v>
      </c>
      <c r="Y180" s="16"/>
      <c r="Z180" s="13" t="e">
        <f t="shared" si="16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9"/>
        <v>0</v>
      </c>
      <c r="W181" s="11">
        <f t="shared" si="14"/>
        <v>0</v>
      </c>
      <c r="X181" s="13" t="e">
        <f t="shared" si="15"/>
        <v>#N/A</v>
      </c>
      <c r="Y181" s="16"/>
      <c r="Z181" s="13" t="e">
        <f t="shared" si="16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9"/>
        <v>0</v>
      </c>
      <c r="W182" s="11">
        <f t="shared" si="14"/>
        <v>0</v>
      </c>
      <c r="X182" s="13" t="e">
        <f t="shared" si="15"/>
        <v>#N/A</v>
      </c>
      <c r="Y182" s="16"/>
      <c r="Z182" s="13" t="e">
        <f t="shared" si="16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9"/>
        <v>0</v>
      </c>
      <c r="W183" s="11">
        <f t="shared" si="14"/>
        <v>0</v>
      </c>
      <c r="X183" s="13" t="e">
        <f t="shared" si="15"/>
        <v>#N/A</v>
      </c>
      <c r="Y183" s="16"/>
      <c r="Z183" s="13" t="e">
        <f t="shared" si="16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9"/>
        <v>0</v>
      </c>
      <c r="W184" s="11">
        <f t="shared" si="14"/>
        <v>0</v>
      </c>
      <c r="X184" s="13" t="e">
        <f t="shared" si="15"/>
        <v>#N/A</v>
      </c>
      <c r="Y184" s="16"/>
      <c r="Z184" s="13" t="e">
        <f t="shared" si="16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9"/>
        <v>0</v>
      </c>
      <c r="W185" s="11">
        <f t="shared" si="14"/>
        <v>0</v>
      </c>
      <c r="X185" s="13" t="e">
        <f t="shared" si="15"/>
        <v>#N/A</v>
      </c>
      <c r="Y185" s="16"/>
      <c r="Z185" s="13" t="e">
        <f t="shared" si="16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9"/>
        <v>0</v>
      </c>
      <c r="W186" s="11">
        <f t="shared" si="14"/>
        <v>0</v>
      </c>
      <c r="X186" s="13" t="e">
        <f t="shared" si="15"/>
        <v>#N/A</v>
      </c>
      <c r="Y186" s="16"/>
      <c r="Z186" s="13" t="e">
        <f t="shared" si="16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9"/>
        <v>0</v>
      </c>
      <c r="W187" s="11">
        <f t="shared" si="14"/>
        <v>0</v>
      </c>
      <c r="X187" s="13" t="e">
        <f t="shared" si="15"/>
        <v>#N/A</v>
      </c>
      <c r="Y187" s="16"/>
      <c r="Z187" s="13" t="e">
        <f t="shared" si="16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9"/>
        <v>0</v>
      </c>
      <c r="W188" s="11">
        <f t="shared" si="14"/>
        <v>0</v>
      </c>
      <c r="X188" s="13" t="e">
        <f t="shared" si="15"/>
        <v>#N/A</v>
      </c>
      <c r="Y188" s="16"/>
      <c r="Z188" s="13" t="e">
        <f t="shared" si="16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9"/>
        <v>0</v>
      </c>
      <c r="W189" s="11">
        <f t="shared" si="14"/>
        <v>0</v>
      </c>
      <c r="X189" s="13" t="e">
        <f t="shared" si="15"/>
        <v>#N/A</v>
      </c>
      <c r="Y189" s="16"/>
      <c r="Z189" s="13" t="e">
        <f t="shared" si="16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9"/>
        <v>0</v>
      </c>
      <c r="W190" s="11">
        <f t="shared" si="14"/>
        <v>0</v>
      </c>
      <c r="X190" s="13" t="e">
        <f t="shared" si="15"/>
        <v>#N/A</v>
      </c>
      <c r="Y190" s="16"/>
      <c r="Z190" s="13" t="e">
        <f t="shared" si="16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9"/>
        <v>0</v>
      </c>
      <c r="W191" s="11">
        <f t="shared" si="14"/>
        <v>0</v>
      </c>
      <c r="X191" s="13" t="e">
        <f t="shared" si="15"/>
        <v>#N/A</v>
      </c>
      <c r="Y191" s="16"/>
      <c r="Z191" s="13" t="e">
        <f t="shared" si="16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9"/>
        <v>0</v>
      </c>
      <c r="W192" s="11">
        <f t="shared" si="14"/>
        <v>0</v>
      </c>
      <c r="X192" s="13" t="e">
        <f t="shared" si="15"/>
        <v>#N/A</v>
      </c>
      <c r="Y192" s="16"/>
      <c r="Z192" s="13" t="e">
        <f t="shared" si="16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9"/>
        <v>0</v>
      </c>
      <c r="W193" s="11">
        <f t="shared" si="14"/>
        <v>0</v>
      </c>
      <c r="X193" s="13" t="e">
        <f t="shared" si="15"/>
        <v>#N/A</v>
      </c>
      <c r="Y193" s="16"/>
      <c r="Z193" s="13" t="e">
        <f t="shared" si="16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1">IF(C194, P194, U194 )</f>
        <v>0</v>
      </c>
      <c r="W194" s="11">
        <f t="shared" si="14"/>
        <v>0</v>
      </c>
      <c r="X194" s="13" t="e">
        <f t="shared" si="15"/>
        <v>#N/A</v>
      </c>
      <c r="Y194" s="16"/>
      <c r="Z194" s="13" t="e">
        <f t="shared" si="16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1"/>
        <v>0</v>
      </c>
      <c r="W195" s="11">
        <f t="shared" si="14"/>
        <v>0</v>
      </c>
      <c r="X195" s="13" t="e">
        <f t="shared" si="15"/>
        <v>#N/A</v>
      </c>
      <c r="Y195" s="16"/>
      <c r="Z195" s="13" t="e">
        <f t="shared" si="16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1"/>
        <v>0</v>
      </c>
      <c r="W196" s="11">
        <f t="shared" si="14"/>
        <v>0</v>
      </c>
      <c r="X196" s="13" t="e">
        <f t="shared" si="15"/>
        <v>#N/A</v>
      </c>
      <c r="Y196" s="16"/>
      <c r="Z196" s="13" t="e">
        <f t="shared" si="16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1"/>
        <v>0</v>
      </c>
      <c r="W197" s="11">
        <f t="shared" si="14"/>
        <v>0</v>
      </c>
      <c r="X197" s="13" t="e">
        <f t="shared" si="15"/>
        <v>#N/A</v>
      </c>
      <c r="Y197" s="16"/>
      <c r="Z197" s="13" t="e">
        <f t="shared" si="16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1"/>
        <v>0</v>
      </c>
      <c r="W198" s="11">
        <f t="shared" si="14"/>
        <v>0</v>
      </c>
      <c r="X198" s="13" t="e">
        <f t="shared" si="15"/>
        <v>#N/A</v>
      </c>
      <c r="Y198" s="16"/>
      <c r="Z198" s="13" t="e">
        <f t="shared" si="16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1"/>
        <v>0</v>
      </c>
      <c r="W199" s="11">
        <f t="shared" si="14"/>
        <v>0</v>
      </c>
      <c r="X199" s="13" t="e">
        <f t="shared" si="15"/>
        <v>#N/A</v>
      </c>
      <c r="Y199" s="16"/>
      <c r="Z199" s="13" t="e">
        <f t="shared" si="16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1"/>
        <v>0</v>
      </c>
      <c r="W200" s="11">
        <f t="shared" si="14"/>
        <v>0</v>
      </c>
      <c r="X200" s="13" t="e">
        <f t="shared" si="15"/>
        <v>#N/A</v>
      </c>
      <c r="Y200" s="16"/>
      <c r="Z200" s="13" t="e">
        <f t="shared" si="16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2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3">SUMIF(O:O,AA203,P:P)</f>
        <v>0</v>
      </c>
      <c r="AI203" s="39">
        <f t="shared" ref="AI203:AI266" si="24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3"/>
        <v>0</v>
      </c>
      <c r="AI204" s="39">
        <f t="shared" si="24"/>
        <v>0</v>
      </c>
      <c r="AJ204" s="40">
        <f t="shared" ref="AJ204:AJ222" si="25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6">AL204*AG204/1000</f>
        <v>0</v>
      </c>
      <c r="AO204" s="42"/>
      <c r="AP204" s="41" t="str">
        <f t="shared" ref="AP204:AP267" si="27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3"/>
        <v>0</v>
      </c>
      <c r="AI205" s="39">
        <f t="shared" si="24"/>
        <v>0</v>
      </c>
      <c r="AJ205" s="40">
        <f t="shared" si="25"/>
        <v>0</v>
      </c>
      <c r="AK205" s="41">
        <f>AH205*AG205/1000</f>
        <v>0</v>
      </c>
      <c r="AL205" s="42"/>
      <c r="AM205" s="42"/>
      <c r="AN205" s="41">
        <f t="shared" si="26"/>
        <v>0</v>
      </c>
      <c r="AO205" s="41"/>
      <c r="AP205" s="41" t="str">
        <f t="shared" si="27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3"/>
        <v>0</v>
      </c>
      <c r="AI206" s="39">
        <f t="shared" si="24"/>
        <v>0</v>
      </c>
      <c r="AJ206" s="40">
        <f t="shared" si="25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6"/>
        <v>0</v>
      </c>
      <c r="AO206" s="42"/>
      <c r="AP206" s="41" t="str">
        <f t="shared" si="27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3"/>
        <v>0</v>
      </c>
      <c r="AI207" s="39">
        <f t="shared" si="24"/>
        <v>0</v>
      </c>
      <c r="AJ207" s="40">
        <f t="shared" si="25"/>
        <v>0</v>
      </c>
      <c r="AK207" s="41">
        <f t="shared" ref="AK207:AK240" si="28">AH207*AG207/1000</f>
        <v>0</v>
      </c>
      <c r="AL207" s="42">
        <f>AO207+AQ207-[3]Sheet1!$AH208</f>
        <v>0</v>
      </c>
      <c r="AM207" s="42">
        <f t="shared" ref="AM207:AM216" si="29">AL207-AJ207</f>
        <v>0</v>
      </c>
      <c r="AN207" s="41">
        <f t="shared" si="26"/>
        <v>0</v>
      </c>
      <c r="AO207" s="42"/>
      <c r="AP207" s="41" t="str">
        <f t="shared" si="27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3"/>
        <v>0</v>
      </c>
      <c r="AI208" s="39">
        <f t="shared" si="24"/>
        <v>0</v>
      </c>
      <c r="AJ208" s="40">
        <f t="shared" si="25"/>
        <v>0</v>
      </c>
      <c r="AK208" s="41">
        <f t="shared" si="28"/>
        <v>0</v>
      </c>
      <c r="AL208" s="42">
        <f>AO208+AQ208-[3]Sheet1!$AH209</f>
        <v>0</v>
      </c>
      <c r="AM208" s="42">
        <f t="shared" si="29"/>
        <v>0</v>
      </c>
      <c r="AN208" s="41">
        <f t="shared" si="26"/>
        <v>0</v>
      </c>
      <c r="AO208" s="42"/>
      <c r="AP208" s="41" t="str">
        <f t="shared" si="27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3"/>
        <v>0</v>
      </c>
      <c r="AI209" s="39">
        <f t="shared" si="24"/>
        <v>0</v>
      </c>
      <c r="AJ209" s="40">
        <f t="shared" si="25"/>
        <v>0</v>
      </c>
      <c r="AK209" s="41">
        <f t="shared" si="28"/>
        <v>0</v>
      </c>
      <c r="AL209" s="42">
        <f>AO209+AQ209-[3]Sheet1!$AH210</f>
        <v>0</v>
      </c>
      <c r="AM209" s="42">
        <f t="shared" si="29"/>
        <v>0</v>
      </c>
      <c r="AN209" s="41">
        <f t="shared" si="26"/>
        <v>0</v>
      </c>
      <c r="AO209" s="42"/>
      <c r="AP209" s="41" t="str">
        <f t="shared" si="27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3"/>
        <v>0</v>
      </c>
      <c r="AI210" s="39">
        <f t="shared" si="24"/>
        <v>0</v>
      </c>
      <c r="AJ210" s="40">
        <f t="shared" si="25"/>
        <v>0</v>
      </c>
      <c r="AK210" s="41">
        <f t="shared" si="28"/>
        <v>0</v>
      </c>
      <c r="AL210" s="42">
        <f>AO210+AQ210-[3]Sheet1!$AH211</f>
        <v>0</v>
      </c>
      <c r="AM210" s="42">
        <f t="shared" si="29"/>
        <v>0</v>
      </c>
      <c r="AN210" s="41">
        <f t="shared" si="26"/>
        <v>0</v>
      </c>
      <c r="AO210" s="42"/>
      <c r="AP210" s="41" t="str">
        <f t="shared" si="27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3"/>
        <v>0</v>
      </c>
      <c r="AI211" s="39">
        <f t="shared" si="24"/>
        <v>0</v>
      </c>
      <c r="AJ211" s="40">
        <f t="shared" si="25"/>
        <v>0</v>
      </c>
      <c r="AK211" s="41">
        <f t="shared" si="28"/>
        <v>0</v>
      </c>
      <c r="AL211" s="42">
        <f>AO211+AQ211-[3]Sheet1!$AH212</f>
        <v>0</v>
      </c>
      <c r="AM211" s="42">
        <f t="shared" si="29"/>
        <v>0</v>
      </c>
      <c r="AN211" s="41">
        <f t="shared" si="26"/>
        <v>0</v>
      </c>
      <c r="AO211" s="42"/>
      <c r="AP211" s="41" t="str">
        <f t="shared" si="27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3"/>
        <v>0</v>
      </c>
      <c r="AI212" s="39">
        <f t="shared" si="24"/>
        <v>0</v>
      </c>
      <c r="AJ212" s="40">
        <f t="shared" si="25"/>
        <v>0</v>
      </c>
      <c r="AK212" s="41">
        <f t="shared" si="28"/>
        <v>0</v>
      </c>
      <c r="AL212" s="42">
        <f>AO212+AQ212-[3]Sheet1!$AH213</f>
        <v>0</v>
      </c>
      <c r="AM212" s="42">
        <f t="shared" si="29"/>
        <v>0</v>
      </c>
      <c r="AN212" s="41">
        <f t="shared" si="26"/>
        <v>0</v>
      </c>
      <c r="AO212" s="42"/>
      <c r="AP212" s="41" t="str">
        <f t="shared" si="27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3"/>
        <v>0</v>
      </c>
      <c r="AI213" s="39">
        <f t="shared" si="24"/>
        <v>0</v>
      </c>
      <c r="AJ213" s="40">
        <f t="shared" si="25"/>
        <v>0</v>
      </c>
      <c r="AK213" s="41">
        <f t="shared" si="28"/>
        <v>0</v>
      </c>
      <c r="AL213" s="42">
        <f>AO213+AQ213-[3]Sheet1!$AH214</f>
        <v>0</v>
      </c>
      <c r="AM213" s="42">
        <f t="shared" si="29"/>
        <v>0</v>
      </c>
      <c r="AN213" s="41">
        <f t="shared" si="26"/>
        <v>0</v>
      </c>
      <c r="AO213" s="42"/>
      <c r="AP213" s="41" t="str">
        <f t="shared" si="27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3"/>
        <v>0</v>
      </c>
      <c r="AI214" s="39">
        <f t="shared" si="24"/>
        <v>0</v>
      </c>
      <c r="AJ214" s="40">
        <f t="shared" si="25"/>
        <v>0</v>
      </c>
      <c r="AK214" s="41">
        <f t="shared" si="28"/>
        <v>0</v>
      </c>
      <c r="AL214" s="42">
        <f>AO214+AQ214-[3]Sheet1!$AH215</f>
        <v>0</v>
      </c>
      <c r="AM214" s="42">
        <f t="shared" si="29"/>
        <v>0</v>
      </c>
      <c r="AN214" s="41">
        <f t="shared" si="26"/>
        <v>0</v>
      </c>
      <c r="AO214" s="42"/>
      <c r="AP214" s="41" t="str">
        <f t="shared" si="27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3"/>
        <v>0</v>
      </c>
      <c r="AI215" s="39">
        <f t="shared" si="24"/>
        <v>0</v>
      </c>
      <c r="AJ215" s="40">
        <f t="shared" si="25"/>
        <v>0</v>
      </c>
      <c r="AK215" s="41">
        <f t="shared" si="28"/>
        <v>0</v>
      </c>
      <c r="AL215" s="42">
        <f>AO215+AQ215-[3]Sheet1!$AH216</f>
        <v>0</v>
      </c>
      <c r="AM215" s="42">
        <f t="shared" si="29"/>
        <v>0</v>
      </c>
      <c r="AN215" s="41">
        <f t="shared" si="26"/>
        <v>0</v>
      </c>
      <c r="AO215" s="42"/>
      <c r="AP215" s="41" t="str">
        <f t="shared" si="27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3"/>
        <v>0</v>
      </c>
      <c r="AI216" s="39">
        <f t="shared" si="24"/>
        <v>0</v>
      </c>
      <c r="AJ216" s="40">
        <f t="shared" si="25"/>
        <v>0</v>
      </c>
      <c r="AK216" s="41">
        <f t="shared" si="28"/>
        <v>0</v>
      </c>
      <c r="AL216" s="42">
        <f>AO216+AQ216-[3]Sheet1!$AH217</f>
        <v>0</v>
      </c>
      <c r="AM216" s="42">
        <f t="shared" si="29"/>
        <v>0</v>
      </c>
      <c r="AN216" s="41">
        <f t="shared" si="26"/>
        <v>0</v>
      </c>
      <c r="AO216" s="41"/>
      <c r="AP216" s="41" t="str">
        <f t="shared" si="27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3"/>
        <v>0</v>
      </c>
      <c r="AI217" s="39">
        <f t="shared" si="24"/>
        <v>0</v>
      </c>
      <c r="AJ217" s="40">
        <f t="shared" si="25"/>
        <v>0</v>
      </c>
      <c r="AK217" s="41">
        <f t="shared" si="28"/>
        <v>0</v>
      </c>
      <c r="AL217" s="42">
        <f>AO217+AQ217-[3]Sheet1!$AH218</f>
        <v>0</v>
      </c>
      <c r="AM217" s="42">
        <f>AL217-AJ217</f>
        <v>0</v>
      </c>
      <c r="AN217" s="41">
        <f t="shared" si="26"/>
        <v>0</v>
      </c>
      <c r="AO217" s="42"/>
      <c r="AP217" s="41" t="str">
        <f t="shared" si="27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3"/>
        <v>0</v>
      </c>
      <c r="AI218" s="39">
        <f t="shared" si="24"/>
        <v>0</v>
      </c>
      <c r="AJ218" s="40">
        <f t="shared" si="25"/>
        <v>0</v>
      </c>
      <c r="AK218" s="41">
        <f t="shared" si="28"/>
        <v>0</v>
      </c>
      <c r="AL218" s="42">
        <f>AO218+AQ218-[3]Sheet1!$AH219</f>
        <v>0</v>
      </c>
      <c r="AM218" s="42">
        <f t="shared" ref="AM218:AM267" si="30">AL218-AJ218</f>
        <v>0</v>
      </c>
      <c r="AN218" s="41">
        <f t="shared" si="26"/>
        <v>0</v>
      </c>
      <c r="AO218" s="42"/>
      <c r="AP218" s="41" t="str">
        <f t="shared" si="27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3"/>
        <v>0</v>
      </c>
      <c r="AI219" s="39">
        <f t="shared" si="24"/>
        <v>0</v>
      </c>
      <c r="AJ219" s="40">
        <f t="shared" si="25"/>
        <v>0</v>
      </c>
      <c r="AK219" s="41">
        <f t="shared" si="28"/>
        <v>0</v>
      </c>
      <c r="AL219" s="42">
        <f>AO219+AQ219-[3]Sheet1!$AH220</f>
        <v>0</v>
      </c>
      <c r="AM219" s="42">
        <f t="shared" si="30"/>
        <v>0</v>
      </c>
      <c r="AN219" s="41">
        <f t="shared" si="26"/>
        <v>0</v>
      </c>
      <c r="AO219" s="42"/>
      <c r="AP219" s="41" t="str">
        <f t="shared" si="27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3"/>
        <v>0</v>
      </c>
      <c r="AI220" s="39">
        <f t="shared" si="24"/>
        <v>0</v>
      </c>
      <c r="AJ220" s="40">
        <f t="shared" si="25"/>
        <v>0</v>
      </c>
      <c r="AK220" s="41">
        <f t="shared" si="28"/>
        <v>0</v>
      </c>
      <c r="AL220" s="42">
        <f>AO220+AQ220-[3]Sheet1!$AH221</f>
        <v>0</v>
      </c>
      <c r="AM220" s="42">
        <f t="shared" si="30"/>
        <v>0</v>
      </c>
      <c r="AN220" s="41">
        <f t="shared" si="26"/>
        <v>0</v>
      </c>
      <c r="AO220" s="42"/>
      <c r="AP220" s="41" t="str">
        <f t="shared" si="27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3"/>
        <v>0</v>
      </c>
      <c r="AI221" s="39">
        <f t="shared" si="24"/>
        <v>0</v>
      </c>
      <c r="AJ221" s="40">
        <f t="shared" si="25"/>
        <v>0</v>
      </c>
      <c r="AK221" s="41">
        <f t="shared" si="28"/>
        <v>0</v>
      </c>
      <c r="AL221" s="42">
        <f>AO221+AQ221-[3]Sheet1!$AH222</f>
        <v>0</v>
      </c>
      <c r="AM221" s="42">
        <f t="shared" si="30"/>
        <v>0</v>
      </c>
      <c r="AN221" s="41">
        <f t="shared" si="26"/>
        <v>0</v>
      </c>
      <c r="AO221" s="42"/>
      <c r="AP221" s="41" t="str">
        <f t="shared" si="27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3"/>
        <v>0</v>
      </c>
      <c r="AI222" s="39">
        <f t="shared" si="24"/>
        <v>0</v>
      </c>
      <c r="AJ222" s="40">
        <f t="shared" si="25"/>
        <v>0</v>
      </c>
      <c r="AK222" s="41">
        <f t="shared" si="28"/>
        <v>0</v>
      </c>
      <c r="AL222" s="42">
        <f>AO222+AQ222-[3]Sheet1!$AH223</f>
        <v>0</v>
      </c>
      <c r="AM222" s="42">
        <f t="shared" si="30"/>
        <v>0</v>
      </c>
      <c r="AN222" s="41">
        <f t="shared" si="26"/>
        <v>0</v>
      </c>
      <c r="AO222" s="42"/>
      <c r="AP222" s="41" t="str">
        <f t="shared" si="27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3"/>
        <v>0</v>
      </c>
      <c r="AI223" s="46">
        <f t="shared" si="24"/>
        <v>0</v>
      </c>
      <c r="AJ223" s="47">
        <f>AH223-AI223</f>
        <v>0</v>
      </c>
      <c r="AK223" s="48">
        <f t="shared" si="28"/>
        <v>0</v>
      </c>
      <c r="AL223" s="49">
        <f>AO223+AQ223-[3]Sheet1!$AH224</f>
        <v>0</v>
      </c>
      <c r="AM223" s="49">
        <f t="shared" si="30"/>
        <v>0</v>
      </c>
      <c r="AN223" s="48">
        <f t="shared" si="26"/>
        <v>0</v>
      </c>
      <c r="AO223" s="49"/>
      <c r="AP223" s="48" t="str">
        <f t="shared" si="27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3"/>
        <v>0</v>
      </c>
      <c r="AI224" s="46">
        <f t="shared" si="24"/>
        <v>0</v>
      </c>
      <c r="AJ224" s="47">
        <f t="shared" ref="AJ224:AJ239" si="31">AH224-AI224</f>
        <v>0</v>
      </c>
      <c r="AK224" s="48">
        <f t="shared" si="28"/>
        <v>0</v>
      </c>
      <c r="AL224" s="49">
        <f>AO224+AQ224-[3]Sheet1!$AH225</f>
        <v>0</v>
      </c>
      <c r="AM224" s="49">
        <f t="shared" si="30"/>
        <v>0</v>
      </c>
      <c r="AN224" s="48">
        <f t="shared" si="26"/>
        <v>0</v>
      </c>
      <c r="AO224" s="49"/>
      <c r="AP224" s="48" t="str">
        <f t="shared" si="27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3"/>
        <v>0</v>
      </c>
      <c r="AI225" s="46">
        <f t="shared" si="24"/>
        <v>0</v>
      </c>
      <c r="AJ225" s="47">
        <f t="shared" si="31"/>
        <v>0</v>
      </c>
      <c r="AK225" s="48">
        <f t="shared" si="28"/>
        <v>0</v>
      </c>
      <c r="AL225" s="49">
        <f>AO225+AQ225-[3]Sheet1!$AH226</f>
        <v>0</v>
      </c>
      <c r="AM225" s="49">
        <f t="shared" si="30"/>
        <v>0</v>
      </c>
      <c r="AN225" s="48">
        <f t="shared" si="26"/>
        <v>0</v>
      </c>
      <c r="AO225" s="49"/>
      <c r="AP225" s="48" t="str">
        <f t="shared" si="27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3"/>
        <v>0</v>
      </c>
      <c r="AI226" s="46">
        <f t="shared" si="24"/>
        <v>0</v>
      </c>
      <c r="AJ226" s="47">
        <f t="shared" si="31"/>
        <v>0</v>
      </c>
      <c r="AK226" s="48">
        <f t="shared" si="28"/>
        <v>0</v>
      </c>
      <c r="AL226" s="49">
        <f>AO226+AQ226-[3]Sheet1!$AH227</f>
        <v>0</v>
      </c>
      <c r="AM226" s="49">
        <f t="shared" si="30"/>
        <v>0</v>
      </c>
      <c r="AN226" s="48">
        <f t="shared" si="26"/>
        <v>0</v>
      </c>
      <c r="AO226" s="49"/>
      <c r="AP226" s="48" t="str">
        <f t="shared" si="27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3"/>
        <v>0</v>
      </c>
      <c r="AI227" s="46">
        <f t="shared" si="24"/>
        <v>0</v>
      </c>
      <c r="AJ227" s="47">
        <f t="shared" si="31"/>
        <v>0</v>
      </c>
      <c r="AK227" s="48">
        <f t="shared" si="28"/>
        <v>0</v>
      </c>
      <c r="AL227" s="49">
        <f>AO227+AQ227-[3]Sheet1!$AH228</f>
        <v>0</v>
      </c>
      <c r="AM227" s="49">
        <f t="shared" si="30"/>
        <v>0</v>
      </c>
      <c r="AN227" s="48">
        <f t="shared" si="26"/>
        <v>0</v>
      </c>
      <c r="AO227" s="49"/>
      <c r="AP227" s="48" t="str">
        <f t="shared" si="27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3"/>
        <v>0</v>
      </c>
      <c r="AI228" s="46">
        <f t="shared" si="24"/>
        <v>0</v>
      </c>
      <c r="AJ228" s="47">
        <f t="shared" si="31"/>
        <v>0</v>
      </c>
      <c r="AK228" s="48">
        <f t="shared" si="28"/>
        <v>0</v>
      </c>
      <c r="AL228" s="49">
        <f>AO228+AQ228-[3]Sheet1!$AH229</f>
        <v>0</v>
      </c>
      <c r="AM228" s="49">
        <f t="shared" si="30"/>
        <v>0</v>
      </c>
      <c r="AN228" s="48">
        <f t="shared" si="26"/>
        <v>0</v>
      </c>
      <c r="AO228" s="49"/>
      <c r="AP228" s="48" t="str">
        <f t="shared" si="27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3"/>
        <v>0</v>
      </c>
      <c r="AI229" s="46">
        <f t="shared" si="24"/>
        <v>0</v>
      </c>
      <c r="AJ229" s="47">
        <f t="shared" si="31"/>
        <v>0</v>
      </c>
      <c r="AK229" s="48">
        <f t="shared" si="28"/>
        <v>0</v>
      </c>
      <c r="AL229" s="49">
        <f>AO229+AQ229-[3]Sheet1!$AH230</f>
        <v>0</v>
      </c>
      <c r="AM229" s="49">
        <f t="shared" si="30"/>
        <v>0</v>
      </c>
      <c r="AN229" s="48">
        <f t="shared" si="26"/>
        <v>0</v>
      </c>
      <c r="AO229" s="49"/>
      <c r="AP229" s="48" t="str">
        <f t="shared" si="27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3"/>
        <v>0</v>
      </c>
      <c r="AI230" s="46">
        <f t="shared" si="24"/>
        <v>0</v>
      </c>
      <c r="AJ230" s="47">
        <f t="shared" si="31"/>
        <v>0</v>
      </c>
      <c r="AK230" s="48">
        <f t="shared" si="28"/>
        <v>0</v>
      </c>
      <c r="AL230" s="49">
        <f>AO230+AQ230-[3]Sheet1!$AH231</f>
        <v>0</v>
      </c>
      <c r="AM230" s="49">
        <f t="shared" si="30"/>
        <v>0</v>
      </c>
      <c r="AN230" s="48">
        <f t="shared" si="26"/>
        <v>0</v>
      </c>
      <c r="AO230" s="49"/>
      <c r="AP230" s="48" t="str">
        <f t="shared" si="27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3"/>
        <v>0</v>
      </c>
      <c r="AI231" s="46">
        <f t="shared" si="24"/>
        <v>0</v>
      </c>
      <c r="AJ231" s="47">
        <f t="shared" si="31"/>
        <v>0</v>
      </c>
      <c r="AK231" s="48">
        <f t="shared" si="28"/>
        <v>0</v>
      </c>
      <c r="AL231" s="49">
        <f>AO231+AQ231-[3]Sheet1!$AH232</f>
        <v>0</v>
      </c>
      <c r="AM231" s="49">
        <f t="shared" si="30"/>
        <v>0</v>
      </c>
      <c r="AN231" s="48">
        <f t="shared" si="26"/>
        <v>0</v>
      </c>
      <c r="AO231" s="49"/>
      <c r="AP231" s="48" t="str">
        <f t="shared" si="27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3"/>
        <v>0</v>
      </c>
      <c r="AI232" s="46">
        <f t="shared" si="24"/>
        <v>0</v>
      </c>
      <c r="AJ232" s="47">
        <f t="shared" si="31"/>
        <v>0</v>
      </c>
      <c r="AK232" s="48">
        <f t="shared" si="28"/>
        <v>0</v>
      </c>
      <c r="AL232" s="49">
        <f>AO232+AQ232-[3]Sheet1!$AH233</f>
        <v>0</v>
      </c>
      <c r="AM232" s="49">
        <f t="shared" si="30"/>
        <v>0</v>
      </c>
      <c r="AN232" s="48">
        <f t="shared" si="26"/>
        <v>0</v>
      </c>
      <c r="AO232" s="49"/>
      <c r="AP232" s="48" t="str">
        <f t="shared" si="27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3"/>
        <v>0</v>
      </c>
      <c r="AI233" s="46">
        <f t="shared" si="24"/>
        <v>0</v>
      </c>
      <c r="AJ233" s="47">
        <f t="shared" si="31"/>
        <v>0</v>
      </c>
      <c r="AK233" s="48">
        <f t="shared" si="28"/>
        <v>0</v>
      </c>
      <c r="AL233" s="49">
        <f>AO233+AQ233-[3]Sheet1!$AH234</f>
        <v>0</v>
      </c>
      <c r="AM233" s="49">
        <f t="shared" si="30"/>
        <v>0</v>
      </c>
      <c r="AN233" s="48">
        <f t="shared" si="26"/>
        <v>0</v>
      </c>
      <c r="AO233" s="49"/>
      <c r="AP233" s="48" t="str">
        <f t="shared" si="27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3"/>
        <v>0</v>
      </c>
      <c r="AI234" s="46">
        <f t="shared" si="24"/>
        <v>0</v>
      </c>
      <c r="AJ234" s="47">
        <f t="shared" si="31"/>
        <v>0</v>
      </c>
      <c r="AK234" s="48">
        <f t="shared" si="28"/>
        <v>0</v>
      </c>
      <c r="AL234" s="49">
        <f>AO234+AQ234-[3]Sheet1!$AH235</f>
        <v>0</v>
      </c>
      <c r="AM234" s="49">
        <f t="shared" si="30"/>
        <v>0</v>
      </c>
      <c r="AN234" s="48">
        <f t="shared" si="26"/>
        <v>0</v>
      </c>
      <c r="AO234" s="49"/>
      <c r="AP234" s="48" t="str">
        <f t="shared" si="27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3"/>
        <v>0</v>
      </c>
      <c r="AI235" s="46">
        <f t="shared" si="24"/>
        <v>0</v>
      </c>
      <c r="AJ235" s="47">
        <f t="shared" si="31"/>
        <v>0</v>
      </c>
      <c r="AK235" s="48">
        <f t="shared" si="28"/>
        <v>0</v>
      </c>
      <c r="AL235" s="49">
        <f>AO235+AQ235-[3]Sheet1!$AH236</f>
        <v>0</v>
      </c>
      <c r="AM235" s="49">
        <f t="shared" si="30"/>
        <v>0</v>
      </c>
      <c r="AN235" s="48">
        <f t="shared" si="26"/>
        <v>0</v>
      </c>
      <c r="AO235" s="49"/>
      <c r="AP235" s="48" t="str">
        <f t="shared" si="27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3"/>
        <v>0</v>
      </c>
      <c r="AI236" s="46">
        <f t="shared" si="24"/>
        <v>0</v>
      </c>
      <c r="AJ236" s="47">
        <f t="shared" si="31"/>
        <v>0</v>
      </c>
      <c r="AK236" s="48">
        <f t="shared" si="28"/>
        <v>0</v>
      </c>
      <c r="AL236" s="49">
        <f>AO236+AQ236-[3]Sheet1!$AH237</f>
        <v>0</v>
      </c>
      <c r="AM236" s="49">
        <f t="shared" si="30"/>
        <v>0</v>
      </c>
      <c r="AN236" s="48">
        <f t="shared" si="26"/>
        <v>0</v>
      </c>
      <c r="AO236" s="49"/>
      <c r="AP236" s="48" t="str">
        <f t="shared" si="27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3"/>
        <v>0</v>
      </c>
      <c r="AI237" s="46">
        <f t="shared" si="24"/>
        <v>0</v>
      </c>
      <c r="AJ237" s="47">
        <f t="shared" si="31"/>
        <v>0</v>
      </c>
      <c r="AK237" s="48">
        <f t="shared" si="28"/>
        <v>0</v>
      </c>
      <c r="AL237" s="49">
        <f>AO237+AQ237-[3]Sheet1!$AH238</f>
        <v>0</v>
      </c>
      <c r="AM237" s="49">
        <f t="shared" si="30"/>
        <v>0</v>
      </c>
      <c r="AN237" s="48">
        <f t="shared" si="26"/>
        <v>0</v>
      </c>
      <c r="AO237" s="49"/>
      <c r="AP237" s="48" t="str">
        <f t="shared" si="27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3"/>
        <v>0</v>
      </c>
      <c r="AI238" s="46">
        <f t="shared" si="24"/>
        <v>0</v>
      </c>
      <c r="AJ238" s="47">
        <f t="shared" si="31"/>
        <v>0</v>
      </c>
      <c r="AK238" s="48">
        <f t="shared" si="28"/>
        <v>0</v>
      </c>
      <c r="AL238" s="49">
        <f>AO238+AQ238-[3]Sheet1!$AH239</f>
        <v>0</v>
      </c>
      <c r="AM238" s="49">
        <f t="shared" si="30"/>
        <v>0</v>
      </c>
      <c r="AN238" s="48">
        <f t="shared" si="26"/>
        <v>0</v>
      </c>
      <c r="AO238" s="49"/>
      <c r="AP238" s="48" t="str">
        <f t="shared" si="27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3"/>
        <v>0</v>
      </c>
      <c r="AI239" s="46">
        <f t="shared" si="24"/>
        <v>0</v>
      </c>
      <c r="AJ239" s="47">
        <f t="shared" si="31"/>
        <v>0</v>
      </c>
      <c r="AK239" s="48">
        <f t="shared" si="28"/>
        <v>0</v>
      </c>
      <c r="AL239" s="49">
        <f>AO239+AQ239-[3]Sheet1!$AH240</f>
        <v>0</v>
      </c>
      <c r="AM239" s="49">
        <f t="shared" si="30"/>
        <v>0</v>
      </c>
      <c r="AN239" s="48">
        <f t="shared" si="26"/>
        <v>0</v>
      </c>
      <c r="AO239" s="49"/>
      <c r="AP239" s="48" t="str">
        <f t="shared" si="27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3"/>
        <v>7</v>
      </c>
      <c r="AI240" s="53">
        <f t="shared" si="24"/>
        <v>0</v>
      </c>
      <c r="AJ240" s="54">
        <f>AH240-AI240</f>
        <v>7</v>
      </c>
      <c r="AK240" s="55">
        <f t="shared" si="28"/>
        <v>1.05</v>
      </c>
      <c r="AL240" s="56">
        <f>AO240+AQ240-[3]Sheet1!$AH241</f>
        <v>0</v>
      </c>
      <c r="AM240" s="56">
        <f t="shared" si="30"/>
        <v>-7</v>
      </c>
      <c r="AN240" s="55">
        <f t="shared" si="26"/>
        <v>0</v>
      </c>
      <c r="AO240" s="56"/>
      <c r="AP240" s="55">
        <f t="shared" si="27"/>
        <v>-1.05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3"/>
        <v>6</v>
      </c>
      <c r="AI241" s="53">
        <f t="shared" si="24"/>
        <v>0</v>
      </c>
      <c r="AJ241" s="54">
        <f t="shared" ref="AJ241:AJ264" si="32">AH241-AI241</f>
        <v>6</v>
      </c>
      <c r="AK241" s="55">
        <f>AH241*AG241/1000</f>
        <v>4.5</v>
      </c>
      <c r="AL241" s="56">
        <f>AO241+AQ241-[3]Sheet1!$AH242</f>
        <v>0</v>
      </c>
      <c r="AM241" s="56">
        <f t="shared" si="30"/>
        <v>-6</v>
      </c>
      <c r="AN241" s="55">
        <f t="shared" si="26"/>
        <v>0</v>
      </c>
      <c r="AO241" s="56"/>
      <c r="AP241" s="55">
        <f t="shared" si="27"/>
        <v>-4.5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3"/>
        <v>7</v>
      </c>
      <c r="AI242" s="53">
        <f t="shared" si="24"/>
        <v>0</v>
      </c>
      <c r="AJ242" s="54">
        <f t="shared" si="32"/>
        <v>7</v>
      </c>
      <c r="AK242" s="55">
        <f t="shared" ref="AK242:AK267" si="33">AH242*AG242/1000</f>
        <v>28</v>
      </c>
      <c r="AL242" s="56">
        <f>AO242+AQ242-[3]Sheet1!$AH243</f>
        <v>0</v>
      </c>
      <c r="AM242" s="56">
        <f t="shared" si="30"/>
        <v>-7</v>
      </c>
      <c r="AN242" s="55">
        <f t="shared" si="26"/>
        <v>0</v>
      </c>
      <c r="AO242" s="56"/>
      <c r="AP242" s="55">
        <f t="shared" si="27"/>
        <v>-28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3"/>
        <v>0</v>
      </c>
      <c r="AI243" s="53">
        <f t="shared" si="24"/>
        <v>0</v>
      </c>
      <c r="AJ243" s="54">
        <f t="shared" si="32"/>
        <v>0</v>
      </c>
      <c r="AK243" s="55">
        <f t="shared" si="33"/>
        <v>0</v>
      </c>
      <c r="AL243" s="56">
        <f>AO243+AQ243-[3]Sheet1!$AH244</f>
        <v>0</v>
      </c>
      <c r="AM243" s="56">
        <f t="shared" si="30"/>
        <v>0</v>
      </c>
      <c r="AN243" s="55">
        <f t="shared" si="26"/>
        <v>0</v>
      </c>
      <c r="AO243" s="56"/>
      <c r="AP243" s="55" t="str">
        <f t="shared" si="27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3"/>
        <v>0</v>
      </c>
      <c r="AI244" s="53">
        <f t="shared" si="24"/>
        <v>0</v>
      </c>
      <c r="AJ244" s="54">
        <f t="shared" si="32"/>
        <v>0</v>
      </c>
      <c r="AK244" s="55">
        <f t="shared" si="33"/>
        <v>0</v>
      </c>
      <c r="AL244" s="56">
        <f>AO244+AQ244-[3]Sheet1!$AH245</f>
        <v>0</v>
      </c>
      <c r="AM244" s="56">
        <f t="shared" si="30"/>
        <v>0</v>
      </c>
      <c r="AN244" s="55">
        <f t="shared" si="26"/>
        <v>0</v>
      </c>
      <c r="AO244" s="56"/>
      <c r="AP244" s="55" t="str">
        <f t="shared" si="27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3"/>
        <v>0</v>
      </c>
      <c r="AI245" s="53">
        <f t="shared" si="24"/>
        <v>0</v>
      </c>
      <c r="AJ245" s="54">
        <f t="shared" si="32"/>
        <v>0</v>
      </c>
      <c r="AK245" s="55">
        <f t="shared" si="33"/>
        <v>0</v>
      </c>
      <c r="AL245" s="56">
        <f>AO245+AQ245-[3]Sheet1!$AH246</f>
        <v>0</v>
      </c>
      <c r="AM245" s="56">
        <f t="shared" si="30"/>
        <v>0</v>
      </c>
      <c r="AN245" s="55">
        <f t="shared" si="26"/>
        <v>0</v>
      </c>
      <c r="AO245" s="56"/>
      <c r="AP245" s="55" t="str">
        <f t="shared" si="27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3"/>
        <v>0</v>
      </c>
      <c r="AI246" s="53">
        <f t="shared" si="24"/>
        <v>0</v>
      </c>
      <c r="AJ246" s="54">
        <f t="shared" si="32"/>
        <v>0</v>
      </c>
      <c r="AK246" s="55">
        <f t="shared" si="33"/>
        <v>0</v>
      </c>
      <c r="AL246" s="56">
        <f>AO246+AQ246-[3]Sheet1!$AH247</f>
        <v>0</v>
      </c>
      <c r="AM246" s="56">
        <f t="shared" si="30"/>
        <v>0</v>
      </c>
      <c r="AN246" s="55">
        <f t="shared" si="26"/>
        <v>0</v>
      </c>
      <c r="AO246" s="56"/>
      <c r="AP246" s="55" t="str">
        <f t="shared" si="27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3"/>
        <v>0</v>
      </c>
      <c r="AI247" s="53">
        <f t="shared" si="24"/>
        <v>0</v>
      </c>
      <c r="AJ247" s="54">
        <f t="shared" si="32"/>
        <v>0</v>
      </c>
      <c r="AK247" s="55">
        <f t="shared" si="33"/>
        <v>0</v>
      </c>
      <c r="AL247" s="56">
        <f>AO247+AQ247-[3]Sheet1!$AH248</f>
        <v>0</v>
      </c>
      <c r="AM247" s="56">
        <f t="shared" si="30"/>
        <v>0</v>
      </c>
      <c r="AN247" s="55">
        <f t="shared" si="26"/>
        <v>0</v>
      </c>
      <c r="AO247" s="56"/>
      <c r="AP247" s="55" t="str">
        <f t="shared" si="27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3"/>
        <v>0</v>
      </c>
      <c r="AI248" s="53">
        <f t="shared" si="24"/>
        <v>0</v>
      </c>
      <c r="AJ248" s="54">
        <f t="shared" si="32"/>
        <v>0</v>
      </c>
      <c r="AK248" s="55">
        <f t="shared" si="33"/>
        <v>0</v>
      </c>
      <c r="AL248" s="56">
        <f>AO248+AQ248-[3]Sheet1!$AH249</f>
        <v>0</v>
      </c>
      <c r="AM248" s="56">
        <f t="shared" si="30"/>
        <v>0</v>
      </c>
      <c r="AN248" s="55">
        <f t="shared" si="26"/>
        <v>0</v>
      </c>
      <c r="AO248" s="56"/>
      <c r="AP248" s="55" t="str">
        <f t="shared" si="27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3"/>
        <v>0</v>
      </c>
      <c r="AI249" s="53">
        <f t="shared" si="24"/>
        <v>0</v>
      </c>
      <c r="AJ249" s="54">
        <f t="shared" si="32"/>
        <v>0</v>
      </c>
      <c r="AK249" s="55">
        <f t="shared" si="33"/>
        <v>0</v>
      </c>
      <c r="AL249" s="56">
        <f>AO249+AQ249-[3]Sheet1!$AH250</f>
        <v>0</v>
      </c>
      <c r="AM249" s="56">
        <f t="shared" si="30"/>
        <v>0</v>
      </c>
      <c r="AN249" s="55">
        <f t="shared" si="26"/>
        <v>0</v>
      </c>
      <c r="AO249" s="56"/>
      <c r="AP249" s="55" t="str">
        <f t="shared" si="27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3"/>
        <v>0</v>
      </c>
      <c r="AI250" s="53">
        <f t="shared" si="24"/>
        <v>0</v>
      </c>
      <c r="AJ250" s="54">
        <f t="shared" si="32"/>
        <v>0</v>
      </c>
      <c r="AK250" s="55">
        <f t="shared" si="33"/>
        <v>0</v>
      </c>
      <c r="AL250" s="56">
        <f>AO250+AQ250-[3]Sheet1!$AH251</f>
        <v>0</v>
      </c>
      <c r="AM250" s="56">
        <f t="shared" si="30"/>
        <v>0</v>
      </c>
      <c r="AN250" s="55">
        <f t="shared" si="26"/>
        <v>0</v>
      </c>
      <c r="AO250" s="56"/>
      <c r="AP250" s="55" t="str">
        <f t="shared" si="27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3"/>
        <v>13</v>
      </c>
      <c r="AI251" s="53">
        <f t="shared" si="24"/>
        <v>0</v>
      </c>
      <c r="AJ251" s="54">
        <f t="shared" si="32"/>
        <v>13</v>
      </c>
      <c r="AK251" s="55">
        <f t="shared" si="33"/>
        <v>1.95</v>
      </c>
      <c r="AL251" s="56">
        <f>AO251+AQ251-[3]Sheet1!$AH252</f>
        <v>0</v>
      </c>
      <c r="AM251" s="56">
        <f t="shared" si="30"/>
        <v>-13</v>
      </c>
      <c r="AN251" s="55">
        <f t="shared" si="26"/>
        <v>0</v>
      </c>
      <c r="AO251" s="56"/>
      <c r="AP251" s="55">
        <f t="shared" si="27"/>
        <v>-1.95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3"/>
        <v>3</v>
      </c>
      <c r="AI252" s="53">
        <f t="shared" si="24"/>
        <v>0</v>
      </c>
      <c r="AJ252" s="54">
        <f t="shared" si="32"/>
        <v>3</v>
      </c>
      <c r="AK252" s="55">
        <f t="shared" si="33"/>
        <v>2.25</v>
      </c>
      <c r="AL252" s="56">
        <f>AO252+AQ252-[3]Sheet1!$AH253</f>
        <v>0</v>
      </c>
      <c r="AM252" s="56">
        <f t="shared" si="30"/>
        <v>-3</v>
      </c>
      <c r="AN252" s="55">
        <f t="shared" si="26"/>
        <v>0</v>
      </c>
      <c r="AO252" s="56"/>
      <c r="AP252" s="55">
        <f t="shared" si="27"/>
        <v>-2.25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3"/>
        <v>6</v>
      </c>
      <c r="AI253" s="53">
        <f t="shared" si="24"/>
        <v>0</v>
      </c>
      <c r="AJ253" s="54">
        <f t="shared" si="32"/>
        <v>6</v>
      </c>
      <c r="AK253" s="55">
        <f t="shared" si="33"/>
        <v>0.9</v>
      </c>
      <c r="AL253" s="56">
        <f>AO253+AQ253-[3]Sheet1!$AH254</f>
        <v>0</v>
      </c>
      <c r="AM253" s="56">
        <f t="shared" si="30"/>
        <v>-6</v>
      </c>
      <c r="AN253" s="55">
        <f t="shared" si="26"/>
        <v>0</v>
      </c>
      <c r="AO253" s="56"/>
      <c r="AP253" s="55">
        <f t="shared" si="27"/>
        <v>-0.9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3"/>
        <v>4</v>
      </c>
      <c r="AI254" s="53">
        <f t="shared" si="24"/>
        <v>0</v>
      </c>
      <c r="AJ254" s="54">
        <f t="shared" si="32"/>
        <v>4</v>
      </c>
      <c r="AK254" s="55">
        <f t="shared" si="33"/>
        <v>3</v>
      </c>
      <c r="AL254" s="56">
        <f>AO254+AQ254-[3]Sheet1!$AH255</f>
        <v>0</v>
      </c>
      <c r="AM254" s="56">
        <f t="shared" si="30"/>
        <v>-4</v>
      </c>
      <c r="AN254" s="55">
        <f t="shared" si="26"/>
        <v>0</v>
      </c>
      <c r="AO254" s="56"/>
      <c r="AP254" s="55">
        <f t="shared" si="27"/>
        <v>-3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3"/>
        <v>0</v>
      </c>
      <c r="AI255" s="53">
        <f t="shared" si="24"/>
        <v>0</v>
      </c>
      <c r="AJ255" s="54">
        <f t="shared" si="32"/>
        <v>0</v>
      </c>
      <c r="AK255" s="55">
        <f t="shared" si="33"/>
        <v>0</v>
      </c>
      <c r="AL255" s="56">
        <f>AO255+AQ255-[3]Sheet1!$AH256</f>
        <v>0</v>
      </c>
      <c r="AM255" s="56">
        <f t="shared" si="30"/>
        <v>0</v>
      </c>
      <c r="AN255" s="55">
        <f t="shared" si="26"/>
        <v>0</v>
      </c>
      <c r="AO255" s="56"/>
      <c r="AP255" s="55" t="str">
        <f t="shared" si="27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3"/>
        <v>0</v>
      </c>
      <c r="AI256" s="53">
        <f t="shared" si="24"/>
        <v>0</v>
      </c>
      <c r="AJ256" s="54">
        <f t="shared" si="32"/>
        <v>0</v>
      </c>
      <c r="AK256" s="55">
        <f t="shared" si="33"/>
        <v>0</v>
      </c>
      <c r="AL256" s="56">
        <f>AO256+AQ256-[3]Sheet1!$AH257</f>
        <v>0</v>
      </c>
      <c r="AM256" s="56">
        <f t="shared" si="30"/>
        <v>0</v>
      </c>
      <c r="AN256" s="55">
        <f t="shared" si="26"/>
        <v>0</v>
      </c>
      <c r="AO256" s="56"/>
      <c r="AP256" s="55" t="str">
        <f t="shared" si="27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3"/>
        <v>0</v>
      </c>
      <c r="AI257" s="53">
        <f t="shared" si="24"/>
        <v>0</v>
      </c>
      <c r="AJ257" s="54">
        <f t="shared" si="32"/>
        <v>0</v>
      </c>
      <c r="AK257" s="55">
        <f t="shared" si="33"/>
        <v>0</v>
      </c>
      <c r="AL257" s="56">
        <f>AO257+AQ257-[3]Sheet1!$AH258</f>
        <v>0</v>
      </c>
      <c r="AM257" s="56">
        <f t="shared" si="30"/>
        <v>0</v>
      </c>
      <c r="AN257" s="55">
        <f t="shared" si="26"/>
        <v>0</v>
      </c>
      <c r="AO257" s="56"/>
      <c r="AP257" s="55" t="str">
        <f t="shared" si="27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3"/>
        <v>0</v>
      </c>
      <c r="AI258" s="53">
        <f t="shared" si="24"/>
        <v>0</v>
      </c>
      <c r="AJ258" s="54">
        <f t="shared" si="32"/>
        <v>0</v>
      </c>
      <c r="AK258" s="55">
        <f t="shared" si="33"/>
        <v>0</v>
      </c>
      <c r="AL258" s="56">
        <f>AO258+AQ258-[3]Sheet1!$AH259</f>
        <v>0</v>
      </c>
      <c r="AM258" s="56">
        <f t="shared" si="30"/>
        <v>0</v>
      </c>
      <c r="AN258" s="55">
        <f t="shared" si="26"/>
        <v>0</v>
      </c>
      <c r="AO258" s="56"/>
      <c r="AP258" s="55" t="str">
        <f t="shared" si="27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3"/>
        <v>0</v>
      </c>
      <c r="AI259" s="53">
        <f t="shared" si="24"/>
        <v>0</v>
      </c>
      <c r="AJ259" s="54">
        <f t="shared" si="32"/>
        <v>0</v>
      </c>
      <c r="AK259" s="55">
        <f t="shared" si="33"/>
        <v>0</v>
      </c>
      <c r="AL259" s="56">
        <f>AO259+AQ259-[3]Sheet1!$AH260</f>
        <v>0</v>
      </c>
      <c r="AM259" s="56">
        <f t="shared" si="30"/>
        <v>0</v>
      </c>
      <c r="AN259" s="55">
        <f t="shared" si="26"/>
        <v>0</v>
      </c>
      <c r="AO259" s="56"/>
      <c r="AP259" s="55" t="str">
        <f t="shared" si="27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3"/>
        <v>1</v>
      </c>
      <c r="AI260" s="53">
        <f t="shared" si="24"/>
        <v>0</v>
      </c>
      <c r="AJ260" s="54">
        <f t="shared" si="32"/>
        <v>1</v>
      </c>
      <c r="AK260" s="55">
        <f t="shared" si="33"/>
        <v>0.75</v>
      </c>
      <c r="AL260" s="56">
        <f>AO260+AQ260-[3]Sheet1!$AH261</f>
        <v>0</v>
      </c>
      <c r="AM260" s="56">
        <f t="shared" si="30"/>
        <v>-1</v>
      </c>
      <c r="AN260" s="55">
        <f t="shared" si="26"/>
        <v>0</v>
      </c>
      <c r="AO260" s="56"/>
      <c r="AP260" s="55">
        <f t="shared" si="27"/>
        <v>-0.75</v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3"/>
        <v>0</v>
      </c>
      <c r="AI261" s="53">
        <f t="shared" si="24"/>
        <v>0</v>
      </c>
      <c r="AJ261" s="54">
        <f t="shared" si="32"/>
        <v>0</v>
      </c>
      <c r="AK261" s="55">
        <f t="shared" si="33"/>
        <v>0</v>
      </c>
      <c r="AL261" s="56">
        <f>AO261+AQ261-[3]Sheet1!$AH262</f>
        <v>0</v>
      </c>
      <c r="AM261" s="56">
        <f t="shared" si="30"/>
        <v>0</v>
      </c>
      <c r="AN261" s="55">
        <f t="shared" si="26"/>
        <v>0</v>
      </c>
      <c r="AO261" s="56"/>
      <c r="AP261" s="55" t="str">
        <f t="shared" si="27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3"/>
        <v>0</v>
      </c>
      <c r="AI262" s="53">
        <f t="shared" si="24"/>
        <v>0</v>
      </c>
      <c r="AJ262" s="54">
        <f t="shared" si="32"/>
        <v>0</v>
      </c>
      <c r="AK262" s="55">
        <f t="shared" si="33"/>
        <v>0</v>
      </c>
      <c r="AL262" s="56">
        <f>AO262+AQ262-[3]Sheet1!$AH263</f>
        <v>0</v>
      </c>
      <c r="AM262" s="56">
        <f t="shared" si="30"/>
        <v>0</v>
      </c>
      <c r="AN262" s="55">
        <f t="shared" si="26"/>
        <v>0</v>
      </c>
      <c r="AO262" s="56"/>
      <c r="AP262" s="55" t="str">
        <f t="shared" si="27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3"/>
        <v>0</v>
      </c>
      <c r="AI263" s="53">
        <f t="shared" si="24"/>
        <v>0</v>
      </c>
      <c r="AJ263" s="54">
        <f t="shared" si="32"/>
        <v>0</v>
      </c>
      <c r="AK263" s="55">
        <f t="shared" si="33"/>
        <v>0</v>
      </c>
      <c r="AL263" s="56">
        <f>AO263+AQ263-[3]Sheet1!$AH264</f>
        <v>0</v>
      </c>
      <c r="AM263" s="56">
        <f t="shared" si="30"/>
        <v>0</v>
      </c>
      <c r="AN263" s="55">
        <f t="shared" si="26"/>
        <v>0</v>
      </c>
      <c r="AO263" s="56"/>
      <c r="AP263" s="55" t="str">
        <f t="shared" si="27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3"/>
        <v>0</v>
      </c>
      <c r="AI264" s="53">
        <f t="shared" si="24"/>
        <v>0</v>
      </c>
      <c r="AJ264" s="54">
        <f t="shared" si="32"/>
        <v>0</v>
      </c>
      <c r="AK264" s="55">
        <f t="shared" si="33"/>
        <v>0</v>
      </c>
      <c r="AL264" s="56">
        <f>AO264+AQ264-[3]Sheet1!$AH265</f>
        <v>0</v>
      </c>
      <c r="AM264" s="56">
        <f t="shared" si="30"/>
        <v>0</v>
      </c>
      <c r="AN264" s="55">
        <f t="shared" si="26"/>
        <v>0</v>
      </c>
      <c r="AO264" s="56"/>
      <c r="AP264" s="55" t="str">
        <f t="shared" si="27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3"/>
        <v>0</v>
      </c>
      <c r="AI265" s="58">
        <f t="shared" si="24"/>
        <v>0</v>
      </c>
      <c r="AJ265" s="58"/>
      <c r="AK265" s="61" t="e">
        <f t="shared" si="33"/>
        <v>#VALUE!</v>
      </c>
      <c r="AL265" s="61">
        <f>AO265+AQ265-[3]Sheet1!$AH266</f>
        <v>0</v>
      </c>
      <c r="AM265" s="61">
        <f t="shared" si="30"/>
        <v>0</v>
      </c>
      <c r="AN265" s="61" t="e">
        <f t="shared" si="26"/>
        <v>#VALUE!</v>
      </c>
      <c r="AO265" s="62"/>
      <c r="AP265" s="61" t="str">
        <f t="shared" si="27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3"/>
        <v>0</v>
      </c>
      <c r="AI266" s="58">
        <f t="shared" si="24"/>
        <v>0</v>
      </c>
      <c r="AJ266" s="58"/>
      <c r="AK266" s="61" t="e">
        <f t="shared" si="33"/>
        <v>#VALUE!</v>
      </c>
      <c r="AL266" s="61">
        <f>AO266+AQ266-[3]Sheet1!$AH267</f>
        <v>0</v>
      </c>
      <c r="AM266" s="61">
        <f t="shared" si="30"/>
        <v>0</v>
      </c>
      <c r="AN266" s="61" t="e">
        <f t="shared" si="26"/>
        <v>#VALUE!</v>
      </c>
      <c r="AO266" s="62"/>
      <c r="AP266" s="61" t="str">
        <f t="shared" si="27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4">SUMIF(O:O,AA267,P:P)</f>
        <v>0</v>
      </c>
      <c r="AI267" s="58">
        <f t="shared" ref="AI267" si="35">SUMIF(O:O,AA267,V:V)</f>
        <v>0</v>
      </c>
      <c r="AJ267" s="58"/>
      <c r="AK267" s="61" t="e">
        <f t="shared" si="33"/>
        <v>#VALUE!</v>
      </c>
      <c r="AL267" s="61">
        <f>AO267+AQ267-[3]Sheet1!$AH268</f>
        <v>0</v>
      </c>
      <c r="AM267" s="61">
        <f t="shared" si="30"/>
        <v>0</v>
      </c>
      <c r="AN267" s="61" t="e">
        <f t="shared" si="26"/>
        <v>#VALUE!</v>
      </c>
      <c r="AO267" s="62"/>
      <c r="AP267" s="61" t="str">
        <f t="shared" si="27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5:W200" name="باقیمانده_5"/>
    <protectedRange algorithmName="SHA-512" hashValue="f5WsBkExWTs/LKakVBbNBXjGjwaAPcOxHhJFt4MnEAAY0TgGUtLBwc6BQDnps5THm9Gccqda3SWXIrg2Z9o+GA==" saltValue="9EXh0tvvNrwpkDbSuYJ+Uw==" spinCount="100000" sqref="V5:V200" name="تعداد ارسال شده_4"/>
    <protectedRange algorithmName="SHA-512" hashValue="jjrV5Hy6JwvVqOO7tKoZVoRg7rpBcjqvT96GSIFiDncBaImziwFUF2JC6d0rT0SfgZv+eJ/5g2VdqSB7bdW0mg==" saltValue="0Igh3j97EZBwjtfDd8U1wg==" spinCount="100000" sqref="W4" name="باقیمانده_5_1"/>
    <protectedRange algorithmName="SHA-512" hashValue="f5WsBkExWTs/LKakVBbNBXjGjwaAPcOxHhJFt4MnEAAY0TgGUtLBwc6BQDnps5THm9Gccqda3SWXIrg2Z9o+GA==" saltValue="9EXh0tvvNrwpkDbSuYJ+Uw==" spinCount="100000" sqref="V4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</protectedRanges>
  <mergeCells count="144">
    <mergeCell ref="N44:N45"/>
    <mergeCell ref="M44:M45"/>
    <mergeCell ref="L44:L45"/>
    <mergeCell ref="I44:I45"/>
    <mergeCell ref="H44:H45"/>
    <mergeCell ref="G44:G45"/>
    <mergeCell ref="AD44:AD45"/>
    <mergeCell ref="AC44:AC45"/>
    <mergeCell ref="AB44:AB45"/>
    <mergeCell ref="AA44:AA45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2:G24"/>
    <mergeCell ref="AD22:AD24"/>
    <mergeCell ref="AC22:AC24"/>
    <mergeCell ref="AB22:AB24"/>
    <mergeCell ref="AA22:AA24"/>
    <mergeCell ref="N22:N24"/>
    <mergeCell ref="M22:M24"/>
    <mergeCell ref="L22:L24"/>
    <mergeCell ref="I22:I24"/>
    <mergeCell ref="H22:H24"/>
    <mergeCell ref="G19:G21"/>
    <mergeCell ref="AD19:AD21"/>
    <mergeCell ref="AC19:AC21"/>
    <mergeCell ref="AB19:AB21"/>
    <mergeCell ref="AA19:AA21"/>
    <mergeCell ref="N19:N21"/>
    <mergeCell ref="M19:M21"/>
    <mergeCell ref="L19:L21"/>
    <mergeCell ref="I19:I21"/>
    <mergeCell ref="H19:H21"/>
    <mergeCell ref="G15:G17"/>
    <mergeCell ref="AD15:AD17"/>
    <mergeCell ref="AC15:AC17"/>
    <mergeCell ref="AB15:AB17"/>
    <mergeCell ref="AA15:AA17"/>
    <mergeCell ref="N15:N17"/>
    <mergeCell ref="M15:M17"/>
    <mergeCell ref="L15:L17"/>
    <mergeCell ref="I15:I17"/>
    <mergeCell ref="H15:H17"/>
    <mergeCell ref="G12:G14"/>
    <mergeCell ref="AD12:AD14"/>
    <mergeCell ref="AC12:AC14"/>
    <mergeCell ref="AB12:AB14"/>
    <mergeCell ref="AA12:AA14"/>
    <mergeCell ref="N12:N14"/>
    <mergeCell ref="M12:M14"/>
    <mergeCell ref="L12:L14"/>
    <mergeCell ref="I12:I14"/>
    <mergeCell ref="H12:H14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N5:N9"/>
    <mergeCell ref="AD5:AD9"/>
    <mergeCell ref="AC5:AC9"/>
    <mergeCell ref="AB5:AB9"/>
    <mergeCell ref="AA5:AA9"/>
    <mergeCell ref="G5:G9"/>
    <mergeCell ref="H5:H9"/>
    <mergeCell ref="I5:I9"/>
    <mergeCell ref="L5:L9"/>
    <mergeCell ref="M5:M9"/>
    <mergeCell ref="G27:G29"/>
    <mergeCell ref="AD27:AD29"/>
    <mergeCell ref="AC27:AC29"/>
    <mergeCell ref="AB27:AB29"/>
    <mergeCell ref="AA27:AA29"/>
    <mergeCell ref="N27:N29"/>
    <mergeCell ref="M27:M29"/>
    <mergeCell ref="L27:L29"/>
    <mergeCell ref="I27:I29"/>
    <mergeCell ref="H27:H29"/>
    <mergeCell ref="AD30:AD34"/>
    <mergeCell ref="AC30:AC34"/>
    <mergeCell ref="AB30:AB34"/>
    <mergeCell ref="AA30:AA34"/>
    <mergeCell ref="G30:G34"/>
    <mergeCell ref="H30:H34"/>
    <mergeCell ref="I30:I34"/>
    <mergeCell ref="L30:L34"/>
    <mergeCell ref="M30:M34"/>
    <mergeCell ref="N30:N34"/>
    <mergeCell ref="M37:M38"/>
    <mergeCell ref="L37:L38"/>
    <mergeCell ref="I37:I38"/>
    <mergeCell ref="H37:H38"/>
    <mergeCell ref="G37:G38"/>
    <mergeCell ref="AA37:AA38"/>
    <mergeCell ref="AD37:AD38"/>
    <mergeCell ref="AC37:AC38"/>
    <mergeCell ref="AB37:AB38"/>
    <mergeCell ref="N37:N38"/>
    <mergeCell ref="G39:G41"/>
    <mergeCell ref="AD39:AD41"/>
    <mergeCell ref="AC39:AC41"/>
    <mergeCell ref="AB39:AB41"/>
    <mergeCell ref="AA39:AA41"/>
    <mergeCell ref="N39:N41"/>
    <mergeCell ref="M39:M41"/>
    <mergeCell ref="L39:L41"/>
    <mergeCell ref="I39:I41"/>
    <mergeCell ref="H39:H41"/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</mergeCells>
  <conditionalFormatting sqref="G12:I12 G15:I15 G18:I19 G22:I22 G25:I25 G27:I27 G30:I30 G35:I37 G39:I39 G42:I42 G44:I44 G46:I200 Q5:AF5 Q10:AF10 K12:AF12 K15:AF15 K18:AF19 K22:AF22 K25:AF25 K27:AF27 K30:AF30 K35:AF37 K39:AF39 K42:AF42 K44:AF44 K46:AF200 J5:J200 Q6:Z9 Q11:Z11 O13:Z14 O16:Z17 O20:Z21 O23:Z24 O26:Z26 O28:Z29 O31:Z34 O38:Z38 O40:Z41 O43:Z43 O45:Z45 K5:K11 O5:P11 AE6:AF9 AE11:AF11 K13:K14 AE13:AF14 K16:K17 AE16:AF17 K20:K21 AE20:AF21 K23:K24 AE23:AF24 K26 AE26:AF26 K28:K29 AE28:AF29 K31:K34 AE31:AF34 K38 AE38:AF38 K40:K41 AE40:AF41 K43 AE43:AF43 K45 AE45:AF45">
    <cfRule type="expression" dxfId="175" priority="74">
      <formula>$C5</formula>
    </cfRule>
  </conditionalFormatting>
  <conditionalFormatting sqref="G12:I12 G15:I15 G18:I19 G22:I22 G25:I25 G27:I27 G30:I30 G35:I37 G39:I39 G42:I42 G44:I44 G46:I200">
    <cfRule type="expression" dxfId="174" priority="73">
      <formula>$A12</formula>
    </cfRule>
  </conditionalFormatting>
  <conditionalFormatting sqref="G2:J2 AD2 Z2:Z3">
    <cfRule type="expression" dxfId="173" priority="7">
      <formula>$E2</formula>
    </cfRule>
  </conditionalFormatting>
  <conditionalFormatting sqref="G2:J2 AD2">
    <cfRule type="expression" dxfId="172" priority="5">
      <formula>$A2</formula>
    </cfRule>
  </conditionalFormatting>
  <conditionalFormatting sqref="G2:AF2">
    <cfRule type="expression" dxfId="171" priority="6">
      <formula>$C2</formula>
    </cfRule>
  </conditionalFormatting>
  <conditionalFormatting sqref="J3:J4">
    <cfRule type="expression" dxfId="170" priority="4">
      <formula>$E3</formula>
    </cfRule>
  </conditionalFormatting>
  <conditionalFormatting sqref="O3:Z3 J3:K4 AE3:AF3">
    <cfRule type="expression" dxfId="169" priority="3">
      <formula>$C3</formula>
    </cfRule>
  </conditionalFormatting>
  <conditionalFormatting sqref="O4:AF4 H4:H5 H10">
    <cfRule type="expression" dxfId="168" priority="9">
      <formula>$C4</formula>
    </cfRule>
  </conditionalFormatting>
  <conditionalFormatting sqref="W2:W200">
    <cfRule type="expression" dxfId="167" priority="1">
      <formula>$AG2</formula>
    </cfRule>
  </conditionalFormatting>
  <conditionalFormatting sqref="Z2:Z200 J3:J200">
    <cfRule type="expression" dxfId="166" priority="2">
      <formula>$A2</formula>
    </cfRule>
  </conditionalFormatting>
  <conditionalFormatting sqref="Z4 AD4">
    <cfRule type="expression" dxfId="165" priority="10">
      <formula>$E4</formula>
    </cfRule>
  </conditionalFormatting>
  <conditionalFormatting sqref="AD4:AD5 AD10 AD12 AD15 AD18:AD19 AD22 AD25 AD27 AD30 AD35:AD37 AD39 AD42 AD44 AD46:AD200">
    <cfRule type="expression" dxfId="164" priority="8">
      <formula>$A4</formula>
    </cfRule>
  </conditionalFormatting>
  <conditionalFormatting sqref="AD5 J5:J200 Z5:Z200 AD10 G12:I12 AD12 G15:I15 AD15 G18:I19 AD18:AD19 G22:I22 AD22 G25:I25 AD25 G27:I27 AD27 G30:I30 AD30 G35:I37 AD35:AD37 G39:I39 AD39 G42:I42 AD42 G44:I44 AD44 G46:I200 AD46:AD200">
    <cfRule type="expression" dxfId="163" priority="75">
      <formula>$E5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{97DD69F6-715D-4498-AE20-FA46DC5C2E56}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{413E21A7-4D0B-4558-8214-E7187A23994F}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{483C2CF6-4540-4FEE-BB6A-3FDE9C7FC6C1}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{9FA57FF0-5478-400F-81C7-CACD50CCF81C}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{322C1922-6C50-427C-BFEA-EDA745B489F2}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{FBB4D0E8-6E05-4EAE-A6BE-C213B588E9E4}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{F2481AE0-35DE-4B01-BCB8-FD3248EFE03A}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{5732218E-371D-4DFA-8E41-419C72CF5F79}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{3A98A6C3-B33E-44AC-9CB5-72892C9AC868}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{33512F14-9767-407A-A575-444E0064B1C0}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{ED560687-9172-4DE1-8533-524411F1086A}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{037A5E26-57EC-475C-9365-8BE456642A73}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{69247E99-7FC9-4086-AD96-916640C0A006}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{AE95141B-22FD-4D5C-9044-5D84D62726E6}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{FBFF8680-5FAB-4B16-B634-E52C470E4A0E}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{4862154A-A8CA-4569-A93A-5365220BE878}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{707F3858-C672-4558-AF11-19C1929F23F4}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{63C415EA-B96F-4C3B-B2C8-482C507B2BD2}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{85C7C834-165F-4BBC-B2DB-E3B7CC6E53F1}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{DDB185F7-2DE6-4428-A92D-13A7FAD4BE37}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{5AAEE3F5-DFDF-4A90-8293-E6C5F1AC6B8E}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{4FAEE25E-DD5F-4B6E-B0FA-A46D66CC9419}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{F616A744-A4E8-414E-BA02-117DC090B12F}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{B9925E0B-2CF3-46DB-8F87-4BF4E71A4B40}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{E7CEB8BB-0EF2-471D-8635-6A83E94B85B3}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{F6A32E0A-A329-4313-AEEE-AA7C72E2B086}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{E4858FAF-E2B1-4680-BF45-A452B57AA0D4}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{84A7AD47-7F6C-4338-B6AE-CF709C465E74}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{131E6B82-910A-4494-B5A3-8F3636C74523}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{B1F8E5BD-E68F-4773-924A-0925C6FB2F25}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{C2096554-0FBA-485F-A7BD-828CD473B47C}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{755197DB-D19D-490B-BBB5-43164581E810}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{F6FCA21A-356D-4170-9BF6-3E65064AF834}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{32F9F368-9AB7-441E-8033-DA2FEEF8DCE0}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{BB2368DA-9A1F-41B1-9AB5-EE4DA98D5FFD}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{CD92F04C-E820-47BF-A875-A6D02BB7F72C}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{C6839F53-F678-4065-BBCF-A8E8804A32E1}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{65E45450-76AF-4B78-9C42-66E6FDAEA9AF}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{559EFD15-0A33-4A82-B92A-239F0C159421}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{109A4263-A190-4999-A51B-6D66E858E3D0}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{AFC71BCD-DBAD-4DD2-B796-1E2350FF843A}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{C7417669-2BF9-4ACD-A6EA-662A4645853D}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{277DB611-C279-4575-9962-1CD96B6EE039}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{E8E85C1C-D52B-4829-BB17-0B9A7ABD5E37}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{6F9AAE6D-4948-454B-B9AA-54BB1BE33114}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{5395ECA9-076A-4020-BFDE-CD2B87302847}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{427EB115-71C0-4BBA-BD2A-B8B98919FAC6}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{D831AF1E-D40A-4446-8260-A27578B37877}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{63B8CB77-9160-44A1-A38F-0A47241C6D28}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{66E59BF3-E63D-4698-B1D0-6BF4AC55D5DD}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{64214503-9128-419D-BFF7-91178B0A9A08}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{D0FEC560-DA06-4B42-9E3E-2B130785AC9F}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{DF2136D7-C86E-45FC-9165-1C2FE3B60BC0}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{C7511CB5-1D17-4948-9B8D-972549DF4105}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{1993EF86-0D62-4C98-81B5-C151FEB940C9}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{5B307A0F-A9D0-4449-9DBB-EEBAF403816A}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{425B68AB-6AAD-468D-8BA7-262D0C9C1D0B}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{1799B595-273A-41FC-AEF5-118F24373A3C}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{989DF74A-08B4-4C3D-A98D-3A6AFDA96E0A}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{79CC42A8-440F-4A8F-A901-7F343C05BE89}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{25D88FA2-EE1B-4E66-AF80-8CAB3F56BB31}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DD69F6-715D-4498-AE20-FA46DC5C2E5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13E21A7-4D0B-4558-8214-E7187A23994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83C2CF6-4540-4FEE-BB6A-3FDE9C7FC6C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FA57FF0-5478-400F-81C7-CACD50CCF81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22C1922-6C50-427C-BFEA-EDA745B489F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BB4D0E8-6E05-4EAE-A6BE-C213B588E9E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2481AE0-35DE-4B01-BCB8-FD3248EFE03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732218E-371D-4DFA-8E41-419C72CF5F7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A98A6C3-B33E-44AC-9CB5-72892C9AC86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3512F14-9767-407A-A575-444E0064B1C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D560687-9172-4DE1-8533-524411F1086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37A5E26-57EC-475C-9365-8BE456642A7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9247E99-7FC9-4086-AD96-916640C0A006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E95141B-22FD-4D5C-9044-5D84D62726E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BFF8680-5FAB-4B16-B634-E52C470E4A0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862154A-A8CA-4569-A93A-5365220BE87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07F3858-C672-4558-AF11-19C1929F23F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3C415EA-B96F-4C3B-B2C8-482C507B2BD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5C7C834-165F-4BBC-B2DB-E3B7CC6E53F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DB185F7-2DE6-4428-A92D-13A7FAD4BE3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AAEE3F5-DFDF-4A90-8293-E6C5F1AC6B8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FAEE25E-DD5F-4B6E-B0FA-A46D66CC941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616A744-A4E8-414E-BA02-117DC090B12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9925E0B-2CF3-46DB-8F87-4BF4E71A4B4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7CEB8BB-0EF2-471D-8635-6A83E94B85B3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6A32E0A-A329-4313-AEEE-AA7C72E2B08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4858FAF-E2B1-4680-BF45-A452B57AA0D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4A7AD47-7F6C-4338-B6AE-CF709C465E7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31E6B82-910A-4494-B5A3-8F3636C7452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B1F8E5BD-E68F-4773-924A-0925C6FB2F2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2096554-0FBA-485F-A7BD-828CD473B47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55197DB-D19D-490B-BBB5-43164581E81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6FCA21A-356D-4170-9BF6-3E65064AF83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2F9F368-9AB7-441E-8033-DA2FEEF8DCE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B2368DA-9A1F-41B1-9AB5-EE4DA98D5FF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D92F04C-E820-47BF-A875-A6D02BB7F72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6839F53-F678-4065-BBCF-A8E8804A32E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5E45450-76AF-4B78-9C42-66E6FDAEA9A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59EFD15-0A33-4A82-B92A-239F0C15942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09A4263-A190-4999-A51B-6D66E858E3D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FC71BCD-DBAD-4DD2-B796-1E2350FF843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7417669-2BF9-4ACD-A6EA-662A4645853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77DB611-C279-4575-9962-1CD96B6EE03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8E85C1C-D52B-4829-BB17-0B9A7ABD5E3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F9AAE6D-4948-454B-B9AA-54BB1BE3311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395ECA9-076A-4020-BFDE-CD2B8730284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27EB115-71C0-4BBA-BD2A-B8B98919FAC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831AF1E-D40A-4446-8260-A27578B3787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3B8CB77-9160-44A1-A38F-0A47241C6D2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6E59BF3-E63D-4698-B1D0-6BF4AC55D5D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4214503-9128-419D-BFF7-91178B0A9A0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0FEC560-DA06-4B42-9E3E-2B130785AC9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F2136D7-C86E-45FC-9165-1C2FE3B60BC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511CB5-1D17-4948-9B8D-972549DF410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993EF86-0D62-4C98-81B5-C151FEB940C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B307A0F-A9D0-4449-9DBB-EEBAF403816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25B68AB-6AAD-468D-8BA7-262D0C9C1D0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799B595-273A-41FC-AEF5-118F24373A3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89DF74A-08B4-4C3D-A98D-3A6AFDA96E0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9CC42A8-440F-4A8F-A901-7F343C05BE8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5D88FA2-EE1B-4E66-AF80-8CAB3F56BB3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365EB-EAF6-47DC-81E0-9996970BAEB6}">
  <dimension ref="A1:AR267"/>
  <sheetViews>
    <sheetView rightToLeft="1" topLeftCell="G1" zoomScale="70" zoomScaleNormal="70" workbookViewId="0">
      <selection activeCell="M22" sqref="M22:M23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44140625" style="25" bestFit="1" customWidth="1"/>
    <col min="9" max="9" width="23.664062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6.88671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83.5546875" style="23" bestFit="1" customWidth="1"/>
    <col min="29" max="29" width="15.6640625" style="28" bestFit="1" customWidth="1"/>
    <col min="30" max="30" width="13.6640625" style="29" bestFit="1" customWidth="1"/>
    <col min="31" max="31" width="33.5546875" style="23" bestFit="1" customWidth="1"/>
    <col min="32" max="32" width="28.33203125" style="23" bestFit="1" customWidth="1"/>
    <col min="33" max="33" width="13.5546875" style="23" bestFit="1" customWidth="1"/>
    <col min="34" max="34" width="109.55468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>
        <v>1</v>
      </c>
      <c r="H2" s="125">
        <v>274047905408</v>
      </c>
      <c r="I2" s="123" t="s">
        <v>338</v>
      </c>
      <c r="J2" s="102"/>
      <c r="K2" s="10" t="str">
        <f t="shared" ref="K2:K65" ca="1" si="0">IF(C2, TODAY(), "" )</f>
        <v/>
      </c>
      <c r="L2" s="121" t="s">
        <v>392</v>
      </c>
      <c r="M2" s="121" t="s">
        <v>393</v>
      </c>
      <c r="N2" s="121" t="s">
        <v>394</v>
      </c>
      <c r="O2" s="102">
        <v>1125.3</v>
      </c>
      <c r="P2" s="102">
        <v>1</v>
      </c>
      <c r="Q2" s="12" t="str">
        <f>VLOOKUP(O2, '[1]لیست محصولات اردیبهشت ۱۴۰۳'!B:C,2,0)</f>
        <v>بنجامین دیانوس | Benjamin De Dianous</v>
      </c>
      <c r="R2" s="102"/>
      <c r="S2" s="11">
        <f>VLOOKUP(O2, '[1]لیست محصولات اردیبهشت ۱۴۰۳'!B:F,5,0)</f>
        <v>40</v>
      </c>
      <c r="T2" s="13">
        <f>VLOOKUP(O2, '[1]لیست محصولات اردیبهشت ۱۴۰۳'!B:G,6,0)</f>
        <v>5600000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5600000</v>
      </c>
      <c r="Y2" s="16"/>
      <c r="Z2" s="13">
        <f t="shared" ref="Z2:Z65" si="4">X2-Y2</f>
        <v>5600000</v>
      </c>
      <c r="AA2" s="133" t="s">
        <v>395</v>
      </c>
      <c r="AB2" s="131" t="s">
        <v>396</v>
      </c>
      <c r="AC2" s="127" t="s">
        <v>397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نکا خیابان راه آهن کوچه نواب هفت (کوچه اسماعیلی) بیست متر ابتدای کوچه سمت چپ کافه دوپیو - مهراب معافی 09306686632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1"/>
      <c r="H3" s="182"/>
      <c r="I3" s="151"/>
      <c r="J3" s="102"/>
      <c r="K3" s="10" t="str">
        <f t="shared" ca="1" si="0"/>
        <v/>
      </c>
      <c r="L3" s="135"/>
      <c r="M3" s="135"/>
      <c r="N3" s="135"/>
      <c r="O3" s="102">
        <v>1130.3</v>
      </c>
      <c r="P3" s="102">
        <v>1</v>
      </c>
      <c r="Q3" s="12" t="str">
        <f>VLOOKUP(O3, '[1]لیست محصولات اردیبهشت ۱۴۰۳'!B:C,2,0)</f>
        <v>الیدا پلانو | Elida Plano</v>
      </c>
      <c r="R3" s="102"/>
      <c r="S3" s="11">
        <f>VLOOKUP(O3, '[1]لیست محصولات اردیبهشت ۱۴۰۳'!B:F,5,0)</f>
        <v>40</v>
      </c>
      <c r="T3" s="13">
        <f>VLOOKUP(O3, '[1]لیست محصولات اردیبهشت ۱۴۰۳'!B:G,6,0)</f>
        <v>6650000</v>
      </c>
      <c r="U3" s="14"/>
      <c r="V3" s="15">
        <f t="shared" si="1"/>
        <v>0</v>
      </c>
      <c r="W3" s="11">
        <f t="shared" si="2"/>
        <v>1</v>
      </c>
      <c r="X3" s="13">
        <f t="shared" si="3"/>
        <v>6650000</v>
      </c>
      <c r="Y3" s="16"/>
      <c r="Z3" s="13">
        <f t="shared" si="4"/>
        <v>6650000</v>
      </c>
      <c r="AA3" s="155"/>
      <c r="AB3" s="154"/>
      <c r="AC3" s="153"/>
      <c r="AD3" s="152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1"/>
      <c r="H4" s="182"/>
      <c r="I4" s="151"/>
      <c r="J4" s="102"/>
      <c r="K4" s="10" t="str">
        <f t="shared" ca="1" si="0"/>
        <v/>
      </c>
      <c r="L4" s="135"/>
      <c r="M4" s="135"/>
      <c r="N4" s="135"/>
      <c r="O4" s="102">
        <v>3325.3</v>
      </c>
      <c r="P4" s="102">
        <v>1</v>
      </c>
      <c r="Q4" s="12" t="str">
        <f>VLOOKUP(O4, '[1]لیست محصولات اردیبهشت ۱۴۰۳'!B:C,2,0)</f>
        <v>راتناگری | Ratnagiri</v>
      </c>
      <c r="R4" s="102"/>
      <c r="S4" s="11">
        <f>VLOOKUP(O4, '[1]لیست محصولات اردیبهشت ۱۴۰۳'!B:F,5,0)</f>
        <v>40</v>
      </c>
      <c r="T4" s="13">
        <f>VLOOKUP(O4, '[1]لیست محصولات اردیبهشت ۱۴۰۳'!B:G,6,0)</f>
        <v>1250000</v>
      </c>
      <c r="U4" s="14"/>
      <c r="V4" s="15">
        <f t="shared" si="1"/>
        <v>0</v>
      </c>
      <c r="W4" s="11">
        <f t="shared" si="2"/>
        <v>1</v>
      </c>
      <c r="X4" s="13">
        <f t="shared" si="3"/>
        <v>1250000</v>
      </c>
      <c r="Y4" s="16"/>
      <c r="Z4" s="13">
        <f t="shared" si="4"/>
        <v>1250000</v>
      </c>
      <c r="AA4" s="155"/>
      <c r="AB4" s="154"/>
      <c r="AC4" s="153"/>
      <c r="AD4" s="152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4"/>
      <c r="H5" s="126"/>
      <c r="I5" s="124"/>
      <c r="J5" s="102"/>
      <c r="K5" s="10" t="str">
        <f t="shared" ca="1" si="0"/>
        <v/>
      </c>
      <c r="L5" s="122"/>
      <c r="M5" s="122"/>
      <c r="N5" s="122"/>
      <c r="O5" s="102">
        <v>3326.3</v>
      </c>
      <c r="P5" s="102">
        <v>1</v>
      </c>
      <c r="Q5" s="12" t="str">
        <f>VLOOKUP(O5, '[1]لیست محصولات اردیبهشت ۱۴۰۳'!B:C,2,0)</f>
        <v>میاگروس | Milagros</v>
      </c>
      <c r="R5" s="102"/>
      <c r="S5" s="11">
        <f>VLOOKUP(O5, '[1]لیست محصولات اردیبهشت ۱۴۰۳'!B:F,5,0)</f>
        <v>40</v>
      </c>
      <c r="T5" s="13">
        <f>VLOOKUP(O5, '[1]لیست محصولات اردیبهشت ۱۴۰۳'!B:G,6,0)</f>
        <v>1100000</v>
      </c>
      <c r="U5" s="14"/>
      <c r="V5" s="15">
        <f t="shared" si="1"/>
        <v>0</v>
      </c>
      <c r="W5" s="11">
        <f t="shared" si="2"/>
        <v>1</v>
      </c>
      <c r="X5" s="13">
        <f t="shared" si="3"/>
        <v>1100000</v>
      </c>
      <c r="Y5" s="16"/>
      <c r="Z5" s="13">
        <f t="shared" si="4"/>
        <v>1100000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3">
        <v>2</v>
      </c>
      <c r="H6" s="125">
        <v>274052348846</v>
      </c>
      <c r="I6" s="123" t="s">
        <v>338</v>
      </c>
      <c r="J6" s="102"/>
      <c r="K6" s="10" t="str">
        <f t="shared" ca="1" si="0"/>
        <v/>
      </c>
      <c r="L6" s="121" t="s">
        <v>398</v>
      </c>
      <c r="M6" s="121" t="s">
        <v>399</v>
      </c>
      <c r="N6" s="121" t="s">
        <v>400</v>
      </c>
      <c r="O6" s="102">
        <v>5501.3</v>
      </c>
      <c r="P6" s="102">
        <v>4</v>
      </c>
      <c r="Q6" s="12" t="str">
        <f>VLOOKUP(O6, '[1]لیست محصولات اردیبهشت ۱۴۰۳'!B:C,2,0)</f>
        <v>ورتکس | Vortex</v>
      </c>
      <c r="R6" s="102"/>
      <c r="S6" s="11">
        <f>VLOOKUP(O6, '[1]لیست محصولات اردیبهشت ۱۴۰۳'!B:F,5,0)</f>
        <v>4000</v>
      </c>
      <c r="T6" s="13">
        <f>VLOOKUP(O6, '[1]لیست محصولات اردیبهشت ۱۴۰۳'!B:G,6,0)</f>
        <v>51200000</v>
      </c>
      <c r="U6" s="14"/>
      <c r="V6" s="15">
        <f t="shared" si="1"/>
        <v>0</v>
      </c>
      <c r="W6" s="11">
        <f t="shared" si="2"/>
        <v>4</v>
      </c>
      <c r="X6" s="13">
        <f t="shared" si="3"/>
        <v>204800000</v>
      </c>
      <c r="Y6" s="16"/>
      <c r="Z6" s="13">
        <f t="shared" si="4"/>
        <v>204800000</v>
      </c>
      <c r="AA6" s="133" t="s">
        <v>401</v>
      </c>
      <c r="AB6" s="131" t="s">
        <v>402</v>
      </c>
      <c r="AC6" s="127" t="s">
        <v>403</v>
      </c>
      <c r="AD6" s="129"/>
      <c r="AE6" s="18"/>
      <c r="AF6" s="20"/>
      <c r="AG6" s="21" t="str">
        <f t="shared" si="5"/>
        <v>TRUE</v>
      </c>
      <c r="AH6" s="22" t="str">
        <f t="shared" si="6"/>
        <v>زاهدان خیابان بزرگمهر نبش بزرگمهر 7 کافه کازابلانکا - سراج شاوزی پور 09374288009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4"/>
      <c r="H7" s="126"/>
      <c r="I7" s="124"/>
      <c r="J7" s="102"/>
      <c r="K7" s="10" t="str">
        <f t="shared" ca="1" si="0"/>
        <v/>
      </c>
      <c r="L7" s="122"/>
      <c r="M7" s="122"/>
      <c r="N7" s="122"/>
      <c r="O7" s="102">
        <v>3326.1</v>
      </c>
      <c r="P7" s="102">
        <v>6</v>
      </c>
      <c r="Q7" s="12" t="str">
        <f>VLOOKUP(O7, '[1]لیست محصولات اردیبهشت ۱۴۰۳'!B:C,2,0)</f>
        <v>میاگروس | Milagros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3750000</v>
      </c>
      <c r="U7" s="24"/>
      <c r="V7" s="15">
        <f t="shared" si="1"/>
        <v>0</v>
      </c>
      <c r="W7" s="11">
        <f t="shared" si="2"/>
        <v>6</v>
      </c>
      <c r="X7" s="13">
        <f t="shared" si="3"/>
        <v>22500000</v>
      </c>
      <c r="Y7" s="16"/>
      <c r="Z7" s="13">
        <f t="shared" si="4"/>
        <v>22500000</v>
      </c>
      <c r="AA7" s="134"/>
      <c r="AB7" s="132"/>
      <c r="AC7" s="128"/>
      <c r="AD7" s="130"/>
      <c r="AE7" s="18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3">
        <v>3</v>
      </c>
      <c r="H8" s="125">
        <v>274088290208</v>
      </c>
      <c r="I8" s="123" t="s">
        <v>338</v>
      </c>
      <c r="J8" s="102"/>
      <c r="K8" s="10" t="str">
        <f t="shared" ca="1" si="0"/>
        <v/>
      </c>
      <c r="L8" s="121" t="s">
        <v>315</v>
      </c>
      <c r="M8" s="121" t="s">
        <v>404</v>
      </c>
      <c r="N8" s="121" t="s">
        <v>405</v>
      </c>
      <c r="O8" s="102">
        <v>3326.2</v>
      </c>
      <c r="P8" s="102">
        <v>2</v>
      </c>
      <c r="Q8" s="12" t="str">
        <f>VLOOKUP(O8, '[1]لیست محصولات اردیبهشت ۱۴۰۳'!B:C,2,0)</f>
        <v>میاگروس | Milagros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18150000</v>
      </c>
      <c r="U8" s="14"/>
      <c r="V8" s="15">
        <f t="shared" si="1"/>
        <v>0</v>
      </c>
      <c r="W8" s="11">
        <f t="shared" si="2"/>
        <v>2</v>
      </c>
      <c r="X8" s="13">
        <f t="shared" si="3"/>
        <v>36300000</v>
      </c>
      <c r="Y8" s="16"/>
      <c r="Z8" s="13">
        <f t="shared" si="4"/>
        <v>36300000</v>
      </c>
      <c r="AA8" s="133" t="s">
        <v>282</v>
      </c>
      <c r="AB8" s="131" t="s">
        <v>406</v>
      </c>
      <c r="AC8" s="127" t="s">
        <v>407</v>
      </c>
      <c r="AD8" s="129"/>
      <c r="AE8" s="18"/>
      <c r="AF8" s="20"/>
      <c r="AG8" s="21" t="str">
        <f t="shared" si="5"/>
        <v>TRUE</v>
      </c>
      <c r="AH8" s="22" t="str">
        <f t="shared" si="6"/>
        <v>زنجان چهارراه سعدی به سمت دروازه ارک کوچه شادمان  قهوه آفریقا - محمدرضا جلدی 09195241245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4"/>
      <c r="H9" s="126"/>
      <c r="I9" s="124"/>
      <c r="J9" s="102"/>
      <c r="K9" s="10" t="str">
        <f t="shared" ca="1" si="0"/>
        <v/>
      </c>
      <c r="L9" s="122"/>
      <c r="M9" s="122"/>
      <c r="N9" s="122"/>
      <c r="O9" s="102">
        <v>5501.2</v>
      </c>
      <c r="P9" s="102">
        <v>1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9900000</v>
      </c>
      <c r="U9" s="14"/>
      <c r="V9" s="15">
        <f t="shared" si="1"/>
        <v>0</v>
      </c>
      <c r="W9" s="11">
        <f t="shared" si="2"/>
        <v>1</v>
      </c>
      <c r="X9" s="13">
        <f t="shared" si="3"/>
        <v>9900000</v>
      </c>
      <c r="Y9" s="16"/>
      <c r="Z9" s="13">
        <f t="shared" si="4"/>
        <v>9900000</v>
      </c>
      <c r="AA9" s="134"/>
      <c r="AB9" s="132"/>
      <c r="AC9" s="128"/>
      <c r="AD9" s="130"/>
      <c r="AE9" s="18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4</v>
      </c>
      <c r="H10" s="9">
        <v>53884919001</v>
      </c>
      <c r="I10" s="101" t="s">
        <v>382</v>
      </c>
      <c r="J10" s="102"/>
      <c r="K10" s="10" t="str">
        <f t="shared" ca="1" si="0"/>
        <v/>
      </c>
      <c r="L10" s="100" t="s">
        <v>408</v>
      </c>
      <c r="M10" s="100" t="s">
        <v>409</v>
      </c>
      <c r="N10" s="11"/>
      <c r="O10" s="102">
        <v>5522.2</v>
      </c>
      <c r="P10" s="102">
        <v>1</v>
      </c>
      <c r="Q10" s="12" t="str">
        <f>VLOOKUP(O10, '[1]لیست محصولات اردیبهشت ۱۴۰۳'!B:C,2,0)</f>
        <v>تامارا | Tamara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12450000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12450000</v>
      </c>
      <c r="Y10" s="16"/>
      <c r="Z10" s="13">
        <f t="shared" si="4"/>
        <v>12450000</v>
      </c>
      <c r="AA10" s="17" t="s">
        <v>38</v>
      </c>
      <c r="AB10" s="12" t="s">
        <v>410</v>
      </c>
      <c r="AC10" s="18" t="s">
        <v>411</v>
      </c>
      <c r="AD10" s="19" t="s">
        <v>41</v>
      </c>
      <c r="AE10" s="18"/>
      <c r="AF10" s="20"/>
      <c r="AG10" s="21" t="str">
        <f t="shared" si="5"/>
        <v>TRUE</v>
      </c>
      <c r="AH10" s="22" t="str">
        <f t="shared" si="6"/>
        <v>تهران شهرک اکباتان، فاز ۲، بلوک ۶، ورودی۲، طبقه۳، واحد ۲۳۹  - سارا صبور 09128399372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02">
        <v>5</v>
      </c>
      <c r="H11" s="9">
        <v>274099959158</v>
      </c>
      <c r="I11" s="102" t="s">
        <v>382</v>
      </c>
      <c r="J11" s="102"/>
      <c r="K11" s="10" t="str">
        <f t="shared" ca="1" si="0"/>
        <v/>
      </c>
      <c r="L11" s="11" t="s">
        <v>412</v>
      </c>
      <c r="M11" s="11" t="s">
        <v>413</v>
      </c>
      <c r="N11" s="11" t="s">
        <v>414</v>
      </c>
      <c r="O11" s="102">
        <v>5501.2</v>
      </c>
      <c r="P11" s="102">
        <v>6</v>
      </c>
      <c r="Q11" s="12" t="str">
        <f>VLOOKUP(O11, '[1]لیست محصولات اردیبهشت ۱۴۰۳'!B:C,2,0)</f>
        <v>ورتکس | Vortex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9900000</v>
      </c>
      <c r="U11" s="14"/>
      <c r="V11" s="15">
        <f t="shared" si="1"/>
        <v>0</v>
      </c>
      <c r="W11" s="11">
        <f t="shared" si="2"/>
        <v>6</v>
      </c>
      <c r="X11" s="13">
        <f t="shared" si="3"/>
        <v>59400000</v>
      </c>
      <c r="Y11" s="16"/>
      <c r="Z11" s="13">
        <f t="shared" si="4"/>
        <v>59400000</v>
      </c>
      <c r="AA11" s="17" t="s">
        <v>415</v>
      </c>
      <c r="AB11" s="12" t="s">
        <v>416</v>
      </c>
      <c r="AC11" s="18" t="s">
        <v>417</v>
      </c>
      <c r="AD11" s="19"/>
      <c r="AE11" s="18"/>
      <c r="AF11" s="20"/>
      <c r="AG11" s="21" t="str">
        <f t="shared" si="5"/>
        <v>TRUE</v>
      </c>
      <c r="AH11" s="22" t="str">
        <f t="shared" si="6"/>
        <v>شیراز معالی آباد- خیابان امید نوروزی- روبروی مجتمع aps - مجموعه ورزشی تنیس پارک کافه کستیلو - سید علی حق شناس 09351878800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63">
        <v>6</v>
      </c>
      <c r="H12" s="64" t="s">
        <v>120</v>
      </c>
      <c r="I12" s="63" t="s">
        <v>382</v>
      </c>
      <c r="J12" s="102"/>
      <c r="K12" s="10" t="str">
        <f t="shared" ca="1" si="0"/>
        <v/>
      </c>
      <c r="L12" s="11" t="s">
        <v>216</v>
      </c>
      <c r="M12" s="11" t="s">
        <v>418</v>
      </c>
      <c r="N12" s="11" t="s">
        <v>419</v>
      </c>
      <c r="O12" s="102">
        <v>5501.2</v>
      </c>
      <c r="P12" s="102">
        <v>7</v>
      </c>
      <c r="Q12" s="12" t="str">
        <f>VLOOKUP(O12, '[1]لیست محصولات اردیبهشت ۱۴۰۳'!B:C,2,0)</f>
        <v>ورتکس | Vortex</v>
      </c>
      <c r="R12" s="102"/>
      <c r="S12" s="11">
        <f>VLOOKUP(O12, '[1]لیست محصولات اردیبهشت ۱۴۰۳'!B:F,5,0)</f>
        <v>750</v>
      </c>
      <c r="T12" s="13">
        <f>VLOOKUP(O12, '[1]لیست محصولات اردیبهشت ۱۴۰۳'!B:G,6,0)</f>
        <v>9900000</v>
      </c>
      <c r="U12" s="14"/>
      <c r="V12" s="15">
        <f t="shared" si="1"/>
        <v>0</v>
      </c>
      <c r="W12" s="11">
        <f t="shared" si="2"/>
        <v>7</v>
      </c>
      <c r="X12" s="13">
        <f t="shared" si="3"/>
        <v>69300000</v>
      </c>
      <c r="Y12" s="16"/>
      <c r="Z12" s="13">
        <f t="shared" si="4"/>
        <v>69300000</v>
      </c>
      <c r="AA12" s="17" t="s">
        <v>38</v>
      </c>
      <c r="AB12" s="12" t="s">
        <v>420</v>
      </c>
      <c r="AC12" s="18" t="s">
        <v>421</v>
      </c>
      <c r="AD12" s="19"/>
      <c r="AE12" s="18"/>
      <c r="AF12" s="20"/>
      <c r="AG12" s="21" t="str">
        <f t="shared" si="5"/>
        <v>TRUE</v>
      </c>
      <c r="AH12" s="22" t="str">
        <f t="shared" si="6"/>
        <v>تهران تجریش خیابان نیاوران -دزاشیب(کبیری) -خیابان رمضانی-نبش کوچه حسینی -پلاک ۷ کافه مدام - امیرحسین صدیقی 09123401445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6">
        <v>7</v>
      </c>
      <c r="H13" s="139" t="s">
        <v>422</v>
      </c>
      <c r="I13" s="136" t="s">
        <v>382</v>
      </c>
      <c r="J13" s="102"/>
      <c r="K13" s="10" t="str">
        <f t="shared" ca="1" si="0"/>
        <v/>
      </c>
      <c r="L13" s="121"/>
      <c r="M13" s="121" t="s">
        <v>311</v>
      </c>
      <c r="N13" s="121" t="s">
        <v>312</v>
      </c>
      <c r="O13" s="102">
        <v>5501.3</v>
      </c>
      <c r="P13" s="102">
        <v>4</v>
      </c>
      <c r="Q13" s="12" t="str">
        <f>VLOOKUP(O13, '[1]لیست محصولات اردیبهشت ۱۴۰۳'!B:C,2,0)</f>
        <v>ورتکس | Vortex</v>
      </c>
      <c r="R13" s="102"/>
      <c r="S13" s="11">
        <f>VLOOKUP(O13, '[1]لیست محصولات اردیبهشت ۱۴۰۳'!B:F,5,0)</f>
        <v>4000</v>
      </c>
      <c r="T13" s="13">
        <f>VLOOKUP(O13, '[1]لیست محصولات اردیبهشت ۱۴۰۳'!B:G,6,0)</f>
        <v>51200000</v>
      </c>
      <c r="U13" s="24"/>
      <c r="V13" s="15">
        <f t="shared" si="1"/>
        <v>0</v>
      </c>
      <c r="W13" s="11">
        <f t="shared" si="2"/>
        <v>4</v>
      </c>
      <c r="X13" s="13">
        <f t="shared" si="3"/>
        <v>204800000</v>
      </c>
      <c r="Y13" s="16"/>
      <c r="Z13" s="13">
        <f t="shared" si="4"/>
        <v>204800000</v>
      </c>
      <c r="AA13" s="133" t="s">
        <v>38</v>
      </c>
      <c r="AB13" s="131" t="s">
        <v>67</v>
      </c>
      <c r="AC13" s="127" t="s">
        <v>313</v>
      </c>
      <c r="AD13" s="129"/>
      <c r="AE13" s="18"/>
      <c r="AF13" s="20"/>
      <c r="AG13" s="21" t="str">
        <f t="shared" si="5"/>
        <v>TRUE</v>
      </c>
      <c r="AH13" s="22" t="str">
        <f t="shared" si="6"/>
        <v>تهران - کافه بیکری روستار سانا سنتر -  حجتی 09373955769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8"/>
      <c r="H14" s="141"/>
      <c r="I14" s="138"/>
      <c r="J14" s="102"/>
      <c r="K14" s="10" t="str">
        <f t="shared" ca="1" si="0"/>
        <v/>
      </c>
      <c r="L14" s="122"/>
      <c r="M14" s="122"/>
      <c r="N14" s="122"/>
      <c r="O14" s="102">
        <v>5511.3</v>
      </c>
      <c r="P14" s="102">
        <v>2</v>
      </c>
      <c r="Q14" s="12" t="str">
        <f>VLOOKUP(O14, '[1]لیست محصولات اردیبهشت ۱۴۰۳'!B:C,2,0)</f>
        <v>هامبلا | Hambella</v>
      </c>
      <c r="R14" s="102"/>
      <c r="S14" s="11">
        <f>VLOOKUP(O14, '[1]لیست محصولات اردیبهشت ۱۴۰۳'!B:F,5,0)</f>
        <v>4000</v>
      </c>
      <c r="T14" s="13">
        <f>VLOOKUP(O14, '[1]لیست محصولات اردیبهشت ۱۴۰۳'!B:G,6,0)</f>
        <v>69600000</v>
      </c>
      <c r="U14" s="14"/>
      <c r="V14" s="15">
        <f t="shared" si="1"/>
        <v>0</v>
      </c>
      <c r="W14" s="11">
        <f t="shared" si="2"/>
        <v>2</v>
      </c>
      <c r="X14" s="13">
        <f t="shared" si="3"/>
        <v>139200000</v>
      </c>
      <c r="Y14" s="16"/>
      <c r="Z14" s="13">
        <f t="shared" si="4"/>
        <v>139200000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36">
        <v>8</v>
      </c>
      <c r="H15" s="139" t="s">
        <v>128</v>
      </c>
      <c r="I15" s="136" t="s">
        <v>382</v>
      </c>
      <c r="J15" s="102"/>
      <c r="K15" s="10" t="str">
        <f t="shared" ca="1" si="0"/>
        <v/>
      </c>
      <c r="L15" s="121" t="s">
        <v>216</v>
      </c>
      <c r="M15" s="121" t="s">
        <v>423</v>
      </c>
      <c r="N15" s="121" t="s">
        <v>424</v>
      </c>
      <c r="O15" s="102">
        <v>5501.3</v>
      </c>
      <c r="P15" s="102">
        <v>3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4000</v>
      </c>
      <c r="T15" s="13">
        <f>VLOOKUP(O15, '[1]لیست محصولات اردیبهشت ۱۴۰۳'!B:G,6,0)</f>
        <v>51200000</v>
      </c>
      <c r="U15" s="14"/>
      <c r="V15" s="15">
        <f t="shared" si="1"/>
        <v>0</v>
      </c>
      <c r="W15" s="11">
        <f t="shared" si="2"/>
        <v>3</v>
      </c>
      <c r="X15" s="13">
        <f t="shared" si="3"/>
        <v>153600000</v>
      </c>
      <c r="Y15" s="16"/>
      <c r="Z15" s="13">
        <f t="shared" si="4"/>
        <v>153600000</v>
      </c>
      <c r="AA15" s="133" t="s">
        <v>38</v>
      </c>
      <c r="AB15" s="131" t="s">
        <v>425</v>
      </c>
      <c r="AC15" s="127" t="s">
        <v>426</v>
      </c>
      <c r="AD15" s="129"/>
      <c r="AE15" s="18"/>
      <c r="AF15" s="20"/>
      <c r="AG15" s="21" t="str">
        <f t="shared" si="5"/>
        <v>TRUE</v>
      </c>
      <c r="AH15" s="22" t="str">
        <f t="shared" si="6"/>
        <v>تهران نياوران، دزاشيب، خيابان عليرضا افشار، پلاك 10 کافه فوکاچا - امیرحسین قزلباش 09127891169</v>
      </c>
    </row>
    <row r="16" spans="1:34" ht="22.35" customHeight="1">
      <c r="A16" s="7"/>
      <c r="B16" s="7"/>
      <c r="C16" s="7"/>
      <c r="D16" s="7"/>
      <c r="E16" s="7"/>
      <c r="F16" s="8"/>
      <c r="G16" s="138"/>
      <c r="H16" s="141"/>
      <c r="I16" s="138"/>
      <c r="J16" s="102"/>
      <c r="K16" s="10" t="str">
        <f t="shared" ca="1" si="0"/>
        <v/>
      </c>
      <c r="L16" s="122"/>
      <c r="M16" s="122"/>
      <c r="N16" s="122"/>
      <c r="O16" s="102">
        <v>3326.1</v>
      </c>
      <c r="P16" s="102">
        <v>1</v>
      </c>
      <c r="Q16" s="12" t="str">
        <f>VLOOKUP(O16, '[1]لیست محصولات اردیبهشت ۱۴۰۳'!B:C,2,0)</f>
        <v>میاگروس | Milagros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3750000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3750000</v>
      </c>
      <c r="Y16" s="16"/>
      <c r="Z16" s="13">
        <f t="shared" si="4"/>
        <v>3750000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3">
        <v>9</v>
      </c>
      <c r="H17" s="125">
        <v>274125074471</v>
      </c>
      <c r="I17" s="123" t="s">
        <v>382</v>
      </c>
      <c r="J17" s="102"/>
      <c r="K17" s="10" t="str">
        <f t="shared" ca="1" si="0"/>
        <v/>
      </c>
      <c r="L17" s="121" t="s">
        <v>427</v>
      </c>
      <c r="M17" s="121" t="s">
        <v>428</v>
      </c>
      <c r="N17" s="121"/>
      <c r="O17" s="102">
        <v>1130.3</v>
      </c>
      <c r="P17" s="102">
        <v>1</v>
      </c>
      <c r="Q17" s="12" t="str">
        <f>VLOOKUP(O17, '[1]لیست محصولات اردیبهشت ۱۴۰۳'!B:C,2,0)</f>
        <v>الیدا پلانو | Elida Plano</v>
      </c>
      <c r="R17" s="102"/>
      <c r="S17" s="11">
        <f>VLOOKUP(O17, '[1]لیست محصولات اردیبهشت ۱۴۰۳'!B:F,5,0)</f>
        <v>40</v>
      </c>
      <c r="T17" s="13">
        <f>VLOOKUP(O17, '[1]لیست محصولات اردیبهشت ۱۴۰۳'!B:G,6,0)</f>
        <v>6650000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6650000</v>
      </c>
      <c r="Y17" s="16"/>
      <c r="Z17" s="13">
        <f t="shared" si="4"/>
        <v>6650000</v>
      </c>
      <c r="AA17" s="133" t="s">
        <v>292</v>
      </c>
      <c r="AB17" s="131" t="s">
        <v>429</v>
      </c>
      <c r="AC17" s="127" t="s">
        <v>430</v>
      </c>
      <c r="AD17" s="129"/>
      <c r="AE17" s="18"/>
      <c r="AF17" s="20"/>
      <c r="AG17" s="21" t="str">
        <f t="shared" si="5"/>
        <v>TRUE</v>
      </c>
      <c r="AH17" s="22" t="str">
        <f t="shared" si="6"/>
        <v>اصفهان خ حکیم نظامی-کوچه شهید نبیان-بن بست خرم-پ25 درب مشکی  - وحید بستامی 09196719097</v>
      </c>
    </row>
    <row r="18" spans="1:34" ht="22.35" customHeight="1">
      <c r="A18" s="7"/>
      <c r="B18" s="7"/>
      <c r="C18" s="7"/>
      <c r="D18" s="7"/>
      <c r="E18" s="7"/>
      <c r="F18" s="8"/>
      <c r="G18" s="151"/>
      <c r="H18" s="182"/>
      <c r="I18" s="151"/>
      <c r="J18" s="102"/>
      <c r="K18" s="10" t="str">
        <f t="shared" ca="1" si="0"/>
        <v/>
      </c>
      <c r="L18" s="135"/>
      <c r="M18" s="135"/>
      <c r="N18" s="135"/>
      <c r="O18" s="102">
        <v>1125.3</v>
      </c>
      <c r="P18" s="102">
        <v>1</v>
      </c>
      <c r="Q18" s="12" t="str">
        <f>VLOOKUP(O18, '[1]لیست محصولات اردیبهشت ۱۴۰۳'!B:C,2,0)</f>
        <v>بنجامین دیانوس | Benjamin De Dianous</v>
      </c>
      <c r="R18" s="102"/>
      <c r="S18" s="11">
        <f>VLOOKUP(O18, '[1]لیست محصولات اردیبهشت ۱۴۰۳'!B:F,5,0)</f>
        <v>40</v>
      </c>
      <c r="T18" s="13">
        <f>VLOOKUP(O18, '[1]لیست محصولات اردیبهشت ۱۴۰۳'!B:G,6,0)</f>
        <v>5600000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5600000</v>
      </c>
      <c r="Y18" s="16"/>
      <c r="Z18" s="13">
        <f t="shared" si="4"/>
        <v>5600000</v>
      </c>
      <c r="AA18" s="155"/>
      <c r="AB18" s="154"/>
      <c r="AC18" s="153"/>
      <c r="AD18" s="152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51"/>
      <c r="H19" s="182"/>
      <c r="I19" s="151"/>
      <c r="J19" s="102"/>
      <c r="K19" s="10" t="str">
        <f t="shared" ca="1" si="0"/>
        <v/>
      </c>
      <c r="L19" s="135"/>
      <c r="M19" s="135"/>
      <c r="N19" s="135"/>
      <c r="O19" s="102">
        <v>3325.3</v>
      </c>
      <c r="P19" s="102">
        <v>1</v>
      </c>
      <c r="Q19" s="12" t="str">
        <f>VLOOKUP(O19, '[1]لیست محصولات اردیبهشت ۱۴۰۳'!B:C,2,0)</f>
        <v>راتناگری | Ratnagiri</v>
      </c>
      <c r="R19" s="102"/>
      <c r="S19" s="11">
        <f>VLOOKUP(O19, '[1]لیست محصولات اردیبهشت ۱۴۰۳'!B:F,5,0)</f>
        <v>40</v>
      </c>
      <c r="T19" s="13">
        <f>VLOOKUP(O19, '[1]لیست محصولات اردیبهشت ۱۴۰۳'!B:G,6,0)</f>
        <v>1250000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1250000</v>
      </c>
      <c r="Y19" s="16"/>
      <c r="Z19" s="13">
        <f t="shared" si="4"/>
        <v>1250000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02"/>
      <c r="K20" s="10" t="str">
        <f t="shared" ca="1" si="0"/>
        <v/>
      </c>
      <c r="L20" s="135"/>
      <c r="M20" s="135"/>
      <c r="N20" s="135"/>
      <c r="O20" s="102">
        <v>3326.3</v>
      </c>
      <c r="P20" s="102">
        <v>1</v>
      </c>
      <c r="Q20" s="12" t="str">
        <f>VLOOKUP(O20, '[1]لیست محصولات اردیبهشت ۱۴۰۳'!B:C,2,0)</f>
        <v>میاگروس | Milagros</v>
      </c>
      <c r="R20" s="102"/>
      <c r="S20" s="11">
        <f>VLOOKUP(O20, '[1]لیست محصولات اردیبهشت ۱۴۰۳'!B:F,5,0)</f>
        <v>40</v>
      </c>
      <c r="T20" s="13">
        <f>VLOOKUP(O20, '[1]لیست محصولات اردیبهشت ۱۴۰۳'!B:G,6,0)</f>
        <v>1100000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1100000</v>
      </c>
      <c r="Y20" s="16"/>
      <c r="Z20" s="13">
        <f t="shared" si="4"/>
        <v>1100000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4"/>
      <c r="H21" s="126"/>
      <c r="I21" s="124"/>
      <c r="J21" s="102"/>
      <c r="K21" s="10" t="str">
        <f t="shared" ca="1" si="0"/>
        <v/>
      </c>
      <c r="L21" s="122"/>
      <c r="M21" s="122"/>
      <c r="N21" s="122"/>
      <c r="O21" s="102">
        <v>5501.1</v>
      </c>
      <c r="P21" s="102">
        <v>1</v>
      </c>
      <c r="Q21" s="12" t="str">
        <f>VLOOKUP(O21, '[1]لیست محصولات اردیبهشت ۱۴۰۳'!B:C,2,0)</f>
        <v>ورتکس | Vortex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2100000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2100000</v>
      </c>
      <c r="Y21" s="16"/>
      <c r="Z21" s="13">
        <f t="shared" si="4"/>
        <v>2100000</v>
      </c>
      <c r="AA21" s="134"/>
      <c r="AB21" s="132"/>
      <c r="AC21" s="128"/>
      <c r="AD21" s="130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10</v>
      </c>
      <c r="H22" s="125">
        <v>274186870192</v>
      </c>
      <c r="I22" s="123" t="s">
        <v>431</v>
      </c>
      <c r="J22" s="102"/>
      <c r="K22" s="10" t="str">
        <f t="shared" ca="1" si="0"/>
        <v/>
      </c>
      <c r="L22" s="121" t="s">
        <v>202</v>
      </c>
      <c r="M22" s="121" t="s">
        <v>432</v>
      </c>
      <c r="N22" s="121"/>
      <c r="O22" s="102">
        <v>5511.1</v>
      </c>
      <c r="P22" s="102">
        <v>1</v>
      </c>
      <c r="Q22" s="12" t="str">
        <f>VLOOKUP(O22, '[1]لیست محصولات اردیبهشت ۱۴۰۳'!B:C,2,0)</f>
        <v>هامبلا | Hambella</v>
      </c>
      <c r="R22" s="102" t="s">
        <v>151</v>
      </c>
      <c r="S22" s="11">
        <f>VLOOKUP(O22, '[1]لیست محصولات اردیبهشت ۱۴۰۳'!B:F,5,0)</f>
        <v>150</v>
      </c>
      <c r="T22" s="13">
        <f>VLOOKUP(O22, '[1]لیست محصولات اردیبهشت ۱۴۰۳'!B:G,6,0)</f>
        <v>2800000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2800000</v>
      </c>
      <c r="Y22" s="16"/>
      <c r="Z22" s="13">
        <f t="shared" si="4"/>
        <v>2800000</v>
      </c>
      <c r="AA22" s="133" t="s">
        <v>38</v>
      </c>
      <c r="AB22" s="131" t="s">
        <v>433</v>
      </c>
      <c r="AC22" s="127" t="s">
        <v>434</v>
      </c>
      <c r="AD22" s="129" t="s">
        <v>41</v>
      </c>
      <c r="AE22" s="162" t="s">
        <v>435</v>
      </c>
      <c r="AF22" s="20"/>
      <c r="AG22" s="21" t="str">
        <f t="shared" si="5"/>
        <v>TRUE</v>
      </c>
      <c r="AH22" s="22" t="str">
        <f t="shared" si="6"/>
        <v>تهران جردن، خ دستگردی، پلاک 352، واحد 2  - اشکان راستین 09352220402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4"/>
      <c r="H23" s="126"/>
      <c r="I23" s="124"/>
      <c r="J23" s="102"/>
      <c r="K23" s="10" t="str">
        <f t="shared" ca="1" si="0"/>
        <v/>
      </c>
      <c r="L23" s="122"/>
      <c r="M23" s="122"/>
      <c r="N23" s="122"/>
      <c r="O23" s="102">
        <v>3326.1</v>
      </c>
      <c r="P23" s="102">
        <v>1</v>
      </c>
      <c r="Q23" s="12" t="str">
        <f>VLOOKUP(O23, '[1]لیست محصولات اردیبهشت ۱۴۰۳'!B:C,2,0)</f>
        <v>میاگروس | Milagros</v>
      </c>
      <c r="R23" s="102" t="s">
        <v>151</v>
      </c>
      <c r="S23" s="11">
        <f>VLOOKUP(O23, '[1]لیست محصولات اردیبهشت ۱۴۰۳'!B:F,5,0)</f>
        <v>150</v>
      </c>
      <c r="T23" s="13">
        <f>VLOOKUP(O23, '[1]لیست محصولات اردیبهشت ۱۴۰۳'!B:G,6,0)</f>
        <v>3750000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3750000</v>
      </c>
      <c r="Y23" s="16"/>
      <c r="Z23" s="13">
        <f t="shared" si="4"/>
        <v>3750000</v>
      </c>
      <c r="AA23" s="134"/>
      <c r="AB23" s="132"/>
      <c r="AC23" s="128"/>
      <c r="AD23" s="130"/>
      <c r="AE23" s="163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/>
      <c r="H24" s="9"/>
      <c r="I24" s="102"/>
      <c r="J24" s="102"/>
      <c r="K24" s="10" t="str">
        <f t="shared" ca="1" si="0"/>
        <v/>
      </c>
      <c r="L24" s="11"/>
      <c r="M24" s="11"/>
      <c r="N24" s="11"/>
      <c r="O24" s="102"/>
      <c r="P24" s="102"/>
      <c r="Q24" s="12" t="e">
        <f>VLOOKUP(O24, '[1]لیست محصولات اردیبهشت ۱۴۰۳'!B:C,2,0)</f>
        <v>#N/A</v>
      </c>
      <c r="R24" s="102"/>
      <c r="S24" s="11" t="e">
        <f>VLOOKUP(O24, '[1]لیست محصولات اردیبهشت ۱۴۰۳'!B:F,5,0)</f>
        <v>#N/A</v>
      </c>
      <c r="T24" s="13" t="e">
        <f>VLOOKUP(O24, '[1]لیست محصولات اردیبهشت ۱۴۰۳'!B:G,6,0)</f>
        <v>#N/A</v>
      </c>
      <c r="U24" s="14"/>
      <c r="V24" s="15">
        <f t="shared" si="1"/>
        <v>0</v>
      </c>
      <c r="W24" s="11">
        <f t="shared" si="2"/>
        <v>0</v>
      </c>
      <c r="X24" s="13" t="e">
        <f t="shared" si="3"/>
        <v>#N/A</v>
      </c>
      <c r="Y24" s="16"/>
      <c r="Z24" s="13" t="e">
        <f t="shared" si="4"/>
        <v>#N/A</v>
      </c>
      <c r="AA24" s="17"/>
      <c r="AB24" s="12"/>
      <c r="AC24" s="18"/>
      <c r="AD24" s="19"/>
      <c r="AE24" s="18"/>
      <c r="AF24" s="20"/>
      <c r="AG24" s="21" t="str">
        <f t="shared" si="5"/>
        <v>FALSE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02"/>
      <c r="H25" s="9"/>
      <c r="I25" s="102"/>
      <c r="J25" s="102"/>
      <c r="K25" s="10" t="str">
        <f t="shared" ca="1" si="0"/>
        <v/>
      </c>
      <c r="L25" s="11"/>
      <c r="M25" s="11"/>
      <c r="N25" s="11"/>
      <c r="O25" s="102"/>
      <c r="P25" s="102"/>
      <c r="Q25" s="12" t="e">
        <f>VLOOKUP(O25, '[1]لیست محصولات اردیبهشت ۱۴۰۳'!B:C,2,0)</f>
        <v>#N/A</v>
      </c>
      <c r="R25" s="102"/>
      <c r="S25" s="11" t="e">
        <f>VLOOKUP(O25, '[1]لیست محصولات اردیبهشت ۱۴۰۳'!B:F,5,0)</f>
        <v>#N/A</v>
      </c>
      <c r="T25" s="13" t="e">
        <f>VLOOKUP(O25, '[1]لیست محصولات اردیبهشت ۱۴۰۳'!B:G,6,0)</f>
        <v>#N/A</v>
      </c>
      <c r="U25" s="14"/>
      <c r="V25" s="15">
        <f t="shared" si="1"/>
        <v>0</v>
      </c>
      <c r="W25" s="11">
        <f t="shared" si="2"/>
        <v>0</v>
      </c>
      <c r="X25" s="13" t="e">
        <f t="shared" si="3"/>
        <v>#N/A</v>
      </c>
      <c r="Y25" s="16"/>
      <c r="Z25" s="13" t="e">
        <f t="shared" si="4"/>
        <v>#N/A</v>
      </c>
      <c r="AA25" s="17"/>
      <c r="AB25" s="12"/>
      <c r="AC25" s="18"/>
      <c r="AD25" s="19"/>
      <c r="AE25" s="18"/>
      <c r="AF25" s="20"/>
      <c r="AG25" s="21" t="str">
        <f t="shared" si="5"/>
        <v>FALSE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02"/>
      <c r="H26" s="9"/>
      <c r="I26" s="102"/>
      <c r="J26" s="102"/>
      <c r="K26" s="10" t="str">
        <f t="shared" ca="1" si="0"/>
        <v/>
      </c>
      <c r="L26" s="11"/>
      <c r="M26" s="11"/>
      <c r="N26" s="11"/>
      <c r="O26" s="102"/>
      <c r="P26" s="102"/>
      <c r="Q26" s="12" t="e">
        <f>VLOOKUP(O26, '[1]لیست محصولات اردیبهشت ۱۴۰۳'!B:C,2,0)</f>
        <v>#N/A</v>
      </c>
      <c r="R26" s="102"/>
      <c r="S26" s="11" t="e">
        <f>VLOOKUP(O26, '[1]لیست محصولات اردیبهشت ۱۴۰۳'!B:F,5,0)</f>
        <v>#N/A</v>
      </c>
      <c r="T26" s="13" t="e">
        <f>VLOOKUP(O26, '[1]لیست محصولات اردیبهشت ۱۴۰۳'!B:G,6,0)</f>
        <v>#N/A</v>
      </c>
      <c r="U26" s="14"/>
      <c r="V26" s="15">
        <f t="shared" si="1"/>
        <v>0</v>
      </c>
      <c r="W26" s="11">
        <f t="shared" si="2"/>
        <v>0</v>
      </c>
      <c r="X26" s="13" t="e">
        <f t="shared" si="3"/>
        <v>#N/A</v>
      </c>
      <c r="Y26" s="16"/>
      <c r="Z26" s="13" t="e">
        <f t="shared" si="4"/>
        <v>#N/A</v>
      </c>
      <c r="AA26" s="17"/>
      <c r="AB26" s="12"/>
      <c r="AC26" s="18"/>
      <c r="AD26" s="19"/>
      <c r="AE26" s="18"/>
      <c r="AF26" s="20"/>
      <c r="AG26" s="21" t="str">
        <f t="shared" si="5"/>
        <v>FALSE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/>
      <c r="H27" s="9"/>
      <c r="I27" s="102"/>
      <c r="J27" s="102"/>
      <c r="K27" s="10" t="str">
        <f t="shared" ca="1" si="0"/>
        <v/>
      </c>
      <c r="L27" s="11"/>
      <c r="M27" s="11"/>
      <c r="N27" s="11"/>
      <c r="O27" s="102"/>
      <c r="P27" s="102"/>
      <c r="Q27" s="12" t="e">
        <f>VLOOKUP(O27, '[1]لیست محصولات اردیبهشت ۱۴۰۳'!B:C,2,0)</f>
        <v>#N/A</v>
      </c>
      <c r="R27" s="102"/>
      <c r="S27" s="11" t="e">
        <f>VLOOKUP(O27, '[1]لیست محصولات اردیبهشت ۱۴۰۳'!B:F,5,0)</f>
        <v>#N/A</v>
      </c>
      <c r="T27" s="13" t="e">
        <f>VLOOKUP(O27, '[1]لیست محصولات اردیبهشت ۱۴۰۳'!B:G,6,0)</f>
        <v>#N/A</v>
      </c>
      <c r="U27" s="14"/>
      <c r="V27" s="15">
        <f t="shared" si="1"/>
        <v>0</v>
      </c>
      <c r="W27" s="11">
        <f t="shared" si="2"/>
        <v>0</v>
      </c>
      <c r="X27" s="13" t="e">
        <f t="shared" si="3"/>
        <v>#N/A</v>
      </c>
      <c r="Y27" s="16"/>
      <c r="Z27" s="13" t="e">
        <f t="shared" si="4"/>
        <v>#N/A</v>
      </c>
      <c r="AA27" s="17"/>
      <c r="AB27" s="12"/>
      <c r="AC27" s="18"/>
      <c r="AD27" s="19"/>
      <c r="AE27" s="18"/>
      <c r="AF27" s="20"/>
      <c r="AG27" s="21" t="str">
        <f t="shared" si="5"/>
        <v>FALSE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/>
      <c r="H28" s="9"/>
      <c r="I28" s="102"/>
      <c r="J28" s="102"/>
      <c r="K28" s="10" t="str">
        <f t="shared" ca="1" si="0"/>
        <v/>
      </c>
      <c r="L28" s="11"/>
      <c r="M28" s="11"/>
      <c r="N28" s="11"/>
      <c r="O28" s="102"/>
      <c r="P28" s="102"/>
      <c r="Q28" s="12" t="e">
        <f>VLOOKUP(O28, '[1]لیست محصولات اردیبهشت ۱۴۰۳'!B:C,2,0)</f>
        <v>#N/A</v>
      </c>
      <c r="R28" s="102"/>
      <c r="S28" s="11" t="e">
        <f>VLOOKUP(O28, '[1]لیست محصولات اردیبهشت ۱۴۰۳'!B:F,5,0)</f>
        <v>#N/A</v>
      </c>
      <c r="T28" s="13" t="e">
        <f>VLOOKUP(O28, '[1]لیست محصولات اردیبهشت ۱۴۰۳'!B:G,6,0)</f>
        <v>#N/A</v>
      </c>
      <c r="U28" s="14"/>
      <c r="V28" s="15">
        <f t="shared" si="1"/>
        <v>0</v>
      </c>
      <c r="W28" s="11">
        <f t="shared" si="2"/>
        <v>0</v>
      </c>
      <c r="X28" s="13" t="e">
        <f t="shared" si="3"/>
        <v>#N/A</v>
      </c>
      <c r="Y28" s="16"/>
      <c r="Z28" s="13" t="e">
        <f t="shared" si="4"/>
        <v>#N/A</v>
      </c>
      <c r="AA28" s="17"/>
      <c r="AB28" s="12"/>
      <c r="AC28" s="18"/>
      <c r="AD28" s="19"/>
      <c r="AE28" s="18"/>
      <c r="AF28" s="20"/>
      <c r="AG28" s="21" t="str">
        <f t="shared" si="5"/>
        <v>FALSE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/>
      <c r="H29" s="9"/>
      <c r="I29" s="102"/>
      <c r="J29" s="102"/>
      <c r="K29" s="10" t="str">
        <f t="shared" ca="1" si="0"/>
        <v/>
      </c>
      <c r="L29" s="11"/>
      <c r="M29" s="11"/>
      <c r="N29" s="11"/>
      <c r="O29" s="102"/>
      <c r="P29" s="102"/>
      <c r="Q29" s="12" t="e">
        <f>VLOOKUP(O29, '[1]لیست محصولات اردیبهشت ۱۴۰۳'!B:C,2,0)</f>
        <v>#N/A</v>
      </c>
      <c r="R29" s="102"/>
      <c r="S29" s="11" t="e">
        <f>VLOOKUP(O29, '[1]لیست محصولات اردیبهشت ۱۴۰۳'!B:F,5,0)</f>
        <v>#N/A</v>
      </c>
      <c r="T29" s="13" t="e">
        <f>VLOOKUP(O29, '[1]لیست محصولات اردیبهشت ۱۴۰۳'!B:G,6,0)</f>
        <v>#N/A</v>
      </c>
      <c r="U29" s="14"/>
      <c r="V29" s="15">
        <f t="shared" si="1"/>
        <v>0</v>
      </c>
      <c r="W29" s="11">
        <f t="shared" si="2"/>
        <v>0</v>
      </c>
      <c r="X29" s="13" t="e">
        <f t="shared" si="3"/>
        <v>#N/A</v>
      </c>
      <c r="Y29" s="16"/>
      <c r="Z29" s="13" t="e">
        <f t="shared" si="4"/>
        <v>#N/A</v>
      </c>
      <c r="AA29" s="17"/>
      <c r="AB29" s="12"/>
      <c r="AC29" s="18"/>
      <c r="AD29" s="19"/>
      <c r="AE29" s="18"/>
      <c r="AF29" s="20"/>
      <c r="AG29" s="21" t="str">
        <f t="shared" si="5"/>
        <v>FALSE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/>
      <c r="H30" s="9"/>
      <c r="I30" s="102"/>
      <c r="J30" s="102"/>
      <c r="K30" s="10" t="str">
        <f t="shared" ca="1" si="0"/>
        <v/>
      </c>
      <c r="L30" s="11"/>
      <c r="M30" s="11"/>
      <c r="N30" s="11"/>
      <c r="O30" s="102"/>
      <c r="P30" s="102"/>
      <c r="Q30" s="12" t="e">
        <f>VLOOKUP(O30, '[1]لیست محصولات اردیبهشت ۱۴۰۳'!B:C,2,0)</f>
        <v>#N/A</v>
      </c>
      <c r="R30" s="102"/>
      <c r="S30" s="11" t="e">
        <f>VLOOKUP(O30, '[1]لیست محصولات اردیبهشت ۱۴۰۳'!B:F,5,0)</f>
        <v>#N/A</v>
      </c>
      <c r="T30" s="13" t="e">
        <f>VLOOKUP(O30, '[1]لیست محصولات اردیبهشت ۱۴۰۳'!B:G,6,0)</f>
        <v>#N/A</v>
      </c>
      <c r="U30" s="14"/>
      <c r="V30" s="15">
        <f t="shared" si="1"/>
        <v>0</v>
      </c>
      <c r="W30" s="11">
        <f t="shared" si="2"/>
        <v>0</v>
      </c>
      <c r="X30" s="13" t="e">
        <f t="shared" si="3"/>
        <v>#N/A</v>
      </c>
      <c r="Y30" s="16"/>
      <c r="Z30" s="13" t="e">
        <f t="shared" si="4"/>
        <v>#N/A</v>
      </c>
      <c r="AA30" s="17"/>
      <c r="AB30" s="12"/>
      <c r="AC30" s="18"/>
      <c r="AD30" s="19"/>
      <c r="AE30" s="18"/>
      <c r="AF30" s="20"/>
      <c r="AG30" s="21" t="str">
        <f t="shared" si="5"/>
        <v>FALSE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/>
      <c r="H31" s="9"/>
      <c r="I31" s="102"/>
      <c r="J31" s="102"/>
      <c r="K31" s="10" t="str">
        <f t="shared" ca="1" si="0"/>
        <v/>
      </c>
      <c r="L31" s="11"/>
      <c r="M31" s="11"/>
      <c r="N31" s="11"/>
      <c r="O31" s="102"/>
      <c r="P31" s="102"/>
      <c r="Q31" s="12" t="e">
        <f>VLOOKUP(O31, '[1]لیست محصولات اردیبهشت ۱۴۰۳'!B:C,2,0)</f>
        <v>#N/A</v>
      </c>
      <c r="R31" s="102"/>
      <c r="S31" s="11" t="e">
        <f>VLOOKUP(O31, '[1]لیست محصولات اردیبهشت ۱۴۰۳'!B:F,5,0)</f>
        <v>#N/A</v>
      </c>
      <c r="T31" s="13" t="e">
        <f>VLOOKUP(O31, '[1]لیست محصولات اردیبهشت ۱۴۰۳'!B:G,6,0)</f>
        <v>#N/A</v>
      </c>
      <c r="U31" s="14"/>
      <c r="V31" s="15">
        <f t="shared" si="1"/>
        <v>0</v>
      </c>
      <c r="W31" s="11">
        <f t="shared" si="2"/>
        <v>0</v>
      </c>
      <c r="X31" s="13" t="e">
        <f t="shared" si="3"/>
        <v>#N/A</v>
      </c>
      <c r="Y31" s="16"/>
      <c r="Z31" s="13" t="e">
        <f t="shared" si="4"/>
        <v>#N/A</v>
      </c>
      <c r="AA31" s="17"/>
      <c r="AB31" s="12"/>
      <c r="AC31" s="18"/>
      <c r="AD31" s="19"/>
      <c r="AE31" s="18"/>
      <c r="AF31" s="20"/>
      <c r="AG31" s="21" t="str">
        <f t="shared" si="5"/>
        <v>FALSE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02"/>
      <c r="H32" s="9"/>
      <c r="I32" s="102"/>
      <c r="J32" s="102"/>
      <c r="K32" s="10" t="str">
        <f t="shared" ca="1" si="0"/>
        <v/>
      </c>
      <c r="L32" s="11"/>
      <c r="M32" s="11"/>
      <c r="N32" s="11"/>
      <c r="O32" s="102"/>
      <c r="P32" s="102"/>
      <c r="Q32" s="12" t="e">
        <f>VLOOKUP(O32, '[1]لیست محصولات اردیبهشت ۱۴۰۳'!B:C,2,0)</f>
        <v>#N/A</v>
      </c>
      <c r="R32" s="102"/>
      <c r="S32" s="11" t="e">
        <f>VLOOKUP(O32, '[1]لیست محصولات اردیبهشت ۱۴۰۳'!B:F,5,0)</f>
        <v>#N/A</v>
      </c>
      <c r="T32" s="13" t="e">
        <f>VLOOKUP(O32, '[1]لیست محصولات اردیبهشت ۱۴۰۳'!B:G,6,0)</f>
        <v>#N/A</v>
      </c>
      <c r="U32" s="14"/>
      <c r="V32" s="15">
        <f t="shared" si="1"/>
        <v>0</v>
      </c>
      <c r="W32" s="11">
        <f t="shared" si="2"/>
        <v>0</v>
      </c>
      <c r="X32" s="13" t="e">
        <f t="shared" si="3"/>
        <v>#N/A</v>
      </c>
      <c r="Y32" s="16"/>
      <c r="Z32" s="13" t="e">
        <f t="shared" si="4"/>
        <v>#N/A</v>
      </c>
      <c r="AA32" s="17"/>
      <c r="AB32" s="12"/>
      <c r="AC32" s="18"/>
      <c r="AD32" s="19"/>
      <c r="AE32" s="18"/>
      <c r="AF32" s="20"/>
      <c r="AG32" s="21" t="str">
        <f t="shared" si="5"/>
        <v>FALSE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/>
      <c r="H33" s="9"/>
      <c r="I33" s="102"/>
      <c r="J33" s="102"/>
      <c r="K33" s="10" t="str">
        <f t="shared" ca="1" si="0"/>
        <v/>
      </c>
      <c r="L33" s="11"/>
      <c r="M33" s="11"/>
      <c r="N33" s="11"/>
      <c r="O33" s="102"/>
      <c r="P33" s="102"/>
      <c r="Q33" s="12" t="e">
        <f>VLOOKUP(O33, '[1]لیست محصولات اردیبهشت ۱۴۰۳'!B:C,2,0)</f>
        <v>#N/A</v>
      </c>
      <c r="R33" s="102"/>
      <c r="S33" s="11" t="e">
        <f>VLOOKUP(O33, '[1]لیست محصولات اردیبهشت ۱۴۰۳'!B:F,5,0)</f>
        <v>#N/A</v>
      </c>
      <c r="T33" s="13" t="e">
        <f>VLOOKUP(O33, '[1]لیست محصولات اردیبهشت ۱۴۰۳'!B:G,6,0)</f>
        <v>#N/A</v>
      </c>
      <c r="U33" s="14"/>
      <c r="V33" s="15">
        <f t="shared" si="1"/>
        <v>0</v>
      </c>
      <c r="W33" s="11">
        <f t="shared" si="2"/>
        <v>0</v>
      </c>
      <c r="X33" s="13" t="e">
        <f t="shared" si="3"/>
        <v>#N/A</v>
      </c>
      <c r="Y33" s="16"/>
      <c r="Z33" s="13" t="e">
        <f t="shared" si="4"/>
        <v>#N/A</v>
      </c>
      <c r="AA33" s="17"/>
      <c r="AB33" s="12"/>
      <c r="AC33" s="18"/>
      <c r="AD33" s="19"/>
      <c r="AE33" s="18"/>
      <c r="AF33" s="20"/>
      <c r="AG33" s="21" t="str">
        <f t="shared" si="5"/>
        <v>FALSE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/>
      <c r="H34" s="9"/>
      <c r="I34" s="102"/>
      <c r="J34" s="102"/>
      <c r="K34" s="10" t="str">
        <f t="shared" ca="1" si="0"/>
        <v/>
      </c>
      <c r="L34" s="11"/>
      <c r="M34" s="11"/>
      <c r="N34" s="11"/>
      <c r="O34" s="102"/>
      <c r="P34" s="102"/>
      <c r="Q34" s="12" t="e">
        <f>VLOOKUP(O34, '[1]لیست محصولات اردیبهشت ۱۴۰۳'!B:C,2,0)</f>
        <v>#N/A</v>
      </c>
      <c r="R34" s="102"/>
      <c r="S34" s="11" t="e">
        <f>VLOOKUP(O34, '[1]لیست محصولات اردیبهشت ۱۴۰۳'!B:F,5,0)</f>
        <v>#N/A</v>
      </c>
      <c r="T34" s="13" t="e">
        <f>VLOOKUP(O34, '[1]لیست محصولات اردیبهشت ۱۴۰۳'!B:G,6,0)</f>
        <v>#N/A</v>
      </c>
      <c r="U34" s="14"/>
      <c r="V34" s="15">
        <f t="shared" si="1"/>
        <v>0</v>
      </c>
      <c r="W34" s="11">
        <f t="shared" si="2"/>
        <v>0</v>
      </c>
      <c r="X34" s="13" t="e">
        <f t="shared" si="3"/>
        <v>#N/A</v>
      </c>
      <c r="Y34" s="16"/>
      <c r="Z34" s="13" t="e">
        <f t="shared" si="4"/>
        <v>#N/A</v>
      </c>
      <c r="AA34" s="17"/>
      <c r="AB34" s="12"/>
      <c r="AC34" s="18"/>
      <c r="AD34" s="19"/>
      <c r="AE34" s="18"/>
      <c r="AF34" s="20"/>
      <c r="AG34" s="21" t="str">
        <f t="shared" si="5"/>
        <v>FALSE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/>
      <c r="H35" s="9"/>
      <c r="I35" s="102"/>
      <c r="J35" s="102"/>
      <c r="K35" s="10" t="str">
        <f t="shared" ca="1" si="0"/>
        <v/>
      </c>
      <c r="L35" s="11"/>
      <c r="M35" s="11"/>
      <c r="N35" s="11"/>
      <c r="O35" s="102"/>
      <c r="P35" s="102"/>
      <c r="Q35" s="12" t="e">
        <f>VLOOKUP(O35, '[1]لیست محصولات اردیبهشت ۱۴۰۳'!B:C,2,0)</f>
        <v>#N/A</v>
      </c>
      <c r="R35" s="102"/>
      <c r="S35" s="11" t="e">
        <f>VLOOKUP(O35, '[1]لیست محصولات اردیبهشت ۱۴۰۳'!B:F,5,0)</f>
        <v>#N/A</v>
      </c>
      <c r="T35" s="13" t="e">
        <f>VLOOKUP(O35, '[1]لیست محصولات اردیبهشت ۱۴۰۳'!B:G,6,0)</f>
        <v>#N/A</v>
      </c>
      <c r="U35" s="14"/>
      <c r="V35" s="15">
        <f t="shared" si="1"/>
        <v>0</v>
      </c>
      <c r="W35" s="11">
        <f t="shared" si="2"/>
        <v>0</v>
      </c>
      <c r="X35" s="13" t="e">
        <f t="shared" si="3"/>
        <v>#N/A</v>
      </c>
      <c r="Y35" s="16"/>
      <c r="Z35" s="13" t="e">
        <f t="shared" si="4"/>
        <v>#N/A</v>
      </c>
      <c r="AA35" s="17"/>
      <c r="AB35" s="12"/>
      <c r="AC35" s="18"/>
      <c r="AD35" s="19"/>
      <c r="AE35" s="18"/>
      <c r="AF35" s="20"/>
      <c r="AG35" s="21" t="str">
        <f t="shared" si="5"/>
        <v>FALSE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/>
      <c r="H36" s="9"/>
      <c r="I36" s="102"/>
      <c r="J36" s="102"/>
      <c r="K36" s="10" t="str">
        <f t="shared" ca="1" si="0"/>
        <v/>
      </c>
      <c r="L36" s="11"/>
      <c r="M36" s="11"/>
      <c r="N36" s="11"/>
      <c r="O36" s="102"/>
      <c r="P36" s="102"/>
      <c r="Q36" s="12" t="e">
        <f>VLOOKUP(O36, '[1]لیست محصولات اردیبهشت ۱۴۰۳'!B:C,2,0)</f>
        <v>#N/A</v>
      </c>
      <c r="R36" s="102"/>
      <c r="S36" s="11" t="e">
        <f>VLOOKUP(O36, '[1]لیست محصولات اردیبهشت ۱۴۰۳'!B:F,5,0)</f>
        <v>#N/A</v>
      </c>
      <c r="T36" s="13" t="e">
        <f>VLOOKUP(O36, '[1]لیست محصولات اردیبهشت ۱۴۰۳'!B:G,6,0)</f>
        <v>#N/A</v>
      </c>
      <c r="U36" s="14"/>
      <c r="V36" s="15">
        <f t="shared" si="1"/>
        <v>0</v>
      </c>
      <c r="W36" s="11">
        <f t="shared" si="2"/>
        <v>0</v>
      </c>
      <c r="X36" s="13" t="e">
        <f t="shared" si="3"/>
        <v>#N/A</v>
      </c>
      <c r="Y36" s="16"/>
      <c r="Z36" s="13" t="e">
        <f t="shared" si="4"/>
        <v>#N/A</v>
      </c>
      <c r="AA36" s="17"/>
      <c r="AB36" s="12"/>
      <c r="AC36" s="18"/>
      <c r="AD36" s="19"/>
      <c r="AE36" s="18"/>
      <c r="AF36" s="20"/>
      <c r="AG36" s="21" t="str">
        <f t="shared" si="5"/>
        <v>FALSE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0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1"/>
        <v>0</v>
      </c>
      <c r="W37" s="11">
        <f t="shared" si="2"/>
        <v>0</v>
      </c>
      <c r="X37" s="13" t="e">
        <f t="shared" si="3"/>
        <v>#N/A</v>
      </c>
      <c r="Y37" s="16"/>
      <c r="Z37" s="13" t="e">
        <f t="shared" si="4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0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1"/>
        <v>0</v>
      </c>
      <c r="W38" s="11">
        <f t="shared" si="2"/>
        <v>0</v>
      </c>
      <c r="X38" s="13" t="e">
        <f t="shared" si="3"/>
        <v>#N/A</v>
      </c>
      <c r="Y38" s="16"/>
      <c r="Z38" s="13" t="e">
        <f t="shared" si="4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AO203+AQ203-[2]Sheet1!$AH204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AO204+AQ204-[2]Sheet1!$AH205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AO206+AQ206-[2]Sheet1!$AH207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AO207+AQ207-[2]Sheet1!$AH208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AO208+AQ208-[2]Sheet1!$AH209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AO209+AQ209-[2]Sheet1!$AH210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AO210+AQ210-[2]Sheet1!$AH211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AO211+AQ211-[2]Sheet1!$AH212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AO212+AQ212-[2]Sheet1!$AH213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AO213+AQ213-[2]Sheet1!$AH214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AO214+AQ214-[2]Sheet1!$AH215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AO215+AQ215-[2]Sheet1!$AH216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AO216+AQ216-[2]Sheet1!$AH217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AO217+AQ217-[2]Sheet1!$AH218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AO218+AQ218-[2]Sheet1!$AH219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AO219+AQ219-[2]Sheet1!$AH220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AO220+AQ220-[2]Sheet1!$AH221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AO221+AQ221-[2]Sheet1!$AH222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AO222+AQ222-[2]Sheet1!$AH223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AO223+AQ223-[2]Sheet1!$AH224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AO224+AQ224-[2]Sheet1!$AH225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AO225+AQ225-[2]Sheet1!$AH226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AO226+AQ226-[2]Sheet1!$AH227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AO227+AQ227-[2]Sheet1!$AH228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AO228+AQ228-[2]Sheet1!$AH229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AO229+AQ229-[2]Sheet1!$AH230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AO230+AQ230-[2]Sheet1!$AH231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AO231+AQ231-[2]Sheet1!$AH232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AO232+AQ232-[2]Sheet1!$AH233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AO233+AQ233-[2]Sheet1!$AH234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AO234+AQ234-[2]Sheet1!$AH235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AO235+AQ235-[2]Sheet1!$AH236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AO236+AQ236-[2]Sheet1!$AH237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AO237+AQ237-[2]Sheet1!$AH238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AO238+AQ238-[2]Sheet1!$AH239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AO239+AQ239-[2]Sheet1!$AH240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1</v>
      </c>
      <c r="AI240" s="53">
        <f t="shared" si="19"/>
        <v>0</v>
      </c>
      <c r="AJ240" s="54">
        <f>AH240-AI240</f>
        <v>1</v>
      </c>
      <c r="AK240" s="55">
        <f t="shared" si="23"/>
        <v>0.15</v>
      </c>
      <c r="AL240" s="56">
        <f>AO240+AQ240-[2]Sheet1!$AH241</f>
        <v>0</v>
      </c>
      <c r="AM240" s="56">
        <f t="shared" si="25"/>
        <v>-1</v>
      </c>
      <c r="AN240" s="55">
        <f t="shared" si="21"/>
        <v>0</v>
      </c>
      <c r="AO240" s="56"/>
      <c r="AP240" s="55">
        <f t="shared" si="22"/>
        <v>-0.15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14</v>
      </c>
      <c r="AI241" s="53">
        <f t="shared" si="19"/>
        <v>0</v>
      </c>
      <c r="AJ241" s="54">
        <f t="shared" ref="AJ241:AJ264" si="27">AH241-AI241</f>
        <v>14</v>
      </c>
      <c r="AK241" s="55">
        <f>AH241*AG241/1000</f>
        <v>10.5</v>
      </c>
      <c r="AL241" s="56">
        <f>AO241+AQ241-[2]Sheet1!$AH242</f>
        <v>0</v>
      </c>
      <c r="AM241" s="56">
        <f t="shared" si="25"/>
        <v>-14</v>
      </c>
      <c r="AN241" s="55">
        <f t="shared" si="21"/>
        <v>0</v>
      </c>
      <c r="AO241" s="56"/>
      <c r="AP241" s="55">
        <f t="shared" si="22"/>
        <v>-10.5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11</v>
      </c>
      <c r="AI242" s="53">
        <f t="shared" si="19"/>
        <v>0</v>
      </c>
      <c r="AJ242" s="54">
        <f t="shared" si="27"/>
        <v>11</v>
      </c>
      <c r="AK242" s="55">
        <f t="shared" ref="AK242:AK267" si="28">AH242*AG242/1000</f>
        <v>44</v>
      </c>
      <c r="AL242" s="56">
        <f>AO242+AQ242-[2]Sheet1!$AH243</f>
        <v>0</v>
      </c>
      <c r="AM242" s="56">
        <f t="shared" si="25"/>
        <v>-11</v>
      </c>
      <c r="AN242" s="55">
        <f t="shared" si="21"/>
        <v>0</v>
      </c>
      <c r="AO242" s="56"/>
      <c r="AP242" s="55">
        <f t="shared" si="22"/>
        <v>-44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AO243+AQ243-[2]Sheet1!$AH244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AO244+AQ244-[2]Sheet1!$AH245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AO245+AQ245-[2]Sheet1!$AH246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AO246+AQ246-[2]Sheet1!$AH247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AO247+AQ247-[2]Sheet1!$AH248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AO248+AQ248-[2]Sheet1!$AH249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AO249+AQ249-[2]Sheet1!$AH250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AO250+AQ250-[2]Sheet1!$AH251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1</v>
      </c>
      <c r="AI251" s="53">
        <f t="shared" si="19"/>
        <v>0</v>
      </c>
      <c r="AJ251" s="54">
        <f t="shared" si="27"/>
        <v>1</v>
      </c>
      <c r="AK251" s="55">
        <f t="shared" si="28"/>
        <v>0.15</v>
      </c>
      <c r="AL251" s="56">
        <f>AO251+AQ251-[2]Sheet1!$AH252</f>
        <v>0</v>
      </c>
      <c r="AM251" s="56">
        <f t="shared" si="25"/>
        <v>-1</v>
      </c>
      <c r="AN251" s="55">
        <f t="shared" si="21"/>
        <v>0</v>
      </c>
      <c r="AO251" s="56"/>
      <c r="AP251" s="55">
        <f t="shared" si="22"/>
        <v>-0.15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0</v>
      </c>
      <c r="AI252" s="53">
        <f t="shared" si="19"/>
        <v>0</v>
      </c>
      <c r="AJ252" s="54">
        <f t="shared" si="27"/>
        <v>0</v>
      </c>
      <c r="AK252" s="55">
        <f t="shared" si="28"/>
        <v>0</v>
      </c>
      <c r="AL252" s="56">
        <f>AO252+AQ252-[2]Sheet1!$AH253</f>
        <v>0</v>
      </c>
      <c r="AM252" s="56">
        <f t="shared" si="25"/>
        <v>0</v>
      </c>
      <c r="AN252" s="55">
        <f t="shared" si="21"/>
        <v>0</v>
      </c>
      <c r="AO252" s="56"/>
      <c r="AP252" s="55" t="str">
        <f t="shared" si="22"/>
        <v/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0</v>
      </c>
      <c r="AI253" s="53">
        <f t="shared" si="19"/>
        <v>0</v>
      </c>
      <c r="AJ253" s="54">
        <f t="shared" si="27"/>
        <v>0</v>
      </c>
      <c r="AK253" s="55">
        <f t="shared" si="28"/>
        <v>0</v>
      </c>
      <c r="AL253" s="56">
        <f>AO253+AQ253-[2]Sheet1!$AH254</f>
        <v>0</v>
      </c>
      <c r="AM253" s="56">
        <f t="shared" si="25"/>
        <v>0</v>
      </c>
      <c r="AN253" s="55">
        <f t="shared" si="21"/>
        <v>0</v>
      </c>
      <c r="AO253" s="56"/>
      <c r="AP253" s="55" t="str">
        <f t="shared" si="22"/>
        <v/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0</v>
      </c>
      <c r="AI254" s="53">
        <f t="shared" si="19"/>
        <v>0</v>
      </c>
      <c r="AJ254" s="54">
        <f t="shared" si="27"/>
        <v>0</v>
      </c>
      <c r="AK254" s="55">
        <f t="shared" si="28"/>
        <v>0</v>
      </c>
      <c r="AL254" s="56">
        <f>AO254+AQ254-[2]Sheet1!$AH255</f>
        <v>0</v>
      </c>
      <c r="AM254" s="56">
        <f t="shared" si="25"/>
        <v>0</v>
      </c>
      <c r="AN254" s="55">
        <f t="shared" si="21"/>
        <v>0</v>
      </c>
      <c r="AO254" s="56"/>
      <c r="AP254" s="55" t="str">
        <f t="shared" si="22"/>
        <v/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AO255+AQ255-[2]Sheet1!$AH256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AO256+AQ256-[2]Sheet1!$AH257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AO257+AQ257-[2]Sheet1!$AH258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AO258+AQ258-[2]Sheet1!$AH259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AO259+AQ259-[2]Sheet1!$AH260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AO260+AQ260-[2]Sheet1!$AH261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AO261+AQ261-[2]Sheet1!$AH262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AO262+AQ262-[2]Sheet1!$AH263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AO263+AQ263-[2]Sheet1!$AH264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AO264+AQ264-[2]Sheet1!$AH265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AO265+AQ265-[2]Sheet1!$AH266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AO266+AQ266-[2]Sheet1!$AH267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 t="e">
        <f>AO267+AQ267-[2]Sheet1!$AH268</f>
        <v>#REF!</v>
      </c>
      <c r="AM267" s="61" t="e">
        <f t="shared" si="25"/>
        <v>#REF!</v>
      </c>
      <c r="AN267" s="61" t="e">
        <f t="shared" si="21"/>
        <v>#REF!</v>
      </c>
      <c r="AO267" s="62"/>
      <c r="AP267" s="61" t="e">
        <f t="shared" si="22"/>
        <v>#REF!</v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75">
    <mergeCell ref="M17:M21"/>
    <mergeCell ref="L17:L21"/>
    <mergeCell ref="I17:I21"/>
    <mergeCell ref="H17:H21"/>
    <mergeCell ref="G17:G21"/>
    <mergeCell ref="AD17:AD21"/>
    <mergeCell ref="AC17:AC21"/>
    <mergeCell ref="AB17:AB21"/>
    <mergeCell ref="AA17:AA21"/>
    <mergeCell ref="N17:N21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I13:I14"/>
    <mergeCell ref="H13:H14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M6:M7"/>
    <mergeCell ref="L6:L7"/>
    <mergeCell ref="I6:I7"/>
    <mergeCell ref="H6:H7"/>
    <mergeCell ref="G6:G7"/>
    <mergeCell ref="AD2:AD5"/>
    <mergeCell ref="AC2:AC5"/>
    <mergeCell ref="AB2:AB5"/>
    <mergeCell ref="AA2:AA5"/>
    <mergeCell ref="N6:N7"/>
    <mergeCell ref="AD6:AD7"/>
    <mergeCell ref="AC6:AC7"/>
    <mergeCell ref="AB6:AB7"/>
    <mergeCell ref="AA6:AA7"/>
    <mergeCell ref="A1:B1"/>
    <mergeCell ref="C1:D1"/>
    <mergeCell ref="E1:F1"/>
    <mergeCell ref="U1:V1"/>
    <mergeCell ref="G2:G5"/>
    <mergeCell ref="H2:H5"/>
    <mergeCell ref="I2:I5"/>
    <mergeCell ref="L2:L5"/>
    <mergeCell ref="M2:M5"/>
    <mergeCell ref="N2:N5"/>
    <mergeCell ref="AE22:AE23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</mergeCells>
  <conditionalFormatting sqref="G2:J2 AD2 Z2:Z200 J3:J200 AD6 AD8 AD10:AD13 G11:I13 G15:I15 AD15 G17:I17 AD17 G22:I22 AD22 G24:I200 AD24:AD200">
    <cfRule type="expression" dxfId="162" priority="65">
      <formula>$E2</formula>
    </cfRule>
    <cfRule type="expression" dxfId="161" priority="63">
      <formula>$A2</formula>
    </cfRule>
  </conditionalFormatting>
  <conditionalFormatting sqref="G2:AF2 J3:K3 Q3:Z200 J4:J200 AA6:AF6 AA8:AF8 AA10:AF13 G11:I13 G15:I15 AA15:AF15 G17:I17 AA17:AF17 G22:I22 AA22:AE22 G24:I200 AA24:AF200 AE3:AF5 O3:P10 K4:K10 H6 AE7:AF7 H8 AE9:AF9 H10 K11:P13 K14 O14:P14 AE14:AF14 K15:P15 K16 O16:P16 AE16:AF16 K17:P17 K18:K21 O18:P21 AE18:AF21 K22:P22 AF22:AF23 K23 O23:P23 K24:P200">
    <cfRule type="expression" dxfId="160" priority="64">
      <formula>$C2</formula>
    </cfRule>
  </conditionalFormatting>
  <conditionalFormatting sqref="W2:W200">
    <cfRule type="expression" dxfId="159" priority="62">
      <formula>$AG2</formula>
    </cfRule>
  </conditionalFormatting>
  <conditionalFormatting sqref="AE22">
    <cfRule type="expression" dxfId="158" priority="79">
      <formula>$C23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{4056ED1D-3E8D-4C43-A094-03CE94A84B95}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{BF175F84-9485-492D-A9D0-4F514788B243}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{DD21573B-C0A9-42FC-8BDF-90FBCC654100}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{841BBED5-48F2-4CEB-82DF-6B8508D215CC}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{BF5A4C30-CD9D-49DF-B388-8E12D7089F5B}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{D27D12B9-593B-4D16-B8EF-0157B423279F}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{F2506A1D-561B-45D8-A42B-627C8C151EC7}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{653A13FA-22F0-4975-B19B-AD53265EE52F}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{8D0A48E7-3C77-4456-B06E-DA21208D8718}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{590DAA00-9A16-4EA0-AC58-2F11586FE2D8}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{2AAEE5B0-3490-489F-81EC-A6D3BC72A969}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{03935D7D-CCAE-4834-ADA8-47669C1491EF}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{639D18F1-E970-4B5E-B166-F7E41E3BC8E8}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{423BB15B-8335-41B7-8112-2DEC1AA564CB}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{143F0F6B-40B2-4F28-A2EB-48065C9DC309}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{8E4B92C9-2CC9-4FE4-8004-F0A5AAED52AD}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{208669AC-DC92-4A10-8FC3-B96E3734EC00}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{B28FEB8A-314D-461E-8248-F5E88B48657C}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{952E81FB-F4CE-4E79-A338-9CA0A6F23E87}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{C32840DF-A8AC-4546-99D7-18BA564637F5}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{8FD74067-4278-4A8C-837C-24B863B80962}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{081A394B-AAED-4ADA-9A79-863AC4E37B6B}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{43ABDACE-FAB7-45BB-A0D9-939ED72105A6}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{1646EBAD-16BE-4FB3-87EF-F3712AF8D729}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{3A988B83-74C9-4D65-9DC2-B41898890494}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{7AC38FCE-0D5F-4BE3-9BDC-9477C0A70F62}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{3CD99ACA-DB98-42DE-A633-30BFF9A087F0}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{C2F9C57D-A806-4BBA-A457-B2CEB72E627D}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{A4157CD5-F87E-4301-AECD-7C7C9525A165}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{96FB39BC-1166-4FEC-BDBE-9E7B300C6E97}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{F49C4DDE-A1B7-4710-94CC-D8702DD5F7AE}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{51CC4DE2-8AC0-4973-B7FC-0DBC3388E70F}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{96A8374E-17A9-469B-AF75-E5EFE46AA3FA}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{0DA44270-9E20-4803-B3DD-5461CD2FF1AC}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{C56CDF7C-B68E-4E9B-84FA-5EDFFEB4B9BF}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{3B001CDE-631E-4E3E-8E61-0FBFE8E41204}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{2981D2DB-073D-4D37-93E7-B0185A2A07BF}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{D9BA3432-EB19-4CA9-BE57-9E71162DC1F5}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{DD4B04EE-F6DE-4549-B817-2F4268939F2D}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{1EDA7439-4FAF-4485-8A14-68577FA50E47}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{D5CD8307-FFA6-4133-A8A2-05AF93CCAF2D}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{F3AD3C84-A825-4845-9EEF-278B6B9C293F}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{1D9B19AC-ABA6-4239-9B69-999C87A510FE}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{41916589-A914-450E-92A3-4B19D20711F8}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{349FBD81-073A-4703-8653-AA15D521A593}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{82F65972-B1CE-4F25-AFBE-D7607EDCEF6F}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{B26B5B3E-985B-4F1B-B549-71AACB866C5E}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{4EAE6816-F04A-4FEF-BE99-59D295823DB2}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{04F895FB-1B29-42DF-9591-ADD9E2796C30}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{B11B7AAE-CA85-4CAB-9B7E-1BD4FD913FA7}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{D9524116-A052-4D38-980C-C295959E7745}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{EF18F89B-BD7D-4212-8289-0A9006FB633E}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{0CF59063-E713-4FD2-A4A8-46C23B70E5F4}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{0ABFC497-CCC0-432D-910C-A839ED1DC1CC}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{AB521350-6DD5-4947-9D4D-3528F7356088}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{4F3A51DD-D48F-4E48-BB48-360BF5FD3E19}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{D58D3DD9-9DBC-4D4D-9973-AD864AA2756B}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{B8172058-C06C-458B-901A-2D229F878414}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{F9E60064-312A-484D-8696-E6D4EB779C26}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{846A3E52-57A3-418E-9959-E6CEB9443ECA}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{40C07A92-F059-40E1-B209-DE12A8757D5A}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6ED1D-3E8D-4C43-A094-03CE94A84B9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F175F84-9485-492D-A9D0-4F514788B24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D21573B-C0A9-42FC-8BDF-90FBCC65410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1BBED5-48F2-4CEB-82DF-6B8508D215C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F5A4C30-CD9D-49DF-B388-8E12D7089F5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27D12B9-593B-4D16-B8EF-0157B42327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2506A1D-561B-45D8-A42B-627C8C151EC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53A13FA-22F0-4975-B19B-AD53265EE52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D0A48E7-3C77-4456-B06E-DA21208D871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90DAA00-9A16-4EA0-AC58-2F11586FE2D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AAEE5B0-3490-489F-81EC-A6D3BC72A96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3935D7D-CCAE-4834-ADA8-47669C1491E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39D18F1-E970-4B5E-B166-F7E41E3BC8E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3BB15B-8335-41B7-8112-2DEC1AA564C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43F0F6B-40B2-4F28-A2EB-48065C9DC30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8E4B92C9-2CC9-4FE4-8004-F0A5AAED52A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08669AC-DC92-4A10-8FC3-B96E3734EC0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28FEB8A-314D-461E-8248-F5E88B48657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52E81FB-F4CE-4E79-A338-9CA0A6F23E8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32840DF-A8AC-4546-99D7-18BA564637F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FD74067-4278-4A8C-837C-24B863B8096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81A394B-AAED-4ADA-9A79-863AC4E37B6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3ABDACE-FAB7-45BB-A0D9-939ED72105A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646EBAD-16BE-4FB3-87EF-F3712AF8D72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A988B83-74C9-4D65-9DC2-B4189889049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AC38FCE-0D5F-4BE3-9BDC-9477C0A70F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CD99ACA-DB98-42DE-A633-30BFF9A087F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2F9C57D-A806-4BBA-A457-B2CEB72E627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4157CD5-F87E-4301-AECD-7C7C9525A16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6FB39BC-1166-4FEC-BDBE-9E7B300C6E9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F49C4DDE-A1B7-4710-94CC-D8702DD5F7A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1CC4DE2-8AC0-4973-B7FC-0DBC3388E70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6A8374E-17A9-469B-AF75-E5EFE46AA3F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DA44270-9E20-4803-B3DD-5461CD2FF1A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56CDF7C-B68E-4E9B-84FA-5EDFFEB4B9B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B001CDE-631E-4E3E-8E61-0FBFE8E4120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981D2DB-073D-4D37-93E7-B0185A2A07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D9BA3432-EB19-4CA9-BE57-9E71162DC1F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4B04EE-F6DE-4549-B817-2F4268939F2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EDA7439-4FAF-4485-8A14-68577FA50E47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5CD8307-FFA6-4133-A8A2-05AF93CCAF2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3AD3C84-A825-4845-9EEF-278B6B9C293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D9B19AC-ABA6-4239-9B69-999C87A510F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1916589-A914-450E-92A3-4B19D20711F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49FBD81-073A-4703-8653-AA15D521A59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2F65972-B1CE-4F25-AFBE-D7607EDCEF6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26B5B3E-985B-4F1B-B549-71AACB866C5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EAE6816-F04A-4FEF-BE99-59D295823DB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4F895FB-1B29-42DF-9591-ADD9E2796C3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11B7AAE-CA85-4CAB-9B7E-1BD4FD913FA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9524116-A052-4D38-980C-C295959E774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F18F89B-BD7D-4212-8289-0A9006FB633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CF59063-E713-4FD2-A4A8-46C23B70E5F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0ABFC497-CCC0-432D-910C-A839ED1DC1C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B521350-6DD5-4947-9D4D-3528F735608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F3A51DD-D48F-4E48-BB48-360BF5FD3E1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58D3DD9-9DBC-4D4D-9973-AD864AA2756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8172058-C06C-458B-901A-2D229F87841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9E60064-312A-484D-8696-E6D4EB779C2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46A3E52-57A3-418E-9959-E6CEB9443EC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0C07A92-F059-40E1-B209-DE12A8757D5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6332-FB19-4C34-A661-4F073CA7CA68}">
  <dimension ref="A1:AR267"/>
  <sheetViews>
    <sheetView rightToLeft="1" topLeftCell="G73" zoomScale="70" zoomScaleNormal="70" workbookViewId="0">
      <selection activeCell="L18" sqref="L18:L20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4.44140625" style="25" bestFit="1" customWidth="1"/>
    <col min="9" max="9" width="22.664062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2.664062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25" style="23" bestFit="1" customWidth="1"/>
    <col min="29" max="29" width="15.6640625" style="28" bestFit="1" customWidth="1"/>
    <col min="30" max="30" width="13.6640625" style="29" bestFit="1" customWidth="1"/>
    <col min="31" max="31" width="76.88671875" style="23" bestFit="1" customWidth="1"/>
    <col min="32" max="32" width="28.33203125" style="23" bestFit="1" customWidth="1"/>
    <col min="33" max="33" width="13.5546875" style="23" bestFit="1" customWidth="1"/>
    <col min="34" max="34" width="136.66406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 t="s">
        <v>436</v>
      </c>
      <c r="I2" s="63" t="s">
        <v>382</v>
      </c>
      <c r="J2" s="102"/>
      <c r="K2" s="10" t="str">
        <f t="shared" ref="K2:K65" ca="1" si="0">IF(C2, TODAY(), "" )</f>
        <v/>
      </c>
      <c r="L2" s="11" t="s">
        <v>437</v>
      </c>
      <c r="M2" s="11" t="s">
        <v>438</v>
      </c>
      <c r="N2" s="11" t="s">
        <v>439</v>
      </c>
      <c r="O2" s="102">
        <v>5511.2</v>
      </c>
      <c r="P2" s="102">
        <v>10</v>
      </c>
      <c r="Q2" s="12" t="str">
        <f>VLOOKUP(O2, '[1]لیست محصولات اردیبهشت ۱۴۰۳'!B:C,2,0)</f>
        <v>هامبلا | Hambella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13350000</v>
      </c>
      <c r="U2" s="14"/>
      <c r="V2" s="15">
        <f t="shared" ref="V2:V65" si="1">IF(C2, P2, U2 )</f>
        <v>0</v>
      </c>
      <c r="W2" s="11">
        <f t="shared" ref="W2:W65" si="2">P2-V2</f>
        <v>10</v>
      </c>
      <c r="X2" s="13">
        <f t="shared" ref="X2:X65" si="3">P2*T2</f>
        <v>133500000</v>
      </c>
      <c r="Y2" s="16"/>
      <c r="Z2" s="13">
        <f t="shared" ref="Z2:Z65" si="4">X2-Y2</f>
        <v>133500000</v>
      </c>
      <c r="AA2" s="17" t="s">
        <v>38</v>
      </c>
      <c r="AB2" s="12" t="s">
        <v>67</v>
      </c>
      <c r="AC2" s="18" t="s">
        <v>440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3">
        <v>2</v>
      </c>
      <c r="H3" s="64"/>
      <c r="I3" s="63" t="s">
        <v>382</v>
      </c>
      <c r="J3" s="102"/>
      <c r="K3" s="10" t="str">
        <f t="shared" ca="1" si="0"/>
        <v/>
      </c>
      <c r="L3" s="11" t="s">
        <v>441</v>
      </c>
      <c r="M3" s="11" t="s">
        <v>98</v>
      </c>
      <c r="N3" s="11" t="s">
        <v>442</v>
      </c>
      <c r="O3" s="102">
        <v>5522.2</v>
      </c>
      <c r="P3" s="102">
        <v>14</v>
      </c>
      <c r="Q3" s="12" t="str">
        <f>VLOOKUP(O3, '[1]لیست محصولات اردیبهشت ۱۴۰۳'!B:C,2,0)</f>
        <v>تامارا | Tamara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12450000</v>
      </c>
      <c r="U3" s="14"/>
      <c r="V3" s="15">
        <f t="shared" si="1"/>
        <v>0</v>
      </c>
      <c r="W3" s="11">
        <f t="shared" si="2"/>
        <v>14</v>
      </c>
      <c r="X3" s="13">
        <f t="shared" si="3"/>
        <v>174300000</v>
      </c>
      <c r="Y3" s="16"/>
      <c r="Z3" s="13">
        <f t="shared" si="4"/>
        <v>174300000</v>
      </c>
      <c r="AA3" s="17" t="s">
        <v>38</v>
      </c>
      <c r="AB3" s="12" t="s">
        <v>67</v>
      </c>
      <c r="AC3" s="18" t="s">
        <v>443</v>
      </c>
      <c r="AD3" s="19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>تهران - کافه رزتو - احمد کاوه 09123459061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3</v>
      </c>
      <c r="H4" s="9">
        <v>274126496416</v>
      </c>
      <c r="I4" s="101" t="s">
        <v>382</v>
      </c>
      <c r="J4" s="102"/>
      <c r="K4" s="10" t="str">
        <f t="shared" ca="1" si="0"/>
        <v/>
      </c>
      <c r="L4" s="11" t="s">
        <v>444</v>
      </c>
      <c r="M4" s="11" t="s">
        <v>445</v>
      </c>
      <c r="N4" s="11"/>
      <c r="O4" s="102">
        <v>3326.1</v>
      </c>
      <c r="P4" s="102">
        <v>1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1</v>
      </c>
      <c r="X4" s="13">
        <f t="shared" si="3"/>
        <v>3750000</v>
      </c>
      <c r="Y4" s="16"/>
      <c r="Z4" s="13">
        <f t="shared" si="4"/>
        <v>3750000</v>
      </c>
      <c r="AA4" s="17" t="s">
        <v>38</v>
      </c>
      <c r="AB4" s="12" t="s">
        <v>446</v>
      </c>
      <c r="AC4" s="18" t="s">
        <v>447</v>
      </c>
      <c r="AD4" s="19" t="s">
        <v>41</v>
      </c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تهران خیابان جمالزاده شمالی بالاتر از بلوار کشاورز نبش کوچه نادری پلاک ۳۴۵ واحد ۱۰۱  - صالح قانعی نژاد 09121350942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4</v>
      </c>
      <c r="H5" s="9">
        <v>53895170401</v>
      </c>
      <c r="I5" s="101" t="s">
        <v>382</v>
      </c>
      <c r="J5" s="102"/>
      <c r="K5" s="10" t="str">
        <f t="shared" ca="1" si="0"/>
        <v/>
      </c>
      <c r="L5" s="11" t="s">
        <v>448</v>
      </c>
      <c r="M5" s="11" t="s">
        <v>449</v>
      </c>
      <c r="N5" s="11" t="s">
        <v>450</v>
      </c>
      <c r="O5" s="102">
        <v>5501.3</v>
      </c>
      <c r="P5" s="102">
        <v>1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51200000</v>
      </c>
      <c r="U5" s="14"/>
      <c r="V5" s="15">
        <f t="shared" si="1"/>
        <v>0</v>
      </c>
      <c r="W5" s="11">
        <f t="shared" si="2"/>
        <v>1</v>
      </c>
      <c r="X5" s="13">
        <f t="shared" si="3"/>
        <v>51200000</v>
      </c>
      <c r="Y5" s="16"/>
      <c r="Z5" s="13">
        <f t="shared" si="4"/>
        <v>51200000</v>
      </c>
      <c r="AA5" s="17" t="s">
        <v>361</v>
      </c>
      <c r="AB5" s="12" t="s">
        <v>451</v>
      </c>
      <c r="AC5" s="18" t="s">
        <v>452</v>
      </c>
      <c r="AD5" s="19"/>
      <c r="AE5" s="18"/>
      <c r="AF5" s="20"/>
      <c r="AG5" s="21" t="str">
        <f t="shared" si="5"/>
        <v>TRUE</v>
      </c>
      <c r="AH5" s="22" t="str">
        <f t="shared" si="6"/>
        <v>تبریز شهرک رشدیه خیابان گلستان نبش کوی اول پلاک ۳ cafe 28ml - هومن محرمیان 09302025165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5</v>
      </c>
      <c r="H6" s="9">
        <v>274133529525</v>
      </c>
      <c r="I6" s="101" t="s">
        <v>382</v>
      </c>
      <c r="J6" s="102"/>
      <c r="K6" s="10" t="str">
        <f t="shared" ca="1" si="0"/>
        <v/>
      </c>
      <c r="L6" s="11" t="s">
        <v>453</v>
      </c>
      <c r="M6" s="11" t="s">
        <v>454</v>
      </c>
      <c r="N6" s="11" t="s">
        <v>455</v>
      </c>
      <c r="O6" s="102">
        <v>5511.11</v>
      </c>
      <c r="P6" s="102">
        <v>3</v>
      </c>
      <c r="Q6" s="65" t="str">
        <f>VLOOKUP(O6, '[1]لیست محصولات اردیبهشت ۱۴۰۳'!B:C,2,0)</f>
        <v>هامبلا(رست دمی) | Hambella( Filter Roast)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2800000</v>
      </c>
      <c r="U6" s="14"/>
      <c r="V6" s="15">
        <f t="shared" si="1"/>
        <v>0</v>
      </c>
      <c r="W6" s="11">
        <f t="shared" si="2"/>
        <v>3</v>
      </c>
      <c r="X6" s="13">
        <f t="shared" si="3"/>
        <v>8400000</v>
      </c>
      <c r="Y6" s="16"/>
      <c r="Z6" s="13">
        <f t="shared" si="4"/>
        <v>8400000</v>
      </c>
      <c r="AA6" s="17" t="s">
        <v>356</v>
      </c>
      <c r="AB6" s="12" t="s">
        <v>456</v>
      </c>
      <c r="AC6" s="18" t="s">
        <v>457</v>
      </c>
      <c r="AD6" s="19"/>
      <c r="AE6" s="18"/>
      <c r="AF6" s="20"/>
      <c r="AG6" s="21" t="str">
        <f t="shared" si="5"/>
        <v>TRUE</v>
      </c>
      <c r="AH6" s="22" t="str">
        <f t="shared" si="6"/>
        <v>بندرعباس خیابان دانشگاه ، بلوار پرفسور خشنودی کافه بهار - شاهرخ مرتضوی راد 09303039025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6</v>
      </c>
      <c r="H7" s="9">
        <v>274135307048</v>
      </c>
      <c r="I7" s="102" t="s">
        <v>382</v>
      </c>
      <c r="J7" s="102"/>
      <c r="K7" s="10" t="str">
        <f t="shared" ca="1" si="0"/>
        <v/>
      </c>
      <c r="L7" s="11" t="s">
        <v>458</v>
      </c>
      <c r="M7" s="11" t="s">
        <v>459</v>
      </c>
      <c r="N7" s="11"/>
      <c r="O7" s="102">
        <v>5501.1</v>
      </c>
      <c r="P7" s="102">
        <v>1</v>
      </c>
      <c r="Q7" s="12" t="str">
        <f>VLOOKUP(O7, '[1]لیست محصولات اردیبهشت ۱۴۰۳'!B:C,2,0)</f>
        <v>ورتکس | Vortex</v>
      </c>
      <c r="R7" s="102" t="s">
        <v>460</v>
      </c>
      <c r="S7" s="11">
        <f>VLOOKUP(O7, '[1]لیست محصولات اردیبهشت ۱۴۰۳'!B:F,5,0)</f>
        <v>150</v>
      </c>
      <c r="T7" s="13">
        <f>VLOOKUP(O7, '[1]لیست محصولات اردیبهشت ۱۴۰۳'!B:G,6,0)</f>
        <v>2100000</v>
      </c>
      <c r="U7" s="24"/>
      <c r="V7" s="15">
        <f t="shared" si="1"/>
        <v>0</v>
      </c>
      <c r="W7" s="11">
        <f t="shared" si="2"/>
        <v>1</v>
      </c>
      <c r="X7" s="13">
        <f t="shared" si="3"/>
        <v>2100000</v>
      </c>
      <c r="Y7" s="16"/>
      <c r="Z7" s="13">
        <f t="shared" si="4"/>
        <v>2100000</v>
      </c>
      <c r="AA7" s="17" t="s">
        <v>38</v>
      </c>
      <c r="AB7" s="12" t="s">
        <v>461</v>
      </c>
      <c r="AC7" s="18" t="s">
        <v>462</v>
      </c>
      <c r="AD7" s="19" t="s">
        <v>41</v>
      </c>
      <c r="AE7" s="18"/>
      <c r="AF7" s="20"/>
      <c r="AG7" s="21" t="str">
        <f t="shared" si="5"/>
        <v>TRUE</v>
      </c>
      <c r="AH7" s="22" t="str">
        <f t="shared" si="6"/>
        <v>تهران امیرآباد شمالی، خ چهاردهم، پلاک 97  - یاسمین صابری 09392255751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3">
        <v>7</v>
      </c>
      <c r="H8" s="125">
        <v>274137240889</v>
      </c>
      <c r="I8" s="123" t="s">
        <v>382</v>
      </c>
      <c r="J8" s="102"/>
      <c r="K8" s="10" t="str">
        <f t="shared" ca="1" si="0"/>
        <v/>
      </c>
      <c r="L8" s="121" t="s">
        <v>463</v>
      </c>
      <c r="M8" s="121" t="s">
        <v>464</v>
      </c>
      <c r="N8" s="121"/>
      <c r="O8" s="102">
        <v>5501.1</v>
      </c>
      <c r="P8" s="102">
        <v>4</v>
      </c>
      <c r="Q8" s="12" t="str">
        <f>VLOOKUP(O8, '[1]لیست محصولات اردیبهشت ۱۴۰۳'!B:C,2,0)</f>
        <v>ورتکس | Vortex</v>
      </c>
      <c r="R8" s="102" t="s">
        <v>151</v>
      </c>
      <c r="S8" s="11">
        <f>VLOOKUP(O8, '[1]لیست محصولات اردیبهشت ۱۴۰۳'!B:F,5,0)</f>
        <v>150</v>
      </c>
      <c r="T8" s="13">
        <f>VLOOKUP(O8, '[1]لیست محصولات اردیبهشت ۱۴۰۳'!B:G,6,0)</f>
        <v>2100000</v>
      </c>
      <c r="U8" s="14"/>
      <c r="V8" s="15">
        <f t="shared" si="1"/>
        <v>0</v>
      </c>
      <c r="W8" s="11">
        <f t="shared" si="2"/>
        <v>4</v>
      </c>
      <c r="X8" s="13">
        <f t="shared" si="3"/>
        <v>8400000</v>
      </c>
      <c r="Y8" s="16"/>
      <c r="Z8" s="13">
        <f t="shared" si="4"/>
        <v>8400000</v>
      </c>
      <c r="AA8" s="133" t="s">
        <v>38</v>
      </c>
      <c r="AB8" s="131" t="s">
        <v>465</v>
      </c>
      <c r="AC8" s="127" t="s">
        <v>466</v>
      </c>
      <c r="AD8" s="129" t="s">
        <v>41</v>
      </c>
      <c r="AE8" s="18"/>
      <c r="AF8" s="20"/>
      <c r="AG8" s="21" t="str">
        <f t="shared" si="5"/>
        <v>TRUE</v>
      </c>
      <c r="AH8" s="22" t="str">
        <f t="shared" si="6"/>
        <v>تهران بزرگراه رساات - خیابان بنی هاشم - روبروی خیابان صالحی - پلاک 185 - طبقه اول - آجر رضوان  - فرید خدامی 09124081790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4"/>
      <c r="H9" s="126"/>
      <c r="I9" s="124"/>
      <c r="J9" s="102"/>
      <c r="K9" s="10" t="str">
        <f t="shared" ca="1" si="0"/>
        <v/>
      </c>
      <c r="L9" s="122"/>
      <c r="M9" s="122"/>
      <c r="N9" s="122"/>
      <c r="O9" s="102">
        <v>5522.1</v>
      </c>
      <c r="P9" s="102">
        <v>1</v>
      </c>
      <c r="Q9" s="12" t="str">
        <f>VLOOKUP(O9, '[1]لیست محصولات اردیبهشت ۱۴۰۳'!B:C,2,0)</f>
        <v>تامارا | Tamara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2600000</v>
      </c>
      <c r="U9" s="14"/>
      <c r="V9" s="15">
        <f t="shared" si="1"/>
        <v>0</v>
      </c>
      <c r="W9" s="11">
        <f t="shared" si="2"/>
        <v>1</v>
      </c>
      <c r="X9" s="13">
        <f t="shared" si="3"/>
        <v>2600000</v>
      </c>
      <c r="Y9" s="16"/>
      <c r="Z9" s="13">
        <f t="shared" si="4"/>
        <v>2600000</v>
      </c>
      <c r="AA9" s="134"/>
      <c r="AB9" s="132"/>
      <c r="AC9" s="128"/>
      <c r="AD9" s="130"/>
      <c r="AE9" s="18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8</v>
      </c>
      <c r="H10" s="125">
        <v>274137826896</v>
      </c>
      <c r="I10" s="123" t="s">
        <v>382</v>
      </c>
      <c r="J10" s="102"/>
      <c r="K10" s="10" t="str">
        <f t="shared" ca="1" si="0"/>
        <v/>
      </c>
      <c r="L10" s="121" t="s">
        <v>441</v>
      </c>
      <c r="M10" s="121" t="s">
        <v>467</v>
      </c>
      <c r="N10" s="121" t="s">
        <v>468</v>
      </c>
      <c r="O10" s="102">
        <v>5501.3</v>
      </c>
      <c r="P10" s="102">
        <v>4</v>
      </c>
      <c r="Q10" s="12" t="str">
        <f>VLOOKUP(O10, '[1]لیست محصولات اردیبهشت ۱۴۰۳'!B:C,2,0)</f>
        <v>ورتکس | Vortex</v>
      </c>
      <c r="R10" s="102" t="s">
        <v>151</v>
      </c>
      <c r="S10" s="11">
        <f>VLOOKUP(O10, '[1]لیست محصولات اردیبهشت ۱۴۰۳'!B:F,5,0)</f>
        <v>4000</v>
      </c>
      <c r="T10" s="13">
        <f>VLOOKUP(O10, '[1]لیست محصولات اردیبهشت ۱۴۰۳'!B:G,6,0)</f>
        <v>51200000</v>
      </c>
      <c r="U10" s="14"/>
      <c r="V10" s="15">
        <f t="shared" si="1"/>
        <v>0</v>
      </c>
      <c r="W10" s="11">
        <f t="shared" si="2"/>
        <v>4</v>
      </c>
      <c r="X10" s="13">
        <f t="shared" si="3"/>
        <v>204800000</v>
      </c>
      <c r="Y10" s="16"/>
      <c r="Z10" s="13">
        <f t="shared" si="4"/>
        <v>204800000</v>
      </c>
      <c r="AA10" s="133" t="s">
        <v>469</v>
      </c>
      <c r="AB10" s="131" t="s">
        <v>470</v>
      </c>
      <c r="AC10" s="127" t="s">
        <v>471</v>
      </c>
      <c r="AD10" s="129"/>
      <c r="AE10" s="18"/>
      <c r="AF10" s="20"/>
      <c r="AG10" s="21" t="str">
        <f t="shared" si="5"/>
        <v>TRUE</v>
      </c>
      <c r="AH10" s="22" t="str">
        <f t="shared" si="6"/>
        <v>لواسان میدان نارون، ابتدای جاده افجه رستوران شاندیز صفدری - احمد صفدری 09155055425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02"/>
      <c r="K11" s="10" t="str">
        <f t="shared" ca="1" si="0"/>
        <v/>
      </c>
      <c r="L11" s="122"/>
      <c r="M11" s="122"/>
      <c r="N11" s="122"/>
      <c r="O11" s="102">
        <v>3325.1</v>
      </c>
      <c r="P11" s="102">
        <v>1</v>
      </c>
      <c r="Q11" s="12" t="str">
        <f>VLOOKUP(O11, '[1]لیست محصولات اردیبهشت ۱۴۰۳'!B:C,2,0)</f>
        <v>راتناگری | Ratnagiri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4250000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4250000</v>
      </c>
      <c r="Y11" s="16"/>
      <c r="Z11" s="13">
        <f t="shared" si="4"/>
        <v>4250000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9</v>
      </c>
      <c r="H12" s="9">
        <v>274141045034</v>
      </c>
      <c r="I12" s="102" t="s">
        <v>382</v>
      </c>
      <c r="J12" s="102"/>
      <c r="K12" s="10" t="str">
        <f t="shared" ca="1" si="0"/>
        <v/>
      </c>
      <c r="L12" s="11" t="s">
        <v>437</v>
      </c>
      <c r="M12" s="11" t="s">
        <v>472</v>
      </c>
      <c r="N12" s="11" t="s">
        <v>473</v>
      </c>
      <c r="O12" s="102">
        <v>5501.2</v>
      </c>
      <c r="P12" s="102">
        <v>2</v>
      </c>
      <c r="Q12" s="12" t="str">
        <f>VLOOKUP(O12, '[1]لیست محصولات اردیبهشت ۱۴۰۳'!B:C,2,0)</f>
        <v>ورتکس | Vortex</v>
      </c>
      <c r="R12" s="102"/>
      <c r="S12" s="11">
        <f>VLOOKUP(O12, '[1]لیست محصولات اردیبهشت ۱۴۰۳'!B:F,5,0)</f>
        <v>750</v>
      </c>
      <c r="T12" s="13">
        <f>VLOOKUP(O12, '[1]لیست محصولات اردیبهشت ۱۴۰۳'!B:G,6,0)</f>
        <v>9900000</v>
      </c>
      <c r="U12" s="14"/>
      <c r="V12" s="15">
        <f t="shared" si="1"/>
        <v>0</v>
      </c>
      <c r="W12" s="11">
        <f t="shared" si="2"/>
        <v>2</v>
      </c>
      <c r="X12" s="13">
        <f t="shared" si="3"/>
        <v>19800000</v>
      </c>
      <c r="Y12" s="16"/>
      <c r="Z12" s="13">
        <f t="shared" si="4"/>
        <v>19800000</v>
      </c>
      <c r="AA12" s="17" t="s">
        <v>38</v>
      </c>
      <c r="AB12" s="12" t="s">
        <v>474</v>
      </c>
      <c r="AC12" s="18" t="s">
        <v>475</v>
      </c>
      <c r="AD12" s="19" t="s">
        <v>41</v>
      </c>
      <c r="AE12" s="18"/>
      <c r="AF12" s="20"/>
      <c r="AG12" s="21" t="str">
        <f t="shared" si="5"/>
        <v>TRUE</v>
      </c>
      <c r="AH12" s="22" t="str">
        <f t="shared" si="6"/>
        <v>تهران ونک خیابان خدامی ،خیابان وسکانیان(آفتاب)،مرکز خرید آفتاب زیرپله واحد یک کافه آفدو - افشین اشتری 09123345417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02">
        <v>10</v>
      </c>
      <c r="H13" s="9">
        <v>274147340312</v>
      </c>
      <c r="I13" s="102" t="s">
        <v>382</v>
      </c>
      <c r="J13" s="102"/>
      <c r="K13" s="10" t="str">
        <f t="shared" ca="1" si="0"/>
        <v/>
      </c>
      <c r="L13" s="11" t="s">
        <v>476</v>
      </c>
      <c r="M13" s="11" t="s">
        <v>477</v>
      </c>
      <c r="N13" s="11" t="s">
        <v>478</v>
      </c>
      <c r="O13" s="102">
        <v>5501.3</v>
      </c>
      <c r="P13" s="102">
        <v>2</v>
      </c>
      <c r="Q13" s="12" t="str">
        <f>VLOOKUP(O13, '[1]لیست محصولات اردیبهشت ۱۴۰۳'!B:C,2,0)</f>
        <v>ورتکس | Vortex</v>
      </c>
      <c r="R13" s="102"/>
      <c r="S13" s="11">
        <f>VLOOKUP(O13, '[1]لیست محصولات اردیبهشت ۱۴۰۳'!B:F,5,0)</f>
        <v>4000</v>
      </c>
      <c r="T13" s="13">
        <f>VLOOKUP(O13, '[1]لیست محصولات اردیبهشت ۱۴۰۳'!B:G,6,0)</f>
        <v>51200000</v>
      </c>
      <c r="U13" s="24"/>
      <c r="V13" s="15">
        <f t="shared" si="1"/>
        <v>0</v>
      </c>
      <c r="W13" s="11">
        <f t="shared" si="2"/>
        <v>2</v>
      </c>
      <c r="X13" s="13">
        <f t="shared" si="3"/>
        <v>102400000</v>
      </c>
      <c r="Y13" s="16"/>
      <c r="Z13" s="13">
        <f t="shared" si="4"/>
        <v>102400000</v>
      </c>
      <c r="AA13" s="17" t="s">
        <v>226</v>
      </c>
      <c r="AB13" s="12" t="s">
        <v>479</v>
      </c>
      <c r="AC13" s="18" t="s">
        <v>480</v>
      </c>
      <c r="AD13" s="19"/>
      <c r="AE13" s="18"/>
      <c r="AF13" s="20"/>
      <c r="AG13" s="21" t="str">
        <f t="shared" si="5"/>
        <v>TRUE</v>
      </c>
      <c r="AH13" s="22" t="str">
        <f t="shared" si="6"/>
        <v>ارومیه فدک، خیابان آب، طبقه همکف برج اوریاد کافه کانتینر - توماسین خانشان 09142056576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11</v>
      </c>
      <c r="H14" s="125">
        <v>53908177801</v>
      </c>
      <c r="I14" s="123" t="s">
        <v>382</v>
      </c>
      <c r="J14" s="102"/>
      <c r="K14" s="10" t="str">
        <f t="shared" ca="1" si="0"/>
        <v/>
      </c>
      <c r="L14" s="121" t="s">
        <v>325</v>
      </c>
      <c r="M14" s="121" t="s">
        <v>481</v>
      </c>
      <c r="N14" s="121" t="s">
        <v>482</v>
      </c>
      <c r="O14" s="102">
        <v>5522.1</v>
      </c>
      <c r="P14" s="102">
        <v>1</v>
      </c>
      <c r="Q14" s="12" t="str">
        <f>VLOOKUP(O14, '[1]لیست محصولات اردیبهشت ۱۴۰۳'!B:C,2,0)</f>
        <v>تامارا | Tamara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2600000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2600000</v>
      </c>
      <c r="Y14" s="16"/>
      <c r="Z14" s="13">
        <f t="shared" si="4"/>
        <v>2600000</v>
      </c>
      <c r="AA14" s="133" t="s">
        <v>226</v>
      </c>
      <c r="AB14" s="131" t="s">
        <v>483</v>
      </c>
      <c r="AC14" s="127" t="s">
        <v>484</v>
      </c>
      <c r="AD14" s="129"/>
      <c r="AE14" s="18"/>
      <c r="AF14" s="20"/>
      <c r="AG14" s="21" t="str">
        <f t="shared" si="5"/>
        <v>TRUE</v>
      </c>
      <c r="AH14" s="22" t="str">
        <f t="shared" si="6"/>
        <v>ارومیه مولوی یک تقاطع خیابان امین کافه سژ - سروش حیدری بابامیری 09149108477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02"/>
      <c r="K15" s="10" t="str">
        <f t="shared" ca="1" si="0"/>
        <v/>
      </c>
      <c r="L15" s="135"/>
      <c r="M15" s="135"/>
      <c r="N15" s="135"/>
      <c r="O15" s="102">
        <v>3326.1</v>
      </c>
      <c r="P15" s="102">
        <v>1</v>
      </c>
      <c r="Q15" s="12" t="str">
        <f>VLOOKUP(O15, '[1]لیست محصولات اردیبهشت ۱۴۰۳'!B:C,2,0)</f>
        <v>میاگروس | Milagros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3750000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3750000</v>
      </c>
      <c r="Y15" s="16"/>
      <c r="Z15" s="13">
        <f t="shared" si="4"/>
        <v>3750000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02"/>
      <c r="K16" s="10" t="str">
        <f t="shared" ca="1" si="0"/>
        <v/>
      </c>
      <c r="L16" s="122"/>
      <c r="M16" s="122"/>
      <c r="N16" s="122"/>
      <c r="O16" s="102">
        <v>3325.1</v>
      </c>
      <c r="P16" s="102">
        <v>1</v>
      </c>
      <c r="Q16" s="12" t="str">
        <f>VLOOKUP(O16, '[1]لیست محصولات اردیبهشت ۱۴۰۳'!B:C,2,0)</f>
        <v>راتناگری | Ratnagiri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4250000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4250000</v>
      </c>
      <c r="Y16" s="16"/>
      <c r="Z16" s="13">
        <f t="shared" si="4"/>
        <v>4250000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02">
        <v>12</v>
      </c>
      <c r="H17" s="9">
        <v>274177729468</v>
      </c>
      <c r="I17" s="102" t="s">
        <v>382</v>
      </c>
      <c r="J17" s="102"/>
      <c r="K17" s="10" t="str">
        <f t="shared" ca="1" si="0"/>
        <v/>
      </c>
      <c r="L17" s="11" t="s">
        <v>485</v>
      </c>
      <c r="M17" s="11" t="s">
        <v>486</v>
      </c>
      <c r="N17" s="11"/>
      <c r="O17" s="102">
        <v>5522.1</v>
      </c>
      <c r="P17" s="102">
        <v>3</v>
      </c>
      <c r="Q17" s="12" t="str">
        <f>VLOOKUP(O17, '[1]لیست محصولات اردیبهشت ۱۴۰۳'!B:C,2,0)</f>
        <v>تامارا | Tamara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2600000</v>
      </c>
      <c r="U17" s="14"/>
      <c r="V17" s="15">
        <f t="shared" si="1"/>
        <v>0</v>
      </c>
      <c r="W17" s="11">
        <f t="shared" si="2"/>
        <v>3</v>
      </c>
      <c r="X17" s="13">
        <f t="shared" si="3"/>
        <v>7800000</v>
      </c>
      <c r="Y17" s="16"/>
      <c r="Z17" s="13">
        <f t="shared" si="4"/>
        <v>7800000</v>
      </c>
      <c r="AA17" s="17" t="s">
        <v>292</v>
      </c>
      <c r="AB17" s="12" t="s">
        <v>487</v>
      </c>
      <c r="AC17" s="18" t="s">
        <v>488</v>
      </c>
      <c r="AD17" s="19"/>
      <c r="AE17" s="18"/>
      <c r="AF17" s="20"/>
      <c r="AG17" s="21" t="str">
        <f t="shared" si="5"/>
        <v>TRUE</v>
      </c>
      <c r="AH17" s="22" t="str">
        <f t="shared" si="6"/>
        <v>اصفهان خیابان مسجدسید خیابان بیدآبادی نوشت افزار مشکات  - محمد مشکات 09133176974</v>
      </c>
    </row>
    <row r="18" spans="1:34" ht="22.35" customHeight="1">
      <c r="A18" s="7"/>
      <c r="B18" s="7"/>
      <c r="C18" s="7"/>
      <c r="D18" s="7"/>
      <c r="E18" s="7"/>
      <c r="F18" s="8"/>
      <c r="G18" s="123">
        <v>13</v>
      </c>
      <c r="H18" s="125">
        <v>274178115256</v>
      </c>
      <c r="I18" s="123" t="s">
        <v>382</v>
      </c>
      <c r="J18" s="102"/>
      <c r="K18" s="10" t="str">
        <f t="shared" ca="1" si="0"/>
        <v/>
      </c>
      <c r="L18" s="121" t="s">
        <v>42</v>
      </c>
      <c r="M18" s="121" t="s">
        <v>489</v>
      </c>
      <c r="N18" s="121" t="s">
        <v>490</v>
      </c>
      <c r="O18" s="102">
        <v>5522.2</v>
      </c>
      <c r="P18" s="102">
        <v>1</v>
      </c>
      <c r="Q18" s="12" t="str">
        <f>VLOOKUP(O18, '[1]لیست محصولات اردیبهشت ۱۴۰۳'!B:C,2,0)</f>
        <v>تامارا | Tamara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12450000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12450000</v>
      </c>
      <c r="Y18" s="16"/>
      <c r="Z18" s="13">
        <f t="shared" si="4"/>
        <v>12450000</v>
      </c>
      <c r="AA18" s="133" t="s">
        <v>491</v>
      </c>
      <c r="AB18" s="131" t="s">
        <v>492</v>
      </c>
      <c r="AC18" s="127" t="s">
        <v>493</v>
      </c>
      <c r="AD18" s="129"/>
      <c r="AE18" s="18"/>
      <c r="AF18" s="20"/>
      <c r="AG18" s="21" t="str">
        <f t="shared" si="5"/>
        <v>TRUE</v>
      </c>
      <c r="AH18" s="22" t="str">
        <f t="shared" si="6"/>
        <v>آمل بلوار طبری۵ بین دماوند ۱۷و۱۵ هاکوکافی - امیر جلیلی 09022963317</v>
      </c>
    </row>
    <row r="19" spans="1:34" ht="22.35" customHeight="1">
      <c r="A19" s="7"/>
      <c r="B19" s="7"/>
      <c r="C19" s="7"/>
      <c r="D19" s="7"/>
      <c r="E19" s="7"/>
      <c r="F19" s="8"/>
      <c r="G19" s="151"/>
      <c r="H19" s="182"/>
      <c r="I19" s="151"/>
      <c r="J19" s="102"/>
      <c r="K19" s="10" t="str">
        <f t="shared" ca="1" si="0"/>
        <v/>
      </c>
      <c r="L19" s="135"/>
      <c r="M19" s="135"/>
      <c r="N19" s="135"/>
      <c r="O19" s="102">
        <v>3326.2</v>
      </c>
      <c r="P19" s="102">
        <v>1</v>
      </c>
      <c r="Q19" s="12" t="str">
        <f>VLOOKUP(O19, '[1]لیست محصولات اردیبهشت ۱۴۰۳'!B:C,2,0)</f>
        <v>میاگروس | Milagros</v>
      </c>
      <c r="R19" s="102"/>
      <c r="S19" s="11">
        <f>VLOOKUP(O19, '[1]لیست محصولات اردیبهشت ۱۴۰۳'!B:F,5,0)</f>
        <v>750</v>
      </c>
      <c r="T19" s="13">
        <f>VLOOKUP(O19, '[1]لیست محصولات اردیبهشت ۱۴۰۳'!B:G,6,0)</f>
        <v>18150000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18150000</v>
      </c>
      <c r="Y19" s="16"/>
      <c r="Z19" s="13">
        <f t="shared" si="4"/>
        <v>18150000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4"/>
      <c r="H20" s="126"/>
      <c r="I20" s="124"/>
      <c r="J20" s="102"/>
      <c r="K20" s="10" t="str">
        <f t="shared" ca="1" si="0"/>
        <v/>
      </c>
      <c r="L20" s="122"/>
      <c r="M20" s="122"/>
      <c r="N20" s="122"/>
      <c r="O20" s="102">
        <v>3325.1</v>
      </c>
      <c r="P20" s="102">
        <v>1</v>
      </c>
      <c r="Q20" s="12" t="str">
        <f>VLOOKUP(O20, '[1]لیست محصولات اردیبهشت ۱۴۰۳'!B:C,2,0)</f>
        <v>راتناگری | Ratnagiri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4250000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4250000</v>
      </c>
      <c r="Y20" s="16"/>
      <c r="Z20" s="13">
        <f t="shared" si="4"/>
        <v>4250000</v>
      </c>
      <c r="AA20" s="134"/>
      <c r="AB20" s="132"/>
      <c r="AC20" s="128"/>
      <c r="AD20" s="130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3">
        <v>14</v>
      </c>
      <c r="H21" s="125">
        <v>274180950038</v>
      </c>
      <c r="I21" s="123" t="s">
        <v>382</v>
      </c>
      <c r="J21" s="102"/>
      <c r="K21" s="10" t="str">
        <f t="shared" ca="1" si="0"/>
        <v/>
      </c>
      <c r="L21" s="121" t="s">
        <v>494</v>
      </c>
      <c r="M21" s="121" t="s">
        <v>495</v>
      </c>
      <c r="N21" s="121" t="s">
        <v>496</v>
      </c>
      <c r="O21" s="102">
        <v>3326.1</v>
      </c>
      <c r="P21" s="102">
        <v>2</v>
      </c>
      <c r="Q21" s="12" t="str">
        <f>VLOOKUP(O21, '[1]لیست محصولات اردیبهشت ۱۴۰۳'!B:C,2,0)</f>
        <v>میاگروس | Milagros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3750000</v>
      </c>
      <c r="U21" s="14"/>
      <c r="V21" s="15">
        <f t="shared" si="1"/>
        <v>0</v>
      </c>
      <c r="W21" s="11">
        <f t="shared" si="2"/>
        <v>2</v>
      </c>
      <c r="X21" s="13">
        <f t="shared" si="3"/>
        <v>7500000</v>
      </c>
      <c r="Y21" s="16"/>
      <c r="Z21" s="13">
        <f t="shared" si="4"/>
        <v>7500000</v>
      </c>
      <c r="AA21" s="133" t="s">
        <v>497</v>
      </c>
      <c r="AB21" s="131" t="s">
        <v>498</v>
      </c>
      <c r="AC21" s="127" t="s">
        <v>499</v>
      </c>
      <c r="AD21" s="129"/>
      <c r="AE21" s="197" t="s">
        <v>500</v>
      </c>
      <c r="AF21" s="20"/>
      <c r="AG21" s="21" t="str">
        <f t="shared" si="5"/>
        <v>TRUE</v>
      </c>
      <c r="AH21" s="22" t="str">
        <f t="shared" si="6"/>
        <v>کرمانشاه گذرنامه - بلوار ال‌اقا نبش کوچه 204  کافه ژاپه - پارسا نصرتی 09939044464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1"/>
      <c r="H22" s="182"/>
      <c r="I22" s="151"/>
      <c r="J22" s="102"/>
      <c r="K22" s="10" t="str">
        <f t="shared" ca="1" si="0"/>
        <v/>
      </c>
      <c r="L22" s="135"/>
      <c r="M22" s="135"/>
      <c r="N22" s="135"/>
      <c r="O22" s="102">
        <v>3325.1</v>
      </c>
      <c r="P22" s="102">
        <v>2</v>
      </c>
      <c r="Q22" s="12" t="str">
        <f>VLOOKUP(O22, '[1]لیست محصولات اردیبهشت ۱۴۰۳'!B:C,2,0)</f>
        <v>راتناگری | Ratnagiri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4250000</v>
      </c>
      <c r="U22" s="14"/>
      <c r="V22" s="15">
        <f t="shared" si="1"/>
        <v>0</v>
      </c>
      <c r="W22" s="11">
        <f t="shared" si="2"/>
        <v>2</v>
      </c>
      <c r="X22" s="13">
        <f t="shared" si="3"/>
        <v>8500000</v>
      </c>
      <c r="Y22" s="16"/>
      <c r="Z22" s="13">
        <f t="shared" si="4"/>
        <v>8500000</v>
      </c>
      <c r="AA22" s="155"/>
      <c r="AB22" s="154"/>
      <c r="AC22" s="153"/>
      <c r="AD22" s="152"/>
      <c r="AE22" s="19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4"/>
      <c r="H23" s="126"/>
      <c r="I23" s="124"/>
      <c r="J23" s="102"/>
      <c r="K23" s="10" t="str">
        <f t="shared" ca="1" si="0"/>
        <v/>
      </c>
      <c r="L23" s="122"/>
      <c r="M23" s="122"/>
      <c r="N23" s="122"/>
      <c r="O23" s="102">
        <v>5522.1</v>
      </c>
      <c r="P23" s="102">
        <v>1</v>
      </c>
      <c r="Q23" s="12" t="str">
        <f>VLOOKUP(O23, '[1]لیست محصولات اردیبهشت ۱۴۰۳'!B:C,2,0)</f>
        <v>تامارا | Tamara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2600000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2600000</v>
      </c>
      <c r="Y23" s="16"/>
      <c r="Z23" s="13">
        <f t="shared" si="4"/>
        <v>2600000</v>
      </c>
      <c r="AA23" s="134"/>
      <c r="AB23" s="132"/>
      <c r="AC23" s="128"/>
      <c r="AD23" s="130"/>
      <c r="AE23" s="199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23">
        <v>15</v>
      </c>
      <c r="H24" s="125">
        <v>274181935479</v>
      </c>
      <c r="I24" s="123" t="s">
        <v>382</v>
      </c>
      <c r="J24" s="102"/>
      <c r="K24" s="10" t="str">
        <f t="shared" ca="1" si="0"/>
        <v/>
      </c>
      <c r="L24" s="121" t="s">
        <v>501</v>
      </c>
      <c r="M24" s="121" t="s">
        <v>502</v>
      </c>
      <c r="N24" s="121"/>
      <c r="O24" s="102">
        <v>5522.1</v>
      </c>
      <c r="P24" s="102">
        <v>1</v>
      </c>
      <c r="Q24" s="12" t="str">
        <f>VLOOKUP(O24, '[1]لیست محصولات اردیبهشت ۱۴۰۳'!B:C,2,0)</f>
        <v>تامارا | Tamara</v>
      </c>
      <c r="R24" s="102"/>
      <c r="S24" s="11">
        <f>VLOOKUP(O24, '[1]لیست محصولات اردیبهشت ۱۴۰۳'!B:F,5,0)</f>
        <v>150</v>
      </c>
      <c r="T24" s="13">
        <f>VLOOKUP(O24, '[1]لیست محصولات اردیبهشت ۱۴۰۳'!B:G,6,0)</f>
        <v>2600000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2600000</v>
      </c>
      <c r="Y24" s="16"/>
      <c r="Z24" s="13">
        <f t="shared" si="4"/>
        <v>2600000</v>
      </c>
      <c r="AA24" s="133" t="s">
        <v>38</v>
      </c>
      <c r="AB24" s="131" t="s">
        <v>503</v>
      </c>
      <c r="AC24" s="127" t="s">
        <v>504</v>
      </c>
      <c r="AD24" s="129" t="s">
        <v>41</v>
      </c>
      <c r="AE24" s="18"/>
      <c r="AF24" s="20"/>
      <c r="AG24" s="21" t="str">
        <f t="shared" si="5"/>
        <v>TRUE</v>
      </c>
      <c r="AH24" s="22" t="str">
        <f t="shared" si="6"/>
        <v>تهران باغ فیض اتوبان ستاری شمال پاساژ کوروش  - آریان پرتوی 09122724282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1"/>
      <c r="H25" s="182"/>
      <c r="I25" s="151"/>
      <c r="J25" s="102"/>
      <c r="K25" s="10" t="str">
        <f t="shared" ca="1" si="0"/>
        <v/>
      </c>
      <c r="L25" s="135"/>
      <c r="M25" s="135"/>
      <c r="N25" s="135"/>
      <c r="O25" s="102">
        <v>5511.11</v>
      </c>
      <c r="P25" s="102">
        <v>1</v>
      </c>
      <c r="Q25" s="65" t="str">
        <f>VLOOKUP(O25, '[1]لیست محصولات اردیبهشت ۱۴۰۳'!B:C,2,0)</f>
        <v>هامبلا(رست دمی) | Hambella( Filter Roast)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2800000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2800000</v>
      </c>
      <c r="Y25" s="16"/>
      <c r="Z25" s="13">
        <f t="shared" si="4"/>
        <v>2800000</v>
      </c>
      <c r="AA25" s="155"/>
      <c r="AB25" s="154"/>
      <c r="AC25" s="153"/>
      <c r="AD25" s="152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51"/>
      <c r="H26" s="182"/>
      <c r="I26" s="151"/>
      <c r="J26" s="102"/>
      <c r="K26" s="10" t="str">
        <f t="shared" ca="1" si="0"/>
        <v/>
      </c>
      <c r="L26" s="135"/>
      <c r="M26" s="135"/>
      <c r="N26" s="135"/>
      <c r="O26" s="102">
        <v>3326.1</v>
      </c>
      <c r="P26" s="102">
        <v>1</v>
      </c>
      <c r="Q26" s="12" t="str">
        <f>VLOOKUP(O26, '[1]لیست محصولات اردیبهشت ۱۴۰۳'!B:C,2,0)</f>
        <v>میاگروس | Milagros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3750000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3750000</v>
      </c>
      <c r="Y26" s="16"/>
      <c r="Z26" s="13">
        <f t="shared" si="4"/>
        <v>3750000</v>
      </c>
      <c r="AA26" s="155"/>
      <c r="AB26" s="154"/>
      <c r="AC26" s="153"/>
      <c r="AD26" s="152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4"/>
      <c r="H27" s="126"/>
      <c r="I27" s="124"/>
      <c r="J27" s="102"/>
      <c r="K27" s="10" t="str">
        <f t="shared" ca="1" si="0"/>
        <v/>
      </c>
      <c r="L27" s="122"/>
      <c r="M27" s="122"/>
      <c r="N27" s="122"/>
      <c r="O27" s="102">
        <v>3325.1</v>
      </c>
      <c r="P27" s="102">
        <v>1</v>
      </c>
      <c r="Q27" s="12" t="str">
        <f>VLOOKUP(O27, '[1]لیست محصولات اردیبهشت ۱۴۰۳'!B:C,2,0)</f>
        <v>راتناگری | Ratnagiri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4250000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4250000</v>
      </c>
      <c r="Y27" s="16"/>
      <c r="Z27" s="13">
        <f t="shared" si="4"/>
        <v>4250000</v>
      </c>
      <c r="AA27" s="134"/>
      <c r="AB27" s="132"/>
      <c r="AC27" s="128"/>
      <c r="AD27" s="130"/>
      <c r="AE27" s="18"/>
      <c r="AF27" s="20"/>
      <c r="AG27" s="21" t="str">
        <f t="shared" si="5"/>
        <v>TRUE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3">
        <v>16</v>
      </c>
      <c r="H28" s="125">
        <v>274215425095</v>
      </c>
      <c r="I28" s="123" t="s">
        <v>431</v>
      </c>
      <c r="J28" s="102"/>
      <c r="K28" s="10"/>
      <c r="L28" s="121" t="s">
        <v>216</v>
      </c>
      <c r="M28" s="121" t="s">
        <v>505</v>
      </c>
      <c r="N28" s="121" t="s">
        <v>506</v>
      </c>
      <c r="O28" s="102">
        <v>3326.1</v>
      </c>
      <c r="P28" s="102">
        <v>1</v>
      </c>
      <c r="Q28" s="12" t="str">
        <f>VLOOKUP(O28, '[1]لیست محصولات اردیبهشت ۱۴۰۳'!B:C,2,0)</f>
        <v>میاگروس | Milagros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3750000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3750000</v>
      </c>
      <c r="Y28" s="16"/>
      <c r="Z28" s="13">
        <f t="shared" si="4"/>
        <v>3750000</v>
      </c>
      <c r="AA28" s="133" t="s">
        <v>38</v>
      </c>
      <c r="AB28" s="131" t="s">
        <v>507</v>
      </c>
      <c r="AC28" s="127" t="s">
        <v>508</v>
      </c>
      <c r="AD28" s="129"/>
      <c r="AE28" s="18"/>
      <c r="AF28" s="20"/>
      <c r="AG28" s="21" t="str">
        <f t="shared" si="5"/>
        <v>TRUE</v>
      </c>
      <c r="AH28" s="22" t="str">
        <f t="shared" si="6"/>
        <v>تهران تهران پارس فلکه اول بلوار برادران قانع جنب بوستان آب ایوارلانژ - امیرحسین تاجیک 09391942344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1"/>
      <c r="H29" s="182"/>
      <c r="I29" s="151"/>
      <c r="J29" s="102"/>
      <c r="K29" s="10" t="str">
        <f t="shared" ca="1" si="0"/>
        <v/>
      </c>
      <c r="L29" s="135"/>
      <c r="M29" s="135"/>
      <c r="N29" s="135"/>
      <c r="O29" s="102">
        <v>3325.1</v>
      </c>
      <c r="P29" s="102">
        <v>1</v>
      </c>
      <c r="Q29" s="12" t="str">
        <f>VLOOKUP(O29, '[1]لیست محصولات اردیبهشت ۱۴۰۳'!B:C,2,0)</f>
        <v>راتناگری | Ratnagiri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4250000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4250000</v>
      </c>
      <c r="Y29" s="16"/>
      <c r="Z29" s="13">
        <f t="shared" si="4"/>
        <v>4250000</v>
      </c>
      <c r="AA29" s="155"/>
      <c r="AB29" s="154"/>
      <c r="AC29" s="153"/>
      <c r="AD29" s="152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4"/>
      <c r="H30" s="126"/>
      <c r="I30" s="124"/>
      <c r="J30" s="102"/>
      <c r="K30" s="10" t="str">
        <f t="shared" ca="1" si="0"/>
        <v/>
      </c>
      <c r="L30" s="122"/>
      <c r="M30" s="122"/>
      <c r="N30" s="122"/>
      <c r="O30" s="102">
        <v>5501.3</v>
      </c>
      <c r="P30" s="102">
        <v>4</v>
      </c>
      <c r="Q30" s="12" t="str">
        <f>VLOOKUP(O30, '[1]لیست محصولات اردیبهشت ۱۴۰۳'!B:C,2,0)</f>
        <v>ورتکس | Vortex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51200000</v>
      </c>
      <c r="U30" s="14"/>
      <c r="V30" s="15">
        <f t="shared" si="1"/>
        <v>0</v>
      </c>
      <c r="W30" s="11">
        <f t="shared" si="2"/>
        <v>4</v>
      </c>
      <c r="X30" s="13">
        <f t="shared" si="3"/>
        <v>204800000</v>
      </c>
      <c r="Y30" s="16"/>
      <c r="Z30" s="13">
        <f t="shared" si="4"/>
        <v>204800000</v>
      </c>
      <c r="AA30" s="134"/>
      <c r="AB30" s="132"/>
      <c r="AC30" s="128"/>
      <c r="AD30" s="130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17</v>
      </c>
      <c r="H31" s="9">
        <v>274220130271</v>
      </c>
      <c r="I31" s="102" t="s">
        <v>431</v>
      </c>
      <c r="J31" s="102"/>
      <c r="K31" s="10" t="str">
        <f t="shared" ca="1" si="0"/>
        <v/>
      </c>
      <c r="L31" s="11" t="s">
        <v>509</v>
      </c>
      <c r="M31" s="11" t="s">
        <v>510</v>
      </c>
      <c r="N31" s="11"/>
      <c r="O31" s="102">
        <v>3326.1</v>
      </c>
      <c r="P31" s="102">
        <v>1</v>
      </c>
      <c r="Q31" s="12" t="str">
        <f>VLOOKUP(O31, '[1]لیست محصولات اردیبهشت ۱۴۰۳'!B:C,2,0)</f>
        <v>میاگروس | Milagros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3750000</v>
      </c>
      <c r="U31" s="14"/>
      <c r="V31" s="15">
        <f t="shared" si="1"/>
        <v>0</v>
      </c>
      <c r="W31" s="11">
        <f t="shared" si="2"/>
        <v>1</v>
      </c>
      <c r="X31" s="13">
        <f t="shared" si="3"/>
        <v>3750000</v>
      </c>
      <c r="Y31" s="16"/>
      <c r="Z31" s="13">
        <f t="shared" si="4"/>
        <v>3750000</v>
      </c>
      <c r="AA31" s="17" t="s">
        <v>38</v>
      </c>
      <c r="AB31" s="12" t="s">
        <v>511</v>
      </c>
      <c r="AC31" s="18" t="s">
        <v>512</v>
      </c>
      <c r="AD31" s="19" t="s">
        <v>41</v>
      </c>
      <c r="AE31" s="18"/>
      <c r="AF31" s="20"/>
      <c r="AG31" s="21" t="str">
        <f t="shared" si="5"/>
        <v>TRUE</v>
      </c>
      <c r="AH31" s="22" t="str">
        <f t="shared" si="6"/>
        <v>تهران نارمک، ۴۶ متری غربی، خیابان ثانی، بین میدان ۹۲ و خیابان غیاثی پور، پلاک ۶۴۲، واحد ۵  - آتوسا کریمی 09339776820</v>
      </c>
    </row>
    <row r="32" spans="1:34" ht="22.35" customHeight="1">
      <c r="A32" s="7"/>
      <c r="B32" s="7"/>
      <c r="C32" s="7"/>
      <c r="D32" s="7"/>
      <c r="E32" s="7"/>
      <c r="F32" s="8"/>
      <c r="G32" s="102">
        <v>18</v>
      </c>
      <c r="H32" s="9">
        <v>274224669152</v>
      </c>
      <c r="I32" s="102" t="s">
        <v>431</v>
      </c>
      <c r="J32" s="102"/>
      <c r="K32" s="10" t="str">
        <f t="shared" ca="1" si="0"/>
        <v/>
      </c>
      <c r="L32" s="11" t="s">
        <v>513</v>
      </c>
      <c r="M32" s="11" t="s">
        <v>350</v>
      </c>
      <c r="N32" s="11" t="s">
        <v>514</v>
      </c>
      <c r="O32" s="102">
        <v>5501.3</v>
      </c>
      <c r="P32" s="102">
        <v>1</v>
      </c>
      <c r="Q32" s="12" t="str">
        <f>VLOOKUP(O32, '[1]لیست محصولات اردیبهشت ۱۴۰۳'!B:C,2,0)</f>
        <v>ورتکس | Vortex</v>
      </c>
      <c r="R32" s="102" t="s">
        <v>353</v>
      </c>
      <c r="S32" s="11">
        <f>VLOOKUP(O32, '[1]لیست محصولات اردیبهشت ۱۴۰۳'!B:F,5,0)</f>
        <v>4000</v>
      </c>
      <c r="T32" s="13">
        <f>VLOOKUP(O32, '[1]لیست محصولات اردیبهشت ۱۴۰۳'!B:G,6,0)</f>
        <v>51200000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51200000</v>
      </c>
      <c r="Y32" s="16"/>
      <c r="Z32" s="13">
        <f t="shared" si="4"/>
        <v>51200000</v>
      </c>
      <c r="AA32" s="17" t="s">
        <v>38</v>
      </c>
      <c r="AB32" s="12" t="s">
        <v>515</v>
      </c>
      <c r="AC32" s="18" t="s">
        <v>516</v>
      </c>
      <c r="AD32" s="19" t="s">
        <v>41</v>
      </c>
      <c r="AE32" s="18"/>
      <c r="AF32" s="20"/>
      <c r="AG32" s="21" t="str">
        <f t="shared" si="5"/>
        <v>TRUE</v>
      </c>
      <c r="AH32" s="22" t="str">
        <f t="shared" si="6"/>
        <v>تهران خیابان وحدت اسلامی چهارراه ابوسعید کنار گذر پل به سمت شاپور پ ۸۴۴ کافه رستوران شایسته - سالار کاظمی 09125853656</v>
      </c>
    </row>
    <row r="33" spans="1:34" ht="22.35" customHeight="1">
      <c r="A33" s="7"/>
      <c r="B33" s="7"/>
      <c r="C33" s="7"/>
      <c r="D33" s="7"/>
      <c r="E33" s="7"/>
      <c r="F33" s="8"/>
      <c r="G33" s="102">
        <v>19</v>
      </c>
      <c r="H33" s="9">
        <v>274229578879</v>
      </c>
      <c r="I33" s="102" t="s">
        <v>431</v>
      </c>
      <c r="J33" s="102"/>
      <c r="K33" s="10" t="str">
        <f t="shared" ca="1" si="0"/>
        <v/>
      </c>
      <c r="L33" s="11" t="s">
        <v>517</v>
      </c>
      <c r="M33" s="11" t="s">
        <v>518</v>
      </c>
      <c r="N33" s="11"/>
      <c r="O33" s="102">
        <v>3326.1</v>
      </c>
      <c r="P33" s="102">
        <v>1</v>
      </c>
      <c r="Q33" s="12" t="str">
        <f>VLOOKUP(O33, '[1]لیست محصولات اردیبهشت ۱۴۰۳'!B:C,2,0)</f>
        <v>میاگروس | Milagros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3750000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3750000</v>
      </c>
      <c r="Y33" s="16"/>
      <c r="Z33" s="13">
        <f t="shared" si="4"/>
        <v>3750000</v>
      </c>
      <c r="AA33" s="17" t="s">
        <v>282</v>
      </c>
      <c r="AB33" s="12" t="s">
        <v>519</v>
      </c>
      <c r="AC33" s="18" t="s">
        <v>520</v>
      </c>
      <c r="AD33" s="19"/>
      <c r="AE33" s="18"/>
      <c r="AF33" s="20"/>
      <c r="AG33" s="21" t="str">
        <f t="shared" si="5"/>
        <v>TRUE</v>
      </c>
      <c r="AH33" s="22" t="str">
        <f t="shared" si="6"/>
        <v>زنجان اراضی ثبت  - کیان صحافی 09024077727</v>
      </c>
    </row>
    <row r="34" spans="1:34" ht="22.35" customHeight="1">
      <c r="A34" s="7"/>
      <c r="B34" s="7"/>
      <c r="C34" s="7"/>
      <c r="D34" s="7"/>
      <c r="E34" s="7"/>
      <c r="F34" s="8"/>
      <c r="G34" s="102">
        <v>20</v>
      </c>
      <c r="H34" s="9">
        <v>274231213187</v>
      </c>
      <c r="I34" s="102" t="s">
        <v>431</v>
      </c>
      <c r="J34" s="102"/>
      <c r="K34" s="10" t="str">
        <f t="shared" ca="1" si="0"/>
        <v/>
      </c>
      <c r="L34" s="11" t="s">
        <v>521</v>
      </c>
      <c r="M34" s="11" t="s">
        <v>522</v>
      </c>
      <c r="N34" s="11" t="s">
        <v>523</v>
      </c>
      <c r="O34" s="102">
        <v>3326.1</v>
      </c>
      <c r="P34" s="102">
        <v>1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3750000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3750000</v>
      </c>
      <c r="Y34" s="16"/>
      <c r="Z34" s="13">
        <f t="shared" si="4"/>
        <v>3750000</v>
      </c>
      <c r="AA34" s="17" t="s">
        <v>33</v>
      </c>
      <c r="AB34" s="12" t="s">
        <v>524</v>
      </c>
      <c r="AC34" s="18" t="s">
        <v>525</v>
      </c>
      <c r="AD34" s="19"/>
      <c r="AE34" s="18"/>
      <c r="AF34" s="20"/>
      <c r="AG34" s="21" t="str">
        <f t="shared" si="5"/>
        <v>TRUE</v>
      </c>
      <c r="AH34" s="22" t="str">
        <f t="shared" si="6"/>
        <v>کرمان خیابان گلدشت کوچه ۵۰ پلاک ۱۵ کافه نستور - مجتبی محمودی 09131977558</v>
      </c>
    </row>
    <row r="35" spans="1:34" ht="22.35" customHeight="1">
      <c r="A35" s="7"/>
      <c r="B35" s="7"/>
      <c r="C35" s="7"/>
      <c r="D35" s="7"/>
      <c r="E35" s="7"/>
      <c r="F35" s="8"/>
      <c r="G35" s="102">
        <v>21</v>
      </c>
      <c r="H35" s="9">
        <v>53932370401</v>
      </c>
      <c r="I35" s="102" t="s">
        <v>431</v>
      </c>
      <c r="J35" s="102"/>
      <c r="K35" s="10" t="str">
        <f t="shared" ca="1" si="0"/>
        <v/>
      </c>
      <c r="L35" s="11" t="s">
        <v>526</v>
      </c>
      <c r="M35" s="11" t="s">
        <v>527</v>
      </c>
      <c r="N35" s="11" t="s">
        <v>528</v>
      </c>
      <c r="O35" s="102">
        <v>5501.2</v>
      </c>
      <c r="P35" s="102">
        <v>1</v>
      </c>
      <c r="Q35" s="12" t="str">
        <f>VLOOKUP(O35, '[1]لیست محصولات اردیبهشت ۱۴۰۳'!B:C,2,0)</f>
        <v>ورتکس | Vortex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9900000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9900000</v>
      </c>
      <c r="Y35" s="16"/>
      <c r="Z35" s="13">
        <f t="shared" si="4"/>
        <v>9900000</v>
      </c>
      <c r="AA35" s="17" t="s">
        <v>292</v>
      </c>
      <c r="AB35" s="12" t="s">
        <v>529</v>
      </c>
      <c r="AC35" s="18" t="s">
        <v>530</v>
      </c>
      <c r="AD35" s="19"/>
      <c r="AE35" s="18"/>
      <c r="AF35" s="20"/>
      <c r="AG35" s="21" t="str">
        <f t="shared" si="5"/>
        <v>TRUE</v>
      </c>
      <c r="AH35" s="22" t="str">
        <f t="shared" si="6"/>
        <v>اصفهان بزرگراه چمران،ن ال محمد، خ سپهر ۲۵،بلوار راز گل،بن بست گل یاس،پلاک۶،واحد۵ کافه هیبو - هدیه کرمیان 09105035709</v>
      </c>
    </row>
    <row r="36" spans="1:34" ht="22.35" customHeight="1">
      <c r="A36" s="7"/>
      <c r="B36" s="7"/>
      <c r="C36" s="7"/>
      <c r="D36" s="7"/>
      <c r="E36" s="7"/>
      <c r="F36" s="8"/>
      <c r="G36" s="102">
        <v>22</v>
      </c>
      <c r="H36" s="9">
        <v>274237716395</v>
      </c>
      <c r="I36" s="102" t="s">
        <v>431</v>
      </c>
      <c r="J36" s="102"/>
      <c r="K36" s="10" t="str">
        <f t="shared" ca="1" si="0"/>
        <v/>
      </c>
      <c r="L36" s="11" t="s">
        <v>212</v>
      </c>
      <c r="M36" s="11" t="s">
        <v>531</v>
      </c>
      <c r="N36" s="11" t="s">
        <v>532</v>
      </c>
      <c r="O36" s="102">
        <v>1130.0999999999999</v>
      </c>
      <c r="P36" s="102">
        <v>2</v>
      </c>
      <c r="Q36" s="12" t="str">
        <f>VLOOKUP(O36, '[1]لیست محصولات اردیبهشت ۱۴۰۳'!B:C,2,0)</f>
        <v>الیدا پلانو | Elida Plano</v>
      </c>
      <c r="R36" s="102"/>
      <c r="S36" s="11">
        <f>VLOOKUP(O36, '[1]لیست محصولات اردیبهشت ۱۴۰۳'!B:F,5,0)</f>
        <v>80</v>
      </c>
      <c r="T36" s="13">
        <f>VLOOKUP(O36, '[1]لیست محصولات اردیبهشت ۱۴۰۳'!B:G,6,0)</f>
        <v>13100000</v>
      </c>
      <c r="U36" s="14"/>
      <c r="V36" s="15">
        <f t="shared" si="1"/>
        <v>0</v>
      </c>
      <c r="W36" s="11">
        <f t="shared" si="2"/>
        <v>2</v>
      </c>
      <c r="X36" s="13">
        <f t="shared" si="3"/>
        <v>26200000</v>
      </c>
      <c r="Y36" s="16"/>
      <c r="Z36" s="13">
        <f t="shared" si="4"/>
        <v>26200000</v>
      </c>
      <c r="AA36" s="17" t="s">
        <v>105</v>
      </c>
      <c r="AB36" s="12" t="s">
        <v>533</v>
      </c>
      <c r="AC36" s="18" t="s">
        <v>534</v>
      </c>
      <c r="AD36" s="19"/>
      <c r="AE36" s="18"/>
      <c r="AF36" s="20"/>
      <c r="AG36" s="21" t="str">
        <f t="shared" si="5"/>
        <v>TRUE</v>
      </c>
      <c r="AH36" s="22" t="str">
        <f t="shared" si="6"/>
        <v>رشت خ مطهری . روبروی بانک کار افرین . جنب عینک ملل کافه سوان - پرهام حامی 09054889027</v>
      </c>
    </row>
    <row r="37" spans="1:34" ht="22.35" customHeight="1">
      <c r="A37" s="7"/>
      <c r="B37" s="7"/>
      <c r="C37" s="7"/>
      <c r="D37" s="7"/>
      <c r="E37" s="7"/>
      <c r="F37" s="8"/>
      <c r="G37" s="102">
        <v>23</v>
      </c>
      <c r="H37" s="9">
        <v>274250299173</v>
      </c>
      <c r="I37" s="102" t="s">
        <v>431</v>
      </c>
      <c r="J37" s="102"/>
      <c r="K37" s="10" t="str">
        <f t="shared" ca="1" si="0"/>
        <v/>
      </c>
      <c r="L37" s="11" t="s">
        <v>463</v>
      </c>
      <c r="M37" s="11" t="s">
        <v>535</v>
      </c>
      <c r="N37" s="11"/>
      <c r="O37" s="102">
        <v>5501.2</v>
      </c>
      <c r="P37" s="102">
        <v>1</v>
      </c>
      <c r="Q37" s="12" t="str">
        <f>VLOOKUP(O37, '[1]لیست محصولات اردیبهشت ۱۴۰۳'!B:C,2,0)</f>
        <v>ورتکس | Vortex</v>
      </c>
      <c r="R37" s="102"/>
      <c r="S37" s="11">
        <f>VLOOKUP(O37, '[1]لیست محصولات اردیبهشت ۱۴۰۳'!B:F,5,0)</f>
        <v>750</v>
      </c>
      <c r="T37" s="13">
        <f>VLOOKUP(O37, '[1]لیست محصولات اردیبهشت ۱۴۰۳'!B:G,6,0)</f>
        <v>9900000</v>
      </c>
      <c r="U37" s="14"/>
      <c r="V37" s="15">
        <f t="shared" si="1"/>
        <v>0</v>
      </c>
      <c r="W37" s="11">
        <f t="shared" si="2"/>
        <v>1</v>
      </c>
      <c r="X37" s="13">
        <f t="shared" si="3"/>
        <v>9900000</v>
      </c>
      <c r="Y37" s="16"/>
      <c r="Z37" s="13">
        <f t="shared" si="4"/>
        <v>9900000</v>
      </c>
      <c r="AA37" s="17" t="s">
        <v>38</v>
      </c>
      <c r="AB37" s="12" t="s">
        <v>536</v>
      </c>
      <c r="AC37" s="18" t="s">
        <v>537</v>
      </c>
      <c r="AD37" s="19" t="s">
        <v>41</v>
      </c>
      <c r="AE37" s="18"/>
      <c r="AF37" s="20"/>
      <c r="AG37" s="21" t="str">
        <f t="shared" si="5"/>
        <v>TRUE</v>
      </c>
      <c r="AH37" s="22" t="str">
        <f t="shared" si="6"/>
        <v>تهران شهرک غرب، بلوار دادمان، خ درختی، خ سپهر، پ ۶۹. کنار لبنیات اخوان یزدی  - فرید باریکانی 09120644906</v>
      </c>
    </row>
    <row r="38" spans="1:34" ht="22.35" customHeight="1">
      <c r="A38" s="7"/>
      <c r="B38" s="7"/>
      <c r="C38" s="7"/>
      <c r="D38" s="7"/>
      <c r="E38" s="7"/>
      <c r="F38" s="8"/>
      <c r="G38" s="102">
        <v>24</v>
      </c>
      <c r="H38" s="9">
        <v>274251202643</v>
      </c>
      <c r="I38" s="102" t="s">
        <v>431</v>
      </c>
      <c r="J38" s="102"/>
      <c r="K38" s="10" t="str">
        <f t="shared" ca="1" si="0"/>
        <v/>
      </c>
      <c r="L38" s="11" t="s">
        <v>538</v>
      </c>
      <c r="M38" s="11" t="s">
        <v>539</v>
      </c>
      <c r="N38" s="11"/>
      <c r="O38" s="102">
        <v>5501.2</v>
      </c>
      <c r="P38" s="102">
        <v>1</v>
      </c>
      <c r="Q38" s="12" t="str">
        <f>VLOOKUP(O38, '[1]لیست محصولات اردیبهشت ۱۴۰۳'!B:C,2,0)</f>
        <v>ورتکس | Vortex</v>
      </c>
      <c r="R38" s="102" t="s">
        <v>151</v>
      </c>
      <c r="S38" s="11">
        <f>VLOOKUP(O38, '[1]لیست محصولات اردیبهشت ۱۴۰۳'!B:F,5,0)</f>
        <v>750</v>
      </c>
      <c r="T38" s="13">
        <f>VLOOKUP(O38, '[1]لیست محصولات اردیبهشت ۱۴۰۳'!B:G,6,0)</f>
        <v>9900000</v>
      </c>
      <c r="U38" s="14"/>
      <c r="V38" s="15">
        <f t="shared" si="1"/>
        <v>0</v>
      </c>
      <c r="W38" s="11">
        <f t="shared" si="2"/>
        <v>1</v>
      </c>
      <c r="X38" s="13">
        <f t="shared" si="3"/>
        <v>9900000</v>
      </c>
      <c r="Y38" s="16"/>
      <c r="Z38" s="13">
        <f t="shared" si="4"/>
        <v>9900000</v>
      </c>
      <c r="AA38" s="17" t="s">
        <v>38</v>
      </c>
      <c r="AB38" s="12" t="s">
        <v>540</v>
      </c>
      <c r="AC38" s="18" t="s">
        <v>541</v>
      </c>
      <c r="AD38" s="19" t="s">
        <v>41</v>
      </c>
      <c r="AE38" s="18"/>
      <c r="AF38" s="20"/>
      <c r="AG38" s="21" t="str">
        <f t="shared" si="5"/>
        <v>TRUE</v>
      </c>
      <c r="AH38" s="22" t="str">
        <f t="shared" si="6"/>
        <v>تهران درکه، خیابان کوهپایه، مجتمع یاس۲، زنگ۳۸، ورودی۲ طبقه ۵  - نگار اصغری 09197744483</v>
      </c>
    </row>
    <row r="39" spans="1:34" ht="22.35" customHeight="1">
      <c r="A39" s="7"/>
      <c r="B39" s="7"/>
      <c r="C39" s="7"/>
      <c r="D39" s="7"/>
      <c r="E39" s="7"/>
      <c r="F39" s="8"/>
      <c r="G39" s="102">
        <v>25</v>
      </c>
      <c r="H39" s="9">
        <v>274257102509</v>
      </c>
      <c r="I39" s="102" t="s">
        <v>431</v>
      </c>
      <c r="J39" s="102"/>
      <c r="K39" s="10" t="str">
        <f t="shared" ca="1" si="0"/>
        <v/>
      </c>
      <c r="L39" s="11" t="s">
        <v>542</v>
      </c>
      <c r="M39" s="11" t="s">
        <v>350</v>
      </c>
      <c r="N39" s="11"/>
      <c r="O39" s="102">
        <v>3326.1</v>
      </c>
      <c r="P39" s="102">
        <v>1</v>
      </c>
      <c r="Q39" s="12" t="str">
        <f>VLOOKUP(O39, '[1]لیست محصولات اردیبهشت ۱۴۰۳'!B:C,2,0)</f>
        <v>میاگروس | Milagros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3750000</v>
      </c>
      <c r="U39" s="14"/>
      <c r="V39" s="15">
        <f t="shared" si="1"/>
        <v>0</v>
      </c>
      <c r="W39" s="11">
        <f t="shared" si="2"/>
        <v>1</v>
      </c>
      <c r="X39" s="13">
        <f t="shared" si="3"/>
        <v>3750000</v>
      </c>
      <c r="Y39" s="16"/>
      <c r="Z39" s="13">
        <f t="shared" si="4"/>
        <v>3750000</v>
      </c>
      <c r="AA39" s="17" t="s">
        <v>543</v>
      </c>
      <c r="AB39" s="12" t="s">
        <v>544</v>
      </c>
      <c r="AC39" s="18" t="s">
        <v>545</v>
      </c>
      <c r="AD39" s="19"/>
      <c r="AE39" s="18"/>
      <c r="AF39" s="20"/>
      <c r="AG39" s="21" t="str">
        <f t="shared" si="5"/>
        <v>TRUE</v>
      </c>
      <c r="AH39" s="22" t="str">
        <f t="shared" si="6"/>
        <v>بجنورد چهارراه مادر خیابان تربیت،تربیت ۷ داخل کوچه سمت چپ اولین ساختمان زنگ سوم(وسطی از سمت راست) پلاک ۴۳  - فربد کاظمی 09023881815</v>
      </c>
    </row>
    <row r="40" spans="1:34" ht="22.35" customHeight="1">
      <c r="A40" s="7"/>
      <c r="B40" s="7"/>
      <c r="C40" s="7"/>
      <c r="D40" s="7"/>
      <c r="E40" s="7"/>
      <c r="F40" s="8"/>
      <c r="G40" s="136">
        <v>26</v>
      </c>
      <c r="H40" s="139"/>
      <c r="I40" s="136" t="s">
        <v>431</v>
      </c>
      <c r="J40" s="102"/>
      <c r="K40" s="10" t="str">
        <f t="shared" ca="1" si="0"/>
        <v/>
      </c>
      <c r="L40" s="121" t="s">
        <v>546</v>
      </c>
      <c r="M40" s="121" t="s">
        <v>547</v>
      </c>
      <c r="N40" s="121" t="s">
        <v>548</v>
      </c>
      <c r="O40" s="102">
        <v>5518.1</v>
      </c>
      <c r="P40" s="102">
        <v>4</v>
      </c>
      <c r="Q40" s="12" t="str">
        <f>VLOOKUP(O40, '[1]لیست محصولات اردیبهشت ۱۴۰۳'!B:C,2,0)</f>
        <v>هوآنکایو | Peru Huancayo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2100000</v>
      </c>
      <c r="U40" s="14"/>
      <c r="V40" s="15">
        <f t="shared" si="1"/>
        <v>0</v>
      </c>
      <c r="W40" s="11">
        <f t="shared" si="2"/>
        <v>4</v>
      </c>
      <c r="X40" s="13">
        <f t="shared" si="3"/>
        <v>8400000</v>
      </c>
      <c r="Y40" s="16"/>
      <c r="Z40" s="13">
        <f t="shared" si="4"/>
        <v>8400000</v>
      </c>
      <c r="AA40" s="133" t="s">
        <v>226</v>
      </c>
      <c r="AB40" s="131" t="s">
        <v>549</v>
      </c>
      <c r="AC40" s="127" t="s">
        <v>550</v>
      </c>
      <c r="AD40" s="129"/>
      <c r="AE40" s="18"/>
      <c r="AF40" s="20"/>
      <c r="AG40" s="21" t="str">
        <f t="shared" si="5"/>
        <v>TRUE</v>
      </c>
      <c r="AH40" s="22" t="str">
        <f t="shared" si="6"/>
        <v>ارومیه بلوار نبوت،انتهاي كوچه 18،مغازه نبش فروشگاه پینچ - ساسان حامدی 09370999001</v>
      </c>
    </row>
    <row r="41" spans="1:34" ht="22.35" customHeight="1">
      <c r="A41" s="7"/>
      <c r="B41" s="7"/>
      <c r="C41" s="7"/>
      <c r="D41" s="7"/>
      <c r="E41" s="7"/>
      <c r="F41" s="8"/>
      <c r="G41" s="137"/>
      <c r="H41" s="140"/>
      <c r="I41" s="137"/>
      <c r="J41" s="102"/>
      <c r="K41" s="10" t="str">
        <f t="shared" ca="1" si="0"/>
        <v/>
      </c>
      <c r="L41" s="135"/>
      <c r="M41" s="135"/>
      <c r="N41" s="135"/>
      <c r="O41" s="102">
        <v>5522.1</v>
      </c>
      <c r="P41" s="102">
        <v>4</v>
      </c>
      <c r="Q41" s="12" t="str">
        <f>VLOOKUP(O41, '[1]لیست محصولات اردیبهشت ۱۴۰۳'!B:C,2,0)</f>
        <v>تامارا | Tamara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2600000</v>
      </c>
      <c r="U41" s="14"/>
      <c r="V41" s="15">
        <f t="shared" si="1"/>
        <v>0</v>
      </c>
      <c r="W41" s="11">
        <f t="shared" si="2"/>
        <v>4</v>
      </c>
      <c r="X41" s="13">
        <f t="shared" si="3"/>
        <v>10400000</v>
      </c>
      <c r="Y41" s="16"/>
      <c r="Z41" s="13">
        <f t="shared" si="4"/>
        <v>10400000</v>
      </c>
      <c r="AA41" s="155"/>
      <c r="AB41" s="154"/>
      <c r="AC41" s="153"/>
      <c r="AD41" s="152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7"/>
      <c r="H42" s="140"/>
      <c r="I42" s="137"/>
      <c r="J42" s="102"/>
      <c r="K42" s="10" t="str">
        <f t="shared" ca="1" si="0"/>
        <v/>
      </c>
      <c r="L42" s="135"/>
      <c r="M42" s="135"/>
      <c r="N42" s="135"/>
      <c r="O42" s="102">
        <v>5501.1</v>
      </c>
      <c r="P42" s="102">
        <v>4</v>
      </c>
      <c r="Q42" s="12" t="str">
        <f>VLOOKUP(O42, '[1]لیست محصولات اردیبهشت ۱۴۰۳'!B:C,2,0)</f>
        <v>ورتکس | Vortex</v>
      </c>
      <c r="R42" s="102"/>
      <c r="S42" s="11">
        <f>VLOOKUP(O42, '[1]لیست محصولات اردیبهشت ۱۴۰۳'!B:F,5,0)</f>
        <v>150</v>
      </c>
      <c r="T42" s="13">
        <f>VLOOKUP(O42, '[1]لیست محصولات اردیبهشت ۱۴۰۳'!B:G,6,0)</f>
        <v>2100000</v>
      </c>
      <c r="U42" s="14"/>
      <c r="V42" s="15">
        <f t="shared" si="1"/>
        <v>0</v>
      </c>
      <c r="W42" s="11">
        <f t="shared" si="2"/>
        <v>4</v>
      </c>
      <c r="X42" s="13">
        <f t="shared" si="3"/>
        <v>8400000</v>
      </c>
      <c r="Y42" s="16"/>
      <c r="Z42" s="13">
        <f t="shared" si="4"/>
        <v>8400000</v>
      </c>
      <c r="AA42" s="155"/>
      <c r="AB42" s="154"/>
      <c r="AC42" s="153"/>
      <c r="AD42" s="152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37"/>
      <c r="H43" s="140"/>
      <c r="I43" s="137"/>
      <c r="J43" s="102"/>
      <c r="K43" s="10" t="str">
        <f t="shared" ca="1" si="0"/>
        <v/>
      </c>
      <c r="L43" s="135"/>
      <c r="M43" s="135"/>
      <c r="N43" s="135"/>
      <c r="O43" s="102">
        <v>5511.11</v>
      </c>
      <c r="P43" s="102">
        <v>6</v>
      </c>
      <c r="Q43" s="65" t="str">
        <f>VLOOKUP(O43, '[1]لیست محصولات اردیبهشت ۱۴۰۳'!B:C,2,0)</f>
        <v>هامبلا(رست دمی) | Hambella( Filter Roast)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2800000</v>
      </c>
      <c r="U43" s="14"/>
      <c r="V43" s="15">
        <f t="shared" si="1"/>
        <v>0</v>
      </c>
      <c r="W43" s="11">
        <f t="shared" si="2"/>
        <v>6</v>
      </c>
      <c r="X43" s="13">
        <f t="shared" si="3"/>
        <v>16800000</v>
      </c>
      <c r="Y43" s="16"/>
      <c r="Z43" s="13">
        <f t="shared" si="4"/>
        <v>16800000</v>
      </c>
      <c r="AA43" s="155"/>
      <c r="AB43" s="154"/>
      <c r="AC43" s="153"/>
      <c r="AD43" s="152"/>
      <c r="AE43" s="18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37"/>
      <c r="H44" s="140"/>
      <c r="I44" s="137"/>
      <c r="J44" s="102"/>
      <c r="K44" s="10" t="str">
        <f t="shared" ca="1" si="0"/>
        <v/>
      </c>
      <c r="L44" s="135"/>
      <c r="M44" s="135"/>
      <c r="N44" s="135"/>
      <c r="O44" s="102">
        <v>3325.1</v>
      </c>
      <c r="P44" s="102">
        <v>4</v>
      </c>
      <c r="Q44" s="12" t="str">
        <f>VLOOKUP(O44, '[1]لیست محصولات اردیبهشت ۱۴۰۳'!B:C,2,0)</f>
        <v>راتناگری | Ratnagiri</v>
      </c>
      <c r="R44" s="102"/>
      <c r="S44" s="11">
        <f>VLOOKUP(O44, '[1]لیست محصولات اردیبهشت ۱۴۰۳'!B:F,5,0)</f>
        <v>150</v>
      </c>
      <c r="T44" s="13">
        <f>VLOOKUP(O44, '[1]لیست محصولات اردیبهشت ۱۴۰۳'!B:G,6,0)</f>
        <v>4250000</v>
      </c>
      <c r="U44" s="14"/>
      <c r="V44" s="15">
        <f t="shared" si="1"/>
        <v>0</v>
      </c>
      <c r="W44" s="11">
        <f t="shared" si="2"/>
        <v>4</v>
      </c>
      <c r="X44" s="13">
        <f t="shared" si="3"/>
        <v>17000000</v>
      </c>
      <c r="Y44" s="16"/>
      <c r="Z44" s="13">
        <f t="shared" si="4"/>
        <v>17000000</v>
      </c>
      <c r="AA44" s="155"/>
      <c r="AB44" s="154"/>
      <c r="AC44" s="153"/>
      <c r="AD44" s="152"/>
      <c r="AE44" s="18"/>
      <c r="AF44" s="20"/>
      <c r="AG44" s="21" t="str">
        <f t="shared" si="5"/>
        <v>TRUE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37"/>
      <c r="H45" s="140"/>
      <c r="I45" s="137"/>
      <c r="J45" s="102"/>
      <c r="K45" s="10" t="str">
        <f t="shared" ca="1" si="0"/>
        <v/>
      </c>
      <c r="L45" s="135"/>
      <c r="M45" s="135"/>
      <c r="N45" s="135"/>
      <c r="O45" s="102">
        <v>3326.1</v>
      </c>
      <c r="P45" s="102">
        <v>4</v>
      </c>
      <c r="Q45" s="12" t="str">
        <f>VLOOKUP(O45, '[1]لیست محصولات اردیبهشت ۱۴۰۳'!B:C,2,0)</f>
        <v>میاگروس | Milagros</v>
      </c>
      <c r="R45" s="102"/>
      <c r="S45" s="11">
        <f>VLOOKUP(O45, '[1]لیست محصولات اردیبهشت ۱۴۰۳'!B:F,5,0)</f>
        <v>150</v>
      </c>
      <c r="T45" s="13">
        <f>VLOOKUP(O45, '[1]لیست محصولات اردیبهشت ۱۴۰۳'!B:G,6,0)</f>
        <v>3750000</v>
      </c>
      <c r="U45" s="24"/>
      <c r="V45" s="15">
        <f t="shared" si="1"/>
        <v>0</v>
      </c>
      <c r="W45" s="11">
        <f t="shared" si="2"/>
        <v>4</v>
      </c>
      <c r="X45" s="13">
        <f t="shared" si="3"/>
        <v>15000000</v>
      </c>
      <c r="Y45" s="16"/>
      <c r="Z45" s="13">
        <f t="shared" si="4"/>
        <v>15000000</v>
      </c>
      <c r="AA45" s="155"/>
      <c r="AB45" s="154"/>
      <c r="AC45" s="153"/>
      <c r="AD45" s="152"/>
      <c r="AE45" s="18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38"/>
      <c r="H46" s="141"/>
      <c r="I46" s="138"/>
      <c r="J46" s="102"/>
      <c r="K46" s="10" t="str">
        <f t="shared" ca="1" si="0"/>
        <v/>
      </c>
      <c r="L46" s="122"/>
      <c r="M46" s="122"/>
      <c r="N46" s="122"/>
      <c r="O46" s="102">
        <v>5522.2</v>
      </c>
      <c r="P46" s="102">
        <v>6</v>
      </c>
      <c r="Q46" s="12" t="str">
        <f>VLOOKUP(O46, '[1]لیست محصولات اردیبهشت ۱۴۰۳'!B:C,2,0)</f>
        <v>تامارا | Tamara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12450000</v>
      </c>
      <c r="U46" s="24"/>
      <c r="V46" s="15">
        <f t="shared" si="1"/>
        <v>0</v>
      </c>
      <c r="W46" s="11">
        <f t="shared" si="2"/>
        <v>6</v>
      </c>
      <c r="X46" s="13">
        <f t="shared" si="3"/>
        <v>74700000</v>
      </c>
      <c r="Y46" s="16"/>
      <c r="Z46" s="13">
        <f t="shared" si="4"/>
        <v>74700000</v>
      </c>
      <c r="AA46" s="134"/>
      <c r="AB46" s="132"/>
      <c r="AC46" s="128"/>
      <c r="AD46" s="130"/>
      <c r="AE46" s="18"/>
      <c r="AF46" s="20"/>
      <c r="AG46" s="21" t="str">
        <f t="shared" si="5"/>
        <v>TRUE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>
        <v>27</v>
      </c>
      <c r="H47" s="9">
        <v>274272607973</v>
      </c>
      <c r="I47" s="102" t="s">
        <v>386</v>
      </c>
      <c r="J47" s="102"/>
      <c r="K47" s="10" t="str">
        <f t="shared" ca="1" si="0"/>
        <v/>
      </c>
      <c r="L47" s="11" t="s">
        <v>221</v>
      </c>
      <c r="M47" s="11" t="s">
        <v>551</v>
      </c>
      <c r="N47" s="11" t="s">
        <v>552</v>
      </c>
      <c r="O47" s="102">
        <v>5501.3</v>
      </c>
      <c r="P47" s="102">
        <v>1</v>
      </c>
      <c r="Q47" s="12" t="str">
        <f>VLOOKUP(O47, '[1]لیست محصولات اردیبهشت ۱۴۰۳'!B:C,2,0)</f>
        <v>ورتکس | Vortex</v>
      </c>
      <c r="R47" s="102"/>
      <c r="S47" s="11">
        <f>VLOOKUP(O47, '[1]لیست محصولات اردیبهشت ۱۴۰۳'!B:F,5,0)</f>
        <v>4000</v>
      </c>
      <c r="T47" s="13">
        <f>VLOOKUP(O47, '[1]لیست محصولات اردیبهشت ۱۴۰۳'!B:G,6,0)</f>
        <v>51200000</v>
      </c>
      <c r="U47" s="14"/>
      <c r="V47" s="15">
        <f t="shared" si="1"/>
        <v>0</v>
      </c>
      <c r="W47" s="11">
        <f t="shared" si="2"/>
        <v>1</v>
      </c>
      <c r="X47" s="13">
        <f t="shared" si="3"/>
        <v>51200000</v>
      </c>
      <c r="Y47" s="16"/>
      <c r="Z47" s="13">
        <f t="shared" si="4"/>
        <v>51200000</v>
      </c>
      <c r="AA47" s="17" t="s">
        <v>87</v>
      </c>
      <c r="AB47" s="12" t="s">
        <v>553</v>
      </c>
      <c r="AC47" s="18" t="s">
        <v>554</v>
      </c>
      <c r="AD47" s="19"/>
      <c r="AE47" s="18"/>
      <c r="AF47" s="20"/>
      <c r="AG47" s="21" t="str">
        <f t="shared" si="5"/>
        <v>TRUE</v>
      </c>
      <c r="AH47" s="22" t="str">
        <f t="shared" si="6"/>
        <v>کرج عظیمیه بلوار کاج( از سمت آزادگان )بعد از شاکرزادگان نرسیده به دوربرگردان پ۳۴۴ کافه پیدا - رضا رستمی 09122602142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>
        <v>28</v>
      </c>
      <c r="H48" s="9">
        <v>274275302488</v>
      </c>
      <c r="I48" s="102" t="s">
        <v>386</v>
      </c>
      <c r="J48" s="102"/>
      <c r="K48" s="10" t="str">
        <f t="shared" ca="1" si="0"/>
        <v/>
      </c>
      <c r="L48" s="11" t="s">
        <v>555</v>
      </c>
      <c r="M48" s="11" t="s">
        <v>556</v>
      </c>
      <c r="N48" s="11" t="s">
        <v>557</v>
      </c>
      <c r="O48" s="102">
        <v>5501.3</v>
      </c>
      <c r="P48" s="102">
        <v>4</v>
      </c>
      <c r="Q48" s="12" t="str">
        <f>VLOOKUP(O48, '[1]لیست محصولات اردیبهشت ۱۴۰۳'!B:C,2,0)</f>
        <v>ورتکس | Vortex</v>
      </c>
      <c r="R48" s="102"/>
      <c r="S48" s="11">
        <f>VLOOKUP(O48, '[1]لیست محصولات اردیبهشت ۱۴۰۳'!B:F,5,0)</f>
        <v>4000</v>
      </c>
      <c r="T48" s="13">
        <f>VLOOKUP(O48, '[1]لیست محصولات اردیبهشت ۱۴۰۳'!B:G,6,0)</f>
        <v>51200000</v>
      </c>
      <c r="U48" s="14"/>
      <c r="V48" s="15">
        <f t="shared" si="1"/>
        <v>0</v>
      </c>
      <c r="W48" s="11">
        <f t="shared" si="2"/>
        <v>4</v>
      </c>
      <c r="X48" s="13">
        <f t="shared" si="3"/>
        <v>204800000</v>
      </c>
      <c r="Y48" s="16"/>
      <c r="Z48" s="13">
        <f t="shared" si="4"/>
        <v>204800000</v>
      </c>
      <c r="AA48" s="17" t="s">
        <v>38</v>
      </c>
      <c r="AB48" s="12" t="s">
        <v>558</v>
      </c>
      <c r="AC48" s="18" t="s">
        <v>559</v>
      </c>
      <c r="AD48" s="19"/>
      <c r="AE48" s="18"/>
      <c r="AF48" s="20"/>
      <c r="AG48" s="21" t="str">
        <f t="shared" si="5"/>
        <v>TRUE</v>
      </c>
      <c r="AH48" s="22" t="str">
        <f t="shared" si="6"/>
        <v>تهران مرزداران-خ ابوالفضل - پ ۸ کافه فلورانس - میثم الهی 09121381407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23">
        <v>29</v>
      </c>
      <c r="H49" s="125">
        <v>274288490396</v>
      </c>
      <c r="I49" s="123" t="s">
        <v>386</v>
      </c>
      <c r="J49" s="102"/>
      <c r="K49" s="10" t="str">
        <f t="shared" ca="1" si="0"/>
        <v/>
      </c>
      <c r="L49" s="121" t="s">
        <v>42</v>
      </c>
      <c r="M49" s="121" t="s">
        <v>560</v>
      </c>
      <c r="N49" s="121"/>
      <c r="O49" s="102">
        <v>5522.1</v>
      </c>
      <c r="P49" s="102">
        <v>1</v>
      </c>
      <c r="Q49" s="12" t="str">
        <f>VLOOKUP(O49, '[1]لیست محصولات اردیبهشت ۱۴۰۳'!B:C,2,0)</f>
        <v>تامارا | Tamara</v>
      </c>
      <c r="R49" s="102"/>
      <c r="S49" s="11">
        <f>VLOOKUP(O49, '[1]لیست محصولات اردیبهشت ۱۴۰۳'!B:F,5,0)</f>
        <v>150</v>
      </c>
      <c r="T49" s="13">
        <f>VLOOKUP(O49, '[1]لیست محصولات اردیبهشت ۱۴۰۳'!B:G,6,0)</f>
        <v>2600000</v>
      </c>
      <c r="U49" s="14"/>
      <c r="V49" s="15">
        <f t="shared" si="1"/>
        <v>0</v>
      </c>
      <c r="W49" s="11">
        <f t="shared" si="2"/>
        <v>1</v>
      </c>
      <c r="X49" s="13">
        <f t="shared" si="3"/>
        <v>2600000</v>
      </c>
      <c r="Y49" s="16"/>
      <c r="Z49" s="13">
        <f t="shared" si="4"/>
        <v>2600000</v>
      </c>
      <c r="AA49" s="133" t="s">
        <v>87</v>
      </c>
      <c r="AB49" s="131" t="s">
        <v>561</v>
      </c>
      <c r="AC49" s="127" t="s">
        <v>562</v>
      </c>
      <c r="AD49" s="129"/>
      <c r="AE49" s="18"/>
      <c r="AF49" s="20"/>
      <c r="AG49" s="21" t="str">
        <f t="shared" si="5"/>
        <v>TRUE</v>
      </c>
      <c r="AH49" s="22" t="str">
        <f t="shared" si="6"/>
        <v>کرج جهانشهر بلوار مولانا کنار پل گذر روحانی قبل از بوستان یکم فروشگاه کوچه عطر  - امیر بخشی زاده 09385388669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51"/>
      <c r="H50" s="182"/>
      <c r="I50" s="151"/>
      <c r="J50" s="102"/>
      <c r="K50" s="10" t="str">
        <f t="shared" ca="1" si="0"/>
        <v/>
      </c>
      <c r="L50" s="135"/>
      <c r="M50" s="135"/>
      <c r="N50" s="135"/>
      <c r="O50" s="102">
        <v>5511.11</v>
      </c>
      <c r="P50" s="102">
        <v>1</v>
      </c>
      <c r="Q50" s="65" t="str">
        <f>VLOOKUP(O50, '[1]لیست محصولات اردیبهشت ۱۴۰۳'!B:C,2,0)</f>
        <v>هامبلا(رست دمی) | Hambella( Filter Roast)</v>
      </c>
      <c r="R50" s="102"/>
      <c r="S50" s="11">
        <f>VLOOKUP(O50, '[1]لیست محصولات اردیبهشت ۱۴۰۳'!B:F,5,0)</f>
        <v>150</v>
      </c>
      <c r="T50" s="13">
        <f>VLOOKUP(O50, '[1]لیست محصولات اردیبهشت ۱۴۰۳'!B:G,6,0)</f>
        <v>2800000</v>
      </c>
      <c r="U50" s="24"/>
      <c r="V50" s="15">
        <f t="shared" si="1"/>
        <v>0</v>
      </c>
      <c r="W50" s="11">
        <f t="shared" si="2"/>
        <v>1</v>
      </c>
      <c r="X50" s="13">
        <f t="shared" si="3"/>
        <v>2800000</v>
      </c>
      <c r="Y50" s="16"/>
      <c r="Z50" s="13">
        <f t="shared" si="4"/>
        <v>2800000</v>
      </c>
      <c r="AA50" s="155"/>
      <c r="AB50" s="154"/>
      <c r="AC50" s="153"/>
      <c r="AD50" s="152"/>
      <c r="AE50" s="18"/>
      <c r="AF50" s="20"/>
      <c r="AG50" s="21" t="str">
        <f t="shared" si="5"/>
        <v>TRUE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51"/>
      <c r="H51" s="182"/>
      <c r="I51" s="151"/>
      <c r="J51" s="102"/>
      <c r="K51" s="10" t="str">
        <f t="shared" ca="1" si="0"/>
        <v/>
      </c>
      <c r="L51" s="135"/>
      <c r="M51" s="135"/>
      <c r="N51" s="135"/>
      <c r="O51" s="102">
        <v>5501.1</v>
      </c>
      <c r="P51" s="102">
        <v>1</v>
      </c>
      <c r="Q51" s="12" t="str">
        <f>VLOOKUP(O51, '[1]لیست محصولات اردیبهشت ۱۴۰۳'!B:C,2,0)</f>
        <v>ورتکس | Vortex</v>
      </c>
      <c r="R51" s="102"/>
      <c r="S51" s="11">
        <f>VLOOKUP(O51, '[1]لیست محصولات اردیبهشت ۱۴۰۳'!B:F,5,0)</f>
        <v>150</v>
      </c>
      <c r="T51" s="13">
        <f>VLOOKUP(O51, '[1]لیست محصولات اردیبهشت ۱۴۰۳'!B:G,6,0)</f>
        <v>2100000</v>
      </c>
      <c r="U51" s="14"/>
      <c r="V51" s="15">
        <f t="shared" si="1"/>
        <v>0</v>
      </c>
      <c r="W51" s="11">
        <f t="shared" si="2"/>
        <v>1</v>
      </c>
      <c r="X51" s="13">
        <f t="shared" si="3"/>
        <v>2100000</v>
      </c>
      <c r="Y51" s="16"/>
      <c r="Z51" s="13">
        <f t="shared" si="4"/>
        <v>2100000</v>
      </c>
      <c r="AA51" s="155"/>
      <c r="AB51" s="154"/>
      <c r="AC51" s="153"/>
      <c r="AD51" s="152"/>
      <c r="AE51" s="18"/>
      <c r="AF51" s="20"/>
      <c r="AG51" s="21" t="str">
        <f t="shared" si="5"/>
        <v>TRUE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24"/>
      <c r="H52" s="126"/>
      <c r="I52" s="124"/>
      <c r="J52" s="102"/>
      <c r="K52" s="10" t="str">
        <f t="shared" ca="1" si="0"/>
        <v/>
      </c>
      <c r="L52" s="122"/>
      <c r="M52" s="122"/>
      <c r="N52" s="122"/>
      <c r="O52" s="102">
        <v>3326.1</v>
      </c>
      <c r="P52" s="102">
        <v>1</v>
      </c>
      <c r="Q52" s="12" t="str">
        <f>VLOOKUP(O52, '[1]لیست محصولات اردیبهشت ۱۴۰۳'!B:C,2,0)</f>
        <v>میاگروس | Milagros</v>
      </c>
      <c r="R52" s="102"/>
      <c r="S52" s="11">
        <f>VLOOKUP(O52, '[1]لیست محصولات اردیبهشت ۱۴۰۳'!B:F,5,0)</f>
        <v>150</v>
      </c>
      <c r="T52" s="13">
        <f>VLOOKUP(O52, '[1]لیست محصولات اردیبهشت ۱۴۰۳'!B:G,6,0)</f>
        <v>3750000</v>
      </c>
      <c r="U52" s="14"/>
      <c r="V52" s="15">
        <f t="shared" si="1"/>
        <v>0</v>
      </c>
      <c r="W52" s="11">
        <f t="shared" si="2"/>
        <v>1</v>
      </c>
      <c r="X52" s="13">
        <f t="shared" si="3"/>
        <v>3750000</v>
      </c>
      <c r="Y52" s="16"/>
      <c r="Z52" s="13">
        <f t="shared" si="4"/>
        <v>3750000</v>
      </c>
      <c r="AA52" s="134"/>
      <c r="AB52" s="132"/>
      <c r="AC52" s="128"/>
      <c r="AD52" s="130"/>
      <c r="AE52" s="18"/>
      <c r="AF52" s="20"/>
      <c r="AG52" s="21" t="str">
        <f t="shared" si="5"/>
        <v>TRUE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23">
        <v>30</v>
      </c>
      <c r="H53" s="125">
        <v>274292033863</v>
      </c>
      <c r="I53" s="123" t="s">
        <v>386</v>
      </c>
      <c r="J53" s="102"/>
      <c r="K53" s="10" t="str">
        <f t="shared" ca="1" si="0"/>
        <v/>
      </c>
      <c r="L53" s="121" t="s">
        <v>116</v>
      </c>
      <c r="M53" s="121" t="s">
        <v>563</v>
      </c>
      <c r="N53" s="121"/>
      <c r="O53" s="102">
        <v>5522.1</v>
      </c>
      <c r="P53" s="102">
        <v>4</v>
      </c>
      <c r="Q53" s="12" t="str">
        <f>VLOOKUP(O53, '[1]لیست محصولات اردیبهشت ۱۴۰۳'!B:C,2,0)</f>
        <v>تامارا | Tamara</v>
      </c>
      <c r="R53" s="102"/>
      <c r="S53" s="11">
        <f>VLOOKUP(O53, '[1]لیست محصولات اردیبهشت ۱۴۰۳'!B:F,5,0)</f>
        <v>150</v>
      </c>
      <c r="T53" s="13">
        <f>VLOOKUP(O53, '[1]لیست محصولات اردیبهشت ۱۴۰۳'!B:G,6,0)</f>
        <v>2600000</v>
      </c>
      <c r="U53" s="14"/>
      <c r="V53" s="15">
        <f t="shared" si="1"/>
        <v>0</v>
      </c>
      <c r="W53" s="11">
        <f t="shared" si="2"/>
        <v>4</v>
      </c>
      <c r="X53" s="13">
        <f t="shared" si="3"/>
        <v>10400000</v>
      </c>
      <c r="Y53" s="16"/>
      <c r="Z53" s="13">
        <f t="shared" si="4"/>
        <v>10400000</v>
      </c>
      <c r="AA53" s="133" t="s">
        <v>564</v>
      </c>
      <c r="AB53" s="131" t="s">
        <v>565</v>
      </c>
      <c r="AC53" s="127" t="s">
        <v>566</v>
      </c>
      <c r="AD53" s="129"/>
      <c r="AE53" s="18"/>
      <c r="AF53" s="20"/>
      <c r="AG53" s="21" t="str">
        <f t="shared" si="5"/>
        <v>TRUE</v>
      </c>
      <c r="AH53" s="22" t="str">
        <f t="shared" si="6"/>
        <v>بندرماهشهر ناحیه صنعتی - ملک الشعراء بهار دو مجتمع آرام 28 واحد شش  - علیرضا مکرمی 09171067584</v>
      </c>
    </row>
    <row r="54" spans="1:34" ht="22.35" customHeight="1">
      <c r="A54" s="7"/>
      <c r="B54" s="7"/>
      <c r="C54" s="7"/>
      <c r="D54" s="7"/>
      <c r="E54" s="7"/>
      <c r="F54" s="8"/>
      <c r="G54" s="151"/>
      <c r="H54" s="182"/>
      <c r="I54" s="151"/>
      <c r="J54" s="102"/>
      <c r="K54" s="10" t="str">
        <f t="shared" ca="1" si="0"/>
        <v/>
      </c>
      <c r="L54" s="135"/>
      <c r="M54" s="135"/>
      <c r="N54" s="135"/>
      <c r="O54" s="102">
        <v>5522.1</v>
      </c>
      <c r="P54" s="102">
        <v>2</v>
      </c>
      <c r="Q54" s="12" t="str">
        <f>VLOOKUP(O54, '[1]لیست محصولات اردیبهشت ۱۴۰۳'!B:C,2,0)</f>
        <v>تامارا | Tamara</v>
      </c>
      <c r="R54" s="102" t="s">
        <v>151</v>
      </c>
      <c r="S54" s="11">
        <f>VLOOKUP(O54, '[1]لیست محصولات اردیبهشت ۱۴۰۳'!B:F,5,0)</f>
        <v>150</v>
      </c>
      <c r="T54" s="13">
        <f>VLOOKUP(O54, '[1]لیست محصولات اردیبهشت ۱۴۰۳'!B:G,6,0)</f>
        <v>2600000</v>
      </c>
      <c r="U54" s="14"/>
      <c r="V54" s="15">
        <f t="shared" si="1"/>
        <v>0</v>
      </c>
      <c r="W54" s="11">
        <f t="shared" si="2"/>
        <v>2</v>
      </c>
      <c r="X54" s="13">
        <f t="shared" si="3"/>
        <v>5200000</v>
      </c>
      <c r="Y54" s="16"/>
      <c r="Z54" s="13">
        <f t="shared" si="4"/>
        <v>5200000</v>
      </c>
      <c r="AA54" s="155"/>
      <c r="AB54" s="154"/>
      <c r="AC54" s="153"/>
      <c r="AD54" s="152"/>
      <c r="AE54" s="18"/>
      <c r="AF54" s="20"/>
      <c r="AG54" s="21" t="str">
        <f t="shared" si="5"/>
        <v>TRUE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51"/>
      <c r="H55" s="182"/>
      <c r="I55" s="151"/>
      <c r="J55" s="102"/>
      <c r="K55" s="10" t="str">
        <f t="shared" ca="1" si="0"/>
        <v/>
      </c>
      <c r="L55" s="135"/>
      <c r="M55" s="135"/>
      <c r="N55" s="135"/>
      <c r="O55" s="102">
        <v>5501.1</v>
      </c>
      <c r="P55" s="102">
        <v>2</v>
      </c>
      <c r="Q55" s="12" t="str">
        <f>VLOOKUP(O55, '[1]لیست محصولات اردیبهشت ۱۴۰۳'!B:C,2,0)</f>
        <v>ورتکس | Vortex</v>
      </c>
      <c r="R55" s="102"/>
      <c r="S55" s="11">
        <f>VLOOKUP(O55, '[1]لیست محصولات اردیبهشت ۱۴۰۳'!B:F,5,0)</f>
        <v>150</v>
      </c>
      <c r="T55" s="13">
        <f>VLOOKUP(O55, '[1]لیست محصولات اردیبهشت ۱۴۰۳'!B:G,6,0)</f>
        <v>2100000</v>
      </c>
      <c r="U55" s="24"/>
      <c r="V55" s="15">
        <f t="shared" si="1"/>
        <v>0</v>
      </c>
      <c r="W55" s="11">
        <f t="shared" si="2"/>
        <v>2</v>
      </c>
      <c r="X55" s="13">
        <f t="shared" si="3"/>
        <v>4200000</v>
      </c>
      <c r="Y55" s="16"/>
      <c r="Z55" s="13">
        <f t="shared" si="4"/>
        <v>4200000</v>
      </c>
      <c r="AA55" s="155"/>
      <c r="AB55" s="154"/>
      <c r="AC55" s="153"/>
      <c r="AD55" s="152"/>
      <c r="AE55" s="18"/>
      <c r="AF55" s="20"/>
      <c r="AG55" s="21" t="str">
        <f t="shared" si="5"/>
        <v>TRUE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24"/>
      <c r="H56" s="126"/>
      <c r="I56" s="124"/>
      <c r="J56" s="102"/>
      <c r="K56" s="10" t="str">
        <f t="shared" ca="1" si="0"/>
        <v/>
      </c>
      <c r="L56" s="122"/>
      <c r="M56" s="122"/>
      <c r="N56" s="122"/>
      <c r="O56" s="102">
        <v>5501.1</v>
      </c>
      <c r="P56" s="102">
        <v>2</v>
      </c>
      <c r="Q56" s="12" t="str">
        <f>VLOOKUP(O56, '[1]لیست محصولات اردیبهشت ۱۴۰۳'!B:C,2,0)</f>
        <v>ورتکس | Vortex</v>
      </c>
      <c r="R56" s="102" t="s">
        <v>151</v>
      </c>
      <c r="S56" s="11">
        <f>VLOOKUP(O56, '[1]لیست محصولات اردیبهشت ۱۴۰۳'!B:F,5,0)</f>
        <v>150</v>
      </c>
      <c r="T56" s="13">
        <f>VLOOKUP(O56, '[1]لیست محصولات اردیبهشت ۱۴۰۳'!B:G,6,0)</f>
        <v>2100000</v>
      </c>
      <c r="U56" s="14"/>
      <c r="V56" s="15">
        <f t="shared" si="1"/>
        <v>0</v>
      </c>
      <c r="W56" s="11">
        <f t="shared" si="2"/>
        <v>2</v>
      </c>
      <c r="X56" s="13">
        <f t="shared" si="3"/>
        <v>4200000</v>
      </c>
      <c r="Y56" s="16"/>
      <c r="Z56" s="13">
        <f t="shared" si="4"/>
        <v>4200000</v>
      </c>
      <c r="AA56" s="134"/>
      <c r="AB56" s="132"/>
      <c r="AC56" s="128"/>
      <c r="AD56" s="130"/>
      <c r="AE56" s="18"/>
      <c r="AF56" s="20"/>
      <c r="AG56" s="21" t="str">
        <f t="shared" si="5"/>
        <v>TRUE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23">
        <v>31</v>
      </c>
      <c r="H57" s="125">
        <v>274292799357</v>
      </c>
      <c r="I57" s="123" t="s">
        <v>386</v>
      </c>
      <c r="J57" s="102"/>
      <c r="K57" s="10" t="str">
        <f t="shared" ca="1" si="0"/>
        <v/>
      </c>
      <c r="L57" s="121" t="s">
        <v>221</v>
      </c>
      <c r="M57" s="121" t="s">
        <v>567</v>
      </c>
      <c r="N57" s="121"/>
      <c r="O57" s="102">
        <v>1125.3</v>
      </c>
      <c r="P57" s="102">
        <v>1</v>
      </c>
      <c r="Q57" s="12" t="str">
        <f>VLOOKUP(O57, '[1]لیست محصولات اردیبهشت ۱۴۰۳'!B:C,2,0)</f>
        <v>بنجامین دیانوس | Benjamin De Dianous</v>
      </c>
      <c r="R57" s="102"/>
      <c r="S57" s="11">
        <f>VLOOKUP(O57, '[1]لیست محصولات اردیبهشت ۱۴۰۳'!B:F,5,0)</f>
        <v>40</v>
      </c>
      <c r="T57" s="13">
        <f>VLOOKUP(O57, '[1]لیست محصولات اردیبهشت ۱۴۰۳'!B:G,6,0)</f>
        <v>5600000</v>
      </c>
      <c r="U57" s="14"/>
      <c r="V57" s="15">
        <f t="shared" si="1"/>
        <v>0</v>
      </c>
      <c r="W57" s="11">
        <f t="shared" si="2"/>
        <v>1</v>
      </c>
      <c r="X57" s="13">
        <f t="shared" si="3"/>
        <v>5600000</v>
      </c>
      <c r="Y57" s="16"/>
      <c r="Z57" s="13">
        <f t="shared" si="4"/>
        <v>5600000</v>
      </c>
      <c r="AA57" s="133" t="s">
        <v>38</v>
      </c>
      <c r="AB57" s="131" t="s">
        <v>568</v>
      </c>
      <c r="AC57" s="127" t="s">
        <v>569</v>
      </c>
      <c r="AD57" s="129" t="s">
        <v>41</v>
      </c>
      <c r="AE57" s="18"/>
      <c r="AF57" s="20"/>
      <c r="AG57" s="21" t="str">
        <f t="shared" si="5"/>
        <v>TRUE</v>
      </c>
      <c r="AH57" s="22" t="str">
        <f t="shared" si="6"/>
        <v>تهران پاسداران بوستان 5 پلاک 95  - رضا اردانه 09122752301</v>
      </c>
    </row>
    <row r="58" spans="1:34" ht="22.35" customHeight="1">
      <c r="A58" s="7"/>
      <c r="B58" s="7"/>
      <c r="C58" s="7"/>
      <c r="D58" s="7"/>
      <c r="E58" s="7"/>
      <c r="F58" s="8"/>
      <c r="G58" s="151"/>
      <c r="H58" s="182"/>
      <c r="I58" s="151"/>
      <c r="J58" s="102"/>
      <c r="K58" s="10" t="str">
        <f t="shared" ca="1" si="0"/>
        <v/>
      </c>
      <c r="L58" s="135"/>
      <c r="M58" s="135"/>
      <c r="N58" s="135"/>
      <c r="O58" s="102">
        <v>1130.3</v>
      </c>
      <c r="P58" s="102">
        <v>1</v>
      </c>
      <c r="Q58" s="12" t="str">
        <f>VLOOKUP(O58, '[1]لیست محصولات اردیبهشت ۱۴۰۳'!B:C,2,0)</f>
        <v>الیدا پلانو | Elida Plano</v>
      </c>
      <c r="R58" s="102"/>
      <c r="S58" s="11">
        <f>VLOOKUP(O58, '[1]لیست محصولات اردیبهشت ۱۴۰۳'!B:F,5,0)</f>
        <v>40</v>
      </c>
      <c r="T58" s="13">
        <f>VLOOKUP(O58, '[1]لیست محصولات اردیبهشت ۱۴۰۳'!B:G,6,0)</f>
        <v>6650000</v>
      </c>
      <c r="U58" s="14"/>
      <c r="V58" s="15">
        <f t="shared" si="1"/>
        <v>0</v>
      </c>
      <c r="W58" s="11">
        <f t="shared" si="2"/>
        <v>1</v>
      </c>
      <c r="X58" s="13">
        <f t="shared" si="3"/>
        <v>6650000</v>
      </c>
      <c r="Y58" s="16"/>
      <c r="Z58" s="13">
        <f t="shared" si="4"/>
        <v>6650000</v>
      </c>
      <c r="AA58" s="155"/>
      <c r="AB58" s="154"/>
      <c r="AC58" s="153"/>
      <c r="AD58" s="152"/>
      <c r="AE58" s="18"/>
      <c r="AF58" s="20"/>
      <c r="AG58" s="21" t="str">
        <f t="shared" si="5"/>
        <v>TRUE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51"/>
      <c r="H59" s="182"/>
      <c r="I59" s="151"/>
      <c r="J59" s="102"/>
      <c r="K59" s="10" t="str">
        <f t="shared" ca="1" si="0"/>
        <v/>
      </c>
      <c r="L59" s="135"/>
      <c r="M59" s="135"/>
      <c r="N59" s="135"/>
      <c r="O59" s="102">
        <v>3325.3</v>
      </c>
      <c r="P59" s="102">
        <v>1</v>
      </c>
      <c r="Q59" s="12" t="str">
        <f>VLOOKUP(O59, '[1]لیست محصولات اردیبهشت ۱۴۰۳'!B:C,2,0)</f>
        <v>راتناگری | Ratnagiri</v>
      </c>
      <c r="R59" s="102"/>
      <c r="S59" s="11">
        <f>VLOOKUP(O59, '[1]لیست محصولات اردیبهشت ۱۴۰۳'!B:F,5,0)</f>
        <v>40</v>
      </c>
      <c r="T59" s="13">
        <f>VLOOKUP(O59, '[1]لیست محصولات اردیبهشت ۱۴۰۳'!B:G,6,0)</f>
        <v>1250000</v>
      </c>
      <c r="U59" s="14"/>
      <c r="V59" s="15">
        <f t="shared" si="1"/>
        <v>0</v>
      </c>
      <c r="W59" s="11">
        <f t="shared" si="2"/>
        <v>1</v>
      </c>
      <c r="X59" s="13">
        <f t="shared" si="3"/>
        <v>1250000</v>
      </c>
      <c r="Y59" s="16"/>
      <c r="Z59" s="13">
        <f t="shared" si="4"/>
        <v>1250000</v>
      </c>
      <c r="AA59" s="155"/>
      <c r="AB59" s="154"/>
      <c r="AC59" s="153"/>
      <c r="AD59" s="152"/>
      <c r="AE59" s="18"/>
      <c r="AF59" s="20"/>
      <c r="AG59" s="21" t="str">
        <f t="shared" si="5"/>
        <v>TRUE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24"/>
      <c r="H60" s="126"/>
      <c r="I60" s="124"/>
      <c r="J60" s="102"/>
      <c r="K60" s="10" t="str">
        <f t="shared" ca="1" si="0"/>
        <v/>
      </c>
      <c r="L60" s="122"/>
      <c r="M60" s="122"/>
      <c r="N60" s="122"/>
      <c r="O60" s="102">
        <v>3326.3</v>
      </c>
      <c r="P60" s="102">
        <v>1</v>
      </c>
      <c r="Q60" s="12" t="str">
        <f>VLOOKUP(O60, '[1]لیست محصولات اردیبهشت ۱۴۰۳'!B:C,2,0)</f>
        <v>میاگروس | Milagros</v>
      </c>
      <c r="R60" s="102"/>
      <c r="S60" s="11">
        <f>VLOOKUP(O60, '[1]لیست محصولات اردیبهشت ۱۴۰۳'!B:F,5,0)</f>
        <v>40</v>
      </c>
      <c r="T60" s="13">
        <f>VLOOKUP(O60, '[1]لیست محصولات اردیبهشت ۱۴۰۳'!B:G,6,0)</f>
        <v>1100000</v>
      </c>
      <c r="U60" s="14"/>
      <c r="V60" s="15">
        <f t="shared" si="1"/>
        <v>0</v>
      </c>
      <c r="W60" s="11">
        <f t="shared" si="2"/>
        <v>1</v>
      </c>
      <c r="X60" s="13">
        <f t="shared" si="3"/>
        <v>1100000</v>
      </c>
      <c r="Y60" s="16"/>
      <c r="Z60" s="13">
        <f t="shared" si="4"/>
        <v>1100000</v>
      </c>
      <c r="AA60" s="134"/>
      <c r="AB60" s="132"/>
      <c r="AC60" s="128"/>
      <c r="AD60" s="130"/>
      <c r="AE60" s="18"/>
      <c r="AF60" s="20"/>
      <c r="AG60" s="21" t="str">
        <f t="shared" si="5"/>
        <v>TRUE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23">
        <v>32</v>
      </c>
      <c r="H61" s="125">
        <v>274294028089</v>
      </c>
      <c r="I61" s="123" t="s">
        <v>386</v>
      </c>
      <c r="J61" s="102"/>
      <c r="K61" s="10" t="str">
        <f t="shared" ca="1" si="0"/>
        <v/>
      </c>
      <c r="L61" s="121" t="s">
        <v>221</v>
      </c>
      <c r="M61" s="121" t="s">
        <v>567</v>
      </c>
      <c r="N61" s="121"/>
      <c r="O61" s="102">
        <v>1125.3</v>
      </c>
      <c r="P61" s="102">
        <v>1</v>
      </c>
      <c r="Q61" s="12" t="str">
        <f>VLOOKUP(O61, '[1]لیست محصولات اردیبهشت ۱۴۰۳'!B:C,2,0)</f>
        <v>بنجامین دیانوس | Benjamin De Dianous</v>
      </c>
      <c r="R61" s="102"/>
      <c r="S61" s="11">
        <f>VLOOKUP(O61, '[1]لیست محصولات اردیبهشت ۱۴۰۳'!B:F,5,0)</f>
        <v>40</v>
      </c>
      <c r="T61" s="13">
        <f>VLOOKUP(O61, '[1]لیست محصولات اردیبهشت ۱۴۰۳'!B:G,6,0)</f>
        <v>5600000</v>
      </c>
      <c r="U61" s="14"/>
      <c r="V61" s="15">
        <f t="shared" si="1"/>
        <v>0</v>
      </c>
      <c r="W61" s="11">
        <f t="shared" si="2"/>
        <v>1</v>
      </c>
      <c r="X61" s="13">
        <f t="shared" si="3"/>
        <v>5600000</v>
      </c>
      <c r="Y61" s="16"/>
      <c r="Z61" s="13">
        <f t="shared" si="4"/>
        <v>5600000</v>
      </c>
      <c r="AA61" s="133" t="s">
        <v>38</v>
      </c>
      <c r="AB61" s="131" t="s">
        <v>568</v>
      </c>
      <c r="AC61" s="127" t="s">
        <v>569</v>
      </c>
      <c r="AD61" s="129"/>
      <c r="AE61" s="157" t="s">
        <v>570</v>
      </c>
      <c r="AF61" s="20"/>
      <c r="AG61" s="21" t="str">
        <f t="shared" si="5"/>
        <v>TRUE</v>
      </c>
      <c r="AH61" s="22" t="str">
        <f t="shared" si="6"/>
        <v>تهران پاسداران بوستان 5 پلاک 95  - رضا اردانه 09122752301</v>
      </c>
    </row>
    <row r="62" spans="1:34" ht="22.35" customHeight="1">
      <c r="A62" s="7"/>
      <c r="B62" s="7"/>
      <c r="C62" s="7"/>
      <c r="D62" s="7"/>
      <c r="E62" s="7"/>
      <c r="F62" s="8"/>
      <c r="G62" s="151"/>
      <c r="H62" s="182"/>
      <c r="I62" s="151"/>
      <c r="J62" s="102"/>
      <c r="K62" s="10" t="str">
        <f t="shared" ca="1" si="0"/>
        <v/>
      </c>
      <c r="L62" s="135"/>
      <c r="M62" s="135"/>
      <c r="N62" s="135"/>
      <c r="O62" s="102">
        <v>1130.3</v>
      </c>
      <c r="P62" s="102">
        <v>1</v>
      </c>
      <c r="Q62" s="12" t="str">
        <f>VLOOKUP(O62, '[1]لیست محصولات اردیبهشت ۱۴۰۳'!B:C,2,0)</f>
        <v>الیدا پلانو | Elida Plano</v>
      </c>
      <c r="R62" s="102"/>
      <c r="S62" s="11">
        <f>VLOOKUP(O62, '[1]لیست محصولات اردیبهشت ۱۴۰۳'!B:F,5,0)</f>
        <v>40</v>
      </c>
      <c r="T62" s="13">
        <f>VLOOKUP(O62, '[1]لیست محصولات اردیبهشت ۱۴۰۳'!B:G,6,0)</f>
        <v>6650000</v>
      </c>
      <c r="U62" s="14"/>
      <c r="V62" s="15">
        <f t="shared" si="1"/>
        <v>0</v>
      </c>
      <c r="W62" s="11">
        <f t="shared" si="2"/>
        <v>1</v>
      </c>
      <c r="X62" s="13">
        <f t="shared" si="3"/>
        <v>6650000</v>
      </c>
      <c r="Y62" s="16"/>
      <c r="Z62" s="13">
        <f t="shared" si="4"/>
        <v>6650000</v>
      </c>
      <c r="AA62" s="155"/>
      <c r="AB62" s="154"/>
      <c r="AC62" s="153"/>
      <c r="AD62" s="152"/>
      <c r="AE62" s="157"/>
      <c r="AF62" s="20"/>
      <c r="AG62" s="21" t="str">
        <f t="shared" si="5"/>
        <v>TRUE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51"/>
      <c r="H63" s="182"/>
      <c r="I63" s="151"/>
      <c r="J63" s="102"/>
      <c r="K63" s="10" t="str">
        <f t="shared" ca="1" si="0"/>
        <v/>
      </c>
      <c r="L63" s="135"/>
      <c r="M63" s="135"/>
      <c r="N63" s="135"/>
      <c r="O63" s="102">
        <v>3325.3</v>
      </c>
      <c r="P63" s="102">
        <v>1</v>
      </c>
      <c r="Q63" s="12" t="str">
        <f>VLOOKUP(O63, '[1]لیست محصولات اردیبهشت ۱۴۰۳'!B:C,2,0)</f>
        <v>راتناگری | Ratnagiri</v>
      </c>
      <c r="R63" s="102"/>
      <c r="S63" s="11">
        <f>VLOOKUP(O63, '[1]لیست محصولات اردیبهشت ۱۴۰۳'!B:F,5,0)</f>
        <v>40</v>
      </c>
      <c r="T63" s="13">
        <f>VLOOKUP(O63, '[1]لیست محصولات اردیبهشت ۱۴۰۳'!B:G,6,0)</f>
        <v>1250000</v>
      </c>
      <c r="U63" s="14"/>
      <c r="V63" s="15">
        <f t="shared" si="1"/>
        <v>0</v>
      </c>
      <c r="W63" s="11">
        <f t="shared" si="2"/>
        <v>1</v>
      </c>
      <c r="X63" s="13">
        <f t="shared" si="3"/>
        <v>1250000</v>
      </c>
      <c r="Y63" s="16"/>
      <c r="Z63" s="13">
        <f t="shared" si="4"/>
        <v>1250000</v>
      </c>
      <c r="AA63" s="155"/>
      <c r="AB63" s="154"/>
      <c r="AC63" s="153"/>
      <c r="AD63" s="152"/>
      <c r="AE63" s="157" t="s">
        <v>571</v>
      </c>
      <c r="AF63" s="20"/>
      <c r="AG63" s="21" t="str">
        <f t="shared" si="5"/>
        <v>TRUE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24"/>
      <c r="H64" s="126"/>
      <c r="I64" s="124"/>
      <c r="J64" s="102"/>
      <c r="K64" s="10" t="str">
        <f t="shared" ca="1" si="0"/>
        <v/>
      </c>
      <c r="L64" s="122"/>
      <c r="M64" s="122"/>
      <c r="N64" s="122"/>
      <c r="O64" s="102">
        <v>3326.3</v>
      </c>
      <c r="P64" s="102">
        <v>1</v>
      </c>
      <c r="Q64" s="12" t="str">
        <f>VLOOKUP(O64, '[1]لیست محصولات اردیبهشت ۱۴۰۳'!B:C,2,0)</f>
        <v>میاگروس | Milagros</v>
      </c>
      <c r="R64" s="102"/>
      <c r="S64" s="11">
        <f>VLOOKUP(O64, '[1]لیست محصولات اردیبهشت ۱۴۰۳'!B:F,5,0)</f>
        <v>40</v>
      </c>
      <c r="T64" s="13">
        <f>VLOOKUP(O64, '[1]لیست محصولات اردیبهشت ۱۴۰۳'!B:G,6,0)</f>
        <v>1100000</v>
      </c>
      <c r="U64" s="14"/>
      <c r="V64" s="15">
        <f t="shared" si="1"/>
        <v>0</v>
      </c>
      <c r="W64" s="11">
        <f t="shared" si="2"/>
        <v>1</v>
      </c>
      <c r="X64" s="13">
        <f t="shared" si="3"/>
        <v>1100000</v>
      </c>
      <c r="Y64" s="16"/>
      <c r="Z64" s="13">
        <f t="shared" si="4"/>
        <v>1100000</v>
      </c>
      <c r="AA64" s="134"/>
      <c r="AB64" s="132"/>
      <c r="AC64" s="128"/>
      <c r="AD64" s="130"/>
      <c r="AE64" s="157"/>
      <c r="AF64" s="20"/>
      <c r="AG64" s="21" t="str">
        <f t="shared" si="5"/>
        <v>TRUE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63">
        <v>33</v>
      </c>
      <c r="H65" s="64" t="s">
        <v>128</v>
      </c>
      <c r="I65" s="63" t="s">
        <v>386</v>
      </c>
      <c r="J65" s="102"/>
      <c r="K65" s="10" t="str">
        <f t="shared" ca="1" si="0"/>
        <v/>
      </c>
      <c r="L65" s="11" t="s">
        <v>572</v>
      </c>
      <c r="M65" s="11" t="s">
        <v>573</v>
      </c>
      <c r="N65" s="11" t="s">
        <v>574</v>
      </c>
      <c r="O65" s="102">
        <v>5511.22</v>
      </c>
      <c r="P65" s="102">
        <v>2</v>
      </c>
      <c r="Q65" s="65" t="str">
        <f>VLOOKUP(O65, '[1]لیست محصولات اردیبهشت ۱۴۰۳'!B:C,2,0)</f>
        <v>هامبلا(رست دمی) | Hambella( Filter Roast)</v>
      </c>
      <c r="R65" s="102"/>
      <c r="S65" s="11">
        <f>VLOOKUP(O65, '[1]لیست محصولات اردیبهشت ۱۴۰۳'!B:F,5,0)</f>
        <v>750</v>
      </c>
      <c r="T65" s="13">
        <f>VLOOKUP(O65, '[1]لیست محصولات اردیبهشت ۱۴۰۳'!B:G,6,0)</f>
        <v>13350000</v>
      </c>
      <c r="U65" s="24"/>
      <c r="V65" s="15">
        <f t="shared" si="1"/>
        <v>0</v>
      </c>
      <c r="W65" s="11">
        <f t="shared" si="2"/>
        <v>2</v>
      </c>
      <c r="X65" s="13">
        <f t="shared" si="3"/>
        <v>26700000</v>
      </c>
      <c r="Y65" s="16"/>
      <c r="Z65" s="13">
        <f t="shared" si="4"/>
        <v>26700000</v>
      </c>
      <c r="AA65" s="17" t="s">
        <v>575</v>
      </c>
      <c r="AB65" s="12" t="s">
        <v>576</v>
      </c>
      <c r="AC65" s="18" t="s">
        <v>577</v>
      </c>
      <c r="AD65" s="19"/>
      <c r="AE65" s="18"/>
      <c r="AF65" s="20"/>
      <c r="AG65" s="21" t="str">
        <f t="shared" si="5"/>
        <v>TRUE</v>
      </c>
      <c r="AH65" s="22" t="str">
        <f t="shared" si="6"/>
        <v>لاهیجان روستاي سوستان بالا خيابان مسجد كوچه مهر پنج (خانه روستايي است و پلاك ندارد) کافه اپل - نیما نظری 09393741144</v>
      </c>
    </row>
    <row r="66" spans="1:34" ht="22.35" customHeight="1">
      <c r="A66" s="7"/>
      <c r="B66" s="7"/>
      <c r="C66" s="7"/>
      <c r="D66" s="7"/>
      <c r="E66" s="7"/>
      <c r="F66" s="8"/>
      <c r="G66" s="102">
        <v>34</v>
      </c>
      <c r="H66" s="9">
        <v>274298954180</v>
      </c>
      <c r="I66" s="102" t="s">
        <v>386</v>
      </c>
      <c r="J66" s="102"/>
      <c r="K66" s="10" t="str">
        <f t="shared" ref="K66:K87" ca="1" si="7">IF(C66, TODAY(), "" )</f>
        <v/>
      </c>
      <c r="L66" s="11" t="s">
        <v>578</v>
      </c>
      <c r="M66" s="11" t="s">
        <v>579</v>
      </c>
      <c r="N66" s="11"/>
      <c r="O66" s="102">
        <v>5501.2</v>
      </c>
      <c r="P66" s="102">
        <v>2</v>
      </c>
      <c r="Q66" s="12" t="str">
        <f>VLOOKUP(O66, '[1]لیست محصولات اردیبهشت ۱۴۰۳'!B:C,2,0)</f>
        <v>ورتکس | Vortex</v>
      </c>
      <c r="R66" s="102"/>
      <c r="S66" s="11">
        <f>VLOOKUP(O66, '[1]لیست محصولات اردیبهشت ۱۴۰۳'!B:F,5,0)</f>
        <v>750</v>
      </c>
      <c r="T66" s="13">
        <f>VLOOKUP(O66, '[1]لیست محصولات اردیبهشت ۱۴۰۳'!B:G,6,0)</f>
        <v>9900000</v>
      </c>
      <c r="U66" s="14"/>
      <c r="V66" s="15">
        <f t="shared" ref="V66:V129" si="8">IF(C66, P66, U66 )</f>
        <v>0</v>
      </c>
      <c r="W66" s="11">
        <f t="shared" ref="W66:W200" si="9">P66-V66</f>
        <v>2</v>
      </c>
      <c r="X66" s="13">
        <f t="shared" ref="X66:X200" si="10">P66*T66</f>
        <v>19800000</v>
      </c>
      <c r="Y66" s="16"/>
      <c r="Z66" s="13">
        <f t="shared" ref="Z66:Z200" si="11">X66-Y66</f>
        <v>19800000</v>
      </c>
      <c r="AA66" s="17" t="s">
        <v>38</v>
      </c>
      <c r="AB66" s="12" t="s">
        <v>580</v>
      </c>
      <c r="AC66" s="18" t="s">
        <v>581</v>
      </c>
      <c r="AD66" s="19" t="s">
        <v>41</v>
      </c>
      <c r="AE66" s="18"/>
      <c r="AF66" s="20"/>
      <c r="AG66" s="21" t="str">
        <f t="shared" ref="AG66:AG94" si="12">IF(V66=P66, "FALSE", "TRUE" )</f>
        <v>TRUE</v>
      </c>
      <c r="AH66" s="22" t="str">
        <f t="shared" si="6"/>
        <v>تهران اکباتان فاز دو خیابان صارمی خیابان محقق سعید پاساژ گلها  - سید حسین سید حاتمی 09192168701</v>
      </c>
    </row>
    <row r="67" spans="1:34" ht="22.35" customHeight="1">
      <c r="A67" s="7"/>
      <c r="B67" s="7"/>
      <c r="C67" s="7"/>
      <c r="D67" s="7"/>
      <c r="E67" s="7"/>
      <c r="F67" s="8"/>
      <c r="G67" s="63">
        <v>35</v>
      </c>
      <c r="H67" s="64" t="s">
        <v>128</v>
      </c>
      <c r="I67" s="63" t="s">
        <v>386</v>
      </c>
      <c r="J67" s="102"/>
      <c r="K67" s="10" t="str">
        <f t="shared" ca="1" si="7"/>
        <v/>
      </c>
      <c r="L67" s="11"/>
      <c r="M67" s="11" t="s">
        <v>582</v>
      </c>
      <c r="N67" s="11" t="s">
        <v>583</v>
      </c>
      <c r="O67" s="102">
        <v>5501.3</v>
      </c>
      <c r="P67" s="102">
        <v>2</v>
      </c>
      <c r="Q67" s="12" t="str">
        <f>VLOOKUP(O67, '[1]لیست محصولات اردیبهشت ۱۴۰۳'!B:C,2,0)</f>
        <v>ورتکس | Vortex</v>
      </c>
      <c r="R67" s="102"/>
      <c r="S67" s="11">
        <f>VLOOKUP(O67, '[1]لیست محصولات اردیبهشت ۱۴۰۳'!B:F,5,0)</f>
        <v>4000</v>
      </c>
      <c r="T67" s="13">
        <f>VLOOKUP(O67, '[1]لیست محصولات اردیبهشت ۱۴۰۳'!B:G,6,0)</f>
        <v>51200000</v>
      </c>
      <c r="U67" s="14"/>
      <c r="V67" s="15">
        <f t="shared" si="8"/>
        <v>0</v>
      </c>
      <c r="W67" s="11">
        <f t="shared" si="9"/>
        <v>2</v>
      </c>
      <c r="X67" s="13">
        <f t="shared" si="10"/>
        <v>102400000</v>
      </c>
      <c r="Y67" s="16"/>
      <c r="Z67" s="13">
        <f t="shared" si="11"/>
        <v>102400000</v>
      </c>
      <c r="AA67" s="17" t="s">
        <v>38</v>
      </c>
      <c r="AB67" s="12" t="s">
        <v>584</v>
      </c>
      <c r="AC67" s="18" t="s">
        <v>585</v>
      </c>
      <c r="AD67" s="19"/>
      <c r="AE67" s="18"/>
      <c r="AF67" s="20"/>
      <c r="AG67" s="21" t="str">
        <f t="shared" si="12"/>
        <v>TRUE</v>
      </c>
      <c r="AH67" s="22" t="str">
        <f t="shared" si="6"/>
        <v>تهران خ حافظ خ نوفل لوشاتو خ هانری کوربن پلاک ۸ پلتفرم وست -  واهه 09124753526</v>
      </c>
    </row>
    <row r="68" spans="1:34" ht="22.35" customHeight="1">
      <c r="A68" s="7"/>
      <c r="B68" s="7"/>
      <c r="C68" s="7"/>
      <c r="D68" s="7"/>
      <c r="E68" s="7"/>
      <c r="F68" s="8"/>
      <c r="G68" s="102">
        <v>36</v>
      </c>
      <c r="H68" s="9">
        <v>274300934077</v>
      </c>
      <c r="I68" s="102" t="s">
        <v>386</v>
      </c>
      <c r="J68" s="102"/>
      <c r="K68" s="10" t="str">
        <f t="shared" ca="1" si="7"/>
        <v/>
      </c>
      <c r="L68" s="11" t="s">
        <v>267</v>
      </c>
      <c r="M68" s="11" t="s">
        <v>586</v>
      </c>
      <c r="N68" s="11" t="s">
        <v>587</v>
      </c>
      <c r="O68" s="102">
        <v>5522.2</v>
      </c>
      <c r="P68" s="102">
        <v>1</v>
      </c>
      <c r="Q68" s="12" t="str">
        <f>VLOOKUP(O68, '[1]لیست محصولات اردیبهشت ۱۴۰۳'!B:C,2,0)</f>
        <v>تامارا | Tamara</v>
      </c>
      <c r="R68" s="102"/>
      <c r="S68" s="11">
        <f>VLOOKUP(O68, '[1]لیست محصولات اردیبهشت ۱۴۰۳'!B:F,5,0)</f>
        <v>750</v>
      </c>
      <c r="T68" s="13">
        <f>VLOOKUP(O68, '[1]لیست محصولات اردیبهشت ۱۴۰۳'!B:G,6,0)</f>
        <v>12450000</v>
      </c>
      <c r="U68" s="14"/>
      <c r="V68" s="15">
        <f t="shared" si="8"/>
        <v>0</v>
      </c>
      <c r="W68" s="11">
        <f t="shared" si="9"/>
        <v>1</v>
      </c>
      <c r="X68" s="13">
        <f t="shared" si="10"/>
        <v>12450000</v>
      </c>
      <c r="Y68" s="16"/>
      <c r="Z68" s="13">
        <f t="shared" si="11"/>
        <v>12450000</v>
      </c>
      <c r="AA68" s="17" t="s">
        <v>87</v>
      </c>
      <c r="AB68" s="12" t="s">
        <v>588</v>
      </c>
      <c r="AC68" s="18" t="s">
        <v>589</v>
      </c>
      <c r="AD68" s="19"/>
      <c r="AE68" s="18"/>
      <c r="AF68" s="20"/>
      <c r="AG68" s="21" t="str">
        <f t="shared" si="12"/>
        <v>TRUE</v>
      </c>
      <c r="AH68" s="22" t="str">
        <f t="shared" ref="AH68:AH131" si="13">AA68&amp;" "&amp;AB68&amp;" "&amp;N68&amp;" - "&amp;L68&amp;" "&amp;M68&amp;" "&amp;AC68</f>
        <v>کرج مهرشهر،انتهای خیابان ۱۰۰غربی،پیچک اول نبش خیابان ۱۱۶  کافه یوتا - علی رسولی 09127789346</v>
      </c>
    </row>
    <row r="69" spans="1:34" ht="22.35" customHeight="1">
      <c r="A69" s="7"/>
      <c r="B69" s="7"/>
      <c r="C69" s="7"/>
      <c r="D69" s="7"/>
      <c r="E69" s="7"/>
      <c r="F69" s="8"/>
      <c r="G69" s="123">
        <v>37</v>
      </c>
      <c r="H69" s="125">
        <v>53960865801</v>
      </c>
      <c r="I69" s="123" t="s">
        <v>386</v>
      </c>
      <c r="J69" s="102"/>
      <c r="K69" s="10" t="str">
        <f t="shared" ca="1" si="7"/>
        <v/>
      </c>
      <c r="L69" s="121" t="s">
        <v>238</v>
      </c>
      <c r="M69" s="121" t="s">
        <v>590</v>
      </c>
      <c r="N69" s="121" t="s">
        <v>591</v>
      </c>
      <c r="O69" s="102">
        <v>5511.11</v>
      </c>
      <c r="P69" s="102">
        <v>2</v>
      </c>
      <c r="Q69" s="65" t="str">
        <f>VLOOKUP(O69, '[1]لیست محصولات اردیبهشت ۱۴۰۳'!B:C,2,0)</f>
        <v>هامبلا(رست دمی) | Hambella( Filter Roast)</v>
      </c>
      <c r="R69" s="102"/>
      <c r="S69" s="11">
        <f>VLOOKUP(O69, '[1]لیست محصولات اردیبهشت ۱۴۰۳'!B:F,5,0)</f>
        <v>150</v>
      </c>
      <c r="T69" s="13">
        <f>VLOOKUP(O69, '[1]لیست محصولات اردیبهشت ۱۴۰۳'!B:G,6,0)</f>
        <v>2800000</v>
      </c>
      <c r="U69" s="14"/>
      <c r="V69" s="15">
        <f t="shared" si="8"/>
        <v>0</v>
      </c>
      <c r="W69" s="11">
        <f t="shared" si="9"/>
        <v>2</v>
      </c>
      <c r="X69" s="13">
        <f t="shared" si="10"/>
        <v>5600000</v>
      </c>
      <c r="Y69" s="16"/>
      <c r="Z69" s="13">
        <f t="shared" si="11"/>
        <v>5600000</v>
      </c>
      <c r="AA69" s="133" t="s">
        <v>38</v>
      </c>
      <c r="AB69" s="131" t="s">
        <v>592</v>
      </c>
      <c r="AC69" s="127" t="s">
        <v>593</v>
      </c>
      <c r="AD69" s="129" t="s">
        <v>41</v>
      </c>
      <c r="AE69" s="18"/>
      <c r="AF69" s="20"/>
      <c r="AG69" s="21" t="str">
        <f t="shared" si="12"/>
        <v>TRUE</v>
      </c>
      <c r="AH69" s="22" t="str">
        <f t="shared" si="13"/>
        <v>تهران بلوار دریا . خیابان موج.مابین توحید سه و چهار پلاک ۸ کافه لین - محمدامین اتابکی 09198362066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24"/>
      <c r="H70" s="126"/>
      <c r="I70" s="124"/>
      <c r="J70" s="102"/>
      <c r="K70" s="10" t="str">
        <f t="shared" ca="1" si="7"/>
        <v/>
      </c>
      <c r="L70" s="122"/>
      <c r="M70" s="122"/>
      <c r="N70" s="122"/>
      <c r="O70" s="102">
        <v>5501.2</v>
      </c>
      <c r="P70" s="102">
        <v>3</v>
      </c>
      <c r="Q70" s="12" t="str">
        <f>VLOOKUP(O70, '[1]لیست محصولات اردیبهشت ۱۴۰۳'!B:C,2,0)</f>
        <v>ورتکس | Vortex</v>
      </c>
      <c r="R70" s="102"/>
      <c r="S70" s="11">
        <f>VLOOKUP(O70, '[1]لیست محصولات اردیبهشت ۱۴۰۳'!B:F,5,0)</f>
        <v>750</v>
      </c>
      <c r="T70" s="13">
        <f>VLOOKUP(O70, '[1]لیست محصولات اردیبهشت ۱۴۰۳'!B:G,6,0)</f>
        <v>9900000</v>
      </c>
      <c r="U70" s="14"/>
      <c r="V70" s="15">
        <f t="shared" si="8"/>
        <v>0</v>
      </c>
      <c r="W70" s="11">
        <f t="shared" si="9"/>
        <v>3</v>
      </c>
      <c r="X70" s="13">
        <f t="shared" si="10"/>
        <v>29700000</v>
      </c>
      <c r="Y70" s="16"/>
      <c r="Z70" s="13">
        <f t="shared" si="11"/>
        <v>29700000</v>
      </c>
      <c r="AA70" s="134"/>
      <c r="AB70" s="132"/>
      <c r="AC70" s="128"/>
      <c r="AD70" s="130"/>
      <c r="AE70" s="18"/>
      <c r="AF70" s="20"/>
      <c r="AG70" s="21" t="str">
        <f t="shared" si="12"/>
        <v>TRUE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>
        <v>38</v>
      </c>
      <c r="H71" s="9">
        <v>274301591146</v>
      </c>
      <c r="I71" s="102" t="s">
        <v>386</v>
      </c>
      <c r="J71" s="102"/>
      <c r="K71" s="10" t="str">
        <f t="shared" ca="1" si="7"/>
        <v/>
      </c>
      <c r="L71" s="11" t="s">
        <v>594</v>
      </c>
      <c r="M71" s="11" t="s">
        <v>595</v>
      </c>
      <c r="N71" s="11"/>
      <c r="O71" s="102">
        <v>3325.1</v>
      </c>
      <c r="P71" s="102">
        <v>1</v>
      </c>
      <c r="Q71" s="12" t="str">
        <f>VLOOKUP(O71, '[1]لیست محصولات اردیبهشت ۱۴۰۳'!B:C,2,0)</f>
        <v>راتناگری | Ratnagiri</v>
      </c>
      <c r="R71" s="102" t="s">
        <v>460</v>
      </c>
      <c r="S71" s="11">
        <f>VLOOKUP(O71, '[1]لیست محصولات اردیبهشت ۱۴۰۳'!B:F,5,0)</f>
        <v>150</v>
      </c>
      <c r="T71" s="13">
        <f>VLOOKUP(O71, '[1]لیست محصولات اردیبهشت ۱۴۰۳'!B:G,6,0)</f>
        <v>4250000</v>
      </c>
      <c r="U71" s="14"/>
      <c r="V71" s="15">
        <f t="shared" si="8"/>
        <v>0</v>
      </c>
      <c r="W71" s="11">
        <f t="shared" si="9"/>
        <v>1</v>
      </c>
      <c r="X71" s="13">
        <f t="shared" si="10"/>
        <v>4250000</v>
      </c>
      <c r="Y71" s="16"/>
      <c r="Z71" s="13">
        <f t="shared" si="11"/>
        <v>4250000</v>
      </c>
      <c r="AA71" s="17" t="s">
        <v>38</v>
      </c>
      <c r="AB71" s="12" t="s">
        <v>596</v>
      </c>
      <c r="AC71" s="18" t="s">
        <v>597</v>
      </c>
      <c r="AD71" s="19" t="s">
        <v>41</v>
      </c>
      <c r="AE71" s="18"/>
      <c r="AF71" s="20"/>
      <c r="AG71" s="21" t="str">
        <f t="shared" si="12"/>
        <v>TRUE</v>
      </c>
      <c r="AH71" s="22" t="str">
        <f t="shared" si="13"/>
        <v>تهران خیابان باهنر، خیابان امیرسلیمانی، بن بست همای، پلاک ۳، واحد ۳  - احمدرضا رحیم‌اُف 09363757387</v>
      </c>
    </row>
    <row r="72" spans="1:34" ht="22.35" customHeight="1">
      <c r="A72" s="7"/>
      <c r="B72" s="7"/>
      <c r="C72" s="7"/>
      <c r="D72" s="7"/>
      <c r="E72" s="7"/>
      <c r="F72" s="8"/>
      <c r="G72" s="123">
        <v>39</v>
      </c>
      <c r="H72" s="125">
        <v>274302481493</v>
      </c>
      <c r="I72" s="123" t="s">
        <v>386</v>
      </c>
      <c r="J72" s="102"/>
      <c r="K72" s="10" t="str">
        <f t="shared" ca="1" si="7"/>
        <v/>
      </c>
      <c r="L72" s="121" t="s">
        <v>598</v>
      </c>
      <c r="M72" s="121" t="s">
        <v>599</v>
      </c>
      <c r="N72" s="121"/>
      <c r="O72" s="102">
        <v>5522.1</v>
      </c>
      <c r="P72" s="102">
        <v>1</v>
      </c>
      <c r="Q72" s="12" t="str">
        <f>VLOOKUP(O72, '[1]لیست محصولات اردیبهشت ۱۴۰۳'!B:C,2,0)</f>
        <v>تامارا | Tamara</v>
      </c>
      <c r="R72" s="102"/>
      <c r="S72" s="11">
        <f>VLOOKUP(O72, '[1]لیست محصولات اردیبهشت ۱۴۰۳'!B:F,5,0)</f>
        <v>150</v>
      </c>
      <c r="T72" s="13">
        <f>VLOOKUP(O72, '[1]لیست محصولات اردیبهشت ۱۴۰۳'!B:G,6,0)</f>
        <v>2600000</v>
      </c>
      <c r="U72" s="14"/>
      <c r="V72" s="15">
        <f t="shared" si="8"/>
        <v>0</v>
      </c>
      <c r="W72" s="11">
        <f t="shared" si="9"/>
        <v>1</v>
      </c>
      <c r="X72" s="13">
        <f t="shared" si="10"/>
        <v>2600000</v>
      </c>
      <c r="Y72" s="16"/>
      <c r="Z72" s="13">
        <f t="shared" si="11"/>
        <v>2600000</v>
      </c>
      <c r="AA72" s="133" t="s">
        <v>38</v>
      </c>
      <c r="AB72" s="131" t="s">
        <v>600</v>
      </c>
      <c r="AC72" s="127" t="s">
        <v>601</v>
      </c>
      <c r="AD72" s="129" t="s">
        <v>41</v>
      </c>
      <c r="AE72" s="18"/>
      <c r="AF72" s="20"/>
      <c r="AG72" s="21" t="str">
        <f t="shared" si="12"/>
        <v>TRUE</v>
      </c>
      <c r="AH72" s="22" t="str">
        <f t="shared" si="13"/>
        <v>تهران سعادت آباد، بلوار کوهستان،بعد از مجتمع تجاری اپال ، مجتمع مسکونی کوهستان ، ورودی اول، سرو ۱۴ واحد c۸ *تحویل لابی داده شود*  - آرش علائی 09122995095</v>
      </c>
    </row>
    <row r="73" spans="1:34" ht="22.35" customHeight="1">
      <c r="A73" s="7"/>
      <c r="B73" s="7"/>
      <c r="C73" s="7"/>
      <c r="D73" s="7"/>
      <c r="E73" s="7"/>
      <c r="F73" s="8"/>
      <c r="G73" s="151"/>
      <c r="H73" s="182"/>
      <c r="I73" s="151"/>
      <c r="J73" s="102"/>
      <c r="K73" s="10" t="str">
        <f t="shared" ca="1" si="7"/>
        <v/>
      </c>
      <c r="L73" s="135"/>
      <c r="M73" s="135"/>
      <c r="N73" s="135"/>
      <c r="O73" s="102">
        <v>3326.1</v>
      </c>
      <c r="P73" s="102">
        <v>1</v>
      </c>
      <c r="Q73" s="12" t="str">
        <f>VLOOKUP(O73, '[1]لیست محصولات اردیبهشت ۱۴۰۳'!B:C,2,0)</f>
        <v>میاگروس | Milagros</v>
      </c>
      <c r="R73" s="102"/>
      <c r="S73" s="11">
        <f>VLOOKUP(O73, '[1]لیست محصولات اردیبهشت ۱۴۰۳'!B:F,5,0)</f>
        <v>150</v>
      </c>
      <c r="T73" s="13">
        <f>VLOOKUP(O73, '[1]لیست محصولات اردیبهشت ۱۴۰۳'!B:G,6,0)</f>
        <v>3750000</v>
      </c>
      <c r="U73" s="14"/>
      <c r="V73" s="15">
        <f t="shared" si="8"/>
        <v>0</v>
      </c>
      <c r="W73" s="11">
        <f t="shared" si="9"/>
        <v>1</v>
      </c>
      <c r="X73" s="13">
        <f t="shared" si="10"/>
        <v>3750000</v>
      </c>
      <c r="Y73" s="16"/>
      <c r="Z73" s="13">
        <f t="shared" si="11"/>
        <v>3750000</v>
      </c>
      <c r="AA73" s="155"/>
      <c r="AB73" s="154"/>
      <c r="AC73" s="153"/>
      <c r="AD73" s="152"/>
      <c r="AE73" s="18"/>
      <c r="AF73" s="20"/>
      <c r="AG73" s="21" t="str">
        <f t="shared" si="12"/>
        <v>TRUE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24"/>
      <c r="H74" s="126"/>
      <c r="I74" s="124"/>
      <c r="J74" s="102"/>
      <c r="K74" s="10" t="str">
        <f t="shared" ca="1" si="7"/>
        <v/>
      </c>
      <c r="L74" s="122"/>
      <c r="M74" s="122"/>
      <c r="N74" s="122"/>
      <c r="O74" s="102">
        <v>5511.11</v>
      </c>
      <c r="P74" s="102">
        <v>1</v>
      </c>
      <c r="Q74" s="65" t="str">
        <f>VLOOKUP(O74, '[1]لیست محصولات اردیبهشت ۱۴۰۳'!B:C,2,0)</f>
        <v>هامبلا(رست دمی) | Hambella( Filter Roast)</v>
      </c>
      <c r="R74" s="102"/>
      <c r="S74" s="11">
        <f>VLOOKUP(O74, '[1]لیست محصولات اردیبهشت ۱۴۰۳'!B:F,5,0)</f>
        <v>150</v>
      </c>
      <c r="T74" s="13">
        <f>VLOOKUP(O74, '[1]لیست محصولات اردیبهشت ۱۴۰۳'!B:G,6,0)</f>
        <v>2800000</v>
      </c>
      <c r="U74" s="14"/>
      <c r="V74" s="15">
        <f t="shared" si="8"/>
        <v>0</v>
      </c>
      <c r="W74" s="11">
        <f t="shared" si="9"/>
        <v>1</v>
      </c>
      <c r="X74" s="13">
        <f t="shared" si="10"/>
        <v>2800000</v>
      </c>
      <c r="Y74" s="16"/>
      <c r="Z74" s="13">
        <f t="shared" si="11"/>
        <v>2800000</v>
      </c>
      <c r="AA74" s="134"/>
      <c r="AB74" s="132"/>
      <c r="AC74" s="128"/>
      <c r="AD74" s="130"/>
      <c r="AE74" s="18"/>
      <c r="AF74" s="20"/>
      <c r="AG74" s="21" t="str">
        <f t="shared" si="12"/>
        <v>TRUE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63">
        <v>40</v>
      </c>
      <c r="H75" s="64" t="s">
        <v>128</v>
      </c>
      <c r="I75" s="63" t="s">
        <v>386</v>
      </c>
      <c r="J75" s="102"/>
      <c r="K75" s="10" t="str">
        <f t="shared" ca="1" si="7"/>
        <v/>
      </c>
      <c r="L75" s="11" t="s">
        <v>602</v>
      </c>
      <c r="M75" s="11" t="s">
        <v>603</v>
      </c>
      <c r="N75" s="11" t="s">
        <v>604</v>
      </c>
      <c r="O75" s="102">
        <v>5501.1</v>
      </c>
      <c r="P75" s="102">
        <v>3</v>
      </c>
      <c r="Q75" s="12" t="str">
        <f>VLOOKUP(O75, '[1]لیست محصولات اردیبهشت ۱۴۰۳'!B:C,2,0)</f>
        <v>ورتکس | Vortex</v>
      </c>
      <c r="R75" s="102"/>
      <c r="S75" s="11">
        <f>VLOOKUP(O75, '[1]لیست محصولات اردیبهشت ۱۴۰۳'!B:F,5,0)</f>
        <v>150</v>
      </c>
      <c r="T75" s="13">
        <f>VLOOKUP(O75, '[1]لیست محصولات اردیبهشت ۱۴۰۳'!B:G,6,0)</f>
        <v>2100000</v>
      </c>
      <c r="U75" s="14"/>
      <c r="V75" s="15">
        <f t="shared" si="8"/>
        <v>0</v>
      </c>
      <c r="W75" s="11">
        <f t="shared" si="9"/>
        <v>3</v>
      </c>
      <c r="X75" s="13">
        <f t="shared" si="10"/>
        <v>6300000</v>
      </c>
      <c r="Y75" s="16"/>
      <c r="Z75" s="13">
        <f t="shared" si="11"/>
        <v>6300000</v>
      </c>
      <c r="AA75" s="17" t="s">
        <v>38</v>
      </c>
      <c r="AB75" s="12" t="s">
        <v>605</v>
      </c>
      <c r="AC75" s="18" t="s">
        <v>606</v>
      </c>
      <c r="AD75" s="19" t="s">
        <v>41</v>
      </c>
      <c r="AE75" s="18"/>
      <c r="AF75" s="20"/>
      <c r="AG75" s="21" t="str">
        <f t="shared" si="12"/>
        <v>TRUE</v>
      </c>
      <c r="AH75" s="22" t="str">
        <f t="shared" si="13"/>
        <v>تهران میدان آرژانتین خیابان زاگرس نبش خیابان ۳۱ پلاک ۱۷ ساختمان پلی ران اتصال شرکت پلی ران - ویدا شاهی 09335716579</v>
      </c>
    </row>
    <row r="76" spans="1:34" ht="22.35" customHeight="1">
      <c r="A76" s="7"/>
      <c r="B76" s="7"/>
      <c r="C76" s="7"/>
      <c r="D76" s="7"/>
      <c r="E76" s="7"/>
      <c r="F76" s="8"/>
      <c r="G76" s="102">
        <v>41</v>
      </c>
      <c r="H76" s="9">
        <v>274303576737</v>
      </c>
      <c r="I76" s="102" t="s">
        <v>386</v>
      </c>
      <c r="J76" s="102"/>
      <c r="K76" s="10" t="str">
        <f t="shared" ca="1" si="7"/>
        <v/>
      </c>
      <c r="L76" s="11" t="s">
        <v>607</v>
      </c>
      <c r="M76" s="11" t="s">
        <v>608</v>
      </c>
      <c r="N76" s="11"/>
      <c r="O76" s="102">
        <v>3326.1</v>
      </c>
      <c r="P76" s="102">
        <v>1</v>
      </c>
      <c r="Q76" s="12" t="str">
        <f>VLOOKUP(O76, '[1]لیست محصولات اردیبهشت ۱۴۰۳'!B:C,2,0)</f>
        <v>میاگروس | Milagros</v>
      </c>
      <c r="R76" s="102"/>
      <c r="S76" s="11">
        <f>VLOOKUP(O76, '[1]لیست محصولات اردیبهشت ۱۴۰۳'!B:F,5,0)</f>
        <v>150</v>
      </c>
      <c r="T76" s="13">
        <f>VLOOKUP(O76, '[1]لیست محصولات اردیبهشت ۱۴۰۳'!B:G,6,0)</f>
        <v>3750000</v>
      </c>
      <c r="U76" s="14"/>
      <c r="V76" s="15">
        <f t="shared" si="8"/>
        <v>0</v>
      </c>
      <c r="W76" s="11">
        <f t="shared" si="9"/>
        <v>1</v>
      </c>
      <c r="X76" s="13">
        <f t="shared" si="10"/>
        <v>3750000</v>
      </c>
      <c r="Y76" s="16"/>
      <c r="Z76" s="13">
        <f t="shared" si="11"/>
        <v>3750000</v>
      </c>
      <c r="AA76" s="17" t="s">
        <v>38</v>
      </c>
      <c r="AB76" s="12" t="s">
        <v>609</v>
      </c>
      <c r="AC76" s="18" t="s">
        <v>610</v>
      </c>
      <c r="AD76" s="19" t="s">
        <v>41</v>
      </c>
      <c r="AE76" s="18"/>
      <c r="AF76" s="20"/>
      <c r="AG76" s="21" t="str">
        <f t="shared" si="12"/>
        <v>TRUE</v>
      </c>
      <c r="AH76" s="22" t="str">
        <f t="shared" si="13"/>
        <v>تهران خیابان جمهوری،خیابان آذربایجان شرقی،تقاطع خیابان دانشگاه و خیابان دوازده فروردین، شماره ۱۰۳،گروه سولیکو کاله  - نازنین مختاری ترکمانی 09128131029</v>
      </c>
    </row>
    <row r="77" spans="1:34" ht="22.35" customHeight="1">
      <c r="A77" s="7"/>
      <c r="B77" s="7"/>
      <c r="C77" s="7"/>
      <c r="D77" s="7"/>
      <c r="E77" s="7"/>
      <c r="F77" s="8"/>
      <c r="G77" s="123">
        <v>42</v>
      </c>
      <c r="H77" s="125">
        <v>274303669689</v>
      </c>
      <c r="I77" s="123" t="s">
        <v>386</v>
      </c>
      <c r="J77" s="102"/>
      <c r="K77" s="10" t="str">
        <f t="shared" ca="1" si="7"/>
        <v/>
      </c>
      <c r="L77" s="121" t="s">
        <v>611</v>
      </c>
      <c r="M77" s="121" t="s">
        <v>612</v>
      </c>
      <c r="N77" s="121"/>
      <c r="O77" s="102">
        <v>5511.11</v>
      </c>
      <c r="P77" s="102">
        <v>1</v>
      </c>
      <c r="Q77" s="65" t="str">
        <f>VLOOKUP(O77, '[1]لیست محصولات اردیبهشت ۱۴۰۳'!B:C,2,0)</f>
        <v>هامبلا(رست دمی) | Hambella( Filter Roast)</v>
      </c>
      <c r="R77" s="102" t="s">
        <v>613</v>
      </c>
      <c r="S77" s="11">
        <f>VLOOKUP(O77, '[1]لیست محصولات اردیبهشت ۱۴۰۳'!B:F,5,0)</f>
        <v>150</v>
      </c>
      <c r="T77" s="13">
        <f>VLOOKUP(O77, '[1]لیست محصولات اردیبهشت ۱۴۰۳'!B:G,6,0)</f>
        <v>2800000</v>
      </c>
      <c r="U77" s="14"/>
      <c r="V77" s="15">
        <f t="shared" si="8"/>
        <v>0</v>
      </c>
      <c r="W77" s="11">
        <f t="shared" si="9"/>
        <v>1</v>
      </c>
      <c r="X77" s="13">
        <f t="shared" si="10"/>
        <v>2800000</v>
      </c>
      <c r="Y77" s="16"/>
      <c r="Z77" s="13">
        <f t="shared" si="11"/>
        <v>2800000</v>
      </c>
      <c r="AA77" s="133" t="s">
        <v>575</v>
      </c>
      <c r="AB77" s="131" t="s">
        <v>614</v>
      </c>
      <c r="AC77" s="127" t="s">
        <v>615</v>
      </c>
      <c r="AD77" s="129"/>
      <c r="AE77" s="18"/>
      <c r="AF77" s="20"/>
      <c r="AG77" s="21" t="str">
        <f t="shared" si="12"/>
        <v>TRUE</v>
      </c>
      <c r="AH77" s="22" t="str">
        <f t="shared" si="13"/>
        <v>لاهیجان میدان معلم، آشپزخانه‌ی خط پیتزا  - شقایق شهیدیان 09362432128</v>
      </c>
    </row>
    <row r="78" spans="1:34" ht="22.35" customHeight="1">
      <c r="A78" s="7"/>
      <c r="B78" s="7"/>
      <c r="C78" s="7"/>
      <c r="D78" s="7"/>
      <c r="E78" s="7"/>
      <c r="F78" s="8"/>
      <c r="G78" s="124"/>
      <c r="H78" s="126"/>
      <c r="I78" s="124"/>
      <c r="J78" s="102"/>
      <c r="K78" s="10" t="str">
        <f t="shared" ca="1" si="7"/>
        <v/>
      </c>
      <c r="L78" s="122"/>
      <c r="M78" s="122"/>
      <c r="N78" s="122"/>
      <c r="O78" s="102">
        <v>5511.11</v>
      </c>
      <c r="P78" s="102">
        <v>1</v>
      </c>
      <c r="Q78" s="65" t="str">
        <f>VLOOKUP(O78, '[1]لیست محصولات اردیبهشت ۱۴۰۳'!B:C,2,0)</f>
        <v>هامبلا(رست دمی) | Hambella( Filter Roast)</v>
      </c>
      <c r="R78" s="102" t="s">
        <v>54</v>
      </c>
      <c r="S78" s="11">
        <f>VLOOKUP(O78, '[1]لیست محصولات اردیبهشت ۱۴۰۳'!B:F,5,0)</f>
        <v>150</v>
      </c>
      <c r="T78" s="13">
        <f>VLOOKUP(O78, '[1]لیست محصولات اردیبهشت ۱۴۰۳'!B:G,6,0)</f>
        <v>2800000</v>
      </c>
      <c r="U78" s="14"/>
      <c r="V78" s="15">
        <f t="shared" si="8"/>
        <v>0</v>
      </c>
      <c r="W78" s="11">
        <f t="shared" si="9"/>
        <v>1</v>
      </c>
      <c r="X78" s="13">
        <f t="shared" si="10"/>
        <v>2800000</v>
      </c>
      <c r="Y78" s="16"/>
      <c r="Z78" s="13">
        <f t="shared" si="11"/>
        <v>2800000</v>
      </c>
      <c r="AA78" s="134"/>
      <c r="AB78" s="132"/>
      <c r="AC78" s="128"/>
      <c r="AD78" s="130"/>
      <c r="AE78" s="18"/>
      <c r="AF78" s="20"/>
      <c r="AG78" s="21" t="str">
        <f t="shared" si="12"/>
        <v>TRUE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36">
        <v>43</v>
      </c>
      <c r="H79" s="139" t="s">
        <v>128</v>
      </c>
      <c r="I79" s="136" t="s">
        <v>386</v>
      </c>
      <c r="J79" s="102"/>
      <c r="K79" s="10" t="str">
        <f t="shared" ca="1" si="7"/>
        <v/>
      </c>
      <c r="L79" s="121" t="s">
        <v>513</v>
      </c>
      <c r="M79" s="121" t="s">
        <v>616</v>
      </c>
      <c r="N79" s="121" t="s">
        <v>617</v>
      </c>
      <c r="O79" s="102">
        <v>5501.3</v>
      </c>
      <c r="P79" s="102">
        <v>2</v>
      </c>
      <c r="Q79" s="12" t="str">
        <f>VLOOKUP(O79, '[1]لیست محصولات اردیبهشت ۱۴۰۳'!B:C,2,0)</f>
        <v>ورتکس | Vortex</v>
      </c>
      <c r="R79" s="102"/>
      <c r="S79" s="11">
        <f>VLOOKUP(O79, '[1]لیست محصولات اردیبهشت ۱۴۰۳'!B:F,5,0)</f>
        <v>4000</v>
      </c>
      <c r="T79" s="13">
        <f>VLOOKUP(O79, '[1]لیست محصولات اردیبهشت ۱۴۰۳'!B:G,6,0)</f>
        <v>51200000</v>
      </c>
      <c r="U79" s="14"/>
      <c r="V79" s="15">
        <f t="shared" si="8"/>
        <v>0</v>
      </c>
      <c r="W79" s="11">
        <f t="shared" si="9"/>
        <v>2</v>
      </c>
      <c r="X79" s="13">
        <f t="shared" si="10"/>
        <v>102400000</v>
      </c>
      <c r="Y79" s="16"/>
      <c r="Z79" s="13">
        <f t="shared" si="11"/>
        <v>102400000</v>
      </c>
      <c r="AA79" s="133" t="s">
        <v>361</v>
      </c>
      <c r="AB79" s="131" t="s">
        <v>618</v>
      </c>
      <c r="AC79" s="127" t="s">
        <v>619</v>
      </c>
      <c r="AD79" s="129"/>
      <c r="AE79" s="18"/>
      <c r="AF79" s="20"/>
      <c r="AG79" s="21" t="str">
        <f t="shared" si="12"/>
        <v>TRUE</v>
      </c>
      <c r="AH79" s="22" t="str">
        <f t="shared" si="13"/>
        <v>تبریز وليعصر ،چهارراه شريعتي به سمت رازي کافه پرکو - سالار درنگ 09125006328</v>
      </c>
    </row>
    <row r="80" spans="1:34" ht="22.35" customHeight="1">
      <c r="A80" s="7"/>
      <c r="B80" s="7"/>
      <c r="C80" s="7"/>
      <c r="D80" s="7"/>
      <c r="E80" s="7"/>
      <c r="F80" s="8"/>
      <c r="G80" s="138"/>
      <c r="H80" s="141"/>
      <c r="I80" s="138"/>
      <c r="J80" s="102"/>
      <c r="K80" s="10" t="str">
        <f t="shared" ca="1" si="7"/>
        <v/>
      </c>
      <c r="L80" s="122"/>
      <c r="M80" s="122"/>
      <c r="N80" s="122"/>
      <c r="O80" s="102">
        <v>3326.2</v>
      </c>
      <c r="P80" s="102">
        <v>1</v>
      </c>
      <c r="Q80" s="12" t="str">
        <f>VLOOKUP(O80, '[1]لیست محصولات اردیبهشت ۱۴۰۳'!B:C,2,0)</f>
        <v>میاگروس | Milagros</v>
      </c>
      <c r="R80" s="102"/>
      <c r="S80" s="11">
        <f>VLOOKUP(O80, '[1]لیست محصولات اردیبهشت ۱۴۰۳'!B:F,5,0)</f>
        <v>750</v>
      </c>
      <c r="T80" s="13">
        <f>VLOOKUP(O80, '[1]لیست محصولات اردیبهشت ۱۴۰۳'!B:G,6,0)</f>
        <v>18150000</v>
      </c>
      <c r="U80" s="14"/>
      <c r="V80" s="15">
        <f t="shared" si="8"/>
        <v>0</v>
      </c>
      <c r="W80" s="11">
        <f t="shared" si="9"/>
        <v>1</v>
      </c>
      <c r="X80" s="13">
        <f t="shared" si="10"/>
        <v>18150000</v>
      </c>
      <c r="Y80" s="16"/>
      <c r="Z80" s="13">
        <f t="shared" si="11"/>
        <v>18150000</v>
      </c>
      <c r="AA80" s="134"/>
      <c r="AB80" s="132"/>
      <c r="AC80" s="128"/>
      <c r="AD80" s="130"/>
      <c r="AE80" s="18"/>
      <c r="AF80" s="20"/>
      <c r="AG80" s="21" t="str">
        <f t="shared" si="12"/>
        <v>TRUE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23">
        <v>44</v>
      </c>
      <c r="H81" s="125">
        <v>274304982399</v>
      </c>
      <c r="I81" s="123" t="s">
        <v>386</v>
      </c>
      <c r="J81" s="102"/>
      <c r="K81" s="10" t="str">
        <f t="shared" ca="1" si="7"/>
        <v/>
      </c>
      <c r="L81" s="121" t="s">
        <v>339</v>
      </c>
      <c r="M81" s="121" t="s">
        <v>620</v>
      </c>
      <c r="N81" s="121"/>
      <c r="O81" s="102">
        <v>5501.2</v>
      </c>
      <c r="P81" s="102">
        <v>2</v>
      </c>
      <c r="Q81" s="12" t="str">
        <f>VLOOKUP(O81, '[1]لیست محصولات اردیبهشت ۱۴۰۳'!B:C,2,0)</f>
        <v>ورتکس | Vortex</v>
      </c>
      <c r="R81" s="102"/>
      <c r="S81" s="11">
        <f>VLOOKUP(O81, '[1]لیست محصولات اردیبهشت ۱۴۰۳'!B:F,5,0)</f>
        <v>750</v>
      </c>
      <c r="T81" s="13">
        <f>VLOOKUP(O81, '[1]لیست محصولات اردیبهشت ۱۴۰۳'!B:G,6,0)</f>
        <v>9900000</v>
      </c>
      <c r="U81" s="14"/>
      <c r="V81" s="15">
        <f t="shared" si="8"/>
        <v>0</v>
      </c>
      <c r="W81" s="11">
        <f t="shared" si="9"/>
        <v>2</v>
      </c>
      <c r="X81" s="13">
        <f t="shared" si="10"/>
        <v>19800000</v>
      </c>
      <c r="Y81" s="16"/>
      <c r="Z81" s="13">
        <f t="shared" si="11"/>
        <v>19800000</v>
      </c>
      <c r="AA81" s="133" t="s">
        <v>292</v>
      </c>
      <c r="AB81" s="131" t="s">
        <v>621</v>
      </c>
      <c r="AC81" s="127" t="s">
        <v>622</v>
      </c>
      <c r="AD81" s="129"/>
      <c r="AE81" s="18"/>
      <c r="AF81" s="20"/>
      <c r="AG81" s="21" t="str">
        <f t="shared" si="12"/>
        <v>TRUE</v>
      </c>
      <c r="AH81" s="22" t="str">
        <f t="shared" si="13"/>
        <v>اصفهان خ استانداری خ حکیم کوچه٧ هتل سنتى اصفهان  - امیرعلی سید حسینی 09133508028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51"/>
      <c r="H82" s="182"/>
      <c r="I82" s="151"/>
      <c r="J82" s="102"/>
      <c r="K82" s="10" t="str">
        <f t="shared" ca="1" si="7"/>
        <v/>
      </c>
      <c r="L82" s="135"/>
      <c r="M82" s="135"/>
      <c r="N82" s="135"/>
      <c r="O82" s="102">
        <v>3325.2</v>
      </c>
      <c r="P82" s="102">
        <v>1</v>
      </c>
      <c r="Q82" s="12" t="str">
        <f>VLOOKUP(O82, '[1]لیست محصولات اردیبهشت ۱۴۰۳'!B:C,2,0)</f>
        <v>راتناگری | Ratnagiri</v>
      </c>
      <c r="R82" s="102"/>
      <c r="S82" s="11">
        <f>VLOOKUP(O82, '[1]لیست محصولات اردیبهشت ۱۴۰۳'!B:F,5,0)</f>
        <v>750</v>
      </c>
      <c r="T82" s="13">
        <f>VLOOKUP(O82, '[1]لیست محصولات اردیبهشت ۱۴۰۳'!B:G,6,0)</f>
        <v>20700000</v>
      </c>
      <c r="U82" s="14"/>
      <c r="V82" s="15">
        <f t="shared" si="8"/>
        <v>0</v>
      </c>
      <c r="W82" s="11">
        <f t="shared" si="9"/>
        <v>1</v>
      </c>
      <c r="X82" s="13">
        <f t="shared" si="10"/>
        <v>20700000</v>
      </c>
      <c r="Y82" s="16"/>
      <c r="Z82" s="13">
        <f t="shared" si="11"/>
        <v>20700000</v>
      </c>
      <c r="AA82" s="155"/>
      <c r="AB82" s="154"/>
      <c r="AC82" s="153"/>
      <c r="AD82" s="152"/>
      <c r="AE82" s="18"/>
      <c r="AF82" s="20"/>
      <c r="AG82" s="21" t="str">
        <f t="shared" si="12"/>
        <v>TRUE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24"/>
      <c r="H83" s="126"/>
      <c r="I83" s="124"/>
      <c r="J83" s="102"/>
      <c r="K83" s="10" t="str">
        <f t="shared" ca="1" si="7"/>
        <v/>
      </c>
      <c r="L83" s="122"/>
      <c r="M83" s="122"/>
      <c r="N83" s="122"/>
      <c r="O83" s="102">
        <v>5522.2</v>
      </c>
      <c r="P83" s="102">
        <v>1</v>
      </c>
      <c r="Q83" s="12" t="str">
        <f>VLOOKUP(O83, '[1]لیست محصولات اردیبهشت ۱۴۰۳'!B:C,2,0)</f>
        <v>تامارا | Tamara</v>
      </c>
      <c r="R83" s="102"/>
      <c r="S83" s="11">
        <f>VLOOKUP(O83, '[1]لیست محصولات اردیبهشت ۱۴۰۳'!B:F,5,0)</f>
        <v>750</v>
      </c>
      <c r="T83" s="13">
        <f>VLOOKUP(O83, '[1]لیست محصولات اردیبهشت ۱۴۰۳'!B:G,6,0)</f>
        <v>12450000</v>
      </c>
      <c r="U83" s="14"/>
      <c r="V83" s="15">
        <f t="shared" si="8"/>
        <v>0</v>
      </c>
      <c r="W83" s="11">
        <f t="shared" si="9"/>
        <v>1</v>
      </c>
      <c r="X83" s="13">
        <f t="shared" si="10"/>
        <v>12450000</v>
      </c>
      <c r="Y83" s="16"/>
      <c r="Z83" s="13">
        <f t="shared" si="11"/>
        <v>12450000</v>
      </c>
      <c r="AA83" s="134"/>
      <c r="AB83" s="132"/>
      <c r="AC83" s="128"/>
      <c r="AD83" s="130"/>
      <c r="AE83" s="18"/>
      <c r="AF83" s="20"/>
      <c r="AG83" s="21" t="str">
        <f t="shared" si="12"/>
        <v>TRUE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36">
        <v>45</v>
      </c>
      <c r="H84" s="139" t="s">
        <v>128</v>
      </c>
      <c r="I84" s="136" t="s">
        <v>386</v>
      </c>
      <c r="J84" s="102"/>
      <c r="K84" s="10" t="str">
        <f t="shared" ca="1" si="7"/>
        <v/>
      </c>
      <c r="L84" s="121" t="s">
        <v>221</v>
      </c>
      <c r="M84" s="121" t="s">
        <v>623</v>
      </c>
      <c r="N84" s="121" t="s">
        <v>624</v>
      </c>
      <c r="O84" s="102">
        <v>5511.2</v>
      </c>
      <c r="P84" s="102">
        <v>10</v>
      </c>
      <c r="Q84" s="12" t="str">
        <f>VLOOKUP(O84, '[1]لیست محصولات اردیبهشت ۱۴۰۳'!B:C,2,0)</f>
        <v>هامبلا | Hambella</v>
      </c>
      <c r="R84" s="102"/>
      <c r="S84" s="11">
        <f>VLOOKUP(O84, '[1]لیست محصولات اردیبهشت ۱۴۰۳'!B:F,5,0)</f>
        <v>750</v>
      </c>
      <c r="T84" s="13">
        <f>VLOOKUP(O84, '[1]لیست محصولات اردیبهشت ۱۴۰۳'!B:G,6,0)</f>
        <v>13350000</v>
      </c>
      <c r="U84" s="14"/>
      <c r="V84" s="15">
        <f t="shared" si="8"/>
        <v>0</v>
      </c>
      <c r="W84" s="11">
        <f t="shared" si="9"/>
        <v>10</v>
      </c>
      <c r="X84" s="13">
        <f t="shared" si="10"/>
        <v>133500000</v>
      </c>
      <c r="Y84" s="16"/>
      <c r="Z84" s="13">
        <f t="shared" si="11"/>
        <v>133500000</v>
      </c>
      <c r="AA84" s="133" t="s">
        <v>361</v>
      </c>
      <c r="AB84" s="131" t="s">
        <v>625</v>
      </c>
      <c r="AC84" s="127" t="s">
        <v>626</v>
      </c>
      <c r="AD84" s="129"/>
      <c r="AE84" s="18"/>
      <c r="AF84" s="20"/>
      <c r="AG84" s="21" t="str">
        <f t="shared" si="12"/>
        <v>TRUE</v>
      </c>
      <c r="AH84" s="22" t="str">
        <f t="shared" si="13"/>
        <v>تبریز بارون آواك روبه روي درب پشتي پاساژ ضرغامي دکان قهوه نوزده دو صفر - رضا ظریف 09142155595</v>
      </c>
    </row>
    <row r="85" spans="1:34" ht="22.35" customHeight="1">
      <c r="A85" s="7"/>
      <c r="B85" s="7"/>
      <c r="C85" s="7"/>
      <c r="D85" s="7"/>
      <c r="E85" s="7"/>
      <c r="F85" s="8"/>
      <c r="G85" s="137"/>
      <c r="H85" s="140"/>
      <c r="I85" s="137"/>
      <c r="J85" s="102"/>
      <c r="K85" s="10" t="str">
        <f t="shared" ca="1" si="7"/>
        <v/>
      </c>
      <c r="L85" s="135"/>
      <c r="M85" s="135"/>
      <c r="N85" s="135"/>
      <c r="O85" s="102">
        <v>5511.1</v>
      </c>
      <c r="P85" s="102">
        <v>10</v>
      </c>
      <c r="Q85" s="12" t="str">
        <f>VLOOKUP(O85, '[1]لیست محصولات اردیبهشت ۱۴۰۳'!B:C,2,0)</f>
        <v>هامبلا | Hambella</v>
      </c>
      <c r="R85" s="102"/>
      <c r="S85" s="11">
        <f>VLOOKUP(O85, '[1]لیست محصولات اردیبهشت ۱۴۰۳'!B:F,5,0)</f>
        <v>150</v>
      </c>
      <c r="T85" s="13">
        <f>VLOOKUP(O85, '[1]لیست محصولات اردیبهشت ۱۴۰۳'!B:G,6,0)</f>
        <v>2800000</v>
      </c>
      <c r="U85" s="14"/>
      <c r="V85" s="15">
        <f t="shared" si="8"/>
        <v>0</v>
      </c>
      <c r="W85" s="11">
        <f t="shared" si="9"/>
        <v>10</v>
      </c>
      <c r="X85" s="13">
        <f t="shared" si="10"/>
        <v>28000000</v>
      </c>
      <c r="Y85" s="16"/>
      <c r="Z85" s="13">
        <f t="shared" si="11"/>
        <v>28000000</v>
      </c>
      <c r="AA85" s="155"/>
      <c r="AB85" s="154"/>
      <c r="AC85" s="153"/>
      <c r="AD85" s="152"/>
      <c r="AE85" s="18"/>
      <c r="AF85" s="20"/>
      <c r="AG85" s="21" t="str">
        <f t="shared" si="12"/>
        <v>TRUE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37"/>
      <c r="H86" s="140"/>
      <c r="I86" s="137"/>
      <c r="J86" s="102"/>
      <c r="K86" s="10" t="str">
        <f t="shared" ca="1" si="7"/>
        <v/>
      </c>
      <c r="L86" s="135"/>
      <c r="M86" s="135"/>
      <c r="N86" s="135"/>
      <c r="O86" s="102">
        <v>3325.1</v>
      </c>
      <c r="P86" s="102">
        <v>5</v>
      </c>
      <c r="Q86" s="12" t="str">
        <f>VLOOKUP(O86, '[1]لیست محصولات اردیبهشت ۱۴۰۳'!B:C,2,0)</f>
        <v>راتناگری | Ratnagiri</v>
      </c>
      <c r="R86" s="102"/>
      <c r="S86" s="11">
        <f>VLOOKUP(O86, '[1]لیست محصولات اردیبهشت ۱۴۰۳'!B:F,5,0)</f>
        <v>150</v>
      </c>
      <c r="T86" s="13">
        <f>VLOOKUP(O86, '[1]لیست محصولات اردیبهشت ۱۴۰۳'!B:G,6,0)</f>
        <v>4250000</v>
      </c>
      <c r="U86" s="14"/>
      <c r="V86" s="15">
        <f t="shared" si="8"/>
        <v>0</v>
      </c>
      <c r="W86" s="11">
        <f t="shared" si="9"/>
        <v>5</v>
      </c>
      <c r="X86" s="13">
        <f t="shared" si="10"/>
        <v>21250000</v>
      </c>
      <c r="Y86" s="16"/>
      <c r="Z86" s="13">
        <f t="shared" si="11"/>
        <v>21250000</v>
      </c>
      <c r="AA86" s="155"/>
      <c r="AB86" s="154"/>
      <c r="AC86" s="153"/>
      <c r="AD86" s="152"/>
      <c r="AE86" s="18"/>
      <c r="AF86" s="20"/>
      <c r="AG86" s="21" t="str">
        <f t="shared" si="12"/>
        <v>TRUE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37"/>
      <c r="H87" s="140"/>
      <c r="I87" s="137"/>
      <c r="J87" s="102"/>
      <c r="K87" s="10" t="str">
        <f t="shared" ca="1" si="7"/>
        <v/>
      </c>
      <c r="L87" s="135"/>
      <c r="M87" s="135"/>
      <c r="N87" s="135"/>
      <c r="O87" s="102">
        <v>3326.1</v>
      </c>
      <c r="P87" s="102">
        <v>5</v>
      </c>
      <c r="Q87" s="12" t="str">
        <f>VLOOKUP(O87, '[1]لیست محصولات اردیبهشت ۱۴۰۳'!B:C,2,0)</f>
        <v>میاگروس | Milagros</v>
      </c>
      <c r="R87" s="102"/>
      <c r="S87" s="11">
        <f>VLOOKUP(O87, '[1]لیست محصولات اردیبهشت ۱۴۰۳'!B:F,5,0)</f>
        <v>150</v>
      </c>
      <c r="T87" s="13">
        <f>VLOOKUP(O87, '[1]لیست محصولات اردیبهشت ۱۴۰۳'!B:G,6,0)</f>
        <v>3750000</v>
      </c>
      <c r="U87" s="14"/>
      <c r="V87" s="15">
        <f t="shared" si="8"/>
        <v>0</v>
      </c>
      <c r="W87" s="11">
        <f t="shared" si="9"/>
        <v>5</v>
      </c>
      <c r="X87" s="13">
        <f t="shared" si="10"/>
        <v>18750000</v>
      </c>
      <c r="Y87" s="16"/>
      <c r="Z87" s="13">
        <f t="shared" si="11"/>
        <v>18750000</v>
      </c>
      <c r="AA87" s="155"/>
      <c r="AB87" s="154"/>
      <c r="AC87" s="153"/>
      <c r="AD87" s="152"/>
      <c r="AE87" s="18"/>
      <c r="AF87" s="20"/>
      <c r="AG87" s="21" t="str">
        <f t="shared" si="12"/>
        <v>TRUE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38"/>
      <c r="H88" s="141"/>
      <c r="I88" s="138"/>
      <c r="J88" s="102"/>
      <c r="K88" s="10"/>
      <c r="L88" s="122"/>
      <c r="M88" s="122"/>
      <c r="N88" s="122"/>
      <c r="O88" s="102">
        <v>5522.2</v>
      </c>
      <c r="P88" s="102">
        <v>2</v>
      </c>
      <c r="Q88" s="12" t="str">
        <f>VLOOKUP(O88, '[1]لیست محصولات اردیبهشت ۱۴۰۳'!B:C,2,0)</f>
        <v>تامارا | Tamara</v>
      </c>
      <c r="R88" s="102"/>
      <c r="S88" s="11">
        <f>VLOOKUP(O88, '[1]لیست محصولات اردیبهشت ۱۴۰۳'!B:F,5,0)</f>
        <v>750</v>
      </c>
      <c r="T88" s="13">
        <f>VLOOKUP(O88, '[1]لیست محصولات اردیبهشت ۱۴۰۳'!B:G,6,0)</f>
        <v>12450000</v>
      </c>
      <c r="U88" s="14"/>
      <c r="V88" s="15">
        <f t="shared" si="8"/>
        <v>0</v>
      </c>
      <c r="W88" s="11">
        <f t="shared" si="9"/>
        <v>2</v>
      </c>
      <c r="X88" s="13">
        <f t="shared" si="10"/>
        <v>24900000</v>
      </c>
      <c r="Y88" s="16"/>
      <c r="Z88" s="13">
        <f t="shared" si="11"/>
        <v>24900000</v>
      </c>
      <c r="AA88" s="134"/>
      <c r="AB88" s="132"/>
      <c r="AC88" s="128"/>
      <c r="AD88" s="130"/>
      <c r="AE88" s="18"/>
      <c r="AF88" s="20"/>
      <c r="AG88" s="21" t="str">
        <f t="shared" si="12"/>
        <v>TRUE</v>
      </c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>
        <v>46</v>
      </c>
      <c r="H89" s="9">
        <v>274316119769</v>
      </c>
      <c r="I89" s="102" t="s">
        <v>386</v>
      </c>
      <c r="J89" s="102"/>
      <c r="K89" s="10"/>
      <c r="L89" s="11" t="s">
        <v>116</v>
      </c>
      <c r="M89" s="11" t="s">
        <v>563</v>
      </c>
      <c r="N89" s="11"/>
      <c r="O89" s="102">
        <v>5522.1</v>
      </c>
      <c r="P89" s="102">
        <v>1</v>
      </c>
      <c r="Q89" s="12" t="str">
        <f>VLOOKUP(O89, '[1]لیست محصولات اردیبهشت ۱۴۰۳'!B:C,2,0)</f>
        <v>تامارا | Tamara</v>
      </c>
      <c r="R89" s="102"/>
      <c r="S89" s="11">
        <f>VLOOKUP(O89, '[1]لیست محصولات اردیبهشت ۱۴۰۳'!B:F,5,0)</f>
        <v>150</v>
      </c>
      <c r="T89" s="13">
        <f>VLOOKUP(O89, '[1]لیست محصولات اردیبهشت ۱۴۰۳'!B:G,6,0)</f>
        <v>2600000</v>
      </c>
      <c r="U89" s="14"/>
      <c r="V89" s="15">
        <f t="shared" si="8"/>
        <v>0</v>
      </c>
      <c r="W89" s="11">
        <f t="shared" si="9"/>
        <v>1</v>
      </c>
      <c r="X89" s="13">
        <f t="shared" si="10"/>
        <v>2600000</v>
      </c>
      <c r="Y89" s="16"/>
      <c r="Z89" s="13">
        <f t="shared" si="11"/>
        <v>2600000</v>
      </c>
      <c r="AA89" s="202" t="s">
        <v>627</v>
      </c>
      <c r="AB89" s="203"/>
      <c r="AC89" s="203"/>
      <c r="AD89" s="203"/>
      <c r="AE89" s="204"/>
      <c r="AF89" s="20"/>
      <c r="AG89" s="21" t="str">
        <f t="shared" si="12"/>
        <v>TRUE</v>
      </c>
      <c r="AH89" s="22" t="str">
        <f t="shared" si="13"/>
        <v xml:space="preserve">ادامه سفارش علیرضا مکرمی   - علیرضا مکرمی </v>
      </c>
    </row>
    <row r="90" spans="1:34" ht="22.35" customHeight="1">
      <c r="A90" s="7"/>
      <c r="B90" s="7"/>
      <c r="C90" s="7"/>
      <c r="D90" s="7"/>
      <c r="E90" s="7"/>
      <c r="F90" s="8"/>
      <c r="G90" s="102">
        <v>47</v>
      </c>
      <c r="H90" s="9">
        <v>274318759442</v>
      </c>
      <c r="I90" s="102" t="s">
        <v>386</v>
      </c>
      <c r="J90" s="102"/>
      <c r="K90" s="10"/>
      <c r="L90" s="11" t="s">
        <v>628</v>
      </c>
      <c r="M90" s="11" t="s">
        <v>629</v>
      </c>
      <c r="N90" s="11"/>
      <c r="O90" s="102">
        <v>5501.1</v>
      </c>
      <c r="P90" s="102">
        <v>1</v>
      </c>
      <c r="Q90" s="12" t="str">
        <f>VLOOKUP(O90, '[1]لیست محصولات اردیبهشت ۱۴۰۳'!B:C,2,0)</f>
        <v>ورتکس | Vortex</v>
      </c>
      <c r="R90" s="102"/>
      <c r="S90" s="11">
        <f>VLOOKUP(O90, '[1]لیست محصولات اردیبهشت ۱۴۰۳'!B:F,5,0)</f>
        <v>150</v>
      </c>
      <c r="T90" s="13">
        <f>VLOOKUP(O90, '[1]لیست محصولات اردیبهشت ۱۴۰۳'!B:G,6,0)</f>
        <v>2100000</v>
      </c>
      <c r="U90" s="14"/>
      <c r="V90" s="15">
        <f t="shared" si="8"/>
        <v>0</v>
      </c>
      <c r="W90" s="11">
        <f t="shared" si="9"/>
        <v>1</v>
      </c>
      <c r="X90" s="13">
        <f t="shared" si="10"/>
        <v>2100000</v>
      </c>
      <c r="Y90" s="16"/>
      <c r="Z90" s="13">
        <f t="shared" si="11"/>
        <v>2100000</v>
      </c>
      <c r="AA90" s="17" t="s">
        <v>38</v>
      </c>
      <c r="AB90" s="12" t="s">
        <v>630</v>
      </c>
      <c r="AC90" s="18" t="s">
        <v>631</v>
      </c>
      <c r="AD90" s="19" t="s">
        <v>41</v>
      </c>
      <c r="AE90" s="18"/>
      <c r="AF90" s="20"/>
      <c r="AG90" s="21" t="str">
        <f t="shared" si="12"/>
        <v>TRUE</v>
      </c>
      <c r="AH90" s="22" t="str">
        <f t="shared" si="13"/>
        <v>تهران اندرزگو سانا سنتر طبقه همكف کافه روستار  - پوریا محرابیان 09100957262</v>
      </c>
    </row>
    <row r="91" spans="1:34" ht="22.35" customHeight="1">
      <c r="A91" s="7"/>
      <c r="B91" s="7"/>
      <c r="C91" s="7"/>
      <c r="D91" s="7"/>
      <c r="E91" s="7"/>
      <c r="F91" s="8"/>
      <c r="G91" s="102">
        <v>48</v>
      </c>
      <c r="H91" s="9">
        <v>274340799679</v>
      </c>
      <c r="I91" s="102" t="s">
        <v>386</v>
      </c>
      <c r="J91" s="102"/>
      <c r="K91" s="10"/>
      <c r="L91" s="11" t="s">
        <v>594</v>
      </c>
      <c r="M91" s="11" t="s">
        <v>595</v>
      </c>
      <c r="N91" s="11"/>
      <c r="O91" s="102">
        <v>3325.1</v>
      </c>
      <c r="P91" s="102">
        <v>1</v>
      </c>
      <c r="Q91" s="12" t="str">
        <f>VLOOKUP(O91, '[1]لیست محصولات اردیبهشت ۱۴۰۳'!B:C,2,0)</f>
        <v>راتناگری | Ratnagiri</v>
      </c>
      <c r="R91" s="102" t="s">
        <v>460</v>
      </c>
      <c r="S91" s="11">
        <f>VLOOKUP(O91, '[1]لیست محصولات اردیبهشت ۱۴۰۳'!B:F,5,0)</f>
        <v>150</v>
      </c>
      <c r="T91" s="13">
        <f>VLOOKUP(O91, '[1]لیست محصولات اردیبهشت ۱۴۰۳'!B:G,6,0)</f>
        <v>4250000</v>
      </c>
      <c r="U91" s="14"/>
      <c r="V91" s="15">
        <f t="shared" si="8"/>
        <v>0</v>
      </c>
      <c r="W91" s="11">
        <f t="shared" si="9"/>
        <v>1</v>
      </c>
      <c r="X91" s="13">
        <f t="shared" si="10"/>
        <v>4250000</v>
      </c>
      <c r="Y91" s="16"/>
      <c r="Z91" s="13">
        <f t="shared" si="11"/>
        <v>4250000</v>
      </c>
      <c r="AA91" s="202" t="s">
        <v>632</v>
      </c>
      <c r="AB91" s="203"/>
      <c r="AC91" s="203"/>
      <c r="AD91" s="203"/>
      <c r="AE91" s="204"/>
      <c r="AF91" s="20"/>
      <c r="AG91" s="21" t="str">
        <f t="shared" si="12"/>
        <v>TRUE</v>
      </c>
      <c r="AH91" s="22" t="str">
        <f t="shared" si="13"/>
        <v xml:space="preserve">ادامه سفارش احمدرضا رحیم‌اُف   - احمدرضا رحیم‌اُف </v>
      </c>
    </row>
    <row r="92" spans="1:34" ht="22.35" customHeight="1">
      <c r="A92" s="7"/>
      <c r="B92" s="7"/>
      <c r="C92" s="7"/>
      <c r="D92" s="7"/>
      <c r="E92" s="7"/>
      <c r="F92" s="8"/>
      <c r="G92" s="63">
        <v>49</v>
      </c>
      <c r="H92" s="64" t="s">
        <v>120</v>
      </c>
      <c r="I92" s="63" t="s">
        <v>633</v>
      </c>
      <c r="J92" s="102"/>
      <c r="K92" s="10"/>
      <c r="L92" s="11" t="s">
        <v>634</v>
      </c>
      <c r="M92" s="11" t="s">
        <v>635</v>
      </c>
      <c r="N92" s="11"/>
      <c r="O92" s="102">
        <v>5501.2</v>
      </c>
      <c r="P92" s="102">
        <v>2</v>
      </c>
      <c r="Q92" s="12" t="str">
        <f>VLOOKUP(O92, '[1]لیست محصولات اردیبهشت ۱۴۰۳'!B:C,2,0)</f>
        <v>ورتکس | Vortex</v>
      </c>
      <c r="R92" s="102"/>
      <c r="S92" s="11">
        <f>VLOOKUP(O92, '[1]لیست محصولات اردیبهشت ۱۴۰۳'!B:F,5,0)</f>
        <v>750</v>
      </c>
      <c r="T92" s="13">
        <f>VLOOKUP(O92, '[1]لیست محصولات اردیبهشت ۱۴۰۳'!B:G,6,0)</f>
        <v>9900000</v>
      </c>
      <c r="U92" s="14"/>
      <c r="V92" s="15">
        <f t="shared" si="8"/>
        <v>0</v>
      </c>
      <c r="W92" s="11">
        <f t="shared" si="9"/>
        <v>2</v>
      </c>
      <c r="X92" s="13">
        <f t="shared" si="10"/>
        <v>19800000</v>
      </c>
      <c r="Y92" s="16"/>
      <c r="Z92" s="13">
        <f t="shared" si="11"/>
        <v>19800000</v>
      </c>
      <c r="AA92" s="202" t="s">
        <v>636</v>
      </c>
      <c r="AB92" s="203"/>
      <c r="AC92" s="203"/>
      <c r="AD92" s="203"/>
      <c r="AE92" s="204"/>
      <c r="AF92" s="20"/>
      <c r="AG92" s="21" t="str">
        <f t="shared" si="12"/>
        <v>TRUE</v>
      </c>
      <c r="AH92" s="22" t="str">
        <f t="shared" si="13"/>
        <v xml:space="preserve">تحویل حضوری   - بهزاد اصغرپوی </v>
      </c>
    </row>
    <row r="93" spans="1:34" ht="22.35" customHeight="1">
      <c r="A93" s="7"/>
      <c r="B93" s="7"/>
      <c r="C93" s="7"/>
      <c r="D93" s="7"/>
      <c r="E93" s="7"/>
      <c r="F93" s="8"/>
      <c r="G93" s="63">
        <v>50</v>
      </c>
      <c r="H93" s="91" t="s">
        <v>637</v>
      </c>
      <c r="I93" s="63" t="s">
        <v>633</v>
      </c>
      <c r="J93" s="102"/>
      <c r="K93" s="10"/>
      <c r="L93" s="11" t="s">
        <v>267</v>
      </c>
      <c r="M93" s="11" t="s">
        <v>638</v>
      </c>
      <c r="N93" s="11" t="s">
        <v>639</v>
      </c>
      <c r="O93" s="102">
        <v>3326.1</v>
      </c>
      <c r="P93" s="102">
        <v>2</v>
      </c>
      <c r="Q93" s="12" t="str">
        <f>VLOOKUP(O93, '[1]لیست محصولات اردیبهشت ۱۴۰۳'!B:C,2,0)</f>
        <v>میاگروس | Milagros</v>
      </c>
      <c r="R93" s="102"/>
      <c r="S93" s="11">
        <f>VLOOKUP(O93, '[1]لیست محصولات اردیبهشت ۱۴۰۳'!B:F,5,0)</f>
        <v>150</v>
      </c>
      <c r="T93" s="13">
        <f>VLOOKUP(O93, '[1]لیست محصولات اردیبهشت ۱۴۰۳'!B:G,6,0)</f>
        <v>3750000</v>
      </c>
      <c r="U93" s="14"/>
      <c r="V93" s="15">
        <f t="shared" si="8"/>
        <v>0</v>
      </c>
      <c r="W93" s="11">
        <f t="shared" si="9"/>
        <v>2</v>
      </c>
      <c r="X93" s="13">
        <f t="shared" si="10"/>
        <v>7500000</v>
      </c>
      <c r="Y93" s="16"/>
      <c r="Z93" s="13">
        <f t="shared" si="11"/>
        <v>7500000</v>
      </c>
      <c r="AA93" s="17" t="s">
        <v>640</v>
      </c>
      <c r="AB93" s="12" t="s">
        <v>641</v>
      </c>
      <c r="AC93" s="18" t="s">
        <v>642</v>
      </c>
      <c r="AD93" s="19"/>
      <c r="AE93" s="90" t="s">
        <v>643</v>
      </c>
      <c r="AF93" s="20"/>
      <c r="AG93" s="21" t="str">
        <f t="shared" si="12"/>
        <v>TRUE</v>
      </c>
      <c r="AH93" s="22" t="str">
        <f t="shared" si="13"/>
        <v>یزد بلوار فلسطین پلاک 57 کافه میل - علی التفاتی 09135195515</v>
      </c>
    </row>
    <row r="94" spans="1:34" ht="22.35" customHeight="1">
      <c r="A94" s="7"/>
      <c r="B94" s="7"/>
      <c r="C94" s="7"/>
      <c r="D94" s="7"/>
      <c r="E94" s="7"/>
      <c r="F94" s="8"/>
      <c r="G94" s="63">
        <v>51</v>
      </c>
      <c r="H94" s="64"/>
      <c r="I94" s="63" t="s">
        <v>633</v>
      </c>
      <c r="J94" s="102"/>
      <c r="K94" s="10"/>
      <c r="L94" s="11" t="s">
        <v>295</v>
      </c>
      <c r="M94" s="11" t="s">
        <v>644</v>
      </c>
      <c r="N94" s="11" t="s">
        <v>645</v>
      </c>
      <c r="O94" s="102">
        <v>5522.2</v>
      </c>
      <c r="P94" s="102">
        <v>3</v>
      </c>
      <c r="Q94" s="12" t="str">
        <f>VLOOKUP(O94, '[1]لیست محصولات اردیبهشت ۱۴۰۳'!B:C,2,0)</f>
        <v>تامارا | Tamara</v>
      </c>
      <c r="R94" s="102"/>
      <c r="S94" s="11">
        <f>VLOOKUP(O94, '[1]لیست محصولات اردیبهشت ۱۴۰۳'!B:F,5,0)</f>
        <v>750</v>
      </c>
      <c r="T94" s="13">
        <f>VLOOKUP(O94, '[1]لیست محصولات اردیبهشت ۱۴۰۳'!B:G,6,0)</f>
        <v>12450000</v>
      </c>
      <c r="U94" s="14"/>
      <c r="V94" s="15">
        <f t="shared" si="8"/>
        <v>0</v>
      </c>
      <c r="W94" s="11">
        <f t="shared" si="9"/>
        <v>3</v>
      </c>
      <c r="X94" s="13">
        <f t="shared" si="10"/>
        <v>37350000</v>
      </c>
      <c r="Y94" s="16"/>
      <c r="Z94" s="13">
        <f t="shared" si="11"/>
        <v>37350000</v>
      </c>
      <c r="AA94" s="17" t="s">
        <v>38</v>
      </c>
      <c r="AB94" s="12" t="s">
        <v>646</v>
      </c>
      <c r="AC94" s="18" t="s">
        <v>647</v>
      </c>
      <c r="AD94" s="19"/>
      <c r="AE94" s="18"/>
      <c r="AF94" s="20"/>
      <c r="AG94" s="21" t="str">
        <f t="shared" si="12"/>
        <v>TRUE</v>
      </c>
      <c r="AH94" s="22" t="str">
        <f t="shared" si="13"/>
        <v>تهران نياوران،خيابان عمار،نرسيده به سه راه ياسر، پلاك ۲۴ کافه بیکری رولن - محمدحسن شمیرانی 09126221305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18</v>
      </c>
      <c r="AI240" s="53">
        <f t="shared" si="19"/>
        <v>0</v>
      </c>
      <c r="AJ240" s="54">
        <f>AH240-AI240</f>
        <v>18</v>
      </c>
      <c r="AK240" s="55">
        <f t="shared" si="23"/>
        <v>2.7</v>
      </c>
      <c r="AL240" s="56">
        <f>AO240+AQ240-[3]Sheet1!$AH241</f>
        <v>0</v>
      </c>
      <c r="AM240" s="56">
        <f t="shared" si="25"/>
        <v>-18</v>
      </c>
      <c r="AN240" s="55">
        <f t="shared" si="21"/>
        <v>0</v>
      </c>
      <c r="AO240" s="56"/>
      <c r="AP240" s="55">
        <f t="shared" si="22"/>
        <v>-2.7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14</v>
      </c>
      <c r="AI241" s="53">
        <f t="shared" si="19"/>
        <v>0</v>
      </c>
      <c r="AJ241" s="54">
        <f t="shared" ref="AJ241:AJ264" si="27">AH241-AI241</f>
        <v>14</v>
      </c>
      <c r="AK241" s="55">
        <f>AH241*AG241/1000</f>
        <v>10.5</v>
      </c>
      <c r="AL241" s="56">
        <f>AO241+AQ241-[3]Sheet1!$AH242</f>
        <v>0</v>
      </c>
      <c r="AM241" s="56">
        <f t="shared" si="25"/>
        <v>-14</v>
      </c>
      <c r="AN241" s="55">
        <f t="shared" si="21"/>
        <v>0</v>
      </c>
      <c r="AO241" s="56"/>
      <c r="AP241" s="55">
        <f t="shared" si="22"/>
        <v>-10.5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21</v>
      </c>
      <c r="AI242" s="53">
        <f t="shared" si="19"/>
        <v>0</v>
      </c>
      <c r="AJ242" s="54">
        <f t="shared" si="27"/>
        <v>21</v>
      </c>
      <c r="AK242" s="55">
        <f t="shared" ref="AK242:AK267" si="28">AH242*AG242/1000</f>
        <v>84</v>
      </c>
      <c r="AL242" s="56">
        <f>AO242+AQ242-[3]Sheet1!$AH243</f>
        <v>0</v>
      </c>
      <c r="AM242" s="56">
        <f t="shared" si="25"/>
        <v>-21</v>
      </c>
      <c r="AN242" s="55">
        <f t="shared" si="21"/>
        <v>0</v>
      </c>
      <c r="AO242" s="56"/>
      <c r="AP242" s="55">
        <f t="shared" si="22"/>
        <v>-84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10</v>
      </c>
      <c r="AI251" s="53">
        <f t="shared" si="19"/>
        <v>0</v>
      </c>
      <c r="AJ251" s="54">
        <f t="shared" si="27"/>
        <v>10</v>
      </c>
      <c r="AK251" s="55">
        <f t="shared" si="28"/>
        <v>1.5</v>
      </c>
      <c r="AL251" s="56">
        <f>AO251+AQ251-[3]Sheet1!$AH252</f>
        <v>0</v>
      </c>
      <c r="AM251" s="56">
        <f t="shared" si="25"/>
        <v>-10</v>
      </c>
      <c r="AN251" s="55">
        <f t="shared" si="21"/>
        <v>0</v>
      </c>
      <c r="AO251" s="56"/>
      <c r="AP251" s="55">
        <f t="shared" si="22"/>
        <v>-1.5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20</v>
      </c>
      <c r="AI252" s="53">
        <f t="shared" si="19"/>
        <v>0</v>
      </c>
      <c r="AJ252" s="54">
        <f t="shared" si="27"/>
        <v>20</v>
      </c>
      <c r="AK252" s="55">
        <f t="shared" si="28"/>
        <v>15</v>
      </c>
      <c r="AL252" s="56">
        <f>AO252+AQ252-[3]Sheet1!$AH253</f>
        <v>0</v>
      </c>
      <c r="AM252" s="56">
        <f t="shared" si="25"/>
        <v>-20</v>
      </c>
      <c r="AN252" s="55">
        <f t="shared" si="21"/>
        <v>0</v>
      </c>
      <c r="AO252" s="56"/>
      <c r="AP252" s="55">
        <f t="shared" si="22"/>
        <v>-15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16</v>
      </c>
      <c r="AI253" s="53">
        <f t="shared" si="19"/>
        <v>0</v>
      </c>
      <c r="AJ253" s="54">
        <f t="shared" si="27"/>
        <v>16</v>
      </c>
      <c r="AK253" s="55">
        <f t="shared" si="28"/>
        <v>2.4</v>
      </c>
      <c r="AL253" s="56">
        <f>AO253+AQ253-[3]Sheet1!$AH254</f>
        <v>0</v>
      </c>
      <c r="AM253" s="56">
        <f t="shared" si="25"/>
        <v>-16</v>
      </c>
      <c r="AN253" s="55">
        <f t="shared" si="21"/>
        <v>0</v>
      </c>
      <c r="AO253" s="56"/>
      <c r="AP253" s="55">
        <f t="shared" si="22"/>
        <v>-2.4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2</v>
      </c>
      <c r="AI254" s="53">
        <f t="shared" si="19"/>
        <v>0</v>
      </c>
      <c r="AJ254" s="54">
        <f t="shared" si="27"/>
        <v>2</v>
      </c>
      <c r="AK254" s="55">
        <f t="shared" si="28"/>
        <v>1.5</v>
      </c>
      <c r="AL254" s="56">
        <f>AO254+AQ254-[3]Sheet1!$AH255</f>
        <v>0</v>
      </c>
      <c r="AM254" s="56">
        <f t="shared" si="25"/>
        <v>-2</v>
      </c>
      <c r="AN254" s="55">
        <f t="shared" si="21"/>
        <v>0</v>
      </c>
      <c r="AO254" s="56"/>
      <c r="AP254" s="55">
        <f t="shared" si="22"/>
        <v>-1.5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4</v>
      </c>
      <c r="AI259" s="53">
        <f t="shared" si="19"/>
        <v>0</v>
      </c>
      <c r="AJ259" s="54">
        <f t="shared" si="27"/>
        <v>4</v>
      </c>
      <c r="AK259" s="55">
        <f t="shared" si="28"/>
        <v>0.6</v>
      </c>
      <c r="AL259" s="56">
        <f>AO259+AQ259-[3]Sheet1!$AH260</f>
        <v>0</v>
      </c>
      <c r="AM259" s="56">
        <f t="shared" si="25"/>
        <v>-4</v>
      </c>
      <c r="AN259" s="55">
        <f t="shared" si="21"/>
        <v>0</v>
      </c>
      <c r="AO259" s="56"/>
      <c r="AP259" s="55">
        <f t="shared" si="22"/>
        <v>-0.6</v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90">
    <mergeCell ref="AA91:AE91"/>
    <mergeCell ref="AA92:AE92"/>
    <mergeCell ref="A1:B1"/>
    <mergeCell ref="C1:D1"/>
    <mergeCell ref="E1:F1"/>
    <mergeCell ref="U1:V1"/>
    <mergeCell ref="N8:N9"/>
    <mergeCell ref="M8:M9"/>
    <mergeCell ref="L8:L9"/>
    <mergeCell ref="I8:I9"/>
    <mergeCell ref="H8:H9"/>
    <mergeCell ref="G8:G9"/>
    <mergeCell ref="M10:M11"/>
    <mergeCell ref="L10:L11"/>
    <mergeCell ref="I10:I11"/>
    <mergeCell ref="H10:H11"/>
    <mergeCell ref="G10:G11"/>
    <mergeCell ref="AD8:AD9"/>
    <mergeCell ref="AC8:AC9"/>
    <mergeCell ref="AB8:AB9"/>
    <mergeCell ref="AA8:AA9"/>
    <mergeCell ref="N10:N11"/>
    <mergeCell ref="AD10:AD11"/>
    <mergeCell ref="AC10:AC11"/>
    <mergeCell ref="AB10:AB11"/>
    <mergeCell ref="AA10:AA11"/>
    <mergeCell ref="G14:G16"/>
    <mergeCell ref="AD14:AD16"/>
    <mergeCell ref="AC14:AC16"/>
    <mergeCell ref="AB14:AB16"/>
    <mergeCell ref="AA14:AA16"/>
    <mergeCell ref="N14:N16"/>
    <mergeCell ref="M14:M16"/>
    <mergeCell ref="L14:L16"/>
    <mergeCell ref="I14:I16"/>
    <mergeCell ref="H14:H16"/>
    <mergeCell ref="G18:G20"/>
    <mergeCell ref="AD18:AD20"/>
    <mergeCell ref="AC18:AC20"/>
    <mergeCell ref="AB18:AB20"/>
    <mergeCell ref="AA18:AA20"/>
    <mergeCell ref="N18:N20"/>
    <mergeCell ref="M18:M20"/>
    <mergeCell ref="L18:L20"/>
    <mergeCell ref="I18:I20"/>
    <mergeCell ref="H18:H20"/>
    <mergeCell ref="G21:G23"/>
    <mergeCell ref="AE21:AE23"/>
    <mergeCell ref="AD21:AD23"/>
    <mergeCell ref="AC21:AC23"/>
    <mergeCell ref="AB21:AB23"/>
    <mergeCell ref="AA21:AA23"/>
    <mergeCell ref="N21:N23"/>
    <mergeCell ref="M21:M23"/>
    <mergeCell ref="L21:L23"/>
    <mergeCell ref="I21:I23"/>
    <mergeCell ref="H21:H23"/>
    <mergeCell ref="N24:N27"/>
    <mergeCell ref="AD24:AD27"/>
    <mergeCell ref="AC24:AC27"/>
    <mergeCell ref="AB24:AB27"/>
    <mergeCell ref="AA24:AA27"/>
    <mergeCell ref="G24:G27"/>
    <mergeCell ref="H24:H27"/>
    <mergeCell ref="I24:I27"/>
    <mergeCell ref="L24:L27"/>
    <mergeCell ref="M24:M27"/>
    <mergeCell ref="M28:M30"/>
    <mergeCell ref="L28:L30"/>
    <mergeCell ref="I28:I30"/>
    <mergeCell ref="H28:H30"/>
    <mergeCell ref="G28:G30"/>
    <mergeCell ref="AD28:AD30"/>
    <mergeCell ref="AC28:AC30"/>
    <mergeCell ref="AB28:AB30"/>
    <mergeCell ref="AA28:AA30"/>
    <mergeCell ref="N28:N30"/>
    <mergeCell ref="N40:N46"/>
    <mergeCell ref="AD40:AD46"/>
    <mergeCell ref="AC40:AC46"/>
    <mergeCell ref="AB40:AB46"/>
    <mergeCell ref="AA40:AA46"/>
    <mergeCell ref="G40:G46"/>
    <mergeCell ref="H40:H46"/>
    <mergeCell ref="I40:I46"/>
    <mergeCell ref="L40:L46"/>
    <mergeCell ref="M40:M46"/>
    <mergeCell ref="G49:G52"/>
    <mergeCell ref="AD49:AD52"/>
    <mergeCell ref="AC49:AC52"/>
    <mergeCell ref="AB49:AB52"/>
    <mergeCell ref="AA49:AA52"/>
    <mergeCell ref="N49:N52"/>
    <mergeCell ref="M49:M52"/>
    <mergeCell ref="L49:L52"/>
    <mergeCell ref="I49:I52"/>
    <mergeCell ref="H49:H52"/>
    <mergeCell ref="M53:M56"/>
    <mergeCell ref="L53:L56"/>
    <mergeCell ref="I53:I56"/>
    <mergeCell ref="H53:H56"/>
    <mergeCell ref="G53:G56"/>
    <mergeCell ref="AD53:AD56"/>
    <mergeCell ref="AC53:AC56"/>
    <mergeCell ref="AB53:AB56"/>
    <mergeCell ref="AA53:AA56"/>
    <mergeCell ref="N53:N56"/>
    <mergeCell ref="N57:N60"/>
    <mergeCell ref="AD57:AD60"/>
    <mergeCell ref="AC57:AC60"/>
    <mergeCell ref="AB57:AB60"/>
    <mergeCell ref="AA57:AA60"/>
    <mergeCell ref="G57:G60"/>
    <mergeCell ref="H57:H60"/>
    <mergeCell ref="I57:I60"/>
    <mergeCell ref="L57:L60"/>
    <mergeCell ref="M57:M60"/>
    <mergeCell ref="L69:L70"/>
    <mergeCell ref="I69:I70"/>
    <mergeCell ref="H69:H70"/>
    <mergeCell ref="G69:G70"/>
    <mergeCell ref="AD69:AD70"/>
    <mergeCell ref="AC69:AC70"/>
    <mergeCell ref="AB69:AB70"/>
    <mergeCell ref="AA69:AA70"/>
    <mergeCell ref="AE61:AE62"/>
    <mergeCell ref="AE63:AE64"/>
    <mergeCell ref="N69:N70"/>
    <mergeCell ref="M69:M70"/>
    <mergeCell ref="G61:G64"/>
    <mergeCell ref="AD61:AD64"/>
    <mergeCell ref="AC61:AC64"/>
    <mergeCell ref="AB61:AB64"/>
    <mergeCell ref="AA61:AA64"/>
    <mergeCell ref="N61:N64"/>
    <mergeCell ref="M61:M64"/>
    <mergeCell ref="L61:L64"/>
    <mergeCell ref="I61:I64"/>
    <mergeCell ref="H61:H64"/>
    <mergeCell ref="G72:G74"/>
    <mergeCell ref="AD72:AD74"/>
    <mergeCell ref="AC72:AC74"/>
    <mergeCell ref="AB72:AB74"/>
    <mergeCell ref="AA72:AA74"/>
    <mergeCell ref="N72:N74"/>
    <mergeCell ref="M72:M74"/>
    <mergeCell ref="L72:L74"/>
    <mergeCell ref="I72:I74"/>
    <mergeCell ref="H72:H74"/>
    <mergeCell ref="G77:G78"/>
    <mergeCell ref="AD77:AD78"/>
    <mergeCell ref="AC77:AC78"/>
    <mergeCell ref="AB77:AB78"/>
    <mergeCell ref="AA77:AA78"/>
    <mergeCell ref="N77:N78"/>
    <mergeCell ref="M77:M78"/>
    <mergeCell ref="L77:L78"/>
    <mergeCell ref="I77:I78"/>
    <mergeCell ref="H77:H78"/>
    <mergeCell ref="G79:G80"/>
    <mergeCell ref="AD79:AD80"/>
    <mergeCell ref="AC79:AC80"/>
    <mergeCell ref="AB79:AB80"/>
    <mergeCell ref="AA79:AA80"/>
    <mergeCell ref="N79:N80"/>
    <mergeCell ref="M79:M80"/>
    <mergeCell ref="L79:L80"/>
    <mergeCell ref="I79:I80"/>
    <mergeCell ref="H79:H80"/>
    <mergeCell ref="G81:G83"/>
    <mergeCell ref="AA81:AA83"/>
    <mergeCell ref="AD81:AD83"/>
    <mergeCell ref="AC81:AC83"/>
    <mergeCell ref="AB81:AB83"/>
    <mergeCell ref="N81:N83"/>
    <mergeCell ref="M81:M83"/>
    <mergeCell ref="L81:L83"/>
    <mergeCell ref="I81:I83"/>
    <mergeCell ref="H81:H83"/>
    <mergeCell ref="AA89:AE89"/>
    <mergeCell ref="AD84:AD88"/>
    <mergeCell ref="AC84:AC88"/>
    <mergeCell ref="AB84:AB88"/>
    <mergeCell ref="AA84:AA88"/>
    <mergeCell ref="G84:G88"/>
    <mergeCell ref="H84:H88"/>
    <mergeCell ref="I84:I88"/>
    <mergeCell ref="L84:L88"/>
    <mergeCell ref="M84:M88"/>
    <mergeCell ref="N84:N88"/>
  </mergeCells>
  <conditionalFormatting sqref="G2:J3 AD2:AD8 Z2:Z200 J4:J200 AD10 G12:I14 AD12:AD14 G17:I18 AD17:AD18 G21:I21 AD21 G24:I24 AD24 G28:I28 AD28 G31:I40 AD31:AD40 G47:I49 AD47:AD49 G53:I53 AD53 G57:I57 AD57 G61:I61 AD61 G65:I69 AD65:AD69 G71:I72 AD71:AD72 G75:I77 AD75:AD77 G79:I79 AD79 G81:I81 AD81 G84:I84 AD84 G89:I200 AD90 AD93:AD200">
    <cfRule type="expression" dxfId="157" priority="63">
      <formula>$A2</formula>
    </cfRule>
    <cfRule type="expression" dxfId="156" priority="65">
      <formula>$E2</formula>
    </cfRule>
  </conditionalFormatting>
  <conditionalFormatting sqref="K2:Z2 G2:J3 AA2:AF8 Q3:Z200 J4:J200 AA10:AF10 G12:I14 AA12:AF14 G17:I18 AA17:AF18 G21:I21 AA21:AF21 G24:I24 AA24:AF24 G28:I28 AA28:AF28 G31:I40 AA31:AF40 G47:I49 AA47:AF49 G53:I53 AA53:AF53 G57:I57 AA57:AF57 G61:I61 AA61:AF61 G65:I69 AA65:AF69 G71:I72 AA71:AF72 G75:I77 AA75:AF77 G79:I79 AA79:AF79 G81:I81 AA81:AF81 G84:I84 AA84:AF84 G89:I200 AA90:AF90 AA93:AF200 K3:P3 H4:H8 K4:K11 O4:P11 AE9:AF9 H10 AE11:AF11 K12:P14 K15:K16 O15:P16 AE15:AF16 K17:P18 K19:K20 O19:P20 AE19:AF20 K21:P21 K22:K23 O22:P23 AF22:AF23 K24:P24 K25:K27 O25:P27 AE25:AF27 K28:P28 K29:K30 O29:P30 AE29:AF30 K31:P40 K41:K46 O41:P46 AE41:AF46 K47:P49 K50:K52 O50:P52 AE50:AF52 K53:P53 K54:K56 O54:P56 AE54:AF56 K57:P57 K58:K60 O58:P60 AE58:AF60 K61:P61 K62:K64 O62:P64 AF62:AF64 K65:P69 K70 O70:P70 AE70:AF70 K71:P72 K73:K74 O73:P74 AE73:AF74 K75:P77 K78 O78:P78 AE78:AF78 K79:P79 K80 O80:P80 AE80:AF80 K81:P81 K82:K83 O82:P83 AE82:AF83 K84:P84 K85:K88 O85:P88 AE85:AF88 AA89 AF89 K89:P200 AA91:AA92 AF91:AF92">
    <cfRule type="expression" dxfId="155" priority="64">
      <formula>$C2</formula>
    </cfRule>
  </conditionalFormatting>
  <conditionalFormatting sqref="W2:W200">
    <cfRule type="expression" dxfId="15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{D652805E-E8DA-4DF0-8EA0-9C66D3D9A46C}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{FD1C54DD-B2E0-42CC-A001-1B453846E927}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{669598D4-8596-446D-A3FC-05FA80140BED}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{C67932AE-E62F-4309-AAF8-A12508A64355}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{CF94A5BB-05B8-4DEA-8158-FBAC9E1A683D}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{ACAEA121-D032-4ED5-BCD0-047A14804C06}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{5A11F6E7-B047-4C29-978C-241484B532E1}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{DD957AB8-A4C6-4B53-9A7B-ACA8083B7EDE}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{F0CFA595-6E9D-41B8-8F04-12B102579E36}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{9795E2C8-0157-4CD2-AC01-67C4624619B3}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{65919A75-296D-4231-A267-E69238CCB191}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{9877D5D2-94A5-4F4D-A3BA-4C63098E70DD}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{2A05AA33-3F6E-4169-BAF6-28CFED73F659}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{29AC5DE1-CA34-4E85-ACE5-696B46D1CEB5}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{574523F7-69F0-4353-A567-9D4A1D25AE40}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{472D0DF2-7B62-4198-9B46-F2B2BE92A758}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{84671DA8-B266-46EA-A19C-F07282022110}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{BC0318AB-82CE-4377-8799-AEB9409A51DC}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{55A2F1DB-3B34-4C9E-A4D4-A23C6F59FDBC}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{21F21E97-1FDB-4347-8CC8-F73A51B16AEF}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{F7225E3A-7101-4A8E-857D-8A6B40E8B77D}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{23F3B277-A588-48E1-BCD6-A4409D0A2FAC}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{CB484039-D88F-4816-A759-207568848B7C}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{DFA7A637-3BAB-421F-BB5A-B076E5161C8B}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{1A5EDCC6-1BC2-4508-9E4D-3302E0BF2F61}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{82FAE2AB-9EA7-4643-B961-9088D53E692F}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{7954214C-B062-4BCD-A09B-DED3B3718324}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{FCA5B85B-D797-47F1-AD6A-7810CA078AA5}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{9DC356BC-B450-43E0-919D-12F294F116FC}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{A9E08FF1-4406-426A-8483-65798B13478D}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{93A7B166-3A0E-488B-AAAF-13108B82B47E}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{5D6C3549-EFDC-48DA-923A-8E98227C3EA9}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{64059417-3F81-4282-95A8-908C5444BD71}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{191F9613-A5B1-4E60-940F-622B69247C9A}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{6512AABE-4F5B-422F-9E94-0396C45802E1}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{19603336-6F0B-40A8-8F4B-807A7BBFD643}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{4D5CAF37-7B45-43C6-ACC5-81CB70586FA0}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{31C15C60-E596-4D97-93B8-FA7ED071788D}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{A77FE6DB-AF19-4832-9208-9954801E77C8}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{70F30A92-E09E-4D49-A7FD-F3EDFE878B1E}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{5DB3C91A-AAF6-4DB0-8571-D7524191DED4}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{CEB2A143-BEFF-4CF6-BE23-F50368073147}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{192424C8-B160-4719-ADD1-153FA128CE6E}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{BEC33B2F-42C7-469A-B493-CA7ECC9489AA}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{B06CAC11-F433-45DE-A492-D5335A629AD0}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{5DEB0F2B-0671-4FC1-B47D-2C30DA6E7852}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{1578A88D-D028-4D49-8301-CBD63E28C914}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{99837BC7-4E72-469E-A08C-7273581E79DC}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{40C61611-4E1E-48F2-9C00-DBABDC7EBFF9}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{BC592EB9-923A-4972-91AD-EE896EC50E16}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{E3D8B0AC-BB20-4929-AAA0-1BB7096FE51A}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{EE2C7D66-3B73-4549-BBC8-D07734ACE565}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{803EA83D-5F9E-4DCE-ADA8-583BBF509512}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{830E9EB7-9B42-4FE5-8BD6-5527A0D8740D}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{A2E4117C-8E29-43EC-A420-6D83E9375647}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{EE149632-7F43-4B96-B345-5510FDFF1C8D}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{BE6C39FD-EB12-4C4A-B523-D98053807438}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{6FA13CEA-19CD-42AD-85A5-FC5E44C7456E}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{BC7C6A86-AE9A-4EF7-A949-9FBA9D06A84D}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{A0AB96EF-A2E6-4E35-86E6-B6304AE6DB6F}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{CC00E994-C8F1-4596-896D-22F1B442A906}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52805E-E8DA-4DF0-8EA0-9C66D3D9A46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D1C54DD-B2E0-42CC-A001-1B453846E92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69598D4-8596-446D-A3FC-05FA80140BED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67932AE-E62F-4309-AAF8-A12508A6435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F94A5BB-05B8-4DEA-8158-FBAC9E1A683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CAEA121-D032-4ED5-BCD0-047A14804C0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A11F6E7-B047-4C29-978C-241484B532E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D957AB8-A4C6-4B53-9A7B-ACA8083B7ED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0CFA595-6E9D-41B8-8F04-12B102579E3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795E2C8-0157-4CD2-AC01-67C4624619B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5919A75-296D-4231-A267-E69238CCB19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877D5D2-94A5-4F4D-A3BA-4C63098E70D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A05AA33-3F6E-4169-BAF6-28CFED73F65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9AC5DE1-CA34-4E85-ACE5-696B46D1CE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74523F7-69F0-4353-A567-9D4A1D25AE4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72D0DF2-7B62-4198-9B46-F2B2BE92A75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84671DA8-B266-46EA-A19C-F0728202211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0318AB-82CE-4377-8799-AEB9409A51D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5A2F1DB-3B34-4C9E-A4D4-A23C6F59FDB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1F21E97-1FDB-4347-8CC8-F73A51B16AEF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7225E3A-7101-4A8E-857D-8A6B40E8B77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3F3B277-A588-48E1-BCD6-A4409D0A2FA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B484039-D88F-4816-A759-207568848B7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FA7A637-3BAB-421F-BB5A-B076E5161C8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A5EDCC6-1BC2-4508-9E4D-3302E0BF2F6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2FAE2AB-9EA7-4643-B961-9088D53E692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954214C-B062-4BCD-A09B-DED3B371832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A5B85B-D797-47F1-AD6A-7810CA078AA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DC356BC-B450-43E0-919D-12F294F116F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9E08FF1-4406-426A-8483-65798B13478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3A7B166-3A0E-488B-AAAF-13108B82B47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D6C3549-EFDC-48DA-923A-8E98227C3EA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4059417-3F81-4282-95A8-908C5444BD7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91F9613-A5B1-4E60-940F-622B69247C9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512AABE-4F5B-422F-9E94-0396C45802E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9603336-6F0B-40A8-8F4B-807A7BBFD64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D5CAF37-7B45-43C6-ACC5-81CB70586FA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1C15C60-E596-4D97-93B8-FA7ED071788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77FE6DB-AF19-4832-9208-9954801E77C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0F30A92-E09E-4D49-A7FD-F3EDFE878B1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DB3C91A-AAF6-4DB0-8571-D7524191DED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EB2A143-BEFF-4CF6-BE23-F5036807314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92424C8-B160-4719-ADD1-153FA128CE6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EC33B2F-42C7-469A-B493-CA7ECC9489A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06CAC11-F433-45DE-A492-D5335A629AD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DEB0F2B-0671-4FC1-B47D-2C30DA6E785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578A88D-D028-4D49-8301-CBD63E28C91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9837BC7-4E72-469E-A08C-7273581E79D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0C61611-4E1E-48F2-9C00-DBABDC7EBFF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C592EB9-923A-4972-91AD-EE896EC50E1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3D8B0AC-BB20-4929-AAA0-1BB7096FE51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E2C7D66-3B73-4549-BBC8-D07734ACE56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3EA83D-5F9E-4DCE-ADA8-583BBF50951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30E9EB7-9B42-4FE5-8BD6-5527A0D8740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2E4117C-8E29-43EC-A420-6D83E9375647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E149632-7F43-4B96-B345-5510FDFF1C8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E6C39FD-EB12-4C4A-B523-D9805380743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FA13CEA-19CD-42AD-85A5-FC5E44C7456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C7C6A86-AE9A-4EF7-A949-9FBA9D06A84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0AB96EF-A2E6-4E35-86E6-B6304AE6DB6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C00E994-C8F1-4596-896D-22F1B442A90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9AC4-4F2C-4D64-8352-9AD0C3AA171C}">
  <dimension ref="A1:AR267"/>
  <sheetViews>
    <sheetView rightToLeft="1" topLeftCell="L1" zoomScale="70" zoomScaleNormal="70" workbookViewId="0">
      <selection activeCell="M6" sqref="M6:M8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109375" style="23" bestFit="1" customWidth="1"/>
    <col min="8" max="8" width="20" style="25" bestFit="1" customWidth="1"/>
    <col min="9" max="9" width="22.554687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6.1093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10.109375" style="23" bestFit="1" customWidth="1"/>
    <col min="29" max="29" width="15.6640625" style="28" bestFit="1" customWidth="1"/>
    <col min="30" max="30" width="13.6640625" style="29" bestFit="1" customWidth="1"/>
    <col min="31" max="31" width="44.6640625" style="23" bestFit="1" customWidth="1"/>
    <col min="32" max="32" width="28.33203125" style="23" bestFit="1" customWidth="1"/>
    <col min="33" max="33" width="13.5546875" style="23" bestFit="1" customWidth="1"/>
    <col min="34" max="34" width="132.332031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648</v>
      </c>
      <c r="I2" s="136" t="s">
        <v>382</v>
      </c>
      <c r="J2" s="102"/>
      <c r="K2" s="10" t="str">
        <f t="shared" ref="K2:K3" ca="1" si="0">IF(C2, TODAY(), "" )</f>
        <v/>
      </c>
      <c r="L2" s="121"/>
      <c r="M2" s="121" t="s">
        <v>311</v>
      </c>
      <c r="N2" s="121" t="s">
        <v>312</v>
      </c>
      <c r="O2" s="102">
        <v>5501.3</v>
      </c>
      <c r="P2" s="102">
        <v>2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24"/>
      <c r="V2" s="15">
        <f t="shared" ref="V2:V3" si="1">IF(C2, P2, U2 )</f>
        <v>0</v>
      </c>
      <c r="W2" s="11">
        <f t="shared" ref="W2:W3" si="2">P2-V2</f>
        <v>2</v>
      </c>
      <c r="X2" s="13">
        <f t="shared" ref="X2:X3" si="3">P2*T2</f>
        <v>102400000</v>
      </c>
      <c r="Y2" s="16"/>
      <c r="Z2" s="13">
        <f t="shared" ref="Z2:Z3" si="4">X2-Y2</f>
        <v>102400000</v>
      </c>
      <c r="AA2" s="133" t="s">
        <v>38</v>
      </c>
      <c r="AB2" s="131" t="s">
        <v>67</v>
      </c>
      <c r="AC2" s="127" t="s">
        <v>313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02"/>
      <c r="K3" s="10" t="str">
        <f t="shared" ca="1" si="0"/>
        <v/>
      </c>
      <c r="L3" s="122"/>
      <c r="M3" s="122"/>
      <c r="N3" s="122"/>
      <c r="O3" s="102">
        <v>5511.3</v>
      </c>
      <c r="P3" s="102">
        <v>1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1</v>
      </c>
      <c r="X3" s="13">
        <f t="shared" si="3"/>
        <v>69600000</v>
      </c>
      <c r="Y3" s="16"/>
      <c r="Z3" s="13">
        <f t="shared" si="4"/>
        <v>69600000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2</v>
      </c>
      <c r="H4" s="9">
        <v>274200867620</v>
      </c>
      <c r="I4" s="101" t="s">
        <v>431</v>
      </c>
      <c r="J4" s="102"/>
      <c r="K4" s="10" t="str">
        <f t="shared" ref="K4:K65" ca="1" si="6">IF(C4, TODAY(), "" )</f>
        <v/>
      </c>
      <c r="L4" s="11" t="s">
        <v>649</v>
      </c>
      <c r="M4" s="11" t="s">
        <v>650</v>
      </c>
      <c r="N4" s="11"/>
      <c r="O4" s="102">
        <v>5501.1</v>
      </c>
      <c r="P4" s="102">
        <v>1</v>
      </c>
      <c r="Q4" s="12" t="str">
        <f>VLOOKUP(O4, '[1]لیست محصولات اردیبهشت ۱۴۰۳'!B:C,2,0)</f>
        <v>ورتکس | Vortex</v>
      </c>
      <c r="R4" s="102" t="s">
        <v>151</v>
      </c>
      <c r="S4" s="11">
        <f>VLOOKUP(O4, '[1]لیست محصولات اردیبهشت ۱۴۰۳'!B:F,5,0)</f>
        <v>150</v>
      </c>
      <c r="T4" s="13">
        <f>VLOOKUP(O4, '[1]لیست محصولات اردیبهشت ۱۴۰۳'!B:G,6,0)</f>
        <v>2100000</v>
      </c>
      <c r="U4" s="14"/>
      <c r="V4" s="15">
        <f t="shared" ref="V4:V65" si="7">IF(C4, P4, U4 )</f>
        <v>0</v>
      </c>
      <c r="W4" s="11">
        <f t="shared" ref="W4:W65" si="8">P4-V4</f>
        <v>1</v>
      </c>
      <c r="X4" s="13">
        <f t="shared" ref="X4:X65" si="9">P4*T4</f>
        <v>2100000</v>
      </c>
      <c r="Y4" s="16"/>
      <c r="Z4" s="13">
        <f t="shared" ref="Z4:Z65" si="10">X4-Y4</f>
        <v>2100000</v>
      </c>
      <c r="AA4" s="17" t="s">
        <v>38</v>
      </c>
      <c r="AB4" s="12" t="s">
        <v>651</v>
      </c>
      <c r="AC4" s="18" t="s">
        <v>652</v>
      </c>
      <c r="AD4" s="19" t="s">
        <v>41</v>
      </c>
      <c r="AE4" s="103" t="s">
        <v>653</v>
      </c>
      <c r="AF4" s="20"/>
      <c r="AG4" s="21" t="str">
        <f t="shared" si="5"/>
        <v>TRUE</v>
      </c>
      <c r="AH4" s="22" t="str">
        <f t="shared" ref="AH4:AH40" si="11">AA4&amp;" "&amp;AB4&amp;" "&amp;N4&amp;" - "&amp;L4&amp;" "&amp;M4&amp;" "&amp;AC4</f>
        <v>تهران میدان شیخ بهایی، کوچه وحدت پلاک ۶ واحد ۵  - سونا وکیلی 09125273211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63">
        <v>3</v>
      </c>
      <c r="H5" s="64" t="s">
        <v>654</v>
      </c>
      <c r="I5" s="99" t="s">
        <v>386</v>
      </c>
      <c r="J5" s="102"/>
      <c r="K5" s="10" t="str">
        <f t="shared" ca="1" si="6"/>
        <v/>
      </c>
      <c r="L5" s="11"/>
      <c r="M5" s="11" t="s">
        <v>311</v>
      </c>
      <c r="N5" s="11" t="s">
        <v>655</v>
      </c>
      <c r="O5" s="102">
        <v>5511.3</v>
      </c>
      <c r="P5" s="102">
        <v>5</v>
      </c>
      <c r="Q5" s="12" t="str">
        <f>VLOOKUP(O5, '[1]لیست محصولات اردیبهشت ۱۴۰۳'!B:C,2,0)</f>
        <v>هامبلا | Hambella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69600000</v>
      </c>
      <c r="U5" s="14"/>
      <c r="V5" s="15">
        <f t="shared" si="7"/>
        <v>0</v>
      </c>
      <c r="W5" s="11">
        <f t="shared" si="8"/>
        <v>5</v>
      </c>
      <c r="X5" s="13">
        <f t="shared" si="9"/>
        <v>348000000</v>
      </c>
      <c r="Y5" s="16"/>
      <c r="Z5" s="13">
        <f t="shared" si="10"/>
        <v>348000000</v>
      </c>
      <c r="AA5" s="17" t="s">
        <v>38</v>
      </c>
      <c r="AB5" s="12" t="s">
        <v>67</v>
      </c>
      <c r="AC5" s="18" t="s">
        <v>313</v>
      </c>
      <c r="AD5" s="19"/>
      <c r="AE5" s="18"/>
      <c r="AF5" s="20"/>
      <c r="AG5" s="21" t="str">
        <f t="shared" si="5"/>
        <v>TRUE</v>
      </c>
      <c r="AH5" s="22" t="str">
        <f t="shared" si="11"/>
        <v>تهران - کافه بیکری روستار آوا سنتر -  حجتی 09373955769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3">
        <v>4</v>
      </c>
      <c r="H6" s="125">
        <v>274314508211</v>
      </c>
      <c r="I6" s="123" t="s">
        <v>386</v>
      </c>
      <c r="J6" s="102"/>
      <c r="K6" s="10" t="str">
        <f t="shared" ca="1" si="6"/>
        <v/>
      </c>
      <c r="L6" s="121" t="s">
        <v>656</v>
      </c>
      <c r="M6" s="121" t="s">
        <v>657</v>
      </c>
      <c r="N6" s="121"/>
      <c r="O6" s="102">
        <v>5501.2</v>
      </c>
      <c r="P6" s="102">
        <v>2</v>
      </c>
      <c r="Q6" s="12" t="str">
        <f>VLOOKUP(O6, '[1]لیست محصولات اردیبهشت ۱۴۰۳'!B:C,2,0)</f>
        <v>ورتکس | Vortex</v>
      </c>
      <c r="R6" s="102" t="s">
        <v>353</v>
      </c>
      <c r="S6" s="11">
        <f>VLOOKUP(O6, '[1]لیست محصولات اردیبهشت ۱۴۰۳'!B:F,5,0)</f>
        <v>750</v>
      </c>
      <c r="T6" s="13">
        <f>VLOOKUP(O6, '[1]لیست محصولات اردیبهشت ۱۴۰۳'!B:G,6,0)</f>
        <v>9900000</v>
      </c>
      <c r="U6" s="14"/>
      <c r="V6" s="15">
        <f t="shared" si="7"/>
        <v>0</v>
      </c>
      <c r="W6" s="11">
        <f t="shared" si="8"/>
        <v>2</v>
      </c>
      <c r="X6" s="13">
        <f t="shared" si="9"/>
        <v>19800000</v>
      </c>
      <c r="Y6" s="16"/>
      <c r="Z6" s="13">
        <f t="shared" si="10"/>
        <v>19800000</v>
      </c>
      <c r="AA6" s="133" t="s">
        <v>38</v>
      </c>
      <c r="AB6" s="131" t="s">
        <v>658</v>
      </c>
      <c r="AC6" s="127" t="s">
        <v>659</v>
      </c>
      <c r="AD6" s="129" t="s">
        <v>41</v>
      </c>
      <c r="AE6" s="18"/>
      <c r="AF6" s="20"/>
      <c r="AG6" s="21" t="str">
        <f t="shared" si="5"/>
        <v>TRUE</v>
      </c>
      <c r="AH6" s="22" t="str">
        <f t="shared" si="11"/>
        <v>تهران خ. ولیعصر، میدان عطار، خیابان عطار، روبه‌روی نیروی انتظامی، پلاک ۴۲، طبقه ۶ شمالی  - سیروس صباحی 09128430825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1"/>
      <c r="H7" s="182"/>
      <c r="I7" s="151"/>
      <c r="J7" s="102"/>
      <c r="K7" s="10" t="str">
        <f t="shared" ca="1" si="6"/>
        <v/>
      </c>
      <c r="L7" s="135"/>
      <c r="M7" s="135"/>
      <c r="N7" s="135"/>
      <c r="O7" s="102">
        <v>5522.2</v>
      </c>
      <c r="P7" s="102">
        <v>1</v>
      </c>
      <c r="Q7" s="12" t="str">
        <f>VLOOKUP(O7, '[1]لیست محصولات اردیبهشت ۱۴۰۳'!B:C,2,0)</f>
        <v>تامارا | Tamara</v>
      </c>
      <c r="R7" s="102" t="s">
        <v>353</v>
      </c>
      <c r="S7" s="11">
        <f>VLOOKUP(O7, '[1]لیست محصولات اردیبهشت ۱۴۰۳'!B:F,5,0)</f>
        <v>750</v>
      </c>
      <c r="T7" s="13">
        <f>VLOOKUP(O7, '[1]لیست محصولات اردیبهشت ۱۴۰۳'!B:G,6,0)</f>
        <v>12450000</v>
      </c>
      <c r="U7" s="24"/>
      <c r="V7" s="15">
        <f t="shared" si="7"/>
        <v>0</v>
      </c>
      <c r="W7" s="11">
        <f t="shared" si="8"/>
        <v>1</v>
      </c>
      <c r="X7" s="13">
        <f t="shared" si="9"/>
        <v>12450000</v>
      </c>
      <c r="Y7" s="16"/>
      <c r="Z7" s="13">
        <f t="shared" si="10"/>
        <v>12450000</v>
      </c>
      <c r="AA7" s="155"/>
      <c r="AB7" s="154"/>
      <c r="AC7" s="153"/>
      <c r="AD7" s="152"/>
      <c r="AE7" s="18"/>
      <c r="AF7" s="20"/>
      <c r="AG7" s="21" t="str">
        <f t="shared" si="5"/>
        <v>TRUE</v>
      </c>
      <c r="AH7" s="22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02"/>
      <c r="K8" s="10" t="str">
        <f t="shared" ca="1" si="6"/>
        <v/>
      </c>
      <c r="L8" s="122"/>
      <c r="M8" s="122"/>
      <c r="N8" s="122"/>
      <c r="O8" s="102">
        <v>5511.22</v>
      </c>
      <c r="P8" s="102">
        <v>1</v>
      </c>
      <c r="Q8" s="65" t="str">
        <f>VLOOKUP(O8, '[1]لیست محصولات اردیبهشت ۱۴۰۳'!B:C,2,0)</f>
        <v>هامبلا(رست دمی) | Hambella( Filter Roast)</v>
      </c>
      <c r="R8" s="102" t="s">
        <v>353</v>
      </c>
      <c r="S8" s="11">
        <f>VLOOKUP(O8, '[1]لیست محصولات اردیبهشت ۱۴۰۳'!B:F,5,0)</f>
        <v>750</v>
      </c>
      <c r="T8" s="13">
        <f>VLOOKUP(O8, '[1]لیست محصولات اردیبهشت ۱۴۰۳'!B:G,6,0)</f>
        <v>13350000</v>
      </c>
      <c r="U8" s="14"/>
      <c r="V8" s="15">
        <f t="shared" si="7"/>
        <v>0</v>
      </c>
      <c r="W8" s="11">
        <f t="shared" si="8"/>
        <v>1</v>
      </c>
      <c r="X8" s="13">
        <f t="shared" si="9"/>
        <v>13350000</v>
      </c>
      <c r="Y8" s="16"/>
      <c r="Z8" s="13">
        <f t="shared" si="10"/>
        <v>13350000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11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3">
        <v>5</v>
      </c>
      <c r="H9" s="125">
        <v>274317285379</v>
      </c>
      <c r="I9" s="123" t="s">
        <v>386</v>
      </c>
      <c r="J9" s="102"/>
      <c r="K9" s="10" t="str">
        <f t="shared" ca="1" si="6"/>
        <v/>
      </c>
      <c r="L9" s="121" t="s">
        <v>30</v>
      </c>
      <c r="M9" s="121" t="s">
        <v>660</v>
      </c>
      <c r="N9" s="121" t="s">
        <v>661</v>
      </c>
      <c r="O9" s="102">
        <v>5522.1</v>
      </c>
      <c r="P9" s="102">
        <v>1</v>
      </c>
      <c r="Q9" s="12" t="str">
        <f>VLOOKUP(O9, '[1]لیست محصولات اردیبهشت ۱۴۰۳'!B:C,2,0)</f>
        <v>تامارا | Tamara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2600000</v>
      </c>
      <c r="U9" s="14"/>
      <c r="V9" s="15">
        <f t="shared" si="7"/>
        <v>0</v>
      </c>
      <c r="W9" s="11">
        <f t="shared" si="8"/>
        <v>1</v>
      </c>
      <c r="X9" s="13">
        <f t="shared" si="9"/>
        <v>2600000</v>
      </c>
      <c r="Y9" s="16"/>
      <c r="Z9" s="13">
        <f t="shared" si="10"/>
        <v>2600000</v>
      </c>
      <c r="AA9" s="133" t="s">
        <v>209</v>
      </c>
      <c r="AB9" s="131" t="s">
        <v>662</v>
      </c>
      <c r="AC9" s="127" t="s">
        <v>663</v>
      </c>
      <c r="AD9" s="129"/>
      <c r="AE9" s="162" t="s">
        <v>664</v>
      </c>
      <c r="AF9" s="20"/>
      <c r="AG9" s="21" t="str">
        <f t="shared" si="5"/>
        <v>TRUE</v>
      </c>
      <c r="AH9" s="22" t="str">
        <f t="shared" si="11"/>
        <v>گرگان میدان گرگانپارس-شهریور شرقی-نبش تقاطع مسیح ذبیحی(پارک شطرنج) کافه کاریز - حسین اسلامی 09112770221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4"/>
      <c r="H10" s="126"/>
      <c r="I10" s="124"/>
      <c r="J10" s="102"/>
      <c r="K10" s="10" t="str">
        <f t="shared" ca="1" si="6"/>
        <v/>
      </c>
      <c r="L10" s="122"/>
      <c r="M10" s="122"/>
      <c r="N10" s="122"/>
      <c r="O10" s="102">
        <v>5511.11</v>
      </c>
      <c r="P10" s="102">
        <v>1</v>
      </c>
      <c r="Q10" s="65" t="str">
        <f>VLOOKUP(O10, '[1]لیست محصولات اردیبهشت ۱۴۰۳'!B:C,2,0)</f>
        <v>هامبلا(رست دمی) | Hambella( Filter Roast)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2800000</v>
      </c>
      <c r="U10" s="14"/>
      <c r="V10" s="15">
        <f t="shared" si="7"/>
        <v>0</v>
      </c>
      <c r="W10" s="11">
        <f t="shared" si="8"/>
        <v>1</v>
      </c>
      <c r="X10" s="13">
        <f t="shared" si="9"/>
        <v>2800000</v>
      </c>
      <c r="Y10" s="16"/>
      <c r="Z10" s="13">
        <f t="shared" si="10"/>
        <v>2800000</v>
      </c>
      <c r="AA10" s="134"/>
      <c r="AB10" s="132"/>
      <c r="AC10" s="128"/>
      <c r="AD10" s="130"/>
      <c r="AE10" s="163"/>
      <c r="AF10" s="20"/>
      <c r="AG10" s="21" t="str">
        <f t="shared" si="5"/>
        <v>TRUE</v>
      </c>
      <c r="AH10" s="22" t="str">
        <f t="shared" si="11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3">
        <v>6</v>
      </c>
      <c r="H11" s="64"/>
      <c r="I11" s="63" t="s">
        <v>386</v>
      </c>
      <c r="J11" s="102"/>
      <c r="K11" s="10" t="str">
        <f t="shared" ca="1" si="6"/>
        <v/>
      </c>
      <c r="L11" s="11" t="s">
        <v>94</v>
      </c>
      <c r="M11" s="11" t="s">
        <v>665</v>
      </c>
      <c r="N11" s="11" t="s">
        <v>666</v>
      </c>
      <c r="O11" s="102">
        <v>5511.2</v>
      </c>
      <c r="P11" s="102">
        <v>5</v>
      </c>
      <c r="Q11" s="12" t="str">
        <f>VLOOKUP(O11, '[1]لیست محصولات اردیبهشت ۱۴۰۳'!B:C,2,0)</f>
        <v>هامبلا | Hambella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13350000</v>
      </c>
      <c r="U11" s="14"/>
      <c r="V11" s="15">
        <f t="shared" si="7"/>
        <v>0</v>
      </c>
      <c r="W11" s="11">
        <f t="shared" si="8"/>
        <v>5</v>
      </c>
      <c r="X11" s="13">
        <f t="shared" si="9"/>
        <v>66750000</v>
      </c>
      <c r="Y11" s="16"/>
      <c r="Z11" s="13">
        <f t="shared" si="10"/>
        <v>66750000</v>
      </c>
      <c r="AA11" s="17" t="s">
        <v>361</v>
      </c>
      <c r="AB11" s="12" t="s">
        <v>667</v>
      </c>
      <c r="AC11" s="18" t="s">
        <v>668</v>
      </c>
      <c r="AD11" s="19"/>
      <c r="AE11" s="18"/>
      <c r="AF11" s="20"/>
      <c r="AG11" s="21" t="str">
        <f t="shared" si="5"/>
        <v>TRUE</v>
      </c>
      <c r="AH11" s="22" t="str">
        <f t="shared" si="11"/>
        <v>تبریز سه‌راه وليعصر،‌به طرف هتل مرمر، روبه‌روي شهرداري منطقه ۵ کافه دیوان - عرفان بی باک 09141198403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7</v>
      </c>
      <c r="H12" s="9">
        <v>274319115444</v>
      </c>
      <c r="I12" s="102" t="s">
        <v>386</v>
      </c>
      <c r="J12" s="102"/>
      <c r="K12" s="10" t="str">
        <f t="shared" ca="1" si="6"/>
        <v/>
      </c>
      <c r="L12" s="11" t="s">
        <v>669</v>
      </c>
      <c r="M12" s="11" t="s">
        <v>670</v>
      </c>
      <c r="N12" s="11"/>
      <c r="O12" s="102">
        <v>3326.1</v>
      </c>
      <c r="P12" s="102">
        <v>1</v>
      </c>
      <c r="Q12" s="12" t="str">
        <f>VLOOKUP(O12, '[1]لیست محصولات اردیبهشت ۱۴۰۳'!B:C,2,0)</f>
        <v>میاگروس | Milagros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3750000</v>
      </c>
      <c r="U12" s="14"/>
      <c r="V12" s="15">
        <f t="shared" si="7"/>
        <v>0</v>
      </c>
      <c r="W12" s="11">
        <f t="shared" si="8"/>
        <v>1</v>
      </c>
      <c r="X12" s="13">
        <f t="shared" si="9"/>
        <v>3750000</v>
      </c>
      <c r="Y12" s="16"/>
      <c r="Z12" s="13">
        <f t="shared" si="10"/>
        <v>3750000</v>
      </c>
      <c r="AA12" s="17" t="s">
        <v>38</v>
      </c>
      <c r="AB12" s="12" t="s">
        <v>671</v>
      </c>
      <c r="AC12" s="18" t="s">
        <v>672</v>
      </c>
      <c r="AD12" s="19" t="s">
        <v>41</v>
      </c>
      <c r="AE12" s="103" t="s">
        <v>673</v>
      </c>
      <c r="AF12" s="20"/>
      <c r="AG12" s="21" t="str">
        <f t="shared" si="5"/>
        <v>TRUE</v>
      </c>
      <c r="AH12" s="22" t="str">
        <f t="shared" si="11"/>
        <v>تهران ونک، خ خدامی، روبروی هتل هما، کوچه شادی1، پلاک4، پارکینگ دیجی کالا، طبقه اول *هنگام تحویل تماس گرفته شود*  - سید احسان طباطبایی 09102121121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02">
        <v>8</v>
      </c>
      <c r="H13" s="9">
        <v>274327395265</v>
      </c>
      <c r="I13" s="102" t="s">
        <v>386</v>
      </c>
      <c r="J13" s="102"/>
      <c r="K13" s="10" t="str">
        <f t="shared" ca="1" si="6"/>
        <v/>
      </c>
      <c r="L13" s="11" t="s">
        <v>267</v>
      </c>
      <c r="M13" s="11" t="s">
        <v>674</v>
      </c>
      <c r="N13" s="11"/>
      <c r="O13" s="102">
        <v>5522.1</v>
      </c>
      <c r="P13" s="102">
        <v>1</v>
      </c>
      <c r="Q13" s="12" t="str">
        <f>VLOOKUP(O13, '[1]لیست محصولات اردیبهشت ۱۴۰۳'!B:C,2,0)</f>
        <v>تامارا | Tamara</v>
      </c>
      <c r="R13" s="102" t="s">
        <v>231</v>
      </c>
      <c r="S13" s="11">
        <f>VLOOKUP(O13, '[1]لیست محصولات اردیبهشت ۱۴۰۳'!B:F,5,0)</f>
        <v>150</v>
      </c>
      <c r="T13" s="13">
        <f>VLOOKUP(O13, '[1]لیست محصولات اردیبهشت ۱۴۰۳'!B:G,6,0)</f>
        <v>2600000</v>
      </c>
      <c r="U13" s="24"/>
      <c r="V13" s="15">
        <f t="shared" si="7"/>
        <v>0</v>
      </c>
      <c r="W13" s="11">
        <f t="shared" si="8"/>
        <v>1</v>
      </c>
      <c r="X13" s="13">
        <f t="shared" si="9"/>
        <v>2600000</v>
      </c>
      <c r="Y13" s="16"/>
      <c r="Z13" s="13">
        <f t="shared" si="10"/>
        <v>2600000</v>
      </c>
      <c r="AA13" s="17" t="s">
        <v>38</v>
      </c>
      <c r="AB13" s="12" t="s">
        <v>675</v>
      </c>
      <c r="AC13" s="18" t="s">
        <v>676</v>
      </c>
      <c r="AD13" s="19" t="s">
        <v>41</v>
      </c>
      <c r="AE13" s="18"/>
      <c r="AF13" s="20"/>
      <c r="AG13" s="21" t="str">
        <f t="shared" si="5"/>
        <v>TRUE</v>
      </c>
      <c r="AH13" s="22" t="str">
        <f t="shared" si="11"/>
        <v>تهران ملاصدرا شیخ بهائی شمالی نبش دانشور غربی پلاک 144 شرکت ملی صنایع پتروشیمی ایران-واحد IT  - علی رنجبر 09363308373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9</v>
      </c>
      <c r="H14" s="125">
        <v>274346437089</v>
      </c>
      <c r="I14" s="123" t="s">
        <v>386</v>
      </c>
      <c r="J14" s="102"/>
      <c r="K14" s="10" t="str">
        <f t="shared" ca="1" si="6"/>
        <v/>
      </c>
      <c r="L14" s="121" t="s">
        <v>216</v>
      </c>
      <c r="M14" s="121" t="s">
        <v>677</v>
      </c>
      <c r="N14" s="121" t="s">
        <v>678</v>
      </c>
      <c r="O14" s="102">
        <v>3326.1</v>
      </c>
      <c r="P14" s="102">
        <v>2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3750000</v>
      </c>
      <c r="U14" s="14"/>
      <c r="V14" s="15">
        <f t="shared" si="7"/>
        <v>0</v>
      </c>
      <c r="W14" s="11">
        <f t="shared" si="8"/>
        <v>2</v>
      </c>
      <c r="X14" s="13">
        <f t="shared" si="9"/>
        <v>7500000</v>
      </c>
      <c r="Y14" s="16"/>
      <c r="Z14" s="13">
        <f t="shared" si="10"/>
        <v>7500000</v>
      </c>
      <c r="AA14" s="133" t="s">
        <v>33</v>
      </c>
      <c r="AB14" s="131" t="s">
        <v>679</v>
      </c>
      <c r="AC14" s="127" t="s">
        <v>680</v>
      </c>
      <c r="AD14" s="129"/>
      <c r="AE14" s="18"/>
      <c r="AF14" s="20"/>
      <c r="AG14" s="21" t="str">
        <f t="shared" si="5"/>
        <v>TRUE</v>
      </c>
      <c r="AH14" s="22" t="str">
        <f t="shared" si="11"/>
        <v>کرمان خیابان میثم روبرو کوچه 5 کافه اوکو - امیرحسین کاکویی 09214687307</v>
      </c>
    </row>
    <row r="15" spans="1:34" ht="22.35" customHeight="1">
      <c r="A15" s="7"/>
      <c r="B15" s="7"/>
      <c r="C15" s="7"/>
      <c r="D15" s="7"/>
      <c r="E15" s="7"/>
      <c r="F15" s="8"/>
      <c r="G15" s="124"/>
      <c r="H15" s="126"/>
      <c r="I15" s="124"/>
      <c r="J15" s="102"/>
      <c r="K15" s="10" t="str">
        <f t="shared" ca="1" si="6"/>
        <v/>
      </c>
      <c r="L15" s="122"/>
      <c r="M15" s="122"/>
      <c r="N15" s="122"/>
      <c r="O15" s="102">
        <v>3325.1</v>
      </c>
      <c r="P15" s="102">
        <v>2</v>
      </c>
      <c r="Q15" s="12" t="str">
        <f>VLOOKUP(O15, '[1]لیست محصولات اردیبهشت ۱۴۰۳'!B:C,2,0)</f>
        <v>راتناگری | Ratnagiri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4250000</v>
      </c>
      <c r="U15" s="14"/>
      <c r="V15" s="15">
        <f t="shared" si="7"/>
        <v>0</v>
      </c>
      <c r="W15" s="11">
        <f t="shared" si="8"/>
        <v>2</v>
      </c>
      <c r="X15" s="13">
        <f t="shared" si="9"/>
        <v>8500000</v>
      </c>
      <c r="Y15" s="16"/>
      <c r="Z15" s="13">
        <f t="shared" si="10"/>
        <v>8500000</v>
      </c>
      <c r="AA15" s="134"/>
      <c r="AB15" s="132"/>
      <c r="AC15" s="128"/>
      <c r="AD15" s="130"/>
      <c r="AE15" s="18"/>
      <c r="AF15" s="20"/>
      <c r="AG15" s="21" t="str">
        <f t="shared" si="5"/>
        <v>TRUE</v>
      </c>
      <c r="AH15" s="22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23">
        <v>10</v>
      </c>
      <c r="H16" s="125">
        <v>274346491508</v>
      </c>
      <c r="I16" s="123" t="s">
        <v>386</v>
      </c>
      <c r="J16" s="102"/>
      <c r="K16" s="10" t="str">
        <f t="shared" ca="1" si="6"/>
        <v/>
      </c>
      <c r="L16" s="121" t="s">
        <v>681</v>
      </c>
      <c r="M16" s="121" t="s">
        <v>682</v>
      </c>
      <c r="N16" s="121" t="s">
        <v>683</v>
      </c>
      <c r="O16" s="102">
        <v>3326.1</v>
      </c>
      <c r="P16" s="102">
        <v>2</v>
      </c>
      <c r="Q16" s="12" t="str">
        <f>VLOOKUP(O16, '[1]لیست محصولات اردیبهشت ۱۴۰۳'!B:C,2,0)</f>
        <v>میاگروس | Milagros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3750000</v>
      </c>
      <c r="U16" s="14"/>
      <c r="V16" s="15">
        <f t="shared" si="7"/>
        <v>0</v>
      </c>
      <c r="W16" s="11">
        <f t="shared" si="8"/>
        <v>2</v>
      </c>
      <c r="X16" s="13">
        <f t="shared" si="9"/>
        <v>7500000</v>
      </c>
      <c r="Y16" s="16"/>
      <c r="Z16" s="13">
        <f t="shared" si="10"/>
        <v>7500000</v>
      </c>
      <c r="AA16" s="133" t="s">
        <v>292</v>
      </c>
      <c r="AB16" s="131" t="s">
        <v>684</v>
      </c>
      <c r="AC16" s="127" t="s">
        <v>685</v>
      </c>
      <c r="AD16" s="129"/>
      <c r="AE16" s="18"/>
      <c r="AF16" s="20"/>
      <c r="AG16" s="21" t="str">
        <f t="shared" si="5"/>
        <v>TRUE</v>
      </c>
      <c r="AH16" s="22" t="str">
        <f t="shared" si="11"/>
        <v>اصفهان خانه اصفهان خیابان سپاه کافه رستوران آرامش - بهمن شرقی 09919973784</v>
      </c>
    </row>
    <row r="17" spans="1:34" ht="22.35" customHeight="1">
      <c r="A17" s="7"/>
      <c r="B17" s="7"/>
      <c r="C17" s="7"/>
      <c r="D17" s="7"/>
      <c r="E17" s="7"/>
      <c r="F17" s="8"/>
      <c r="G17" s="124"/>
      <c r="H17" s="126"/>
      <c r="I17" s="124"/>
      <c r="J17" s="102"/>
      <c r="K17" s="10" t="str">
        <f t="shared" ca="1" si="6"/>
        <v/>
      </c>
      <c r="L17" s="122"/>
      <c r="M17" s="122"/>
      <c r="N17" s="122"/>
      <c r="O17" s="102">
        <v>5501.2</v>
      </c>
      <c r="P17" s="102">
        <v>4</v>
      </c>
      <c r="Q17" s="12" t="str">
        <f>VLOOKUP(O17, '[1]لیست محصولات اردیبهشت ۱۴۰۳'!B:C,2,0)</f>
        <v>ورتکس | Vortex</v>
      </c>
      <c r="R17" s="102"/>
      <c r="S17" s="11">
        <f>VLOOKUP(O17, '[1]لیست محصولات اردیبهشت ۱۴۰۳'!B:F,5,0)</f>
        <v>750</v>
      </c>
      <c r="T17" s="13">
        <f>VLOOKUP(O17, '[1]لیست محصولات اردیبهشت ۱۴۰۳'!B:G,6,0)</f>
        <v>9900000</v>
      </c>
      <c r="U17" s="14"/>
      <c r="V17" s="15">
        <f t="shared" si="7"/>
        <v>0</v>
      </c>
      <c r="W17" s="11">
        <f t="shared" si="8"/>
        <v>4</v>
      </c>
      <c r="X17" s="13">
        <f t="shared" si="9"/>
        <v>39600000</v>
      </c>
      <c r="Y17" s="16"/>
      <c r="Z17" s="13">
        <f t="shared" si="10"/>
        <v>39600000</v>
      </c>
      <c r="AA17" s="134"/>
      <c r="AB17" s="132"/>
      <c r="AC17" s="128"/>
      <c r="AD17" s="130"/>
      <c r="AE17" s="18"/>
      <c r="AF17" s="20"/>
      <c r="AG17" s="21" t="str">
        <f t="shared" si="5"/>
        <v>TRUE</v>
      </c>
      <c r="AH17" s="22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23">
        <v>11</v>
      </c>
      <c r="H18" s="125">
        <v>274360185726</v>
      </c>
      <c r="I18" s="123" t="s">
        <v>386</v>
      </c>
      <c r="J18" s="102"/>
      <c r="K18" s="10" t="str">
        <f t="shared" ca="1" si="6"/>
        <v/>
      </c>
      <c r="L18" s="121" t="s">
        <v>64</v>
      </c>
      <c r="M18" s="121" t="s">
        <v>686</v>
      </c>
      <c r="N18" s="121"/>
      <c r="O18" s="102">
        <v>3326.1</v>
      </c>
      <c r="P18" s="102">
        <v>5</v>
      </c>
      <c r="Q18" s="12" t="str">
        <f>VLOOKUP(O18, '[1]لیست محصولات اردیبهشت ۱۴۰۳'!B:C,2,0)</f>
        <v>میاگروس | Milagros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3750000</v>
      </c>
      <c r="U18" s="14"/>
      <c r="V18" s="15">
        <f t="shared" si="7"/>
        <v>0</v>
      </c>
      <c r="W18" s="11">
        <f t="shared" si="8"/>
        <v>5</v>
      </c>
      <c r="X18" s="13">
        <f t="shared" si="9"/>
        <v>18750000</v>
      </c>
      <c r="Y18" s="16"/>
      <c r="Z18" s="13">
        <f t="shared" si="10"/>
        <v>18750000</v>
      </c>
      <c r="AA18" s="133" t="s">
        <v>45</v>
      </c>
      <c r="AB18" s="131" t="s">
        <v>687</v>
      </c>
      <c r="AC18" s="127" t="s">
        <v>688</v>
      </c>
      <c r="AD18" s="129"/>
      <c r="AE18" s="18"/>
      <c r="AF18" s="20"/>
      <c r="AG18" s="21" t="str">
        <f t="shared" si="5"/>
        <v>TRUE</v>
      </c>
      <c r="AH18" s="22" t="str">
        <f t="shared" si="11"/>
        <v>قم دور شهر 30 فرعى 20 پلاك 11  - مهدی السلمان 09395362473</v>
      </c>
    </row>
    <row r="19" spans="1:34" ht="22.35" customHeight="1">
      <c r="A19" s="7"/>
      <c r="B19" s="7"/>
      <c r="C19" s="7"/>
      <c r="D19" s="7"/>
      <c r="E19" s="7"/>
      <c r="F19" s="8"/>
      <c r="G19" s="151"/>
      <c r="H19" s="182"/>
      <c r="I19" s="151"/>
      <c r="J19" s="102"/>
      <c r="K19" s="10" t="str">
        <f t="shared" ca="1" si="6"/>
        <v/>
      </c>
      <c r="L19" s="135"/>
      <c r="M19" s="135"/>
      <c r="N19" s="135"/>
      <c r="O19" s="102">
        <v>3325.1</v>
      </c>
      <c r="P19" s="102">
        <v>3</v>
      </c>
      <c r="Q19" s="12" t="str">
        <f>VLOOKUP(O19, '[1]لیست محصولات اردیبهشت ۱۴۰۳'!B:C,2,0)</f>
        <v>راتناگری | Ratnagiri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4250000</v>
      </c>
      <c r="U19" s="14"/>
      <c r="V19" s="15">
        <f t="shared" si="7"/>
        <v>0</v>
      </c>
      <c r="W19" s="11">
        <f t="shared" si="8"/>
        <v>3</v>
      </c>
      <c r="X19" s="13">
        <f t="shared" si="9"/>
        <v>12750000</v>
      </c>
      <c r="Y19" s="16"/>
      <c r="Z19" s="13">
        <f t="shared" si="10"/>
        <v>12750000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11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4"/>
      <c r="H20" s="126"/>
      <c r="I20" s="124"/>
      <c r="J20" s="102"/>
      <c r="K20" s="10" t="str">
        <f t="shared" ca="1" si="6"/>
        <v/>
      </c>
      <c r="L20" s="122"/>
      <c r="M20" s="122"/>
      <c r="N20" s="122"/>
      <c r="O20" s="102">
        <v>5522.1</v>
      </c>
      <c r="P20" s="102">
        <v>1</v>
      </c>
      <c r="Q20" s="12" t="str">
        <f>VLOOKUP(O20, '[1]لیست محصولات اردیبهشت ۱۴۰۳'!B:C,2,0)</f>
        <v>تامارا | Tamara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2600000</v>
      </c>
      <c r="U20" s="14"/>
      <c r="V20" s="15">
        <f t="shared" si="7"/>
        <v>0</v>
      </c>
      <c r="W20" s="11">
        <f t="shared" si="8"/>
        <v>1</v>
      </c>
      <c r="X20" s="13">
        <f t="shared" si="9"/>
        <v>2600000</v>
      </c>
      <c r="Y20" s="16"/>
      <c r="Z20" s="13">
        <f t="shared" si="10"/>
        <v>2600000</v>
      </c>
      <c r="AA20" s="134"/>
      <c r="AB20" s="132"/>
      <c r="AC20" s="128"/>
      <c r="AD20" s="130"/>
      <c r="AE20" s="18"/>
      <c r="AF20" s="20"/>
      <c r="AG20" s="21" t="str">
        <f t="shared" si="5"/>
        <v>TRUE</v>
      </c>
      <c r="AH20" s="22" t="str">
        <f t="shared" si="11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12</v>
      </c>
      <c r="H21" s="9">
        <v>274381757504</v>
      </c>
      <c r="I21" s="102" t="s">
        <v>633</v>
      </c>
      <c r="J21" s="102"/>
      <c r="K21" s="10" t="str">
        <f t="shared" ca="1" si="6"/>
        <v/>
      </c>
      <c r="L21" s="11" t="s">
        <v>216</v>
      </c>
      <c r="M21" s="11" t="s">
        <v>689</v>
      </c>
      <c r="N21" s="11" t="s">
        <v>690</v>
      </c>
      <c r="O21" s="102">
        <v>3326.2</v>
      </c>
      <c r="P21" s="102">
        <v>1</v>
      </c>
      <c r="Q21" s="12" t="str">
        <f>VLOOKUP(O21, '[1]لیست محصولات اردیبهشت ۱۴۰۳'!B:C,2,0)</f>
        <v>میاگروس | Milagros</v>
      </c>
      <c r="R21" s="102"/>
      <c r="S21" s="11">
        <f>VLOOKUP(O21, '[1]لیست محصولات اردیبهشت ۱۴۰۳'!B:F,5,0)</f>
        <v>750</v>
      </c>
      <c r="T21" s="13">
        <f>VLOOKUP(O21, '[1]لیست محصولات اردیبهشت ۱۴۰۳'!B:G,6,0)</f>
        <v>18150000</v>
      </c>
      <c r="U21" s="14"/>
      <c r="V21" s="15">
        <f t="shared" si="7"/>
        <v>0</v>
      </c>
      <c r="W21" s="11">
        <f t="shared" si="8"/>
        <v>1</v>
      </c>
      <c r="X21" s="13">
        <f t="shared" si="9"/>
        <v>18150000</v>
      </c>
      <c r="Y21" s="16"/>
      <c r="Z21" s="13">
        <f t="shared" si="10"/>
        <v>18150000</v>
      </c>
      <c r="AA21" s="17" t="s">
        <v>292</v>
      </c>
      <c r="AB21" s="12" t="s">
        <v>691</v>
      </c>
      <c r="AC21" s="18" t="s">
        <v>692</v>
      </c>
      <c r="AD21" s="19"/>
      <c r="AE21" s="18"/>
      <c r="AF21" s="20"/>
      <c r="AG21" s="21" t="str">
        <f t="shared" si="5"/>
        <v>TRUE</v>
      </c>
      <c r="AH21" s="22" t="str">
        <f t="shared" si="11"/>
        <v>اصفهان خیابان چهارباغ بالا-متجمع تجاری متروپل-پلاک ۱۰۸ کافه کاراکو - امیرحسین آشوری 09037082575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13</v>
      </c>
      <c r="H22" s="125">
        <v>53991347801</v>
      </c>
      <c r="I22" s="123" t="s">
        <v>633</v>
      </c>
      <c r="J22" s="102"/>
      <c r="K22" s="10" t="str">
        <f t="shared" ca="1" si="6"/>
        <v/>
      </c>
      <c r="L22" s="121" t="s">
        <v>693</v>
      </c>
      <c r="M22" s="121" t="s">
        <v>694</v>
      </c>
      <c r="N22" s="121"/>
      <c r="O22" s="102">
        <v>5522.1</v>
      </c>
      <c r="P22" s="102">
        <v>1</v>
      </c>
      <c r="Q22" s="12" t="str">
        <f>VLOOKUP(O22, '[1]لیست محصولات اردیبهشت ۱۴۰۳'!B:C,2,0)</f>
        <v>تامارا | Tamara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2600000</v>
      </c>
      <c r="U22" s="14"/>
      <c r="V22" s="15">
        <f t="shared" si="7"/>
        <v>0</v>
      </c>
      <c r="W22" s="11">
        <f t="shared" si="8"/>
        <v>1</v>
      </c>
      <c r="X22" s="13">
        <f t="shared" si="9"/>
        <v>2600000</v>
      </c>
      <c r="Y22" s="16"/>
      <c r="Z22" s="13">
        <f t="shared" si="10"/>
        <v>2600000</v>
      </c>
      <c r="AA22" s="133" t="s">
        <v>38</v>
      </c>
      <c r="AB22" s="131" t="s">
        <v>695</v>
      </c>
      <c r="AC22" s="127" t="s">
        <v>696</v>
      </c>
      <c r="AD22" s="129"/>
      <c r="AE22" s="18"/>
      <c r="AF22" s="20"/>
      <c r="AG22" s="21" t="str">
        <f t="shared" si="5"/>
        <v>TRUE</v>
      </c>
      <c r="AH22" s="22" t="str">
        <f t="shared" si="11"/>
        <v>تهران شهرك غرب فاز ٣ مجتمع اپادانا واحد A10-3  - آرتاباز ملکشاهی 09121780647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4"/>
      <c r="H23" s="126"/>
      <c r="I23" s="124"/>
      <c r="J23" s="102"/>
      <c r="K23" s="10" t="str">
        <f t="shared" ca="1" si="6"/>
        <v/>
      </c>
      <c r="L23" s="122"/>
      <c r="M23" s="122"/>
      <c r="N23" s="122"/>
      <c r="O23" s="102">
        <v>3326.1</v>
      </c>
      <c r="P23" s="102">
        <v>1</v>
      </c>
      <c r="Q23" s="12" t="str">
        <f>VLOOKUP(O23, '[1]لیست محصولات اردیبهشت ۱۴۰۳'!B:C,2,0)</f>
        <v>میاگروس | Milagros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3750000</v>
      </c>
      <c r="U23" s="14"/>
      <c r="V23" s="15">
        <f t="shared" si="7"/>
        <v>0</v>
      </c>
      <c r="W23" s="11">
        <f t="shared" si="8"/>
        <v>1</v>
      </c>
      <c r="X23" s="13">
        <f t="shared" si="9"/>
        <v>3750000</v>
      </c>
      <c r="Y23" s="16"/>
      <c r="Z23" s="13">
        <f t="shared" si="10"/>
        <v>3750000</v>
      </c>
      <c r="AA23" s="134"/>
      <c r="AB23" s="132"/>
      <c r="AC23" s="128"/>
      <c r="AD23" s="130"/>
      <c r="AE23" s="18"/>
      <c r="AF23" s="20"/>
      <c r="AG23" s="21" t="str">
        <f t="shared" si="5"/>
        <v>TRUE</v>
      </c>
      <c r="AH23" s="22" t="str">
        <f t="shared" si="11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14</v>
      </c>
      <c r="H24" s="9">
        <v>274388655030</v>
      </c>
      <c r="I24" s="102" t="s">
        <v>633</v>
      </c>
      <c r="J24" s="102"/>
      <c r="K24" s="10" t="str">
        <f t="shared" ca="1" si="6"/>
        <v/>
      </c>
      <c r="L24" s="11" t="s">
        <v>52</v>
      </c>
      <c r="M24" s="11" t="s">
        <v>53</v>
      </c>
      <c r="N24" s="11"/>
      <c r="O24" s="102">
        <v>5511.22</v>
      </c>
      <c r="P24" s="102">
        <v>1</v>
      </c>
      <c r="Q24" s="65" t="str">
        <f>VLOOKUP(O24, '[1]لیست محصولات اردیبهشت ۱۴۰۳'!B:C,2,0)</f>
        <v>هامبلا(رست دمی) | Hambella( Filter Roast)</v>
      </c>
      <c r="R24" s="102" t="s">
        <v>54</v>
      </c>
      <c r="S24" s="11">
        <f>VLOOKUP(O24, '[1]لیست محصولات اردیبهشت ۱۴۰۳'!B:F,5,0)</f>
        <v>750</v>
      </c>
      <c r="T24" s="13">
        <f>VLOOKUP(O24, '[1]لیست محصولات اردیبهشت ۱۴۰۳'!B:G,6,0)</f>
        <v>13350000</v>
      </c>
      <c r="U24" s="14"/>
      <c r="V24" s="15">
        <f t="shared" si="7"/>
        <v>0</v>
      </c>
      <c r="W24" s="11">
        <f t="shared" si="8"/>
        <v>1</v>
      </c>
      <c r="X24" s="13">
        <f t="shared" si="9"/>
        <v>13350000</v>
      </c>
      <c r="Y24" s="16"/>
      <c r="Z24" s="13">
        <f t="shared" si="10"/>
        <v>13350000</v>
      </c>
      <c r="AA24" s="17" t="s">
        <v>38</v>
      </c>
      <c r="AB24" s="12" t="s">
        <v>697</v>
      </c>
      <c r="AC24" s="18" t="s">
        <v>57</v>
      </c>
      <c r="AD24" s="19" t="s">
        <v>41</v>
      </c>
      <c r="AE24" s="18"/>
      <c r="AF24" s="20"/>
      <c r="AG24" s="21" t="str">
        <f t="shared" si="5"/>
        <v>TRUE</v>
      </c>
      <c r="AH24" s="22" t="str">
        <f t="shared" si="11"/>
        <v>تهران خیابان وزرا، کوچه 11، پلاک 22  - راحیل ساریخانی 09122284680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6">
        <v>15</v>
      </c>
      <c r="H25" s="139"/>
      <c r="I25" s="136" t="s">
        <v>633</v>
      </c>
      <c r="J25" s="102"/>
      <c r="K25" s="10" t="str">
        <f t="shared" ca="1" si="6"/>
        <v/>
      </c>
      <c r="L25" s="121" t="s">
        <v>247</v>
      </c>
      <c r="M25" s="121" t="s">
        <v>698</v>
      </c>
      <c r="N25" s="121" t="s">
        <v>699</v>
      </c>
      <c r="O25" s="102">
        <v>5522.1</v>
      </c>
      <c r="P25" s="102">
        <v>10</v>
      </c>
      <c r="Q25" s="12" t="str">
        <f>VLOOKUP(O25, '[1]لیست محصولات اردیبهشت ۱۴۰۳'!B:C,2,0)</f>
        <v>تامارا | Tamara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2600000</v>
      </c>
      <c r="U25" s="14"/>
      <c r="V25" s="15">
        <f t="shared" si="7"/>
        <v>0</v>
      </c>
      <c r="W25" s="11">
        <f t="shared" si="8"/>
        <v>10</v>
      </c>
      <c r="X25" s="13">
        <f t="shared" si="9"/>
        <v>26000000</v>
      </c>
      <c r="Y25" s="16"/>
      <c r="Z25" s="13">
        <f t="shared" si="10"/>
        <v>26000000</v>
      </c>
      <c r="AA25" s="133" t="s">
        <v>105</v>
      </c>
      <c r="AB25" s="131" t="s">
        <v>700</v>
      </c>
      <c r="AC25" s="127" t="s">
        <v>701</v>
      </c>
      <c r="AD25" s="129"/>
      <c r="AE25" s="18"/>
      <c r="AF25" s="20"/>
      <c r="AG25" s="21" t="str">
        <f t="shared" si="5"/>
        <v>TRUE</v>
      </c>
      <c r="AH25" s="22" t="str">
        <f t="shared" si="11"/>
        <v>رشت بلوار ديلمان، نبش بلوار امام علي قهوه و کیک سایه - مصطفی موحدی فر 09116041874</v>
      </c>
    </row>
    <row r="26" spans="1:34" ht="22.35" customHeight="1">
      <c r="A26" s="7"/>
      <c r="B26" s="7"/>
      <c r="C26" s="7"/>
      <c r="D26" s="7"/>
      <c r="E26" s="7"/>
      <c r="F26" s="8"/>
      <c r="G26" s="138"/>
      <c r="H26" s="141"/>
      <c r="I26" s="138"/>
      <c r="J26" s="102"/>
      <c r="K26" s="10" t="str">
        <f t="shared" ca="1" si="6"/>
        <v/>
      </c>
      <c r="L26" s="122"/>
      <c r="M26" s="122"/>
      <c r="N26" s="122"/>
      <c r="O26" s="102">
        <v>5511.1</v>
      </c>
      <c r="P26" s="102">
        <v>10</v>
      </c>
      <c r="Q26" s="12" t="str">
        <f>VLOOKUP(O26, '[1]لیست محصولات اردیبهشت ۱۴۰۳'!B:C,2,0)</f>
        <v>هامبلا | Hambella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2800000</v>
      </c>
      <c r="U26" s="14"/>
      <c r="V26" s="15">
        <f t="shared" si="7"/>
        <v>0</v>
      </c>
      <c r="W26" s="11">
        <f t="shared" si="8"/>
        <v>10</v>
      </c>
      <c r="X26" s="13">
        <f t="shared" si="9"/>
        <v>28000000</v>
      </c>
      <c r="Y26" s="16"/>
      <c r="Z26" s="13">
        <f t="shared" si="10"/>
        <v>28000000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11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>
        <v>16</v>
      </c>
      <c r="H27" s="9">
        <v>274389765077</v>
      </c>
      <c r="I27" s="102" t="s">
        <v>633</v>
      </c>
      <c r="J27" s="102"/>
      <c r="K27" s="10" t="str">
        <f t="shared" ca="1" si="6"/>
        <v/>
      </c>
      <c r="L27" s="11" t="s">
        <v>702</v>
      </c>
      <c r="M27" s="11" t="s">
        <v>703</v>
      </c>
      <c r="N27" s="11"/>
      <c r="O27" s="102">
        <v>3325.2</v>
      </c>
      <c r="P27" s="102">
        <v>1</v>
      </c>
      <c r="Q27" s="12" t="str">
        <f>VLOOKUP(O27, '[1]لیست محصولات اردیبهشت ۱۴۰۳'!B:C,2,0)</f>
        <v>راتناگری | Ratnagiri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20700000</v>
      </c>
      <c r="U27" s="14"/>
      <c r="V27" s="15">
        <f t="shared" si="7"/>
        <v>0</v>
      </c>
      <c r="W27" s="11">
        <f t="shared" si="8"/>
        <v>1</v>
      </c>
      <c r="X27" s="13">
        <f t="shared" si="9"/>
        <v>20700000</v>
      </c>
      <c r="Y27" s="16"/>
      <c r="Z27" s="13">
        <f t="shared" si="10"/>
        <v>20700000</v>
      </c>
      <c r="AA27" s="17" t="s">
        <v>292</v>
      </c>
      <c r="AB27" s="12" t="s">
        <v>704</v>
      </c>
      <c r="AC27" s="18" t="s">
        <v>705</v>
      </c>
      <c r="AD27" s="19"/>
      <c r="AE27" s="103" t="s">
        <v>706</v>
      </c>
      <c r="AF27" s="20"/>
      <c r="AG27" s="21" t="str">
        <f t="shared" si="5"/>
        <v>TRUE</v>
      </c>
      <c r="AH27" s="22" t="str">
        <f t="shared" si="11"/>
        <v>اصفهان شاهین شهر - سهراب سپهری فرعی ۲ شرقی مجتمع آسمان پلاک ۶۲ واحد ۲  - شایان فقیهی 09106761037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3">
        <v>17</v>
      </c>
      <c r="H28" s="125">
        <v>274393365915</v>
      </c>
      <c r="I28" s="123" t="s">
        <v>633</v>
      </c>
      <c r="J28" s="102"/>
      <c r="K28" s="10" t="str">
        <f t="shared" ca="1" si="6"/>
        <v/>
      </c>
      <c r="L28" s="121" t="s">
        <v>707</v>
      </c>
      <c r="M28" s="121" t="s">
        <v>708</v>
      </c>
      <c r="N28" s="121" t="s">
        <v>709</v>
      </c>
      <c r="O28" s="102">
        <v>3326.1</v>
      </c>
      <c r="P28" s="102">
        <v>2</v>
      </c>
      <c r="Q28" s="12" t="str">
        <f>VLOOKUP(O28, '[1]لیست محصولات اردیبهشت ۱۴۰۳'!B:C,2,0)</f>
        <v>میاگروس | Milagros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3750000</v>
      </c>
      <c r="U28" s="14"/>
      <c r="V28" s="15">
        <f t="shared" si="7"/>
        <v>0</v>
      </c>
      <c r="W28" s="11">
        <f t="shared" si="8"/>
        <v>2</v>
      </c>
      <c r="X28" s="13">
        <f t="shared" si="9"/>
        <v>7500000</v>
      </c>
      <c r="Y28" s="16"/>
      <c r="Z28" s="13">
        <f t="shared" si="10"/>
        <v>7500000</v>
      </c>
      <c r="AA28" s="133" t="s">
        <v>710</v>
      </c>
      <c r="AB28" s="131" t="s">
        <v>711</v>
      </c>
      <c r="AC28" s="127" t="s">
        <v>712</v>
      </c>
      <c r="AD28" s="129"/>
      <c r="AE28" s="18"/>
      <c r="AF28" s="20"/>
      <c r="AG28" s="21" t="str">
        <f t="shared" si="5"/>
        <v>TRUE</v>
      </c>
      <c r="AH28" s="22" t="str">
        <f t="shared" si="11"/>
        <v>بیرجند خیابان پاسداران میدان جانبازان کافه زیوا - نوید فراشیانی 09379074766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4"/>
      <c r="H29" s="126"/>
      <c r="I29" s="124"/>
      <c r="J29" s="102"/>
      <c r="K29" s="10" t="str">
        <f t="shared" ca="1" si="6"/>
        <v/>
      </c>
      <c r="L29" s="122"/>
      <c r="M29" s="122"/>
      <c r="N29" s="122"/>
      <c r="O29" s="102">
        <v>3325.1</v>
      </c>
      <c r="P29" s="102">
        <v>1</v>
      </c>
      <c r="Q29" s="12" t="str">
        <f>VLOOKUP(O29, '[1]لیست محصولات اردیبهشت ۱۴۰۳'!B:C,2,0)</f>
        <v>راتناگری | Ratnagiri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4250000</v>
      </c>
      <c r="U29" s="14"/>
      <c r="V29" s="15">
        <f t="shared" si="7"/>
        <v>0</v>
      </c>
      <c r="W29" s="11">
        <f t="shared" si="8"/>
        <v>1</v>
      </c>
      <c r="X29" s="13">
        <f t="shared" si="9"/>
        <v>4250000</v>
      </c>
      <c r="Y29" s="16"/>
      <c r="Z29" s="13">
        <f t="shared" si="10"/>
        <v>4250000</v>
      </c>
      <c r="AA29" s="134"/>
      <c r="AB29" s="132"/>
      <c r="AC29" s="128"/>
      <c r="AD29" s="130"/>
      <c r="AE29" s="18"/>
      <c r="AF29" s="20"/>
      <c r="AG29" s="21" t="str">
        <f t="shared" si="5"/>
        <v>TRUE</v>
      </c>
      <c r="AH29" s="22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>
        <v>18</v>
      </c>
      <c r="H30" s="9">
        <v>274393828721</v>
      </c>
      <c r="I30" s="102" t="s">
        <v>633</v>
      </c>
      <c r="J30" s="102"/>
      <c r="K30" s="10" t="str">
        <f t="shared" ca="1" si="6"/>
        <v/>
      </c>
      <c r="L30" s="11" t="s">
        <v>713</v>
      </c>
      <c r="M30" s="11" t="s">
        <v>714</v>
      </c>
      <c r="N30" s="11" t="s">
        <v>715</v>
      </c>
      <c r="O30" s="102">
        <v>5511.3</v>
      </c>
      <c r="P30" s="102">
        <v>1</v>
      </c>
      <c r="Q30" s="12" t="str">
        <f>VLOOKUP(O30, '[1]لیست محصولات اردیبهشت ۱۴۰۳'!B:C,2,0)</f>
        <v>هامبلا | Hambella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69600000</v>
      </c>
      <c r="U30" s="14"/>
      <c r="V30" s="15">
        <f t="shared" si="7"/>
        <v>0</v>
      </c>
      <c r="W30" s="11">
        <f t="shared" si="8"/>
        <v>1</v>
      </c>
      <c r="X30" s="13">
        <f t="shared" si="9"/>
        <v>69600000</v>
      </c>
      <c r="Y30" s="16"/>
      <c r="Z30" s="13">
        <f t="shared" si="10"/>
        <v>69600000</v>
      </c>
      <c r="AA30" s="17" t="s">
        <v>716</v>
      </c>
      <c r="AB30" s="12" t="s">
        <v>717</v>
      </c>
      <c r="AC30" s="18" t="s">
        <v>718</v>
      </c>
      <c r="AD30" s="19"/>
      <c r="AE30" s="18"/>
      <c r="AF30" s="20"/>
      <c r="AG30" s="21" t="str">
        <f t="shared" si="5"/>
        <v>TRUE</v>
      </c>
      <c r="AH30" s="22" t="str">
        <f t="shared" si="11"/>
        <v>قائم شهر خ ساری نبش نیما یاس ۴۱ کافه تین - کمیل صفرپور 09901072353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19</v>
      </c>
      <c r="H31" s="9">
        <v>53996400101</v>
      </c>
      <c r="I31" s="102" t="s">
        <v>633</v>
      </c>
      <c r="J31" s="102"/>
      <c r="K31" s="10" t="str">
        <f t="shared" ca="1" si="6"/>
        <v/>
      </c>
      <c r="L31" s="11" t="s">
        <v>719</v>
      </c>
      <c r="M31" s="11" t="s">
        <v>720</v>
      </c>
      <c r="N31" s="11"/>
      <c r="O31" s="102">
        <v>3325.1</v>
      </c>
      <c r="P31" s="102">
        <v>1</v>
      </c>
      <c r="Q31" s="12" t="str">
        <f>VLOOKUP(O31, '[1]لیست محصولات اردیبهشت ۱۴۰۳'!B:C,2,0)</f>
        <v>راتناگری | Ratnagiri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4250000</v>
      </c>
      <c r="U31" s="14"/>
      <c r="V31" s="15">
        <f t="shared" si="7"/>
        <v>0</v>
      </c>
      <c r="W31" s="11">
        <f t="shared" si="8"/>
        <v>1</v>
      </c>
      <c r="X31" s="13">
        <f t="shared" si="9"/>
        <v>4250000</v>
      </c>
      <c r="Y31" s="16"/>
      <c r="Z31" s="13">
        <f t="shared" si="10"/>
        <v>4250000</v>
      </c>
      <c r="AA31" s="17" t="s">
        <v>38</v>
      </c>
      <c r="AB31" s="12" t="s">
        <v>721</v>
      </c>
      <c r="AC31" s="18" t="s">
        <v>722</v>
      </c>
      <c r="AD31" s="19" t="s">
        <v>41</v>
      </c>
      <c r="AE31" s="18"/>
      <c r="AF31" s="20"/>
      <c r="AG31" s="21" t="str">
        <f t="shared" si="5"/>
        <v>TRUE</v>
      </c>
      <c r="AH31" s="22" t="str">
        <f t="shared" si="11"/>
        <v>تهران بلوار دادمان خیابان گلستان خیابان گستان دوم(غروی) پلاک ۹ زنگ ۲  - آرمان دیوسالار 09370268161</v>
      </c>
    </row>
    <row r="32" spans="1:34" ht="22.35" customHeight="1">
      <c r="A32" s="7"/>
      <c r="B32" s="7"/>
      <c r="C32" s="7"/>
      <c r="D32" s="7"/>
      <c r="E32" s="7"/>
      <c r="F32" s="8"/>
      <c r="G32" s="63">
        <v>20</v>
      </c>
      <c r="H32" s="64" t="s">
        <v>120</v>
      </c>
      <c r="I32" s="63" t="s">
        <v>633</v>
      </c>
      <c r="J32" s="102"/>
      <c r="K32" s="10" t="str">
        <f t="shared" ca="1" si="6"/>
        <v/>
      </c>
      <c r="L32" s="11" t="s">
        <v>723</v>
      </c>
      <c r="M32" s="11" t="s">
        <v>724</v>
      </c>
      <c r="N32" s="11" t="s">
        <v>725</v>
      </c>
      <c r="O32" s="102">
        <v>5501.3</v>
      </c>
      <c r="P32" s="102">
        <v>1</v>
      </c>
      <c r="Q32" s="12" t="str">
        <f>VLOOKUP(O32, '[1]لیست محصولات اردیبهشت ۱۴۰۳'!B:C,2,0)</f>
        <v>ورتکس | Vortex</v>
      </c>
      <c r="R32" s="102"/>
      <c r="S32" s="11">
        <f>VLOOKUP(O32, '[1]لیست محصولات اردیبهشت ۱۴۰۳'!B:F,5,0)</f>
        <v>4000</v>
      </c>
      <c r="T32" s="13">
        <f>VLOOKUP(O32, '[1]لیست محصولات اردیبهشت ۱۴۰۳'!B:G,6,0)</f>
        <v>51200000</v>
      </c>
      <c r="U32" s="14"/>
      <c r="V32" s="15">
        <f t="shared" si="7"/>
        <v>0</v>
      </c>
      <c r="W32" s="11">
        <f t="shared" si="8"/>
        <v>1</v>
      </c>
      <c r="X32" s="13">
        <f t="shared" si="9"/>
        <v>51200000</v>
      </c>
      <c r="Y32" s="16"/>
      <c r="Z32" s="13">
        <f t="shared" si="10"/>
        <v>51200000</v>
      </c>
      <c r="AA32" s="17" t="s">
        <v>38</v>
      </c>
      <c r="AB32" s="23" t="s">
        <v>726</v>
      </c>
      <c r="AC32" s="18" t="s">
        <v>727</v>
      </c>
      <c r="AD32" s="19" t="s">
        <v>41</v>
      </c>
      <c r="AE32" s="18"/>
      <c r="AF32" s="20"/>
      <c r="AG32" s="21" t="str">
        <f t="shared" si="5"/>
        <v>TRUE</v>
      </c>
      <c r="AH32" s="22" t="str">
        <f t="shared" si="11"/>
        <v>تهران خيابان ولنجك،خيابان چهاردهم،پاساژ توچال،طبقه همكف تی کافه - حسام عسگری 09195200360</v>
      </c>
    </row>
    <row r="33" spans="1:34" ht="22.35" customHeight="1">
      <c r="A33" s="7"/>
      <c r="B33" s="7"/>
      <c r="C33" s="7"/>
      <c r="D33" s="7"/>
      <c r="E33" s="7"/>
      <c r="F33" s="8"/>
      <c r="G33" s="123">
        <v>21</v>
      </c>
      <c r="H33" s="125">
        <v>274398079284</v>
      </c>
      <c r="I33" s="123" t="s">
        <v>633</v>
      </c>
      <c r="J33" s="102"/>
      <c r="K33" s="10" t="str">
        <f t="shared" ca="1" si="6"/>
        <v/>
      </c>
      <c r="L33" s="121" t="s">
        <v>728</v>
      </c>
      <c r="M33" s="121" t="s">
        <v>729</v>
      </c>
      <c r="N33" s="121"/>
      <c r="O33" s="102">
        <v>5522.2</v>
      </c>
      <c r="P33" s="102">
        <v>1</v>
      </c>
      <c r="Q33" s="12" t="str">
        <f>VLOOKUP(O33, '[1]لیست محصولات اردیبهشت ۱۴۰۳'!B:C,2,0)</f>
        <v>تامارا | Tamara</v>
      </c>
      <c r="R33" s="102"/>
      <c r="S33" s="11">
        <f>VLOOKUP(O33, '[1]لیست محصولات اردیبهشت ۱۴۰۳'!B:F,5,0)</f>
        <v>750</v>
      </c>
      <c r="T33" s="13">
        <f>VLOOKUP(O33, '[1]لیست محصولات اردیبهشت ۱۴۰۳'!B:G,6,0)</f>
        <v>12450000</v>
      </c>
      <c r="U33" s="14"/>
      <c r="V33" s="15">
        <f t="shared" si="7"/>
        <v>0</v>
      </c>
      <c r="W33" s="11">
        <f t="shared" si="8"/>
        <v>1</v>
      </c>
      <c r="X33" s="13">
        <f t="shared" si="9"/>
        <v>12450000</v>
      </c>
      <c r="Y33" s="16"/>
      <c r="Z33" s="13">
        <f t="shared" si="10"/>
        <v>12450000</v>
      </c>
      <c r="AA33" s="133" t="s">
        <v>38</v>
      </c>
      <c r="AB33" s="131" t="s">
        <v>730</v>
      </c>
      <c r="AC33" s="127" t="s">
        <v>731</v>
      </c>
      <c r="AD33" s="129" t="s">
        <v>41</v>
      </c>
      <c r="AE33" s="18"/>
      <c r="AF33" s="20"/>
      <c r="AG33" s="21" t="str">
        <f t="shared" si="5"/>
        <v>TRUE</v>
      </c>
      <c r="AH33" s="22" t="str">
        <f t="shared" si="11"/>
        <v>تهران شهرک غرب، خ ایران زمین، کوچه دوم، انتهای گذر تیر، پلاک ۲، زنگ تکی  - امیرعباس خاطری 09015559299</v>
      </c>
    </row>
    <row r="34" spans="1:34" ht="22.35" customHeight="1">
      <c r="A34" s="7"/>
      <c r="B34" s="7"/>
      <c r="C34" s="7"/>
      <c r="D34" s="7"/>
      <c r="E34" s="7"/>
      <c r="F34" s="8"/>
      <c r="G34" s="124"/>
      <c r="H34" s="126"/>
      <c r="I34" s="124"/>
      <c r="J34" s="102"/>
      <c r="K34" s="10" t="str">
        <f t="shared" ca="1" si="6"/>
        <v/>
      </c>
      <c r="L34" s="122"/>
      <c r="M34" s="122"/>
      <c r="N34" s="122"/>
      <c r="O34" s="102">
        <v>5511.22</v>
      </c>
      <c r="P34" s="102">
        <v>1</v>
      </c>
      <c r="Q34" s="65" t="str">
        <f>VLOOKUP(O34, '[1]لیست محصولات اردیبهشت ۱۴۰۳'!B:C,2,0)</f>
        <v>هامبلا(رست دمی) | Hambella( Filter Roast)</v>
      </c>
      <c r="R34" s="102"/>
      <c r="S34" s="11">
        <f>VLOOKUP(O34, '[1]لیست محصولات اردیبهشت ۱۴۰۳'!B:F,5,0)</f>
        <v>750</v>
      </c>
      <c r="T34" s="13">
        <f>VLOOKUP(O34, '[1]لیست محصولات اردیبهشت ۱۴۰۳'!B:G,6,0)</f>
        <v>13350000</v>
      </c>
      <c r="U34" s="14"/>
      <c r="V34" s="15">
        <f t="shared" si="7"/>
        <v>0</v>
      </c>
      <c r="W34" s="11">
        <f t="shared" si="8"/>
        <v>1</v>
      </c>
      <c r="X34" s="13">
        <f t="shared" si="9"/>
        <v>13350000</v>
      </c>
      <c r="Y34" s="16"/>
      <c r="Z34" s="13">
        <f t="shared" si="10"/>
        <v>13350000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11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>
        <v>22</v>
      </c>
      <c r="H35" s="9">
        <v>274405193401</v>
      </c>
      <c r="I35" s="102" t="s">
        <v>633</v>
      </c>
      <c r="J35" s="102"/>
      <c r="K35" s="10" t="str">
        <f t="shared" ca="1" si="6"/>
        <v/>
      </c>
      <c r="L35" s="11" t="s">
        <v>267</v>
      </c>
      <c r="M35" s="11" t="s">
        <v>732</v>
      </c>
      <c r="N35" s="11"/>
      <c r="O35" s="102">
        <v>3326.1</v>
      </c>
      <c r="P35" s="102">
        <v>1</v>
      </c>
      <c r="Q35" s="12" t="str">
        <f>VLOOKUP(O35, '[1]لیست محصولات اردیبهشت ۱۴۰۳'!B:C,2,0)</f>
        <v>میاگروس | Milagros</v>
      </c>
      <c r="R35" s="102" t="s">
        <v>54</v>
      </c>
      <c r="S35" s="11">
        <f>VLOOKUP(O35, '[1]لیست محصولات اردیبهشت ۱۴۰۳'!B:F,5,0)</f>
        <v>150</v>
      </c>
      <c r="T35" s="13">
        <f>VLOOKUP(O35, '[1]لیست محصولات اردیبهشت ۱۴۰۳'!B:G,6,0)</f>
        <v>3750000</v>
      </c>
      <c r="U35" s="14"/>
      <c r="V35" s="15">
        <f t="shared" si="7"/>
        <v>0</v>
      </c>
      <c r="W35" s="11">
        <f t="shared" si="8"/>
        <v>1</v>
      </c>
      <c r="X35" s="13">
        <f t="shared" si="9"/>
        <v>3750000</v>
      </c>
      <c r="Y35" s="16"/>
      <c r="Z35" s="13">
        <f t="shared" si="10"/>
        <v>3750000</v>
      </c>
      <c r="AA35" s="17" t="s">
        <v>38</v>
      </c>
      <c r="AB35" s="12" t="s">
        <v>733</v>
      </c>
      <c r="AC35" s="18" t="s">
        <v>734</v>
      </c>
      <c r="AD35" s="19" t="s">
        <v>41</v>
      </c>
      <c r="AE35" s="18"/>
      <c r="AF35" s="20"/>
      <c r="AG35" s="21" t="str">
        <f t="shared" si="5"/>
        <v>TRUE</v>
      </c>
      <c r="AH35" s="22" t="str">
        <f t="shared" si="11"/>
        <v>تهران اکباتان، فاز ۲، بلوک ۱۶، ورودی ۳، طبقه ۹، واحد ۳۲۹  - علی عاملی 09373611180</v>
      </c>
    </row>
    <row r="36" spans="1:34" ht="22.35" customHeight="1">
      <c r="A36" s="7"/>
      <c r="B36" s="7"/>
      <c r="C36" s="7"/>
      <c r="D36" s="7"/>
      <c r="E36" s="7"/>
      <c r="F36" s="8"/>
      <c r="G36" s="123">
        <v>23</v>
      </c>
      <c r="H36" s="125">
        <v>274407702805</v>
      </c>
      <c r="I36" s="123" t="s">
        <v>633</v>
      </c>
      <c r="J36" s="102"/>
      <c r="K36" s="10" t="str">
        <f t="shared" ca="1" si="6"/>
        <v/>
      </c>
      <c r="L36" s="121" t="s">
        <v>735</v>
      </c>
      <c r="M36" s="121" t="s">
        <v>736</v>
      </c>
      <c r="N36" s="121" t="s">
        <v>737</v>
      </c>
      <c r="O36" s="102">
        <v>5501.3</v>
      </c>
      <c r="P36" s="102">
        <v>1</v>
      </c>
      <c r="Q36" s="12" t="str">
        <f>VLOOKUP(O36, '[1]لیست محصولات اردیبهشت ۱۴۰۳'!B:C,2,0)</f>
        <v>ورتکس | Vortex</v>
      </c>
      <c r="R36" s="102"/>
      <c r="S36" s="11">
        <f>VLOOKUP(O36, '[1]لیست محصولات اردیبهشت ۱۴۰۳'!B:F,5,0)</f>
        <v>4000</v>
      </c>
      <c r="T36" s="13">
        <f>VLOOKUP(O36, '[1]لیست محصولات اردیبهشت ۱۴۰۳'!B:G,6,0)</f>
        <v>51200000</v>
      </c>
      <c r="U36" s="14"/>
      <c r="V36" s="15">
        <f t="shared" si="7"/>
        <v>0</v>
      </c>
      <c r="W36" s="11">
        <f t="shared" si="8"/>
        <v>1</v>
      </c>
      <c r="X36" s="13">
        <f t="shared" si="9"/>
        <v>51200000</v>
      </c>
      <c r="Y36" s="16"/>
      <c r="Z36" s="13">
        <f t="shared" si="10"/>
        <v>51200000</v>
      </c>
      <c r="AA36" s="133" t="s">
        <v>226</v>
      </c>
      <c r="AB36" s="131" t="s">
        <v>738</v>
      </c>
      <c r="AC36" s="127" t="s">
        <v>739</v>
      </c>
      <c r="AD36" s="129"/>
      <c r="AE36" s="197" t="s">
        <v>500</v>
      </c>
      <c r="AF36" s="20"/>
      <c r="AG36" s="21" t="str">
        <f t="shared" si="5"/>
        <v>TRUE</v>
      </c>
      <c r="AH36" s="22" t="str">
        <f t="shared" si="11"/>
        <v>ارومیه خیابان درستکار روبروی اکبر جوجه غذای اماده قابلمه کافه بابون - رعنا آزادبخت 09036383804</v>
      </c>
    </row>
    <row r="37" spans="1:34" ht="22.35" customHeight="1">
      <c r="A37" s="7"/>
      <c r="B37" s="7"/>
      <c r="C37" s="7"/>
      <c r="D37" s="7"/>
      <c r="E37" s="7"/>
      <c r="F37" s="8"/>
      <c r="G37" s="124"/>
      <c r="H37" s="126"/>
      <c r="I37" s="124"/>
      <c r="J37" s="102"/>
      <c r="K37" s="10" t="str">
        <f t="shared" ca="1" si="6"/>
        <v/>
      </c>
      <c r="L37" s="122"/>
      <c r="M37" s="122"/>
      <c r="N37" s="122"/>
      <c r="O37" s="102">
        <v>5511.22</v>
      </c>
      <c r="P37" s="102">
        <v>1</v>
      </c>
      <c r="Q37" s="65" t="str">
        <f>VLOOKUP(O37, '[1]لیست محصولات اردیبهشت ۱۴۰۳'!B:C,2,0)</f>
        <v>هامبلا(رست دمی) | Hambella( Filter Roast)</v>
      </c>
      <c r="R37" s="102"/>
      <c r="S37" s="11">
        <f>VLOOKUP(O37, '[1]لیست محصولات اردیبهشت ۱۴۰۳'!B:F,5,0)</f>
        <v>750</v>
      </c>
      <c r="T37" s="13">
        <f>VLOOKUP(O37, '[1]لیست محصولات اردیبهشت ۱۴۰۳'!B:G,6,0)</f>
        <v>13350000</v>
      </c>
      <c r="U37" s="14"/>
      <c r="V37" s="15">
        <f t="shared" si="7"/>
        <v>0</v>
      </c>
      <c r="W37" s="11">
        <f t="shared" si="8"/>
        <v>1</v>
      </c>
      <c r="X37" s="13">
        <f t="shared" si="9"/>
        <v>13350000</v>
      </c>
      <c r="Y37" s="16"/>
      <c r="Z37" s="13">
        <f t="shared" si="10"/>
        <v>13350000</v>
      </c>
      <c r="AA37" s="134"/>
      <c r="AB37" s="132"/>
      <c r="AC37" s="128"/>
      <c r="AD37" s="130"/>
      <c r="AE37" s="199"/>
      <c r="AF37" s="20"/>
      <c r="AG37" s="21" t="str">
        <f t="shared" si="5"/>
        <v>TRUE</v>
      </c>
      <c r="AH37" s="22" t="str">
        <f t="shared" si="11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23">
        <v>24</v>
      </c>
      <c r="H38" s="125">
        <v>274407812472</v>
      </c>
      <c r="I38" s="123" t="s">
        <v>633</v>
      </c>
      <c r="J38" s="102"/>
      <c r="K38" s="10" t="str">
        <f t="shared" ca="1" si="6"/>
        <v/>
      </c>
      <c r="L38" s="121" t="s">
        <v>740</v>
      </c>
      <c r="M38" s="121" t="s">
        <v>741</v>
      </c>
      <c r="N38" s="121" t="s">
        <v>742</v>
      </c>
      <c r="O38" s="102">
        <v>1125.0999999999999</v>
      </c>
      <c r="P38" s="102">
        <v>1</v>
      </c>
      <c r="Q38" s="12" t="str">
        <f>VLOOKUP(O38, '[1]لیست محصولات اردیبهشت ۱۴۰۳'!B:C,2,0)</f>
        <v>بنجامین دیانوس | Benjamin De Dianous</v>
      </c>
      <c r="R38" s="102"/>
      <c r="S38" s="11">
        <f>VLOOKUP(O38, '[1]لیست محصولات اردیبهشت ۱۴۰۳'!B:F,5,0)</f>
        <v>80</v>
      </c>
      <c r="T38" s="13">
        <f>VLOOKUP(O38, '[1]لیست محصولات اردیبهشت ۱۴۰۳'!B:G,6,0)</f>
        <v>11000000</v>
      </c>
      <c r="U38" s="14"/>
      <c r="V38" s="15">
        <f t="shared" si="7"/>
        <v>0</v>
      </c>
      <c r="W38" s="11">
        <f t="shared" si="8"/>
        <v>1</v>
      </c>
      <c r="X38" s="13">
        <f t="shared" si="9"/>
        <v>11000000</v>
      </c>
      <c r="Y38" s="16"/>
      <c r="Z38" s="13">
        <f t="shared" si="10"/>
        <v>11000000</v>
      </c>
      <c r="AA38" s="133" t="s">
        <v>497</v>
      </c>
      <c r="AB38" s="131" t="s">
        <v>743</v>
      </c>
      <c r="AC38" s="127" t="s">
        <v>744</v>
      </c>
      <c r="AD38" s="129"/>
      <c r="AE38" s="18"/>
      <c r="AF38" s="20"/>
      <c r="AG38" s="21" t="str">
        <f t="shared" si="5"/>
        <v>TRUE</v>
      </c>
      <c r="AH38" s="22" t="str">
        <f t="shared" si="11"/>
        <v>کرمانشاه یابان برق نرسیده به میدان گلایول روبه رو کوچه دوم کافه کارین - سانا اکبری 09031256560</v>
      </c>
    </row>
    <row r="39" spans="1:34" ht="22.35" customHeight="1">
      <c r="A39" s="7"/>
      <c r="B39" s="7"/>
      <c r="C39" s="7"/>
      <c r="D39" s="7"/>
      <c r="E39" s="7"/>
      <c r="F39" s="8"/>
      <c r="G39" s="124"/>
      <c r="H39" s="126"/>
      <c r="I39" s="124"/>
      <c r="J39" s="102"/>
      <c r="K39" s="10" t="str">
        <f t="shared" ca="1" si="6"/>
        <v/>
      </c>
      <c r="L39" s="122"/>
      <c r="M39" s="122"/>
      <c r="N39" s="122"/>
      <c r="O39" s="102">
        <v>1130.0999999999999</v>
      </c>
      <c r="P39" s="102">
        <v>1</v>
      </c>
      <c r="Q39" s="12" t="str">
        <f>VLOOKUP(O39, '[1]لیست محصولات اردیبهشت ۱۴۰۳'!B:C,2,0)</f>
        <v>الیدا پلانو | Elida Plano</v>
      </c>
      <c r="R39" s="102"/>
      <c r="S39" s="11">
        <f>VLOOKUP(O39, '[1]لیست محصولات اردیبهشت ۱۴۰۳'!B:F,5,0)</f>
        <v>80</v>
      </c>
      <c r="T39" s="13">
        <f>VLOOKUP(O39, '[1]لیست محصولات اردیبهشت ۱۴۰۳'!B:G,6,0)</f>
        <v>13100000</v>
      </c>
      <c r="U39" s="14"/>
      <c r="V39" s="15">
        <f t="shared" si="7"/>
        <v>0</v>
      </c>
      <c r="W39" s="11">
        <f t="shared" si="8"/>
        <v>1</v>
      </c>
      <c r="X39" s="13">
        <f t="shared" si="9"/>
        <v>13100000</v>
      </c>
      <c r="Y39" s="16"/>
      <c r="Z39" s="13">
        <f t="shared" si="10"/>
        <v>13100000</v>
      </c>
      <c r="AA39" s="134"/>
      <c r="AB39" s="132"/>
      <c r="AC39" s="128"/>
      <c r="AD39" s="130"/>
      <c r="AE39" s="18"/>
      <c r="AF39" s="20"/>
      <c r="AG39" s="21" t="str">
        <f t="shared" si="5"/>
        <v>TRUE</v>
      </c>
      <c r="AH39" s="22" t="str">
        <f t="shared" si="11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36">
        <v>25</v>
      </c>
      <c r="H40" s="139"/>
      <c r="I40" s="136" t="s">
        <v>633</v>
      </c>
      <c r="J40" s="102"/>
      <c r="K40" s="10" t="str">
        <f t="shared" ca="1" si="6"/>
        <v/>
      </c>
      <c r="L40" s="121" t="s">
        <v>295</v>
      </c>
      <c r="M40" s="121" t="s">
        <v>644</v>
      </c>
      <c r="N40" s="121" t="s">
        <v>645</v>
      </c>
      <c r="O40" s="102">
        <v>5522.2</v>
      </c>
      <c r="P40" s="102">
        <v>8</v>
      </c>
      <c r="Q40" s="12" t="str">
        <f>VLOOKUP(O40, '[1]لیست محصولات اردیبهشت ۱۴۰۳'!B:C,2,0)</f>
        <v>تامارا | Tamara</v>
      </c>
      <c r="R40" s="102"/>
      <c r="S40" s="11">
        <f>VLOOKUP(O40, '[1]لیست محصولات اردیبهشت ۱۴۰۳'!B:F,5,0)</f>
        <v>750</v>
      </c>
      <c r="T40" s="13">
        <f>VLOOKUP(O40, '[1]لیست محصولات اردیبهشت ۱۴۰۳'!B:G,6,0)</f>
        <v>12450000</v>
      </c>
      <c r="U40" s="14"/>
      <c r="V40" s="15">
        <f t="shared" si="7"/>
        <v>0</v>
      </c>
      <c r="W40" s="11">
        <f t="shared" si="8"/>
        <v>8</v>
      </c>
      <c r="X40" s="13">
        <f t="shared" si="9"/>
        <v>99600000</v>
      </c>
      <c r="Y40" s="16"/>
      <c r="Z40" s="13">
        <f t="shared" si="10"/>
        <v>99600000</v>
      </c>
      <c r="AA40" s="133" t="s">
        <v>38</v>
      </c>
      <c r="AB40" s="131" t="s">
        <v>646</v>
      </c>
      <c r="AC40" s="127" t="s">
        <v>647</v>
      </c>
      <c r="AD40" s="129"/>
      <c r="AE40" s="18"/>
      <c r="AF40" s="20"/>
      <c r="AG40" s="21" t="str">
        <f t="shared" si="5"/>
        <v>TRUE</v>
      </c>
      <c r="AH40" s="22" t="str">
        <f t="shared" si="11"/>
        <v>تهران نياوران،خيابان عمار،نرسيده به سه راه ياسر، پلاك ۲۴ کافه بیکری رولن - محمدحسن شمیرانی 09126221305</v>
      </c>
    </row>
    <row r="41" spans="1:34" ht="22.35" customHeight="1">
      <c r="A41" s="7"/>
      <c r="B41" s="7"/>
      <c r="C41" s="7"/>
      <c r="D41" s="7"/>
      <c r="E41" s="7"/>
      <c r="F41" s="8"/>
      <c r="G41" s="137"/>
      <c r="H41" s="140"/>
      <c r="I41" s="137"/>
      <c r="J41" s="102"/>
      <c r="K41" s="10" t="str">
        <f t="shared" ca="1" si="6"/>
        <v/>
      </c>
      <c r="L41" s="135"/>
      <c r="M41" s="135"/>
      <c r="N41" s="135"/>
      <c r="O41" s="102">
        <v>3326.1</v>
      </c>
      <c r="P41" s="102">
        <v>1</v>
      </c>
      <c r="Q41" s="12" t="str">
        <f>VLOOKUP(O41, '[1]لیست محصولات اردیبهشت ۱۴۰۳'!B:C,2,0)</f>
        <v>میاگروس | Milagros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3750000</v>
      </c>
      <c r="U41" s="14"/>
      <c r="V41" s="15">
        <f t="shared" si="7"/>
        <v>0</v>
      </c>
      <c r="W41" s="11">
        <f t="shared" si="8"/>
        <v>1</v>
      </c>
      <c r="X41" s="13">
        <f t="shared" si="9"/>
        <v>3750000</v>
      </c>
      <c r="Y41" s="16"/>
      <c r="Z41" s="13">
        <f t="shared" si="10"/>
        <v>3750000</v>
      </c>
      <c r="AA41" s="155"/>
      <c r="AB41" s="154"/>
      <c r="AC41" s="153"/>
      <c r="AD41" s="152"/>
      <c r="AE41" s="18"/>
      <c r="AF41" s="20"/>
      <c r="AG41" s="21" t="str">
        <f t="shared" si="5"/>
        <v>TRUE</v>
      </c>
      <c r="AH41" s="22" t="str">
        <f t="shared" ref="AH41:AH96" si="12">AA41&amp;" "&amp;AB42&amp;" "&amp;N41&amp;" - "&amp;L41&amp;" "&amp;M41&amp;" "&amp;AC41</f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7"/>
      <c r="H42" s="141"/>
      <c r="I42" s="137"/>
      <c r="J42" s="102"/>
      <c r="K42" s="10" t="str">
        <f t="shared" ca="1" si="6"/>
        <v/>
      </c>
      <c r="L42" s="135"/>
      <c r="M42" s="135"/>
      <c r="N42" s="135"/>
      <c r="O42" s="102">
        <v>3325.1</v>
      </c>
      <c r="P42" s="102">
        <v>1</v>
      </c>
      <c r="Q42" s="12" t="str">
        <f>VLOOKUP(O42, '[1]لیست محصولات اردیبهشت ۱۴۰۳'!B:C,2,0)</f>
        <v>راتناگری | Ratnagiri</v>
      </c>
      <c r="R42" s="102"/>
      <c r="S42" s="11">
        <f>VLOOKUP(O42, '[1]لیست محصولات اردیبهشت ۱۴۰۳'!B:F,5,0)</f>
        <v>150</v>
      </c>
      <c r="T42" s="13">
        <f>VLOOKUP(O42, '[1]لیست محصولات اردیبهشت ۱۴۰۳'!B:G,6,0)</f>
        <v>4250000</v>
      </c>
      <c r="U42" s="14"/>
      <c r="V42" s="15">
        <f t="shared" si="7"/>
        <v>0</v>
      </c>
      <c r="W42" s="11">
        <f t="shared" si="8"/>
        <v>1</v>
      </c>
      <c r="X42" s="13">
        <f t="shared" si="9"/>
        <v>4250000</v>
      </c>
      <c r="Y42" s="16"/>
      <c r="Z42" s="13">
        <f t="shared" si="10"/>
        <v>4250000</v>
      </c>
      <c r="AA42" s="155"/>
      <c r="AB42" s="154"/>
      <c r="AC42" s="153"/>
      <c r="AD42" s="152"/>
      <c r="AE42" s="18"/>
      <c r="AF42" s="20"/>
      <c r="AG42" s="21" t="str">
        <f t="shared" si="5"/>
        <v>TRUE</v>
      </c>
      <c r="AH42" s="22" t="str">
        <f t="shared" si="12"/>
        <v xml:space="preserve">   -   </v>
      </c>
    </row>
    <row r="43" spans="1:34" s="94" customFormat="1" ht="22.35" customHeight="1">
      <c r="A43" s="93"/>
      <c r="B43" s="93"/>
      <c r="C43" s="93"/>
      <c r="D43" s="93"/>
      <c r="E43" s="93"/>
      <c r="F43" s="93"/>
      <c r="G43" s="138"/>
      <c r="H43" s="92" t="s">
        <v>526</v>
      </c>
      <c r="I43" s="138"/>
      <c r="J43" s="66"/>
      <c r="K43" s="67" t="str">
        <f t="shared" ca="1" si="6"/>
        <v/>
      </c>
      <c r="L43" s="122"/>
      <c r="M43" s="122"/>
      <c r="N43" s="122"/>
      <c r="O43" s="66">
        <v>5522.2</v>
      </c>
      <c r="P43" s="66">
        <v>2</v>
      </c>
      <c r="Q43" s="68" t="str">
        <f>VLOOKUP(O43, '[1]لیست محصولات اردیبهشت ۱۴۰۳'!B:C,2,0)</f>
        <v>تامارا | Tamara</v>
      </c>
      <c r="R43" s="66"/>
      <c r="S43" s="69">
        <f>VLOOKUP(O43, '[1]لیست محصولات اردیبهشت ۱۴۰۳'!B:F,5,0)</f>
        <v>750</v>
      </c>
      <c r="T43" s="70">
        <f>VLOOKUP(O43, '[1]لیست محصولات اردیبهشت ۱۴۰۳'!B:G,6,0)</f>
        <v>12450000</v>
      </c>
      <c r="U43" s="71"/>
      <c r="V43" s="72">
        <f t="shared" si="7"/>
        <v>0</v>
      </c>
      <c r="W43" s="69">
        <f t="shared" si="8"/>
        <v>2</v>
      </c>
      <c r="X43" s="70">
        <f t="shared" si="9"/>
        <v>24900000</v>
      </c>
      <c r="Y43" s="73"/>
      <c r="Z43" s="70">
        <f t="shared" si="10"/>
        <v>24900000</v>
      </c>
      <c r="AA43" s="134"/>
      <c r="AB43" s="132"/>
      <c r="AC43" s="128"/>
      <c r="AD43" s="130"/>
      <c r="AE43" s="74"/>
      <c r="AF43" s="75"/>
      <c r="AH43" s="22" t="str">
        <f t="shared" si="12"/>
        <v xml:space="preserve"> -  -   </v>
      </c>
    </row>
    <row r="44" spans="1:34" s="94" customFormat="1" ht="22.35" customHeight="1">
      <c r="A44" s="93"/>
      <c r="B44" s="93"/>
      <c r="C44" s="93"/>
      <c r="D44" s="93"/>
      <c r="E44" s="93"/>
      <c r="F44" s="93"/>
      <c r="G44" s="164">
        <v>26</v>
      </c>
      <c r="H44" s="167" t="s">
        <v>79</v>
      </c>
      <c r="I44" s="164" t="s">
        <v>745</v>
      </c>
      <c r="J44" s="66"/>
      <c r="K44" s="67" t="str">
        <f t="shared" ca="1" si="6"/>
        <v/>
      </c>
      <c r="L44" s="170"/>
      <c r="M44" s="170"/>
      <c r="N44" s="170" t="s">
        <v>746</v>
      </c>
      <c r="O44" s="66">
        <v>5522.2</v>
      </c>
      <c r="P44" s="66">
        <v>1</v>
      </c>
      <c r="Q44" s="68" t="str">
        <f>VLOOKUP(O44, '[1]لیست محصولات اردیبهشت ۱۴۰۳'!B:C,2,0)</f>
        <v>تامارا | Tamara</v>
      </c>
      <c r="R44" s="66"/>
      <c r="S44" s="69">
        <f>VLOOKUP(O44, '[1]لیست محصولات اردیبهشت ۱۴۰۳'!B:F,5,0)</f>
        <v>750</v>
      </c>
      <c r="T44" s="70">
        <f>VLOOKUP(O44, '[1]لیست محصولات اردیبهشت ۱۴۰۳'!B:G,6,0)</f>
        <v>12450000</v>
      </c>
      <c r="U44" s="71"/>
      <c r="V44" s="72">
        <f t="shared" si="7"/>
        <v>0</v>
      </c>
      <c r="W44" s="69">
        <f t="shared" si="8"/>
        <v>1</v>
      </c>
      <c r="X44" s="70">
        <f t="shared" si="9"/>
        <v>12450000</v>
      </c>
      <c r="Y44" s="73"/>
      <c r="Z44" s="70">
        <f t="shared" si="10"/>
        <v>12450000</v>
      </c>
      <c r="AA44" s="173" t="s">
        <v>38</v>
      </c>
      <c r="AB44" s="176" t="s">
        <v>67</v>
      </c>
      <c r="AC44" s="179" t="s">
        <v>747</v>
      </c>
      <c r="AD44" s="164" t="s">
        <v>41</v>
      </c>
      <c r="AE44" s="205" t="s">
        <v>748</v>
      </c>
      <c r="AF44" s="75"/>
      <c r="AH44" s="95" t="e">
        <f>AA44&amp;" "&amp;AB45&amp;" "&amp;#REF!&amp;" - "&amp;L44&amp;" "&amp;N44&amp;" "&amp;AC44</f>
        <v>#REF!</v>
      </c>
    </row>
    <row r="45" spans="1:34" s="94" customFormat="1" ht="22.35" customHeight="1">
      <c r="A45" s="93"/>
      <c r="B45" s="93"/>
      <c r="C45" s="93"/>
      <c r="D45" s="93"/>
      <c r="E45" s="93"/>
      <c r="F45" s="93"/>
      <c r="G45" s="166"/>
      <c r="H45" s="169"/>
      <c r="I45" s="166"/>
      <c r="J45" s="66"/>
      <c r="K45" s="67" t="str">
        <f t="shared" ca="1" si="6"/>
        <v/>
      </c>
      <c r="L45" s="172"/>
      <c r="M45" s="172"/>
      <c r="N45" s="172"/>
      <c r="O45" s="66">
        <v>5501.2</v>
      </c>
      <c r="P45" s="66">
        <v>1</v>
      </c>
      <c r="Q45" s="68" t="str">
        <f>VLOOKUP(O45, '[1]لیست محصولات اردیبهشت ۱۴۰۳'!B:C,2,0)</f>
        <v>ورتکس | Vortex</v>
      </c>
      <c r="R45" s="66"/>
      <c r="S45" s="69">
        <f>VLOOKUP(O45, '[1]لیست محصولات اردیبهشت ۱۴۰۳'!B:F,5,0)</f>
        <v>750</v>
      </c>
      <c r="T45" s="70">
        <f>VLOOKUP(O45, '[1]لیست محصولات اردیبهشت ۱۴۰۳'!B:G,6,0)</f>
        <v>9900000</v>
      </c>
      <c r="U45" s="97"/>
      <c r="V45" s="72">
        <f t="shared" si="7"/>
        <v>0</v>
      </c>
      <c r="W45" s="69">
        <f t="shared" si="8"/>
        <v>1</v>
      </c>
      <c r="X45" s="70">
        <f t="shared" si="9"/>
        <v>9900000</v>
      </c>
      <c r="Y45" s="73"/>
      <c r="Z45" s="70">
        <f t="shared" si="10"/>
        <v>9900000</v>
      </c>
      <c r="AA45" s="175"/>
      <c r="AB45" s="178"/>
      <c r="AC45" s="181"/>
      <c r="AD45" s="166"/>
      <c r="AE45" s="206"/>
      <c r="AF45" s="75"/>
      <c r="AH45" s="95" t="str">
        <f t="shared" si="12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63">
        <v>27</v>
      </c>
      <c r="H46" s="64" t="s">
        <v>120</v>
      </c>
      <c r="I46" s="63" t="s">
        <v>745</v>
      </c>
      <c r="J46" s="102"/>
      <c r="K46" s="10" t="str">
        <f t="shared" ca="1" si="6"/>
        <v/>
      </c>
      <c r="L46" s="11"/>
      <c r="M46" s="11" t="s">
        <v>749</v>
      </c>
      <c r="N46" s="11"/>
      <c r="O46" s="102">
        <v>5501.2</v>
      </c>
      <c r="P46" s="102">
        <v>1</v>
      </c>
      <c r="Q46" s="12" t="str">
        <f>VLOOKUP(O46, '[1]لیست محصولات اردیبهشت ۱۴۰۳'!B:C,2,0)</f>
        <v>ورتکس | Vortex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9900000</v>
      </c>
      <c r="U46" s="24"/>
      <c r="V46" s="15">
        <f t="shared" si="7"/>
        <v>0</v>
      </c>
      <c r="W46" s="11">
        <f t="shared" si="8"/>
        <v>1</v>
      </c>
      <c r="X46" s="13">
        <f t="shared" si="9"/>
        <v>9900000</v>
      </c>
      <c r="Y46" s="16"/>
      <c r="Z46" s="13">
        <f t="shared" si="10"/>
        <v>9900000</v>
      </c>
      <c r="AA46" s="202" t="s">
        <v>636</v>
      </c>
      <c r="AB46" s="203"/>
      <c r="AC46" s="203"/>
      <c r="AD46" s="204"/>
      <c r="AE46" s="98" t="s">
        <v>750</v>
      </c>
      <c r="AF46" s="20"/>
      <c r="AG46" s="21"/>
      <c r="AH46" s="22" t="str">
        <f t="shared" si="12"/>
        <v xml:space="preserve">تحویل حضوری   -  بهارلو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6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7"/>
        <v>0</v>
      </c>
      <c r="W47" s="11">
        <f t="shared" si="8"/>
        <v>0</v>
      </c>
      <c r="X47" s="13" t="e">
        <f t="shared" si="9"/>
        <v>#N/A</v>
      </c>
      <c r="Y47" s="16"/>
      <c r="Z47" s="13" t="e">
        <f t="shared" si="10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12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6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7"/>
        <v>0</v>
      </c>
      <c r="W48" s="11">
        <f t="shared" si="8"/>
        <v>0</v>
      </c>
      <c r="X48" s="13" t="e">
        <f t="shared" si="9"/>
        <v>#N/A</v>
      </c>
      <c r="Y48" s="16"/>
      <c r="Z48" s="13" t="e">
        <f t="shared" si="10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12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6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7"/>
        <v>0</v>
      </c>
      <c r="W49" s="11">
        <f t="shared" si="8"/>
        <v>0</v>
      </c>
      <c r="X49" s="13" t="e">
        <f t="shared" si="9"/>
        <v>#N/A</v>
      </c>
      <c r="Y49" s="16"/>
      <c r="Z49" s="13" t="e">
        <f t="shared" si="10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12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6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7"/>
        <v>0</v>
      </c>
      <c r="W50" s="11">
        <f t="shared" si="8"/>
        <v>0</v>
      </c>
      <c r="X50" s="13" t="e">
        <f t="shared" si="9"/>
        <v>#N/A</v>
      </c>
      <c r="Y50" s="16"/>
      <c r="Z50" s="13" t="e">
        <f t="shared" si="10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12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6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7"/>
        <v>0</v>
      </c>
      <c r="W51" s="11">
        <f t="shared" si="8"/>
        <v>0</v>
      </c>
      <c r="X51" s="13" t="e">
        <f t="shared" si="9"/>
        <v>#N/A</v>
      </c>
      <c r="Y51" s="16"/>
      <c r="Z51" s="13" t="e">
        <f t="shared" si="10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12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6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7"/>
        <v>0</v>
      </c>
      <c r="W52" s="11">
        <f t="shared" si="8"/>
        <v>0</v>
      </c>
      <c r="X52" s="13" t="e">
        <f t="shared" si="9"/>
        <v>#N/A</v>
      </c>
      <c r="Y52" s="16"/>
      <c r="Z52" s="13" t="e">
        <f t="shared" si="10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12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6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7"/>
        <v>0</v>
      </c>
      <c r="W53" s="11">
        <f t="shared" si="8"/>
        <v>0</v>
      </c>
      <c r="X53" s="13" t="e">
        <f t="shared" si="9"/>
        <v>#N/A</v>
      </c>
      <c r="Y53" s="16"/>
      <c r="Z53" s="13" t="e">
        <f t="shared" si="10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12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6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7"/>
        <v>0</v>
      </c>
      <c r="W54" s="11">
        <f t="shared" si="8"/>
        <v>0</v>
      </c>
      <c r="X54" s="13" t="e">
        <f t="shared" si="9"/>
        <v>#N/A</v>
      </c>
      <c r="Y54" s="16"/>
      <c r="Z54" s="13" t="e">
        <f t="shared" si="10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12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6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7"/>
        <v>0</v>
      </c>
      <c r="W55" s="11">
        <f t="shared" si="8"/>
        <v>0</v>
      </c>
      <c r="X55" s="13" t="e">
        <f t="shared" si="9"/>
        <v>#N/A</v>
      </c>
      <c r="Y55" s="16"/>
      <c r="Z55" s="13" t="e">
        <f t="shared" si="10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12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6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7"/>
        <v>0</v>
      </c>
      <c r="W56" s="11">
        <f t="shared" si="8"/>
        <v>0</v>
      </c>
      <c r="X56" s="13" t="e">
        <f t="shared" si="9"/>
        <v>#N/A</v>
      </c>
      <c r="Y56" s="16"/>
      <c r="Z56" s="13" t="e">
        <f t="shared" si="10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12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6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7"/>
        <v>0</v>
      </c>
      <c r="W57" s="11">
        <f t="shared" si="8"/>
        <v>0</v>
      </c>
      <c r="X57" s="13" t="e">
        <f t="shared" si="9"/>
        <v>#N/A</v>
      </c>
      <c r="Y57" s="16"/>
      <c r="Z57" s="13" t="e">
        <f t="shared" si="10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12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6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7"/>
        <v>0</v>
      </c>
      <c r="W58" s="11">
        <f t="shared" si="8"/>
        <v>0</v>
      </c>
      <c r="X58" s="13" t="e">
        <f t="shared" si="9"/>
        <v>#N/A</v>
      </c>
      <c r="Y58" s="16"/>
      <c r="Z58" s="13" t="e">
        <f t="shared" si="10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12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6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7"/>
        <v>0</v>
      </c>
      <c r="W59" s="11">
        <f t="shared" si="8"/>
        <v>0</v>
      </c>
      <c r="X59" s="13" t="e">
        <f t="shared" si="9"/>
        <v>#N/A</v>
      </c>
      <c r="Y59" s="16"/>
      <c r="Z59" s="13" t="e">
        <f t="shared" si="10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12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6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7"/>
        <v>0</v>
      </c>
      <c r="W60" s="11">
        <f t="shared" si="8"/>
        <v>0</v>
      </c>
      <c r="X60" s="13" t="e">
        <f t="shared" si="9"/>
        <v>#N/A</v>
      </c>
      <c r="Y60" s="16"/>
      <c r="Z60" s="13" t="e">
        <f t="shared" si="10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12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6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7"/>
        <v>0</v>
      </c>
      <c r="W61" s="11">
        <f t="shared" si="8"/>
        <v>0</v>
      </c>
      <c r="X61" s="13" t="e">
        <f t="shared" si="9"/>
        <v>#N/A</v>
      </c>
      <c r="Y61" s="16"/>
      <c r="Z61" s="13" t="e">
        <f t="shared" si="10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12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6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7"/>
        <v>0</v>
      </c>
      <c r="W62" s="11">
        <f t="shared" si="8"/>
        <v>0</v>
      </c>
      <c r="X62" s="13" t="e">
        <f t="shared" si="9"/>
        <v>#N/A</v>
      </c>
      <c r="Y62" s="16"/>
      <c r="Z62" s="13" t="e">
        <f t="shared" si="10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12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6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7"/>
        <v>0</v>
      </c>
      <c r="W63" s="11">
        <f t="shared" si="8"/>
        <v>0</v>
      </c>
      <c r="X63" s="13" t="e">
        <f t="shared" si="9"/>
        <v>#N/A</v>
      </c>
      <c r="Y63" s="16"/>
      <c r="Z63" s="13" t="e">
        <f t="shared" si="10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12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6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7"/>
        <v>0</v>
      </c>
      <c r="W64" s="11">
        <f t="shared" si="8"/>
        <v>0</v>
      </c>
      <c r="X64" s="13" t="e">
        <f t="shared" si="9"/>
        <v>#N/A</v>
      </c>
      <c r="Y64" s="16"/>
      <c r="Z64" s="13" t="e">
        <f t="shared" si="10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12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6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7"/>
        <v>0</v>
      </c>
      <c r="W65" s="11">
        <f t="shared" si="8"/>
        <v>0</v>
      </c>
      <c r="X65" s="13" t="e">
        <f t="shared" si="9"/>
        <v>#N/A</v>
      </c>
      <c r="Y65" s="16"/>
      <c r="Z65" s="13" t="e">
        <f t="shared" si="10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12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13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14">IF(C66, P66, U66 )</f>
        <v>0</v>
      </c>
      <c r="W66" s="11">
        <f t="shared" ref="W66:W200" si="15">P66-V66</f>
        <v>0</v>
      </c>
      <c r="X66" s="13" t="e">
        <f t="shared" ref="X66:X200" si="16">P66*T66</f>
        <v>#N/A</v>
      </c>
      <c r="Y66" s="16"/>
      <c r="Z66" s="13" t="e">
        <f t="shared" ref="Z66:Z200" si="17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8">IF(V66=P66, "FALSE", "TRUE" )</f>
        <v>FALSE</v>
      </c>
      <c r="AH66" s="22" t="str">
        <f t="shared" si="12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13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14"/>
        <v>0</v>
      </c>
      <c r="W67" s="11">
        <f t="shared" si="15"/>
        <v>0</v>
      </c>
      <c r="X67" s="13" t="e">
        <f t="shared" si="16"/>
        <v>#N/A</v>
      </c>
      <c r="Y67" s="16"/>
      <c r="Z67" s="13" t="e">
        <f t="shared" si="17"/>
        <v>#N/A</v>
      </c>
      <c r="AA67" s="17"/>
      <c r="AB67" s="12"/>
      <c r="AC67" s="18"/>
      <c r="AD67" s="19"/>
      <c r="AE67" s="18"/>
      <c r="AF67" s="20"/>
      <c r="AG67" s="21" t="str">
        <f t="shared" si="18"/>
        <v>FALSE</v>
      </c>
      <c r="AH67" s="22" t="str">
        <f t="shared" si="12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13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14"/>
        <v>0</v>
      </c>
      <c r="W68" s="11">
        <f t="shared" si="15"/>
        <v>0</v>
      </c>
      <c r="X68" s="13" t="e">
        <f t="shared" si="16"/>
        <v>#N/A</v>
      </c>
      <c r="Y68" s="16"/>
      <c r="Z68" s="13" t="e">
        <f t="shared" si="17"/>
        <v>#N/A</v>
      </c>
      <c r="AA68" s="17"/>
      <c r="AB68" s="12"/>
      <c r="AC68" s="18"/>
      <c r="AD68" s="19"/>
      <c r="AE68" s="18"/>
      <c r="AF68" s="20"/>
      <c r="AG68" s="21" t="str">
        <f t="shared" si="18"/>
        <v>FALSE</v>
      </c>
      <c r="AH68" s="22" t="str">
        <f t="shared" si="12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13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14"/>
        <v>0</v>
      </c>
      <c r="W69" s="11">
        <f t="shared" si="15"/>
        <v>0</v>
      </c>
      <c r="X69" s="13" t="e">
        <f t="shared" si="16"/>
        <v>#N/A</v>
      </c>
      <c r="Y69" s="16"/>
      <c r="Z69" s="13" t="e">
        <f t="shared" si="17"/>
        <v>#N/A</v>
      </c>
      <c r="AA69" s="17"/>
      <c r="AB69" s="12"/>
      <c r="AC69" s="18"/>
      <c r="AD69" s="19"/>
      <c r="AE69" s="18"/>
      <c r="AF69" s="20"/>
      <c r="AG69" s="21" t="str">
        <f t="shared" si="18"/>
        <v>FALSE</v>
      </c>
      <c r="AH69" s="22" t="str">
        <f t="shared" si="12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13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14"/>
        <v>0</v>
      </c>
      <c r="W70" s="11">
        <f t="shared" si="15"/>
        <v>0</v>
      </c>
      <c r="X70" s="13" t="e">
        <f t="shared" si="16"/>
        <v>#N/A</v>
      </c>
      <c r="Y70" s="16"/>
      <c r="Z70" s="13" t="e">
        <f t="shared" si="17"/>
        <v>#N/A</v>
      </c>
      <c r="AA70" s="17"/>
      <c r="AB70" s="12"/>
      <c r="AC70" s="18"/>
      <c r="AD70" s="19"/>
      <c r="AE70" s="18"/>
      <c r="AF70" s="20"/>
      <c r="AG70" s="21" t="str">
        <f t="shared" si="18"/>
        <v>FALSE</v>
      </c>
      <c r="AH70" s="22" t="str">
        <f t="shared" si="12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13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14"/>
        <v>0</v>
      </c>
      <c r="W71" s="11">
        <f t="shared" si="15"/>
        <v>0</v>
      </c>
      <c r="X71" s="13" t="e">
        <f t="shared" si="16"/>
        <v>#N/A</v>
      </c>
      <c r="Y71" s="16"/>
      <c r="Z71" s="13" t="e">
        <f t="shared" si="17"/>
        <v>#N/A</v>
      </c>
      <c r="AA71" s="17"/>
      <c r="AB71" s="12"/>
      <c r="AC71" s="18"/>
      <c r="AD71" s="19"/>
      <c r="AE71" s="18"/>
      <c r="AF71" s="20"/>
      <c r="AG71" s="21" t="str">
        <f t="shared" si="18"/>
        <v>FALSE</v>
      </c>
      <c r="AH71" s="22" t="str">
        <f t="shared" si="12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13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14"/>
        <v>0</v>
      </c>
      <c r="W72" s="11">
        <f t="shared" si="15"/>
        <v>0</v>
      </c>
      <c r="X72" s="13" t="e">
        <f t="shared" si="16"/>
        <v>#N/A</v>
      </c>
      <c r="Y72" s="16"/>
      <c r="Z72" s="13" t="e">
        <f t="shared" si="17"/>
        <v>#N/A</v>
      </c>
      <c r="AA72" s="17"/>
      <c r="AB72" s="12"/>
      <c r="AC72" s="18"/>
      <c r="AD72" s="19"/>
      <c r="AE72" s="18"/>
      <c r="AF72" s="20"/>
      <c r="AG72" s="21" t="str">
        <f t="shared" si="18"/>
        <v>FALSE</v>
      </c>
      <c r="AH72" s="22" t="str">
        <f t="shared" si="12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13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14"/>
        <v>0</v>
      </c>
      <c r="W73" s="11">
        <f t="shared" si="15"/>
        <v>0</v>
      </c>
      <c r="X73" s="13" t="e">
        <f t="shared" si="16"/>
        <v>#N/A</v>
      </c>
      <c r="Y73" s="16"/>
      <c r="Z73" s="13" t="e">
        <f t="shared" si="17"/>
        <v>#N/A</v>
      </c>
      <c r="AA73" s="17"/>
      <c r="AB73" s="12"/>
      <c r="AC73" s="18"/>
      <c r="AD73" s="19"/>
      <c r="AE73" s="18"/>
      <c r="AF73" s="20"/>
      <c r="AG73" s="21" t="str">
        <f t="shared" si="18"/>
        <v>FALSE</v>
      </c>
      <c r="AH73" s="22" t="str">
        <f t="shared" si="12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13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14"/>
        <v>0</v>
      </c>
      <c r="W74" s="11">
        <f t="shared" si="15"/>
        <v>0</v>
      </c>
      <c r="X74" s="13" t="e">
        <f t="shared" si="16"/>
        <v>#N/A</v>
      </c>
      <c r="Y74" s="16"/>
      <c r="Z74" s="13" t="e">
        <f t="shared" si="17"/>
        <v>#N/A</v>
      </c>
      <c r="AA74" s="17"/>
      <c r="AB74" s="12"/>
      <c r="AC74" s="18"/>
      <c r="AD74" s="19"/>
      <c r="AE74" s="18"/>
      <c r="AF74" s="20"/>
      <c r="AG74" s="21" t="str">
        <f t="shared" si="18"/>
        <v>FALSE</v>
      </c>
      <c r="AH74" s="22" t="str">
        <f t="shared" si="12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13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14"/>
        <v>0</v>
      </c>
      <c r="W75" s="11">
        <f t="shared" si="15"/>
        <v>0</v>
      </c>
      <c r="X75" s="13" t="e">
        <f t="shared" si="16"/>
        <v>#N/A</v>
      </c>
      <c r="Y75" s="16"/>
      <c r="Z75" s="13" t="e">
        <f t="shared" si="17"/>
        <v>#N/A</v>
      </c>
      <c r="AA75" s="17"/>
      <c r="AB75" s="12"/>
      <c r="AC75" s="18"/>
      <c r="AD75" s="19"/>
      <c r="AE75" s="18"/>
      <c r="AF75" s="20"/>
      <c r="AG75" s="21" t="str">
        <f t="shared" si="18"/>
        <v>FALSE</v>
      </c>
      <c r="AH75" s="22" t="str">
        <f t="shared" si="12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13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14"/>
        <v>0</v>
      </c>
      <c r="W76" s="11">
        <f t="shared" si="15"/>
        <v>0</v>
      </c>
      <c r="X76" s="13" t="e">
        <f t="shared" si="16"/>
        <v>#N/A</v>
      </c>
      <c r="Y76" s="16"/>
      <c r="Z76" s="13" t="e">
        <f t="shared" si="17"/>
        <v>#N/A</v>
      </c>
      <c r="AA76" s="17"/>
      <c r="AB76" s="12"/>
      <c r="AC76" s="18"/>
      <c r="AD76" s="19"/>
      <c r="AE76" s="18"/>
      <c r="AF76" s="20"/>
      <c r="AG76" s="21" t="str">
        <f t="shared" si="18"/>
        <v>FALSE</v>
      </c>
      <c r="AH76" s="22" t="str">
        <f t="shared" si="12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13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14"/>
        <v>0</v>
      </c>
      <c r="W77" s="11">
        <f t="shared" si="15"/>
        <v>0</v>
      </c>
      <c r="X77" s="13" t="e">
        <f t="shared" si="16"/>
        <v>#N/A</v>
      </c>
      <c r="Y77" s="16"/>
      <c r="Z77" s="13" t="e">
        <f t="shared" si="17"/>
        <v>#N/A</v>
      </c>
      <c r="AA77" s="17"/>
      <c r="AB77" s="12"/>
      <c r="AC77" s="18"/>
      <c r="AD77" s="19"/>
      <c r="AE77" s="18"/>
      <c r="AF77" s="20"/>
      <c r="AG77" s="21" t="str">
        <f t="shared" si="18"/>
        <v>FALSE</v>
      </c>
      <c r="AH77" s="22" t="str">
        <f t="shared" si="12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13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14"/>
        <v>0</v>
      </c>
      <c r="W78" s="11">
        <f t="shared" si="15"/>
        <v>0</v>
      </c>
      <c r="X78" s="13" t="e">
        <f t="shared" si="16"/>
        <v>#N/A</v>
      </c>
      <c r="Y78" s="16"/>
      <c r="Z78" s="13" t="e">
        <f t="shared" si="17"/>
        <v>#N/A</v>
      </c>
      <c r="AA78" s="17"/>
      <c r="AB78" s="12"/>
      <c r="AC78" s="18"/>
      <c r="AD78" s="19"/>
      <c r="AE78" s="18"/>
      <c r="AF78" s="20"/>
      <c r="AG78" s="21" t="str">
        <f t="shared" si="18"/>
        <v>FALSE</v>
      </c>
      <c r="AH78" s="22" t="str">
        <f t="shared" si="12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13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14"/>
        <v>0</v>
      </c>
      <c r="W79" s="11">
        <f t="shared" si="15"/>
        <v>0</v>
      </c>
      <c r="X79" s="13" t="e">
        <f t="shared" si="16"/>
        <v>#N/A</v>
      </c>
      <c r="Y79" s="16"/>
      <c r="Z79" s="13" t="e">
        <f t="shared" si="17"/>
        <v>#N/A</v>
      </c>
      <c r="AA79" s="17"/>
      <c r="AB79" s="12"/>
      <c r="AC79" s="18"/>
      <c r="AD79" s="19"/>
      <c r="AE79" s="18"/>
      <c r="AF79" s="20"/>
      <c r="AG79" s="21" t="str">
        <f t="shared" si="18"/>
        <v>FALSE</v>
      </c>
      <c r="AH79" s="22" t="str">
        <f t="shared" si="12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3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4"/>
        <v>0</v>
      </c>
      <c r="W80" s="11">
        <f t="shared" si="15"/>
        <v>0</v>
      </c>
      <c r="X80" s="13" t="e">
        <f t="shared" si="16"/>
        <v>#N/A</v>
      </c>
      <c r="Y80" s="16"/>
      <c r="Z80" s="13" t="e">
        <f t="shared" si="17"/>
        <v>#N/A</v>
      </c>
      <c r="AA80" s="17"/>
      <c r="AB80" s="12"/>
      <c r="AC80" s="18"/>
      <c r="AD80" s="19"/>
      <c r="AE80" s="18"/>
      <c r="AF80" s="20"/>
      <c r="AG80" s="21" t="str">
        <f t="shared" si="18"/>
        <v>FALSE</v>
      </c>
      <c r="AH80" s="22" t="str">
        <f t="shared" si="12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3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4"/>
        <v>0</v>
      </c>
      <c r="W81" s="11">
        <f t="shared" si="15"/>
        <v>0</v>
      </c>
      <c r="X81" s="13" t="e">
        <f t="shared" si="16"/>
        <v>#N/A</v>
      </c>
      <c r="Y81" s="16"/>
      <c r="Z81" s="13" t="e">
        <f t="shared" si="17"/>
        <v>#N/A</v>
      </c>
      <c r="AA81" s="17"/>
      <c r="AB81" s="12"/>
      <c r="AC81" s="18"/>
      <c r="AD81" s="19"/>
      <c r="AE81" s="18"/>
      <c r="AF81" s="20"/>
      <c r="AG81" s="21" t="str">
        <f t="shared" si="18"/>
        <v>FALSE</v>
      </c>
      <c r="AH81" s="22" t="str">
        <f t="shared" si="12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3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4"/>
        <v>0</v>
      </c>
      <c r="W82" s="11">
        <f t="shared" si="15"/>
        <v>0</v>
      </c>
      <c r="X82" s="13" t="e">
        <f t="shared" si="16"/>
        <v>#N/A</v>
      </c>
      <c r="Y82" s="16"/>
      <c r="Z82" s="13" t="e">
        <f t="shared" si="17"/>
        <v>#N/A</v>
      </c>
      <c r="AA82" s="17"/>
      <c r="AB82" s="12"/>
      <c r="AC82" s="18"/>
      <c r="AD82" s="19"/>
      <c r="AE82" s="18"/>
      <c r="AF82" s="20"/>
      <c r="AG82" s="21" t="str">
        <f t="shared" si="18"/>
        <v>FALSE</v>
      </c>
      <c r="AH82" s="22" t="str">
        <f t="shared" si="12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3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4"/>
        <v>0</v>
      </c>
      <c r="W83" s="11">
        <f t="shared" si="15"/>
        <v>0</v>
      </c>
      <c r="X83" s="13" t="e">
        <f t="shared" si="16"/>
        <v>#N/A</v>
      </c>
      <c r="Y83" s="16"/>
      <c r="Z83" s="13" t="e">
        <f t="shared" si="17"/>
        <v>#N/A</v>
      </c>
      <c r="AA83" s="17"/>
      <c r="AB83" s="12"/>
      <c r="AC83" s="18"/>
      <c r="AD83" s="19"/>
      <c r="AE83" s="18"/>
      <c r="AF83" s="20"/>
      <c r="AG83" s="21" t="str">
        <f t="shared" si="18"/>
        <v>FALSE</v>
      </c>
      <c r="AH83" s="22" t="str">
        <f t="shared" si="12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3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4"/>
        <v>0</v>
      </c>
      <c r="W84" s="11">
        <f t="shared" si="15"/>
        <v>0</v>
      </c>
      <c r="X84" s="13" t="e">
        <f t="shared" si="16"/>
        <v>#N/A</v>
      </c>
      <c r="Y84" s="16"/>
      <c r="Z84" s="13" t="e">
        <f t="shared" si="17"/>
        <v>#N/A</v>
      </c>
      <c r="AA84" s="17"/>
      <c r="AB84" s="12"/>
      <c r="AC84" s="18"/>
      <c r="AD84" s="19"/>
      <c r="AE84" s="18"/>
      <c r="AF84" s="20"/>
      <c r="AG84" s="21" t="str">
        <f t="shared" si="18"/>
        <v>FALSE</v>
      </c>
      <c r="AH84" s="22" t="str">
        <f t="shared" si="12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3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4"/>
        <v>0</v>
      </c>
      <c r="W85" s="11">
        <f t="shared" si="15"/>
        <v>0</v>
      </c>
      <c r="X85" s="13" t="e">
        <f t="shared" si="16"/>
        <v>#N/A</v>
      </c>
      <c r="Y85" s="16"/>
      <c r="Z85" s="13" t="e">
        <f t="shared" si="17"/>
        <v>#N/A</v>
      </c>
      <c r="AA85" s="17"/>
      <c r="AB85" s="12"/>
      <c r="AC85" s="18"/>
      <c r="AD85" s="19"/>
      <c r="AE85" s="18"/>
      <c r="AF85" s="20"/>
      <c r="AG85" s="21" t="str">
        <f t="shared" si="18"/>
        <v>FALSE</v>
      </c>
      <c r="AH85" s="22" t="str">
        <f t="shared" si="12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3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4"/>
        <v>0</v>
      </c>
      <c r="W86" s="11">
        <f t="shared" si="15"/>
        <v>0</v>
      </c>
      <c r="X86" s="13" t="e">
        <f t="shared" si="16"/>
        <v>#N/A</v>
      </c>
      <c r="Y86" s="16"/>
      <c r="Z86" s="13" t="e">
        <f t="shared" si="17"/>
        <v>#N/A</v>
      </c>
      <c r="AA86" s="17"/>
      <c r="AB86" s="12"/>
      <c r="AC86" s="18"/>
      <c r="AD86" s="19"/>
      <c r="AE86" s="18"/>
      <c r="AF86" s="20"/>
      <c r="AG86" s="21" t="str">
        <f t="shared" si="18"/>
        <v>FALSE</v>
      </c>
      <c r="AH86" s="22" t="str">
        <f t="shared" si="12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3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4"/>
        <v>0</v>
      </c>
      <c r="W87" s="11">
        <f t="shared" si="15"/>
        <v>0</v>
      </c>
      <c r="X87" s="13" t="e">
        <f t="shared" si="16"/>
        <v>#N/A</v>
      </c>
      <c r="Y87" s="16"/>
      <c r="Z87" s="13" t="e">
        <f t="shared" si="17"/>
        <v>#N/A</v>
      </c>
      <c r="AA87" s="17"/>
      <c r="AB87" s="12"/>
      <c r="AC87" s="18"/>
      <c r="AD87" s="19"/>
      <c r="AE87" s="18"/>
      <c r="AF87" s="20"/>
      <c r="AG87" s="21" t="str">
        <f t="shared" si="18"/>
        <v>FALSE</v>
      </c>
      <c r="AH87" s="22" t="str">
        <f t="shared" si="12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4"/>
        <v>0</v>
      </c>
      <c r="W88" s="11">
        <f t="shared" si="15"/>
        <v>0</v>
      </c>
      <c r="X88" s="13" t="e">
        <f t="shared" si="16"/>
        <v>#N/A</v>
      </c>
      <c r="Y88" s="16"/>
      <c r="Z88" s="13" t="e">
        <f t="shared" si="17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2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4"/>
        <v>0</v>
      </c>
      <c r="W89" s="11">
        <f t="shared" si="15"/>
        <v>0</v>
      </c>
      <c r="X89" s="13" t="e">
        <f t="shared" si="16"/>
        <v>#N/A</v>
      </c>
      <c r="Y89" s="16"/>
      <c r="Z89" s="13" t="e">
        <f t="shared" si="17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2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4"/>
        <v>0</v>
      </c>
      <c r="W90" s="11">
        <f t="shared" si="15"/>
        <v>0</v>
      </c>
      <c r="X90" s="13" t="e">
        <f t="shared" si="16"/>
        <v>#N/A</v>
      </c>
      <c r="Y90" s="16"/>
      <c r="Z90" s="13" t="e">
        <f t="shared" si="17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2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4"/>
        <v>0</v>
      </c>
      <c r="W91" s="11">
        <f t="shared" si="15"/>
        <v>0</v>
      </c>
      <c r="X91" s="13" t="e">
        <f t="shared" si="16"/>
        <v>#N/A</v>
      </c>
      <c r="Y91" s="16"/>
      <c r="Z91" s="13" t="e">
        <f t="shared" si="17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2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4"/>
        <v>0</v>
      </c>
      <c r="W92" s="11">
        <f t="shared" si="15"/>
        <v>0</v>
      </c>
      <c r="X92" s="13" t="e">
        <f t="shared" si="16"/>
        <v>#N/A</v>
      </c>
      <c r="Y92" s="16"/>
      <c r="Z92" s="13" t="e">
        <f t="shared" si="17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2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4"/>
        <v>0</v>
      </c>
      <c r="W93" s="11">
        <f t="shared" si="15"/>
        <v>0</v>
      </c>
      <c r="X93" s="13" t="e">
        <f t="shared" si="16"/>
        <v>#N/A</v>
      </c>
      <c r="Y93" s="16"/>
      <c r="Z93" s="13" t="e">
        <f t="shared" si="17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2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4"/>
        <v>0</v>
      </c>
      <c r="W94" s="11">
        <f t="shared" si="15"/>
        <v>0</v>
      </c>
      <c r="X94" s="13" t="e">
        <f t="shared" si="16"/>
        <v>#N/A</v>
      </c>
      <c r="Y94" s="16"/>
      <c r="Z94" s="13" t="e">
        <f t="shared" si="17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2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4"/>
        <v>0</v>
      </c>
      <c r="W95" s="11">
        <f t="shared" si="15"/>
        <v>0</v>
      </c>
      <c r="X95" s="13" t="e">
        <f t="shared" si="16"/>
        <v>#N/A</v>
      </c>
      <c r="Y95" s="16"/>
      <c r="Z95" s="13" t="e">
        <f t="shared" si="17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2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4"/>
        <v>0</v>
      </c>
      <c r="W96" s="11">
        <f t="shared" si="15"/>
        <v>0</v>
      </c>
      <c r="X96" s="13" t="e">
        <f t="shared" si="16"/>
        <v>#N/A</v>
      </c>
      <c r="Y96" s="16"/>
      <c r="Z96" s="13" t="e">
        <f t="shared" si="17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2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4"/>
        <v>0</v>
      </c>
      <c r="W97" s="11">
        <f t="shared" si="15"/>
        <v>0</v>
      </c>
      <c r="X97" s="13" t="e">
        <f t="shared" si="16"/>
        <v>#N/A</v>
      </c>
      <c r="Y97" s="16"/>
      <c r="Z97" s="13" t="e">
        <f t="shared" si="17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ref="AH97:AH160" si="19">AA97&amp;" "&amp;AB98&amp;" "&amp;N97&amp;" - "&amp;L97&amp;" "&amp;M97&amp;" "&amp;AC97</f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4"/>
        <v>0</v>
      </c>
      <c r="W98" s="11">
        <f t="shared" si="15"/>
        <v>0</v>
      </c>
      <c r="X98" s="13" t="e">
        <f t="shared" si="16"/>
        <v>#N/A</v>
      </c>
      <c r="Y98" s="16"/>
      <c r="Z98" s="13" t="e">
        <f t="shared" si="17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9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4"/>
        <v>0</v>
      </c>
      <c r="W99" s="11">
        <f t="shared" si="15"/>
        <v>0</v>
      </c>
      <c r="X99" s="13" t="e">
        <f t="shared" si="16"/>
        <v>#N/A</v>
      </c>
      <c r="Y99" s="16"/>
      <c r="Z99" s="13" t="e">
        <f t="shared" si="17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9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4"/>
        <v>0</v>
      </c>
      <c r="W100" s="11">
        <f t="shared" si="15"/>
        <v>0</v>
      </c>
      <c r="X100" s="13" t="e">
        <f t="shared" si="16"/>
        <v>#N/A</v>
      </c>
      <c r="Y100" s="16"/>
      <c r="Z100" s="13" t="e">
        <f t="shared" si="17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9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4"/>
        <v>0</v>
      </c>
      <c r="W101" s="11">
        <f t="shared" si="15"/>
        <v>0</v>
      </c>
      <c r="X101" s="13" t="e">
        <f t="shared" si="16"/>
        <v>#N/A</v>
      </c>
      <c r="Y101" s="16"/>
      <c r="Z101" s="13" t="e">
        <f t="shared" si="17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9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4"/>
        <v>0</v>
      </c>
      <c r="W102" s="11">
        <f t="shared" si="15"/>
        <v>0</v>
      </c>
      <c r="X102" s="13" t="e">
        <f t="shared" si="16"/>
        <v>#N/A</v>
      </c>
      <c r="Y102" s="16"/>
      <c r="Z102" s="13" t="e">
        <f t="shared" si="17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9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4"/>
        <v>0</v>
      </c>
      <c r="W103" s="11">
        <f t="shared" si="15"/>
        <v>0</v>
      </c>
      <c r="X103" s="13" t="e">
        <f t="shared" si="16"/>
        <v>#N/A</v>
      </c>
      <c r="Y103" s="16"/>
      <c r="Z103" s="13" t="e">
        <f t="shared" si="17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9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4"/>
        <v>0</v>
      </c>
      <c r="W104" s="11">
        <f t="shared" si="15"/>
        <v>0</v>
      </c>
      <c r="X104" s="13" t="e">
        <f t="shared" si="16"/>
        <v>#N/A</v>
      </c>
      <c r="Y104" s="16"/>
      <c r="Z104" s="13" t="e">
        <f t="shared" si="17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9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4"/>
        <v>0</v>
      </c>
      <c r="W105" s="11">
        <f t="shared" si="15"/>
        <v>0</v>
      </c>
      <c r="X105" s="13" t="e">
        <f t="shared" si="16"/>
        <v>#N/A</v>
      </c>
      <c r="Y105" s="16"/>
      <c r="Z105" s="13" t="e">
        <f t="shared" si="17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9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4"/>
        <v>0</v>
      </c>
      <c r="W106" s="11">
        <f t="shared" si="15"/>
        <v>0</v>
      </c>
      <c r="X106" s="13" t="e">
        <f t="shared" si="16"/>
        <v>#N/A</v>
      </c>
      <c r="Y106" s="16"/>
      <c r="Z106" s="13" t="e">
        <f t="shared" si="17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9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4"/>
        <v>0</v>
      </c>
      <c r="W107" s="11">
        <f t="shared" si="15"/>
        <v>0</v>
      </c>
      <c r="X107" s="13" t="e">
        <f t="shared" si="16"/>
        <v>#N/A</v>
      </c>
      <c r="Y107" s="16"/>
      <c r="Z107" s="13" t="e">
        <f t="shared" si="17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9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4"/>
        <v>0</v>
      </c>
      <c r="W108" s="11">
        <f t="shared" si="15"/>
        <v>0</v>
      </c>
      <c r="X108" s="13" t="e">
        <f t="shared" si="16"/>
        <v>#N/A</v>
      </c>
      <c r="Y108" s="16"/>
      <c r="Z108" s="13" t="e">
        <f t="shared" si="17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9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4"/>
        <v>0</v>
      </c>
      <c r="W109" s="11">
        <f t="shared" si="15"/>
        <v>0</v>
      </c>
      <c r="X109" s="13" t="e">
        <f t="shared" si="16"/>
        <v>#N/A</v>
      </c>
      <c r="Y109" s="16"/>
      <c r="Z109" s="13" t="e">
        <f t="shared" si="17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9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4"/>
        <v>0</v>
      </c>
      <c r="W110" s="11">
        <f t="shared" si="15"/>
        <v>0</v>
      </c>
      <c r="X110" s="13" t="e">
        <f t="shared" si="16"/>
        <v>#N/A</v>
      </c>
      <c r="Y110" s="16"/>
      <c r="Z110" s="13" t="e">
        <f t="shared" si="17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9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4"/>
        <v>0</v>
      </c>
      <c r="W111" s="11">
        <f t="shared" si="15"/>
        <v>0</v>
      </c>
      <c r="X111" s="13" t="e">
        <f t="shared" si="16"/>
        <v>#N/A</v>
      </c>
      <c r="Y111" s="16"/>
      <c r="Z111" s="13" t="e">
        <f t="shared" si="17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9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4"/>
        <v>0</v>
      </c>
      <c r="W112" s="11">
        <f t="shared" si="15"/>
        <v>0</v>
      </c>
      <c r="X112" s="13" t="e">
        <f t="shared" si="16"/>
        <v>#N/A</v>
      </c>
      <c r="Y112" s="16"/>
      <c r="Z112" s="13" t="e">
        <f t="shared" si="17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9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4"/>
        <v>0</v>
      </c>
      <c r="W113" s="11">
        <f t="shared" si="15"/>
        <v>0</v>
      </c>
      <c r="X113" s="13" t="e">
        <f t="shared" si="16"/>
        <v>#N/A</v>
      </c>
      <c r="Y113" s="16"/>
      <c r="Z113" s="13" t="e">
        <f t="shared" si="17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9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4"/>
        <v>0</v>
      </c>
      <c r="W114" s="11">
        <f t="shared" si="15"/>
        <v>0</v>
      </c>
      <c r="X114" s="13" t="e">
        <f t="shared" si="16"/>
        <v>#N/A</v>
      </c>
      <c r="Y114" s="16"/>
      <c r="Z114" s="13" t="e">
        <f t="shared" si="17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9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4"/>
        <v>0</v>
      </c>
      <c r="W115" s="11">
        <f t="shared" si="15"/>
        <v>0</v>
      </c>
      <c r="X115" s="13" t="e">
        <f t="shared" si="16"/>
        <v>#N/A</v>
      </c>
      <c r="Y115" s="16"/>
      <c r="Z115" s="13" t="e">
        <f t="shared" si="17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9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4"/>
        <v>0</v>
      </c>
      <c r="W116" s="11">
        <f t="shared" si="15"/>
        <v>0</v>
      </c>
      <c r="X116" s="13" t="e">
        <f t="shared" si="16"/>
        <v>#N/A</v>
      </c>
      <c r="Y116" s="16"/>
      <c r="Z116" s="13" t="e">
        <f t="shared" si="17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9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4"/>
        <v>0</v>
      </c>
      <c r="W117" s="11">
        <f t="shared" si="15"/>
        <v>0</v>
      </c>
      <c r="X117" s="13" t="e">
        <f t="shared" si="16"/>
        <v>#N/A</v>
      </c>
      <c r="Y117" s="16"/>
      <c r="Z117" s="13" t="e">
        <f t="shared" si="17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9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4"/>
        <v>0</v>
      </c>
      <c r="W118" s="11">
        <f t="shared" si="15"/>
        <v>0</v>
      </c>
      <c r="X118" s="13" t="e">
        <f t="shared" si="16"/>
        <v>#N/A</v>
      </c>
      <c r="Y118" s="16"/>
      <c r="Z118" s="13" t="e">
        <f t="shared" si="17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9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4"/>
        <v>0</v>
      </c>
      <c r="W119" s="11">
        <f t="shared" si="15"/>
        <v>0</v>
      </c>
      <c r="X119" s="13" t="e">
        <f t="shared" si="16"/>
        <v>#N/A</v>
      </c>
      <c r="Y119" s="16"/>
      <c r="Z119" s="13" t="e">
        <f t="shared" si="17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9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4"/>
        <v>0</v>
      </c>
      <c r="W120" s="11">
        <f t="shared" si="15"/>
        <v>0</v>
      </c>
      <c r="X120" s="13" t="e">
        <f t="shared" si="16"/>
        <v>#N/A</v>
      </c>
      <c r="Y120" s="16"/>
      <c r="Z120" s="13" t="e">
        <f t="shared" si="17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9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4"/>
        <v>0</v>
      </c>
      <c r="W121" s="11">
        <f t="shared" si="15"/>
        <v>0</v>
      </c>
      <c r="X121" s="13" t="e">
        <f t="shared" si="16"/>
        <v>#N/A</v>
      </c>
      <c r="Y121" s="16"/>
      <c r="Z121" s="13" t="e">
        <f t="shared" si="17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9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4"/>
        <v>0</v>
      </c>
      <c r="W122" s="11">
        <f t="shared" si="15"/>
        <v>0</v>
      </c>
      <c r="X122" s="13" t="e">
        <f t="shared" si="16"/>
        <v>#N/A</v>
      </c>
      <c r="Y122" s="16"/>
      <c r="Z122" s="13" t="e">
        <f t="shared" si="17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9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4"/>
        <v>0</v>
      </c>
      <c r="W123" s="11">
        <f t="shared" si="15"/>
        <v>0</v>
      </c>
      <c r="X123" s="13" t="e">
        <f t="shared" si="16"/>
        <v>#N/A</v>
      </c>
      <c r="Y123" s="16"/>
      <c r="Z123" s="13" t="e">
        <f t="shared" si="17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9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4"/>
        <v>0</v>
      </c>
      <c r="W124" s="11">
        <f t="shared" si="15"/>
        <v>0</v>
      </c>
      <c r="X124" s="13" t="e">
        <f t="shared" si="16"/>
        <v>#N/A</v>
      </c>
      <c r="Y124" s="16"/>
      <c r="Z124" s="13" t="e">
        <f t="shared" si="17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9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4"/>
        <v>0</v>
      </c>
      <c r="W125" s="11">
        <f t="shared" si="15"/>
        <v>0</v>
      </c>
      <c r="X125" s="13" t="e">
        <f t="shared" si="16"/>
        <v>#N/A</v>
      </c>
      <c r="Y125" s="16"/>
      <c r="Z125" s="13" t="e">
        <f t="shared" si="17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9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4"/>
        <v>0</v>
      </c>
      <c r="W126" s="11">
        <f t="shared" si="15"/>
        <v>0</v>
      </c>
      <c r="X126" s="13" t="e">
        <f t="shared" si="16"/>
        <v>#N/A</v>
      </c>
      <c r="Y126" s="16"/>
      <c r="Z126" s="13" t="e">
        <f t="shared" si="17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9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4"/>
        <v>0</v>
      </c>
      <c r="W127" s="11">
        <f t="shared" si="15"/>
        <v>0</v>
      </c>
      <c r="X127" s="13" t="e">
        <f t="shared" si="16"/>
        <v>#N/A</v>
      </c>
      <c r="Y127" s="16"/>
      <c r="Z127" s="13" t="e">
        <f t="shared" si="17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9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4"/>
        <v>0</v>
      </c>
      <c r="W128" s="11">
        <f t="shared" si="15"/>
        <v>0</v>
      </c>
      <c r="X128" s="13" t="e">
        <f t="shared" si="16"/>
        <v>#N/A</v>
      </c>
      <c r="Y128" s="16"/>
      <c r="Z128" s="13" t="e">
        <f t="shared" si="17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9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4"/>
        <v>0</v>
      </c>
      <c r="W129" s="11">
        <f t="shared" si="15"/>
        <v>0</v>
      </c>
      <c r="X129" s="13" t="e">
        <f t="shared" si="16"/>
        <v>#N/A</v>
      </c>
      <c r="Y129" s="16"/>
      <c r="Z129" s="13" t="e">
        <f t="shared" si="17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9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20">IF(C130, P130, U130 )</f>
        <v>0</v>
      </c>
      <c r="W130" s="11">
        <f t="shared" si="15"/>
        <v>0</v>
      </c>
      <c r="X130" s="13" t="e">
        <f t="shared" si="16"/>
        <v>#N/A</v>
      </c>
      <c r="Y130" s="16"/>
      <c r="Z130" s="13" t="e">
        <f t="shared" si="17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9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20"/>
        <v>0</v>
      </c>
      <c r="W131" s="11">
        <f t="shared" si="15"/>
        <v>0</v>
      </c>
      <c r="X131" s="13" t="e">
        <f t="shared" si="16"/>
        <v>#N/A</v>
      </c>
      <c r="Y131" s="16"/>
      <c r="Z131" s="13" t="e">
        <f t="shared" si="17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9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20"/>
        <v>0</v>
      </c>
      <c r="W132" s="11">
        <f t="shared" si="15"/>
        <v>0</v>
      </c>
      <c r="X132" s="13" t="e">
        <f t="shared" si="16"/>
        <v>#N/A</v>
      </c>
      <c r="Y132" s="16"/>
      <c r="Z132" s="13" t="e">
        <f t="shared" si="17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9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20"/>
        <v>0</v>
      </c>
      <c r="W133" s="11">
        <f t="shared" si="15"/>
        <v>0</v>
      </c>
      <c r="X133" s="13" t="e">
        <f t="shared" si="16"/>
        <v>#N/A</v>
      </c>
      <c r="Y133" s="16"/>
      <c r="Z133" s="13" t="e">
        <f t="shared" si="17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9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20"/>
        <v>0</v>
      </c>
      <c r="W134" s="11">
        <f t="shared" si="15"/>
        <v>0</v>
      </c>
      <c r="X134" s="13" t="e">
        <f t="shared" si="16"/>
        <v>#N/A</v>
      </c>
      <c r="Y134" s="16"/>
      <c r="Z134" s="13" t="e">
        <f t="shared" si="17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9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20"/>
        <v>0</v>
      </c>
      <c r="W135" s="11">
        <f t="shared" si="15"/>
        <v>0</v>
      </c>
      <c r="X135" s="13" t="e">
        <f t="shared" si="16"/>
        <v>#N/A</v>
      </c>
      <c r="Y135" s="16"/>
      <c r="Z135" s="13" t="e">
        <f t="shared" si="17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9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20"/>
        <v>0</v>
      </c>
      <c r="W136" s="11">
        <f t="shared" si="15"/>
        <v>0</v>
      </c>
      <c r="X136" s="13" t="e">
        <f t="shared" si="16"/>
        <v>#N/A</v>
      </c>
      <c r="Y136" s="16"/>
      <c r="Z136" s="13" t="e">
        <f t="shared" si="17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9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20"/>
        <v>0</v>
      </c>
      <c r="W137" s="11">
        <f t="shared" si="15"/>
        <v>0</v>
      </c>
      <c r="X137" s="13" t="e">
        <f t="shared" si="16"/>
        <v>#N/A</v>
      </c>
      <c r="Y137" s="16"/>
      <c r="Z137" s="13" t="e">
        <f t="shared" si="17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9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20"/>
        <v>0</v>
      </c>
      <c r="W138" s="11">
        <f t="shared" si="15"/>
        <v>0</v>
      </c>
      <c r="X138" s="13" t="e">
        <f t="shared" si="16"/>
        <v>#N/A</v>
      </c>
      <c r="Y138" s="16"/>
      <c r="Z138" s="13" t="e">
        <f t="shared" si="17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9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20"/>
        <v>0</v>
      </c>
      <c r="W139" s="11">
        <f t="shared" si="15"/>
        <v>0</v>
      </c>
      <c r="X139" s="13" t="e">
        <f t="shared" si="16"/>
        <v>#N/A</v>
      </c>
      <c r="Y139" s="16"/>
      <c r="Z139" s="13" t="e">
        <f t="shared" si="17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9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20"/>
        <v>0</v>
      </c>
      <c r="W140" s="11">
        <f t="shared" si="15"/>
        <v>0</v>
      </c>
      <c r="X140" s="13" t="e">
        <f t="shared" si="16"/>
        <v>#N/A</v>
      </c>
      <c r="Y140" s="16"/>
      <c r="Z140" s="13" t="e">
        <f t="shared" si="17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9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20"/>
        <v>0</v>
      </c>
      <c r="W141" s="11">
        <f t="shared" si="15"/>
        <v>0</v>
      </c>
      <c r="X141" s="13" t="e">
        <f t="shared" si="16"/>
        <v>#N/A</v>
      </c>
      <c r="Y141" s="16"/>
      <c r="Z141" s="13" t="e">
        <f t="shared" si="17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9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20"/>
        <v>0</v>
      </c>
      <c r="W142" s="11">
        <f t="shared" si="15"/>
        <v>0</v>
      </c>
      <c r="X142" s="13" t="e">
        <f t="shared" si="16"/>
        <v>#N/A</v>
      </c>
      <c r="Y142" s="16"/>
      <c r="Z142" s="13" t="e">
        <f t="shared" si="17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9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20"/>
        <v>0</v>
      </c>
      <c r="W143" s="11">
        <f t="shared" si="15"/>
        <v>0</v>
      </c>
      <c r="X143" s="13" t="e">
        <f t="shared" si="16"/>
        <v>#N/A</v>
      </c>
      <c r="Y143" s="16"/>
      <c r="Z143" s="13" t="e">
        <f t="shared" si="17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9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20"/>
        <v>0</v>
      </c>
      <c r="W144" s="11">
        <f t="shared" si="15"/>
        <v>0</v>
      </c>
      <c r="X144" s="13" t="e">
        <f t="shared" si="16"/>
        <v>#N/A</v>
      </c>
      <c r="Y144" s="16"/>
      <c r="Z144" s="13" t="e">
        <f t="shared" si="17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9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20"/>
        <v>0</v>
      </c>
      <c r="W145" s="11">
        <f t="shared" si="15"/>
        <v>0</v>
      </c>
      <c r="X145" s="13" t="e">
        <f t="shared" si="16"/>
        <v>#N/A</v>
      </c>
      <c r="Y145" s="16"/>
      <c r="Z145" s="13" t="e">
        <f t="shared" si="17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9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20"/>
        <v>0</v>
      </c>
      <c r="W146" s="11">
        <f t="shared" si="15"/>
        <v>0</v>
      </c>
      <c r="X146" s="13" t="e">
        <f t="shared" si="16"/>
        <v>#N/A</v>
      </c>
      <c r="Y146" s="16"/>
      <c r="Z146" s="13" t="e">
        <f t="shared" si="17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9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20"/>
        <v>0</v>
      </c>
      <c r="W147" s="11">
        <f t="shared" si="15"/>
        <v>0</v>
      </c>
      <c r="X147" s="13" t="e">
        <f t="shared" si="16"/>
        <v>#N/A</v>
      </c>
      <c r="Y147" s="16"/>
      <c r="Z147" s="13" t="e">
        <f t="shared" si="17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9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20"/>
        <v>0</v>
      </c>
      <c r="W148" s="11">
        <f t="shared" si="15"/>
        <v>0</v>
      </c>
      <c r="X148" s="13" t="e">
        <f t="shared" si="16"/>
        <v>#N/A</v>
      </c>
      <c r="Y148" s="16"/>
      <c r="Z148" s="13" t="e">
        <f t="shared" si="17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9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20"/>
        <v>0</v>
      </c>
      <c r="W149" s="11">
        <f t="shared" si="15"/>
        <v>0</v>
      </c>
      <c r="X149" s="13" t="e">
        <f t="shared" si="16"/>
        <v>#N/A</v>
      </c>
      <c r="Y149" s="16"/>
      <c r="Z149" s="13" t="e">
        <f t="shared" si="17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9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20"/>
        <v>0</v>
      </c>
      <c r="W150" s="11">
        <f t="shared" si="15"/>
        <v>0</v>
      </c>
      <c r="X150" s="13" t="e">
        <f t="shared" si="16"/>
        <v>#N/A</v>
      </c>
      <c r="Y150" s="16"/>
      <c r="Z150" s="13" t="e">
        <f t="shared" si="17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9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20"/>
        <v>0</v>
      </c>
      <c r="W151" s="11">
        <f t="shared" si="15"/>
        <v>0</v>
      </c>
      <c r="X151" s="13" t="e">
        <f t="shared" si="16"/>
        <v>#N/A</v>
      </c>
      <c r="Y151" s="16"/>
      <c r="Z151" s="13" t="e">
        <f t="shared" si="17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9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20"/>
        <v>0</v>
      </c>
      <c r="W152" s="11">
        <f t="shared" si="15"/>
        <v>0</v>
      </c>
      <c r="X152" s="13" t="e">
        <f t="shared" si="16"/>
        <v>#N/A</v>
      </c>
      <c r="Y152" s="16"/>
      <c r="Z152" s="13" t="e">
        <f t="shared" si="17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9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20"/>
        <v>0</v>
      </c>
      <c r="W153" s="11">
        <f t="shared" si="15"/>
        <v>0</v>
      </c>
      <c r="X153" s="13" t="e">
        <f t="shared" si="16"/>
        <v>#N/A</v>
      </c>
      <c r="Y153" s="16"/>
      <c r="Z153" s="13" t="e">
        <f t="shared" si="17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9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20"/>
        <v>0</v>
      </c>
      <c r="W154" s="11">
        <f t="shared" si="15"/>
        <v>0</v>
      </c>
      <c r="X154" s="13" t="e">
        <f t="shared" si="16"/>
        <v>#N/A</v>
      </c>
      <c r="Y154" s="16"/>
      <c r="Z154" s="13" t="e">
        <f t="shared" si="17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9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20"/>
        <v>0</v>
      </c>
      <c r="W155" s="11">
        <f t="shared" si="15"/>
        <v>0</v>
      </c>
      <c r="X155" s="13" t="e">
        <f t="shared" si="16"/>
        <v>#N/A</v>
      </c>
      <c r="Y155" s="16"/>
      <c r="Z155" s="13" t="e">
        <f t="shared" si="17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9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20"/>
        <v>0</v>
      </c>
      <c r="W156" s="11">
        <f t="shared" si="15"/>
        <v>0</v>
      </c>
      <c r="X156" s="13" t="e">
        <f t="shared" si="16"/>
        <v>#N/A</v>
      </c>
      <c r="Y156" s="16"/>
      <c r="Z156" s="13" t="e">
        <f t="shared" si="17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9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20"/>
        <v>0</v>
      </c>
      <c r="W157" s="11">
        <f t="shared" si="15"/>
        <v>0</v>
      </c>
      <c r="X157" s="13" t="e">
        <f t="shared" si="16"/>
        <v>#N/A</v>
      </c>
      <c r="Y157" s="16"/>
      <c r="Z157" s="13" t="e">
        <f t="shared" si="17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9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20"/>
        <v>0</v>
      </c>
      <c r="W158" s="11">
        <f t="shared" si="15"/>
        <v>0</v>
      </c>
      <c r="X158" s="13" t="e">
        <f t="shared" si="16"/>
        <v>#N/A</v>
      </c>
      <c r="Y158" s="16"/>
      <c r="Z158" s="13" t="e">
        <f t="shared" si="17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9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20"/>
        <v>0</v>
      </c>
      <c r="W159" s="11">
        <f t="shared" si="15"/>
        <v>0</v>
      </c>
      <c r="X159" s="13" t="e">
        <f t="shared" si="16"/>
        <v>#N/A</v>
      </c>
      <c r="Y159" s="16"/>
      <c r="Z159" s="13" t="e">
        <f t="shared" si="17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9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20"/>
        <v>0</v>
      </c>
      <c r="W160" s="11">
        <f t="shared" si="15"/>
        <v>0</v>
      </c>
      <c r="X160" s="13" t="e">
        <f t="shared" si="16"/>
        <v>#N/A</v>
      </c>
      <c r="Y160" s="16"/>
      <c r="Z160" s="13" t="e">
        <f t="shared" si="17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9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20"/>
        <v>0</v>
      </c>
      <c r="W161" s="11">
        <f t="shared" si="15"/>
        <v>0</v>
      </c>
      <c r="X161" s="13" t="e">
        <f t="shared" si="16"/>
        <v>#N/A</v>
      </c>
      <c r="Y161" s="16"/>
      <c r="Z161" s="13" t="e">
        <f t="shared" si="17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ref="AH161:AH200" si="21">AA161&amp;" "&amp;AB162&amp;" "&amp;N161&amp;" - "&amp;L161&amp;" "&amp;M161&amp;" "&amp;AC161</f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20"/>
        <v>0</v>
      </c>
      <c r="W162" s="11">
        <f t="shared" si="15"/>
        <v>0</v>
      </c>
      <c r="X162" s="13" t="e">
        <f t="shared" si="16"/>
        <v>#N/A</v>
      </c>
      <c r="Y162" s="16"/>
      <c r="Z162" s="13" t="e">
        <f t="shared" si="17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1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20"/>
        <v>0</v>
      </c>
      <c r="W163" s="11">
        <f t="shared" si="15"/>
        <v>0</v>
      </c>
      <c r="X163" s="13" t="e">
        <f t="shared" si="16"/>
        <v>#N/A</v>
      </c>
      <c r="Y163" s="16"/>
      <c r="Z163" s="13" t="e">
        <f t="shared" si="17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1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20"/>
        <v>0</v>
      </c>
      <c r="W164" s="11">
        <f t="shared" si="15"/>
        <v>0</v>
      </c>
      <c r="X164" s="13" t="e">
        <f t="shared" si="16"/>
        <v>#N/A</v>
      </c>
      <c r="Y164" s="16"/>
      <c r="Z164" s="13" t="e">
        <f t="shared" si="17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1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20"/>
        <v>0</v>
      </c>
      <c r="W165" s="11">
        <f t="shared" si="15"/>
        <v>0</v>
      </c>
      <c r="X165" s="13" t="e">
        <f t="shared" si="16"/>
        <v>#N/A</v>
      </c>
      <c r="Y165" s="16"/>
      <c r="Z165" s="13" t="e">
        <f t="shared" si="17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1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20"/>
        <v>0</v>
      </c>
      <c r="W166" s="11">
        <f t="shared" si="15"/>
        <v>0</v>
      </c>
      <c r="X166" s="13" t="e">
        <f t="shared" si="16"/>
        <v>#N/A</v>
      </c>
      <c r="Y166" s="16"/>
      <c r="Z166" s="13" t="e">
        <f t="shared" si="17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1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20"/>
        <v>0</v>
      </c>
      <c r="W167" s="11">
        <f t="shared" si="15"/>
        <v>0</v>
      </c>
      <c r="X167" s="13" t="e">
        <f t="shared" si="16"/>
        <v>#N/A</v>
      </c>
      <c r="Y167" s="16"/>
      <c r="Z167" s="13" t="e">
        <f t="shared" si="17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1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20"/>
        <v>0</v>
      </c>
      <c r="W168" s="11">
        <f t="shared" si="15"/>
        <v>0</v>
      </c>
      <c r="X168" s="13" t="e">
        <f t="shared" si="16"/>
        <v>#N/A</v>
      </c>
      <c r="Y168" s="16"/>
      <c r="Z168" s="13" t="e">
        <f t="shared" si="17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1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20"/>
        <v>0</v>
      </c>
      <c r="W169" s="11">
        <f t="shared" si="15"/>
        <v>0</v>
      </c>
      <c r="X169" s="13" t="e">
        <f t="shared" si="16"/>
        <v>#N/A</v>
      </c>
      <c r="Y169" s="16"/>
      <c r="Z169" s="13" t="e">
        <f t="shared" si="17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1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20"/>
        <v>0</v>
      </c>
      <c r="W170" s="11">
        <f t="shared" si="15"/>
        <v>0</v>
      </c>
      <c r="X170" s="13" t="e">
        <f t="shared" si="16"/>
        <v>#N/A</v>
      </c>
      <c r="Y170" s="16"/>
      <c r="Z170" s="13" t="e">
        <f t="shared" si="17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1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20"/>
        <v>0</v>
      </c>
      <c r="W171" s="11">
        <f t="shared" si="15"/>
        <v>0</v>
      </c>
      <c r="X171" s="13" t="e">
        <f t="shared" si="16"/>
        <v>#N/A</v>
      </c>
      <c r="Y171" s="16"/>
      <c r="Z171" s="13" t="e">
        <f t="shared" si="17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1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20"/>
        <v>0</v>
      </c>
      <c r="W172" s="11">
        <f t="shared" si="15"/>
        <v>0</v>
      </c>
      <c r="X172" s="13" t="e">
        <f t="shared" si="16"/>
        <v>#N/A</v>
      </c>
      <c r="Y172" s="16"/>
      <c r="Z172" s="13" t="e">
        <f t="shared" si="17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1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20"/>
        <v>0</v>
      </c>
      <c r="W173" s="11">
        <f t="shared" si="15"/>
        <v>0</v>
      </c>
      <c r="X173" s="13" t="e">
        <f t="shared" si="16"/>
        <v>#N/A</v>
      </c>
      <c r="Y173" s="16"/>
      <c r="Z173" s="13" t="e">
        <f t="shared" si="17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1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20"/>
        <v>0</v>
      </c>
      <c r="W174" s="11">
        <f t="shared" si="15"/>
        <v>0</v>
      </c>
      <c r="X174" s="13" t="e">
        <f t="shared" si="16"/>
        <v>#N/A</v>
      </c>
      <c r="Y174" s="16"/>
      <c r="Z174" s="13" t="e">
        <f t="shared" si="17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1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20"/>
        <v>0</v>
      </c>
      <c r="W175" s="11">
        <f t="shared" si="15"/>
        <v>0</v>
      </c>
      <c r="X175" s="13" t="e">
        <f t="shared" si="16"/>
        <v>#N/A</v>
      </c>
      <c r="Y175" s="16"/>
      <c r="Z175" s="13" t="e">
        <f t="shared" si="17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1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20"/>
        <v>0</v>
      </c>
      <c r="W176" s="11">
        <f t="shared" si="15"/>
        <v>0</v>
      </c>
      <c r="X176" s="13" t="e">
        <f t="shared" si="16"/>
        <v>#N/A</v>
      </c>
      <c r="Y176" s="16"/>
      <c r="Z176" s="13" t="e">
        <f t="shared" si="17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1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20"/>
        <v>0</v>
      </c>
      <c r="W177" s="11">
        <f t="shared" si="15"/>
        <v>0</v>
      </c>
      <c r="X177" s="13" t="e">
        <f t="shared" si="16"/>
        <v>#N/A</v>
      </c>
      <c r="Y177" s="16"/>
      <c r="Z177" s="13" t="e">
        <f t="shared" si="17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1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20"/>
        <v>0</v>
      </c>
      <c r="W178" s="11">
        <f t="shared" si="15"/>
        <v>0</v>
      </c>
      <c r="X178" s="13" t="e">
        <f t="shared" si="16"/>
        <v>#N/A</v>
      </c>
      <c r="Y178" s="16"/>
      <c r="Z178" s="13" t="e">
        <f t="shared" si="17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1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20"/>
        <v>0</v>
      </c>
      <c r="W179" s="11">
        <f t="shared" si="15"/>
        <v>0</v>
      </c>
      <c r="X179" s="13" t="e">
        <f t="shared" si="16"/>
        <v>#N/A</v>
      </c>
      <c r="Y179" s="16"/>
      <c r="Z179" s="13" t="e">
        <f t="shared" si="17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1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20"/>
        <v>0</v>
      </c>
      <c r="W180" s="11">
        <f t="shared" si="15"/>
        <v>0</v>
      </c>
      <c r="X180" s="13" t="e">
        <f t="shared" si="16"/>
        <v>#N/A</v>
      </c>
      <c r="Y180" s="16"/>
      <c r="Z180" s="13" t="e">
        <f t="shared" si="17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1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20"/>
        <v>0</v>
      </c>
      <c r="W181" s="11">
        <f t="shared" si="15"/>
        <v>0</v>
      </c>
      <c r="X181" s="13" t="e">
        <f t="shared" si="16"/>
        <v>#N/A</v>
      </c>
      <c r="Y181" s="16"/>
      <c r="Z181" s="13" t="e">
        <f t="shared" si="17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1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20"/>
        <v>0</v>
      </c>
      <c r="W182" s="11">
        <f t="shared" si="15"/>
        <v>0</v>
      </c>
      <c r="X182" s="13" t="e">
        <f t="shared" si="16"/>
        <v>#N/A</v>
      </c>
      <c r="Y182" s="16"/>
      <c r="Z182" s="13" t="e">
        <f t="shared" si="17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1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20"/>
        <v>0</v>
      </c>
      <c r="W183" s="11">
        <f t="shared" si="15"/>
        <v>0</v>
      </c>
      <c r="X183" s="13" t="e">
        <f t="shared" si="16"/>
        <v>#N/A</v>
      </c>
      <c r="Y183" s="16"/>
      <c r="Z183" s="13" t="e">
        <f t="shared" si="17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1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20"/>
        <v>0</v>
      </c>
      <c r="W184" s="11">
        <f t="shared" si="15"/>
        <v>0</v>
      </c>
      <c r="X184" s="13" t="e">
        <f t="shared" si="16"/>
        <v>#N/A</v>
      </c>
      <c r="Y184" s="16"/>
      <c r="Z184" s="13" t="e">
        <f t="shared" si="17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1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20"/>
        <v>0</v>
      </c>
      <c r="W185" s="11">
        <f t="shared" si="15"/>
        <v>0</v>
      </c>
      <c r="X185" s="13" t="e">
        <f t="shared" si="16"/>
        <v>#N/A</v>
      </c>
      <c r="Y185" s="16"/>
      <c r="Z185" s="13" t="e">
        <f t="shared" si="17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1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20"/>
        <v>0</v>
      </c>
      <c r="W186" s="11">
        <f t="shared" si="15"/>
        <v>0</v>
      </c>
      <c r="X186" s="13" t="e">
        <f t="shared" si="16"/>
        <v>#N/A</v>
      </c>
      <c r="Y186" s="16"/>
      <c r="Z186" s="13" t="e">
        <f t="shared" si="17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1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20"/>
        <v>0</v>
      </c>
      <c r="W187" s="11">
        <f t="shared" si="15"/>
        <v>0</v>
      </c>
      <c r="X187" s="13" t="e">
        <f t="shared" si="16"/>
        <v>#N/A</v>
      </c>
      <c r="Y187" s="16"/>
      <c r="Z187" s="13" t="e">
        <f t="shared" si="17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1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20"/>
        <v>0</v>
      </c>
      <c r="W188" s="11">
        <f t="shared" si="15"/>
        <v>0</v>
      </c>
      <c r="X188" s="13" t="e">
        <f t="shared" si="16"/>
        <v>#N/A</v>
      </c>
      <c r="Y188" s="16"/>
      <c r="Z188" s="13" t="e">
        <f t="shared" si="17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1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20"/>
        <v>0</v>
      </c>
      <c r="W189" s="11">
        <f t="shared" si="15"/>
        <v>0</v>
      </c>
      <c r="X189" s="13" t="e">
        <f t="shared" si="16"/>
        <v>#N/A</v>
      </c>
      <c r="Y189" s="16"/>
      <c r="Z189" s="13" t="e">
        <f t="shared" si="17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1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20"/>
        <v>0</v>
      </c>
      <c r="W190" s="11">
        <f t="shared" si="15"/>
        <v>0</v>
      </c>
      <c r="X190" s="13" t="e">
        <f t="shared" si="16"/>
        <v>#N/A</v>
      </c>
      <c r="Y190" s="16"/>
      <c r="Z190" s="13" t="e">
        <f t="shared" si="17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1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20"/>
        <v>0</v>
      </c>
      <c r="W191" s="11">
        <f t="shared" si="15"/>
        <v>0</v>
      </c>
      <c r="X191" s="13" t="e">
        <f t="shared" si="16"/>
        <v>#N/A</v>
      </c>
      <c r="Y191" s="16"/>
      <c r="Z191" s="13" t="e">
        <f t="shared" si="17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1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20"/>
        <v>0</v>
      </c>
      <c r="W192" s="11">
        <f t="shared" si="15"/>
        <v>0</v>
      </c>
      <c r="X192" s="13" t="e">
        <f t="shared" si="16"/>
        <v>#N/A</v>
      </c>
      <c r="Y192" s="16"/>
      <c r="Z192" s="13" t="e">
        <f t="shared" si="17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1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20"/>
        <v>0</v>
      </c>
      <c r="W193" s="11">
        <f t="shared" si="15"/>
        <v>0</v>
      </c>
      <c r="X193" s="13" t="e">
        <f t="shared" si="16"/>
        <v>#N/A</v>
      </c>
      <c r="Y193" s="16"/>
      <c r="Z193" s="13" t="e">
        <f t="shared" si="17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1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2">IF(C194, P194, U194 )</f>
        <v>0</v>
      </c>
      <c r="W194" s="11">
        <f t="shared" si="15"/>
        <v>0</v>
      </c>
      <c r="X194" s="13" t="e">
        <f t="shared" si="16"/>
        <v>#N/A</v>
      </c>
      <c r="Y194" s="16"/>
      <c r="Z194" s="13" t="e">
        <f t="shared" si="17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1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2"/>
        <v>0</v>
      </c>
      <c r="W195" s="11">
        <f t="shared" si="15"/>
        <v>0</v>
      </c>
      <c r="X195" s="13" t="e">
        <f t="shared" si="16"/>
        <v>#N/A</v>
      </c>
      <c r="Y195" s="16"/>
      <c r="Z195" s="13" t="e">
        <f t="shared" si="17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21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2"/>
        <v>0</v>
      </c>
      <c r="W196" s="11">
        <f t="shared" si="15"/>
        <v>0</v>
      </c>
      <c r="X196" s="13" t="e">
        <f t="shared" si="16"/>
        <v>#N/A</v>
      </c>
      <c r="Y196" s="16"/>
      <c r="Z196" s="13" t="e">
        <f t="shared" si="17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21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2"/>
        <v>0</v>
      </c>
      <c r="W197" s="11">
        <f t="shared" si="15"/>
        <v>0</v>
      </c>
      <c r="X197" s="13" t="e">
        <f t="shared" si="16"/>
        <v>#N/A</v>
      </c>
      <c r="Y197" s="16"/>
      <c r="Z197" s="13" t="e">
        <f t="shared" si="17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1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2"/>
        <v>0</v>
      </c>
      <c r="W198" s="11">
        <f t="shared" si="15"/>
        <v>0</v>
      </c>
      <c r="X198" s="13" t="e">
        <f t="shared" si="16"/>
        <v>#N/A</v>
      </c>
      <c r="Y198" s="16"/>
      <c r="Z198" s="13" t="e">
        <f t="shared" si="17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1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2"/>
        <v>0</v>
      </c>
      <c r="W199" s="11">
        <f t="shared" si="15"/>
        <v>0</v>
      </c>
      <c r="X199" s="13" t="e">
        <f t="shared" si="16"/>
        <v>#N/A</v>
      </c>
      <c r="Y199" s="16"/>
      <c r="Z199" s="13" t="e">
        <f t="shared" si="17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1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2"/>
        <v>0</v>
      </c>
      <c r="W200" s="11">
        <f t="shared" si="15"/>
        <v>0</v>
      </c>
      <c r="X200" s="13" t="e">
        <f t="shared" si="16"/>
        <v>#N/A</v>
      </c>
      <c r="Y200" s="16"/>
      <c r="Z200" s="13" t="e">
        <f t="shared" si="17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1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3">SUMIF(O:O,AA203,P:P)</f>
        <v>0</v>
      </c>
      <c r="AI203" s="39">
        <f t="shared" ref="AI203:AI266" si="24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3"/>
        <v>0</v>
      </c>
      <c r="AI204" s="39">
        <f t="shared" si="24"/>
        <v>0</v>
      </c>
      <c r="AJ204" s="40">
        <f t="shared" ref="AJ204:AJ222" si="25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6">AL204*AG204/1000</f>
        <v>0</v>
      </c>
      <c r="AO204" s="42"/>
      <c r="AP204" s="41" t="str">
        <f t="shared" ref="AP204:AP267" si="27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3"/>
        <v>0</v>
      </c>
      <c r="AI205" s="39">
        <f t="shared" si="24"/>
        <v>0</v>
      </c>
      <c r="AJ205" s="40">
        <f t="shared" si="25"/>
        <v>0</v>
      </c>
      <c r="AK205" s="41">
        <f>AH205*AG205/1000</f>
        <v>0</v>
      </c>
      <c r="AL205" s="42"/>
      <c r="AM205" s="42"/>
      <c r="AN205" s="41">
        <f t="shared" si="26"/>
        <v>0</v>
      </c>
      <c r="AO205" s="41"/>
      <c r="AP205" s="41" t="str">
        <f t="shared" si="27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3"/>
        <v>0</v>
      </c>
      <c r="AI206" s="39">
        <f t="shared" si="24"/>
        <v>0</v>
      </c>
      <c r="AJ206" s="40">
        <f t="shared" si="25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6"/>
        <v>0</v>
      </c>
      <c r="AO206" s="42"/>
      <c r="AP206" s="41" t="str">
        <f t="shared" si="27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3"/>
        <v>0</v>
      </c>
      <c r="AI207" s="39">
        <f t="shared" si="24"/>
        <v>0</v>
      </c>
      <c r="AJ207" s="40">
        <f t="shared" si="25"/>
        <v>0</v>
      </c>
      <c r="AK207" s="41">
        <f t="shared" ref="AK207:AK240" si="28">AH207*AG207/1000</f>
        <v>0</v>
      </c>
      <c r="AL207" s="42">
        <f>AO207+AQ207-[3]Sheet1!$AH208</f>
        <v>0</v>
      </c>
      <c r="AM207" s="42">
        <f t="shared" ref="AM207:AM216" si="29">AL207-AJ207</f>
        <v>0</v>
      </c>
      <c r="AN207" s="41">
        <f t="shared" si="26"/>
        <v>0</v>
      </c>
      <c r="AO207" s="42"/>
      <c r="AP207" s="41" t="str">
        <f t="shared" si="27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3"/>
        <v>0</v>
      </c>
      <c r="AI208" s="39">
        <f t="shared" si="24"/>
        <v>0</v>
      </c>
      <c r="AJ208" s="40">
        <f t="shared" si="25"/>
        <v>0</v>
      </c>
      <c r="AK208" s="41">
        <f t="shared" si="28"/>
        <v>0</v>
      </c>
      <c r="AL208" s="42">
        <f>AO208+AQ208-[3]Sheet1!$AH209</f>
        <v>0</v>
      </c>
      <c r="AM208" s="42">
        <f t="shared" si="29"/>
        <v>0</v>
      </c>
      <c r="AN208" s="41">
        <f t="shared" si="26"/>
        <v>0</v>
      </c>
      <c r="AO208" s="42"/>
      <c r="AP208" s="41" t="str">
        <f t="shared" si="27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3"/>
        <v>0</v>
      </c>
      <c r="AI209" s="39">
        <f t="shared" si="24"/>
        <v>0</v>
      </c>
      <c r="AJ209" s="40">
        <f t="shared" si="25"/>
        <v>0</v>
      </c>
      <c r="AK209" s="41">
        <f t="shared" si="28"/>
        <v>0</v>
      </c>
      <c r="AL209" s="42">
        <f>AO209+AQ209-[3]Sheet1!$AH210</f>
        <v>0</v>
      </c>
      <c r="AM209" s="42">
        <f t="shared" si="29"/>
        <v>0</v>
      </c>
      <c r="AN209" s="41">
        <f t="shared" si="26"/>
        <v>0</v>
      </c>
      <c r="AO209" s="42"/>
      <c r="AP209" s="41" t="str">
        <f t="shared" si="27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3"/>
        <v>0</v>
      </c>
      <c r="AI210" s="39">
        <f t="shared" si="24"/>
        <v>0</v>
      </c>
      <c r="AJ210" s="40">
        <f t="shared" si="25"/>
        <v>0</v>
      </c>
      <c r="AK210" s="41">
        <f t="shared" si="28"/>
        <v>0</v>
      </c>
      <c r="AL210" s="42">
        <f>AO210+AQ210-[3]Sheet1!$AH211</f>
        <v>0</v>
      </c>
      <c r="AM210" s="42">
        <f t="shared" si="29"/>
        <v>0</v>
      </c>
      <c r="AN210" s="41">
        <f t="shared" si="26"/>
        <v>0</v>
      </c>
      <c r="AO210" s="42"/>
      <c r="AP210" s="41" t="str">
        <f t="shared" si="27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3"/>
        <v>0</v>
      </c>
      <c r="AI211" s="39">
        <f t="shared" si="24"/>
        <v>0</v>
      </c>
      <c r="AJ211" s="40">
        <f t="shared" si="25"/>
        <v>0</v>
      </c>
      <c r="AK211" s="41">
        <f t="shared" si="28"/>
        <v>0</v>
      </c>
      <c r="AL211" s="42">
        <f>AO211+AQ211-[3]Sheet1!$AH212</f>
        <v>0</v>
      </c>
      <c r="AM211" s="42">
        <f t="shared" si="29"/>
        <v>0</v>
      </c>
      <c r="AN211" s="41">
        <f t="shared" si="26"/>
        <v>0</v>
      </c>
      <c r="AO211" s="42"/>
      <c r="AP211" s="41" t="str">
        <f t="shared" si="27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3"/>
        <v>0</v>
      </c>
      <c r="AI212" s="39">
        <f t="shared" si="24"/>
        <v>0</v>
      </c>
      <c r="AJ212" s="40">
        <f t="shared" si="25"/>
        <v>0</v>
      </c>
      <c r="AK212" s="41">
        <f t="shared" si="28"/>
        <v>0</v>
      </c>
      <c r="AL212" s="42">
        <f>AO212+AQ212-[3]Sheet1!$AH213</f>
        <v>0</v>
      </c>
      <c r="AM212" s="42">
        <f t="shared" si="29"/>
        <v>0</v>
      </c>
      <c r="AN212" s="41">
        <f t="shared" si="26"/>
        <v>0</v>
      </c>
      <c r="AO212" s="42"/>
      <c r="AP212" s="41" t="str">
        <f t="shared" si="27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3"/>
        <v>0</v>
      </c>
      <c r="AI213" s="39">
        <f t="shared" si="24"/>
        <v>0</v>
      </c>
      <c r="AJ213" s="40">
        <f t="shared" si="25"/>
        <v>0</v>
      </c>
      <c r="AK213" s="41">
        <f t="shared" si="28"/>
        <v>0</v>
      </c>
      <c r="AL213" s="42">
        <f>AO213+AQ213-[3]Sheet1!$AH214</f>
        <v>0</v>
      </c>
      <c r="AM213" s="42">
        <f t="shared" si="29"/>
        <v>0</v>
      </c>
      <c r="AN213" s="41">
        <f t="shared" si="26"/>
        <v>0</v>
      </c>
      <c r="AO213" s="42"/>
      <c r="AP213" s="41" t="str">
        <f t="shared" si="27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3"/>
        <v>0</v>
      </c>
      <c r="AI214" s="39">
        <f t="shared" si="24"/>
        <v>0</v>
      </c>
      <c r="AJ214" s="40">
        <f t="shared" si="25"/>
        <v>0</v>
      </c>
      <c r="AK214" s="41">
        <f t="shared" si="28"/>
        <v>0</v>
      </c>
      <c r="AL214" s="42">
        <f>AO214+AQ214-[3]Sheet1!$AH215</f>
        <v>0</v>
      </c>
      <c r="AM214" s="42">
        <f t="shared" si="29"/>
        <v>0</v>
      </c>
      <c r="AN214" s="41">
        <f t="shared" si="26"/>
        <v>0</v>
      </c>
      <c r="AO214" s="42"/>
      <c r="AP214" s="41" t="str">
        <f t="shared" si="27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3"/>
        <v>0</v>
      </c>
      <c r="AI215" s="39">
        <f t="shared" si="24"/>
        <v>0</v>
      </c>
      <c r="AJ215" s="40">
        <f t="shared" si="25"/>
        <v>0</v>
      </c>
      <c r="AK215" s="41">
        <f t="shared" si="28"/>
        <v>0</v>
      </c>
      <c r="AL215" s="42">
        <f>AO215+AQ215-[3]Sheet1!$AH216</f>
        <v>0</v>
      </c>
      <c r="AM215" s="42">
        <f t="shared" si="29"/>
        <v>0</v>
      </c>
      <c r="AN215" s="41">
        <f t="shared" si="26"/>
        <v>0</v>
      </c>
      <c r="AO215" s="42"/>
      <c r="AP215" s="41" t="str">
        <f t="shared" si="27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3"/>
        <v>0</v>
      </c>
      <c r="AI216" s="39">
        <f t="shared" si="24"/>
        <v>0</v>
      </c>
      <c r="AJ216" s="40">
        <f t="shared" si="25"/>
        <v>0</v>
      </c>
      <c r="AK216" s="41">
        <f t="shared" si="28"/>
        <v>0</v>
      </c>
      <c r="AL216" s="42">
        <f>AO216+AQ216-[3]Sheet1!$AH217</f>
        <v>0</v>
      </c>
      <c r="AM216" s="42">
        <f t="shared" si="29"/>
        <v>0</v>
      </c>
      <c r="AN216" s="41">
        <f t="shared" si="26"/>
        <v>0</v>
      </c>
      <c r="AO216" s="41"/>
      <c r="AP216" s="41" t="str">
        <f t="shared" si="27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3"/>
        <v>0</v>
      </c>
      <c r="AI217" s="39">
        <f t="shared" si="24"/>
        <v>0</v>
      </c>
      <c r="AJ217" s="40">
        <f t="shared" si="25"/>
        <v>0</v>
      </c>
      <c r="AK217" s="41">
        <f t="shared" si="28"/>
        <v>0</v>
      </c>
      <c r="AL217" s="42">
        <f>AO217+AQ217-[3]Sheet1!$AH218</f>
        <v>0</v>
      </c>
      <c r="AM217" s="42">
        <f>AL217-AJ217</f>
        <v>0</v>
      </c>
      <c r="AN217" s="41">
        <f t="shared" si="26"/>
        <v>0</v>
      </c>
      <c r="AO217" s="42"/>
      <c r="AP217" s="41" t="str">
        <f t="shared" si="27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3"/>
        <v>0</v>
      </c>
      <c r="AI218" s="39">
        <f t="shared" si="24"/>
        <v>0</v>
      </c>
      <c r="AJ218" s="40">
        <f t="shared" si="25"/>
        <v>0</v>
      </c>
      <c r="AK218" s="41">
        <f t="shared" si="28"/>
        <v>0</v>
      </c>
      <c r="AL218" s="42">
        <f>AO218+AQ218-[3]Sheet1!$AH219</f>
        <v>0</v>
      </c>
      <c r="AM218" s="42">
        <f t="shared" ref="AM218:AM267" si="30">AL218-AJ218</f>
        <v>0</v>
      </c>
      <c r="AN218" s="41">
        <f t="shared" si="26"/>
        <v>0</v>
      </c>
      <c r="AO218" s="42"/>
      <c r="AP218" s="41" t="str">
        <f t="shared" si="27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3"/>
        <v>0</v>
      </c>
      <c r="AI219" s="39">
        <f t="shared" si="24"/>
        <v>0</v>
      </c>
      <c r="AJ219" s="40">
        <f t="shared" si="25"/>
        <v>0</v>
      </c>
      <c r="AK219" s="41">
        <f t="shared" si="28"/>
        <v>0</v>
      </c>
      <c r="AL219" s="42">
        <f>AO219+AQ219-[3]Sheet1!$AH220</f>
        <v>0</v>
      </c>
      <c r="AM219" s="42">
        <f t="shared" si="30"/>
        <v>0</v>
      </c>
      <c r="AN219" s="41">
        <f t="shared" si="26"/>
        <v>0</v>
      </c>
      <c r="AO219" s="42"/>
      <c r="AP219" s="41" t="str">
        <f t="shared" si="27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3"/>
        <v>0</v>
      </c>
      <c r="AI220" s="39">
        <f t="shared" si="24"/>
        <v>0</v>
      </c>
      <c r="AJ220" s="40">
        <f t="shared" si="25"/>
        <v>0</v>
      </c>
      <c r="AK220" s="41">
        <f t="shared" si="28"/>
        <v>0</v>
      </c>
      <c r="AL220" s="42">
        <f>AO220+AQ220-[3]Sheet1!$AH221</f>
        <v>0</v>
      </c>
      <c r="AM220" s="42">
        <f t="shared" si="30"/>
        <v>0</v>
      </c>
      <c r="AN220" s="41">
        <f t="shared" si="26"/>
        <v>0</v>
      </c>
      <c r="AO220" s="42"/>
      <c r="AP220" s="41" t="str">
        <f t="shared" si="27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3"/>
        <v>0</v>
      </c>
      <c r="AI221" s="39">
        <f t="shared" si="24"/>
        <v>0</v>
      </c>
      <c r="AJ221" s="40">
        <f t="shared" si="25"/>
        <v>0</v>
      </c>
      <c r="AK221" s="41">
        <f t="shared" si="28"/>
        <v>0</v>
      </c>
      <c r="AL221" s="42">
        <f>AO221+AQ221-[3]Sheet1!$AH222</f>
        <v>0</v>
      </c>
      <c r="AM221" s="42">
        <f t="shared" si="30"/>
        <v>0</v>
      </c>
      <c r="AN221" s="41">
        <f t="shared" si="26"/>
        <v>0</v>
      </c>
      <c r="AO221" s="42"/>
      <c r="AP221" s="41" t="str">
        <f t="shared" si="27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3"/>
        <v>0</v>
      </c>
      <c r="AI222" s="39">
        <f t="shared" si="24"/>
        <v>0</v>
      </c>
      <c r="AJ222" s="40">
        <f t="shared" si="25"/>
        <v>0</v>
      </c>
      <c r="AK222" s="41">
        <f t="shared" si="28"/>
        <v>0</v>
      </c>
      <c r="AL222" s="42">
        <f>AO222+AQ222-[3]Sheet1!$AH223</f>
        <v>0</v>
      </c>
      <c r="AM222" s="42">
        <f t="shared" si="30"/>
        <v>0</v>
      </c>
      <c r="AN222" s="41">
        <f t="shared" si="26"/>
        <v>0</v>
      </c>
      <c r="AO222" s="42"/>
      <c r="AP222" s="41" t="str">
        <f t="shared" si="27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3"/>
        <v>0</v>
      </c>
      <c r="AI223" s="46">
        <f t="shared" si="24"/>
        <v>0</v>
      </c>
      <c r="AJ223" s="47">
        <f>AH223-AI223</f>
        <v>0</v>
      </c>
      <c r="AK223" s="48">
        <f t="shared" si="28"/>
        <v>0</v>
      </c>
      <c r="AL223" s="49">
        <f>AO223+AQ223-[3]Sheet1!$AH224</f>
        <v>0</v>
      </c>
      <c r="AM223" s="49">
        <f t="shared" si="30"/>
        <v>0</v>
      </c>
      <c r="AN223" s="48">
        <f t="shared" si="26"/>
        <v>0</v>
      </c>
      <c r="AO223" s="49"/>
      <c r="AP223" s="48" t="str">
        <f t="shared" si="27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3"/>
        <v>0</v>
      </c>
      <c r="AI224" s="46">
        <f t="shared" si="24"/>
        <v>0</v>
      </c>
      <c r="AJ224" s="47">
        <f t="shared" ref="AJ224:AJ239" si="31">AH224-AI224</f>
        <v>0</v>
      </c>
      <c r="AK224" s="48">
        <f t="shared" si="28"/>
        <v>0</v>
      </c>
      <c r="AL224" s="49">
        <f>AO224+AQ224-[3]Sheet1!$AH225</f>
        <v>0</v>
      </c>
      <c r="AM224" s="49">
        <f t="shared" si="30"/>
        <v>0</v>
      </c>
      <c r="AN224" s="48">
        <f t="shared" si="26"/>
        <v>0</v>
      </c>
      <c r="AO224" s="49"/>
      <c r="AP224" s="48" t="str">
        <f t="shared" si="27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3"/>
        <v>0</v>
      </c>
      <c r="AI225" s="46">
        <f t="shared" si="24"/>
        <v>0</v>
      </c>
      <c r="AJ225" s="47">
        <f t="shared" si="31"/>
        <v>0</v>
      </c>
      <c r="AK225" s="48">
        <f t="shared" si="28"/>
        <v>0</v>
      </c>
      <c r="AL225" s="49">
        <f>AO225+AQ225-[3]Sheet1!$AH226</f>
        <v>0</v>
      </c>
      <c r="AM225" s="49">
        <f t="shared" si="30"/>
        <v>0</v>
      </c>
      <c r="AN225" s="48">
        <f t="shared" si="26"/>
        <v>0</v>
      </c>
      <c r="AO225" s="49"/>
      <c r="AP225" s="48" t="str">
        <f t="shared" si="27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3"/>
        <v>0</v>
      </c>
      <c r="AI226" s="46">
        <f t="shared" si="24"/>
        <v>0</v>
      </c>
      <c r="AJ226" s="47">
        <f t="shared" si="31"/>
        <v>0</v>
      </c>
      <c r="AK226" s="48">
        <f t="shared" si="28"/>
        <v>0</v>
      </c>
      <c r="AL226" s="49">
        <f>AO226+AQ226-[3]Sheet1!$AH227</f>
        <v>0</v>
      </c>
      <c r="AM226" s="49">
        <f t="shared" si="30"/>
        <v>0</v>
      </c>
      <c r="AN226" s="48">
        <f t="shared" si="26"/>
        <v>0</v>
      </c>
      <c r="AO226" s="49"/>
      <c r="AP226" s="48" t="str">
        <f t="shared" si="27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3"/>
        <v>0</v>
      </c>
      <c r="AI227" s="46">
        <f t="shared" si="24"/>
        <v>0</v>
      </c>
      <c r="AJ227" s="47">
        <f t="shared" si="31"/>
        <v>0</v>
      </c>
      <c r="AK227" s="48">
        <f t="shared" si="28"/>
        <v>0</v>
      </c>
      <c r="AL227" s="49">
        <f>AO227+AQ227-[3]Sheet1!$AH228</f>
        <v>0</v>
      </c>
      <c r="AM227" s="49">
        <f t="shared" si="30"/>
        <v>0</v>
      </c>
      <c r="AN227" s="48">
        <f t="shared" si="26"/>
        <v>0</v>
      </c>
      <c r="AO227" s="49"/>
      <c r="AP227" s="48" t="str">
        <f t="shared" si="27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3"/>
        <v>0</v>
      </c>
      <c r="AI228" s="46">
        <f t="shared" si="24"/>
        <v>0</v>
      </c>
      <c r="AJ228" s="47">
        <f t="shared" si="31"/>
        <v>0</v>
      </c>
      <c r="AK228" s="48">
        <f t="shared" si="28"/>
        <v>0</v>
      </c>
      <c r="AL228" s="49">
        <f>AO228+AQ228-[3]Sheet1!$AH229</f>
        <v>0</v>
      </c>
      <c r="AM228" s="49">
        <f t="shared" si="30"/>
        <v>0</v>
      </c>
      <c r="AN228" s="48">
        <f t="shared" si="26"/>
        <v>0</v>
      </c>
      <c r="AO228" s="49"/>
      <c r="AP228" s="48" t="str">
        <f t="shared" si="27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3"/>
        <v>0</v>
      </c>
      <c r="AI229" s="46">
        <f t="shared" si="24"/>
        <v>0</v>
      </c>
      <c r="AJ229" s="47">
        <f t="shared" si="31"/>
        <v>0</v>
      </c>
      <c r="AK229" s="48">
        <f t="shared" si="28"/>
        <v>0</v>
      </c>
      <c r="AL229" s="49">
        <f>AO229+AQ229-[3]Sheet1!$AH230</f>
        <v>0</v>
      </c>
      <c r="AM229" s="49">
        <f t="shared" si="30"/>
        <v>0</v>
      </c>
      <c r="AN229" s="48">
        <f t="shared" si="26"/>
        <v>0</v>
      </c>
      <c r="AO229" s="49"/>
      <c r="AP229" s="48" t="str">
        <f t="shared" si="27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3"/>
        <v>0</v>
      </c>
      <c r="AI230" s="46">
        <f t="shared" si="24"/>
        <v>0</v>
      </c>
      <c r="AJ230" s="47">
        <f t="shared" si="31"/>
        <v>0</v>
      </c>
      <c r="AK230" s="48">
        <f t="shared" si="28"/>
        <v>0</v>
      </c>
      <c r="AL230" s="49">
        <f>AO230+AQ230-[3]Sheet1!$AH231</f>
        <v>0</v>
      </c>
      <c r="AM230" s="49">
        <f t="shared" si="30"/>
        <v>0</v>
      </c>
      <c r="AN230" s="48">
        <f t="shared" si="26"/>
        <v>0</v>
      </c>
      <c r="AO230" s="49"/>
      <c r="AP230" s="48" t="str">
        <f t="shared" si="27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3"/>
        <v>0</v>
      </c>
      <c r="AI231" s="46">
        <f t="shared" si="24"/>
        <v>0</v>
      </c>
      <c r="AJ231" s="47">
        <f t="shared" si="31"/>
        <v>0</v>
      </c>
      <c r="AK231" s="48">
        <f t="shared" si="28"/>
        <v>0</v>
      </c>
      <c r="AL231" s="49">
        <f>AO231+AQ231-[3]Sheet1!$AH232</f>
        <v>0</v>
      </c>
      <c r="AM231" s="49">
        <f t="shared" si="30"/>
        <v>0</v>
      </c>
      <c r="AN231" s="48">
        <f t="shared" si="26"/>
        <v>0</v>
      </c>
      <c r="AO231" s="49"/>
      <c r="AP231" s="48" t="str">
        <f t="shared" si="27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3"/>
        <v>0</v>
      </c>
      <c r="AI232" s="46">
        <f t="shared" si="24"/>
        <v>0</v>
      </c>
      <c r="AJ232" s="47">
        <f t="shared" si="31"/>
        <v>0</v>
      </c>
      <c r="AK232" s="48">
        <f t="shared" si="28"/>
        <v>0</v>
      </c>
      <c r="AL232" s="49">
        <f>AO232+AQ232-[3]Sheet1!$AH233</f>
        <v>0</v>
      </c>
      <c r="AM232" s="49">
        <f t="shared" si="30"/>
        <v>0</v>
      </c>
      <c r="AN232" s="48">
        <f t="shared" si="26"/>
        <v>0</v>
      </c>
      <c r="AO232" s="49"/>
      <c r="AP232" s="48" t="str">
        <f t="shared" si="27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3"/>
        <v>0</v>
      </c>
      <c r="AI233" s="46">
        <f t="shared" si="24"/>
        <v>0</v>
      </c>
      <c r="AJ233" s="47">
        <f t="shared" si="31"/>
        <v>0</v>
      </c>
      <c r="AK233" s="48">
        <f t="shared" si="28"/>
        <v>0</v>
      </c>
      <c r="AL233" s="49">
        <f>AO233+AQ233-[3]Sheet1!$AH234</f>
        <v>0</v>
      </c>
      <c r="AM233" s="49">
        <f t="shared" si="30"/>
        <v>0</v>
      </c>
      <c r="AN233" s="48">
        <f t="shared" si="26"/>
        <v>0</v>
      </c>
      <c r="AO233" s="49"/>
      <c r="AP233" s="48" t="str">
        <f t="shared" si="27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3"/>
        <v>0</v>
      </c>
      <c r="AI234" s="46">
        <f t="shared" si="24"/>
        <v>0</v>
      </c>
      <c r="AJ234" s="47">
        <f t="shared" si="31"/>
        <v>0</v>
      </c>
      <c r="AK234" s="48">
        <f t="shared" si="28"/>
        <v>0</v>
      </c>
      <c r="AL234" s="49">
        <f>AO234+AQ234-[3]Sheet1!$AH235</f>
        <v>0</v>
      </c>
      <c r="AM234" s="49">
        <f t="shared" si="30"/>
        <v>0</v>
      </c>
      <c r="AN234" s="48">
        <f t="shared" si="26"/>
        <v>0</v>
      </c>
      <c r="AO234" s="49"/>
      <c r="AP234" s="48" t="str">
        <f t="shared" si="27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3"/>
        <v>0</v>
      </c>
      <c r="AI235" s="46">
        <f t="shared" si="24"/>
        <v>0</v>
      </c>
      <c r="AJ235" s="47">
        <f t="shared" si="31"/>
        <v>0</v>
      </c>
      <c r="AK235" s="48">
        <f t="shared" si="28"/>
        <v>0</v>
      </c>
      <c r="AL235" s="49">
        <f>AO235+AQ235-[3]Sheet1!$AH236</f>
        <v>0</v>
      </c>
      <c r="AM235" s="49">
        <f t="shared" si="30"/>
        <v>0</v>
      </c>
      <c r="AN235" s="48">
        <f t="shared" si="26"/>
        <v>0</v>
      </c>
      <c r="AO235" s="49"/>
      <c r="AP235" s="48" t="str">
        <f t="shared" si="27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3"/>
        <v>0</v>
      </c>
      <c r="AI236" s="46">
        <f t="shared" si="24"/>
        <v>0</v>
      </c>
      <c r="AJ236" s="47">
        <f t="shared" si="31"/>
        <v>0</v>
      </c>
      <c r="AK236" s="48">
        <f t="shared" si="28"/>
        <v>0</v>
      </c>
      <c r="AL236" s="49">
        <f>AO236+AQ236-[3]Sheet1!$AH237</f>
        <v>0</v>
      </c>
      <c r="AM236" s="49">
        <f t="shared" si="30"/>
        <v>0</v>
      </c>
      <c r="AN236" s="48">
        <f t="shared" si="26"/>
        <v>0</v>
      </c>
      <c r="AO236" s="49"/>
      <c r="AP236" s="48" t="str">
        <f t="shared" si="27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3"/>
        <v>0</v>
      </c>
      <c r="AI237" s="46">
        <f t="shared" si="24"/>
        <v>0</v>
      </c>
      <c r="AJ237" s="47">
        <f t="shared" si="31"/>
        <v>0</v>
      </c>
      <c r="AK237" s="48">
        <f t="shared" si="28"/>
        <v>0</v>
      </c>
      <c r="AL237" s="49">
        <f>AO237+AQ237-[3]Sheet1!$AH238</f>
        <v>0</v>
      </c>
      <c r="AM237" s="49">
        <f t="shared" si="30"/>
        <v>0</v>
      </c>
      <c r="AN237" s="48">
        <f t="shared" si="26"/>
        <v>0</v>
      </c>
      <c r="AO237" s="49"/>
      <c r="AP237" s="48" t="str">
        <f t="shared" si="27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3"/>
        <v>0</v>
      </c>
      <c r="AI238" s="46">
        <f t="shared" si="24"/>
        <v>0</v>
      </c>
      <c r="AJ238" s="47">
        <f t="shared" si="31"/>
        <v>0</v>
      </c>
      <c r="AK238" s="48">
        <f t="shared" si="28"/>
        <v>0</v>
      </c>
      <c r="AL238" s="49">
        <f>AO238+AQ238-[3]Sheet1!$AH239</f>
        <v>0</v>
      </c>
      <c r="AM238" s="49">
        <f t="shared" si="30"/>
        <v>0</v>
      </c>
      <c r="AN238" s="48">
        <f t="shared" si="26"/>
        <v>0</v>
      </c>
      <c r="AO238" s="49"/>
      <c r="AP238" s="48" t="str">
        <f t="shared" si="27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3"/>
        <v>0</v>
      </c>
      <c r="AI239" s="46">
        <f t="shared" si="24"/>
        <v>0</v>
      </c>
      <c r="AJ239" s="47">
        <f t="shared" si="31"/>
        <v>0</v>
      </c>
      <c r="AK239" s="48">
        <f t="shared" si="28"/>
        <v>0</v>
      </c>
      <c r="AL239" s="49">
        <f>AO239+AQ239-[3]Sheet1!$AH240</f>
        <v>0</v>
      </c>
      <c r="AM239" s="49">
        <f t="shared" si="30"/>
        <v>0</v>
      </c>
      <c r="AN239" s="48">
        <f t="shared" si="26"/>
        <v>0</v>
      </c>
      <c r="AO239" s="49"/>
      <c r="AP239" s="48" t="str">
        <f t="shared" si="27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3"/>
        <v>1</v>
      </c>
      <c r="AI240" s="53">
        <f t="shared" si="24"/>
        <v>0</v>
      </c>
      <c r="AJ240" s="54">
        <f>AH240-AI240</f>
        <v>1</v>
      </c>
      <c r="AK240" s="55">
        <f t="shared" si="28"/>
        <v>0.15</v>
      </c>
      <c r="AL240" s="56">
        <f>AO240+AQ240-[3]Sheet1!$AH241</f>
        <v>0</v>
      </c>
      <c r="AM240" s="56">
        <f t="shared" si="30"/>
        <v>-1</v>
      </c>
      <c r="AN240" s="55">
        <f t="shared" si="26"/>
        <v>0</v>
      </c>
      <c r="AO240" s="56"/>
      <c r="AP240" s="55">
        <f t="shared" si="27"/>
        <v>-0.15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3"/>
        <v>8</v>
      </c>
      <c r="AI241" s="53">
        <f t="shared" si="24"/>
        <v>0</v>
      </c>
      <c r="AJ241" s="54">
        <f t="shared" ref="AJ241:AJ264" si="32">AH241-AI241</f>
        <v>8</v>
      </c>
      <c r="AK241" s="55">
        <f>AH241*AG241/1000</f>
        <v>6</v>
      </c>
      <c r="AL241" s="56">
        <f>AO241+AQ241-[3]Sheet1!$AH242</f>
        <v>0</v>
      </c>
      <c r="AM241" s="56">
        <f t="shared" si="30"/>
        <v>-8</v>
      </c>
      <c r="AN241" s="55">
        <f t="shared" si="26"/>
        <v>0</v>
      </c>
      <c r="AO241" s="56"/>
      <c r="AP241" s="55">
        <f t="shared" si="27"/>
        <v>-6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3"/>
        <v>4</v>
      </c>
      <c r="AI242" s="53">
        <f t="shared" si="24"/>
        <v>0</v>
      </c>
      <c r="AJ242" s="54">
        <f t="shared" si="32"/>
        <v>4</v>
      </c>
      <c r="AK242" s="55">
        <f t="shared" ref="AK242:AK267" si="33">AH242*AG242/1000</f>
        <v>16</v>
      </c>
      <c r="AL242" s="56">
        <f>AO242+AQ242-[3]Sheet1!$AH243</f>
        <v>0</v>
      </c>
      <c r="AM242" s="56">
        <f t="shared" si="30"/>
        <v>-4</v>
      </c>
      <c r="AN242" s="55">
        <f t="shared" si="26"/>
        <v>0</v>
      </c>
      <c r="AO242" s="56"/>
      <c r="AP242" s="55">
        <f t="shared" si="27"/>
        <v>-16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3"/>
        <v>0</v>
      </c>
      <c r="AI243" s="53">
        <f t="shared" si="24"/>
        <v>0</v>
      </c>
      <c r="AJ243" s="54">
        <f t="shared" si="32"/>
        <v>0</v>
      </c>
      <c r="AK243" s="55">
        <f t="shared" si="33"/>
        <v>0</v>
      </c>
      <c r="AL243" s="56">
        <f>AO243+AQ243-[3]Sheet1!$AH244</f>
        <v>0</v>
      </c>
      <c r="AM243" s="56">
        <f t="shared" si="30"/>
        <v>0</v>
      </c>
      <c r="AN243" s="55">
        <f t="shared" si="26"/>
        <v>0</v>
      </c>
      <c r="AO243" s="56"/>
      <c r="AP243" s="55" t="str">
        <f t="shared" si="27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3"/>
        <v>0</v>
      </c>
      <c r="AI244" s="53">
        <f t="shared" si="24"/>
        <v>0</v>
      </c>
      <c r="AJ244" s="54">
        <f t="shared" si="32"/>
        <v>0</v>
      </c>
      <c r="AK244" s="55">
        <f t="shared" si="33"/>
        <v>0</v>
      </c>
      <c r="AL244" s="56">
        <f>AO244+AQ244-[3]Sheet1!$AH245</f>
        <v>0</v>
      </c>
      <c r="AM244" s="56">
        <f t="shared" si="30"/>
        <v>0</v>
      </c>
      <c r="AN244" s="55">
        <f t="shared" si="26"/>
        <v>0</v>
      </c>
      <c r="AO244" s="56"/>
      <c r="AP244" s="55" t="str">
        <f t="shared" si="27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3"/>
        <v>0</v>
      </c>
      <c r="AI245" s="53">
        <f t="shared" si="24"/>
        <v>0</v>
      </c>
      <c r="AJ245" s="54">
        <f t="shared" si="32"/>
        <v>0</v>
      </c>
      <c r="AK245" s="55">
        <f t="shared" si="33"/>
        <v>0</v>
      </c>
      <c r="AL245" s="56">
        <f>AO245+AQ245-[3]Sheet1!$AH246</f>
        <v>0</v>
      </c>
      <c r="AM245" s="56">
        <f t="shared" si="30"/>
        <v>0</v>
      </c>
      <c r="AN245" s="55">
        <f t="shared" si="26"/>
        <v>0</v>
      </c>
      <c r="AO245" s="56"/>
      <c r="AP245" s="55" t="str">
        <f t="shared" si="27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3"/>
        <v>0</v>
      </c>
      <c r="AI246" s="53">
        <f t="shared" si="24"/>
        <v>0</v>
      </c>
      <c r="AJ246" s="54">
        <f t="shared" si="32"/>
        <v>0</v>
      </c>
      <c r="AK246" s="55">
        <f t="shared" si="33"/>
        <v>0</v>
      </c>
      <c r="AL246" s="56">
        <f>AO246+AQ246-[3]Sheet1!$AH247</f>
        <v>0</v>
      </c>
      <c r="AM246" s="56">
        <f t="shared" si="30"/>
        <v>0</v>
      </c>
      <c r="AN246" s="55">
        <f t="shared" si="26"/>
        <v>0</v>
      </c>
      <c r="AO246" s="56"/>
      <c r="AP246" s="55" t="str">
        <f t="shared" si="27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3"/>
        <v>0</v>
      </c>
      <c r="AI247" s="53">
        <f t="shared" si="24"/>
        <v>0</v>
      </c>
      <c r="AJ247" s="54">
        <f t="shared" si="32"/>
        <v>0</v>
      </c>
      <c r="AK247" s="55">
        <f t="shared" si="33"/>
        <v>0</v>
      </c>
      <c r="AL247" s="56">
        <f>AO247+AQ247-[3]Sheet1!$AH248</f>
        <v>0</v>
      </c>
      <c r="AM247" s="56">
        <f t="shared" si="30"/>
        <v>0</v>
      </c>
      <c r="AN247" s="55">
        <f t="shared" si="26"/>
        <v>0</v>
      </c>
      <c r="AO247" s="56"/>
      <c r="AP247" s="55" t="str">
        <f t="shared" si="27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3"/>
        <v>0</v>
      </c>
      <c r="AI248" s="53">
        <f t="shared" si="24"/>
        <v>0</v>
      </c>
      <c r="AJ248" s="54">
        <f t="shared" si="32"/>
        <v>0</v>
      </c>
      <c r="AK248" s="55">
        <f t="shared" si="33"/>
        <v>0</v>
      </c>
      <c r="AL248" s="56">
        <f>AO248+AQ248-[3]Sheet1!$AH249</f>
        <v>0</v>
      </c>
      <c r="AM248" s="56">
        <f t="shared" si="30"/>
        <v>0</v>
      </c>
      <c r="AN248" s="55">
        <f t="shared" si="26"/>
        <v>0</v>
      </c>
      <c r="AO248" s="56"/>
      <c r="AP248" s="55" t="str">
        <f t="shared" si="27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3"/>
        <v>0</v>
      </c>
      <c r="AI249" s="53">
        <f t="shared" si="24"/>
        <v>0</v>
      </c>
      <c r="AJ249" s="54">
        <f t="shared" si="32"/>
        <v>0</v>
      </c>
      <c r="AK249" s="55">
        <f t="shared" si="33"/>
        <v>0</v>
      </c>
      <c r="AL249" s="56">
        <f>AO249+AQ249-[3]Sheet1!$AH250</f>
        <v>0</v>
      </c>
      <c r="AM249" s="56">
        <f t="shared" si="30"/>
        <v>0</v>
      </c>
      <c r="AN249" s="55">
        <f t="shared" si="26"/>
        <v>0</v>
      </c>
      <c r="AO249" s="56"/>
      <c r="AP249" s="55" t="str">
        <f t="shared" si="27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3"/>
        <v>0</v>
      </c>
      <c r="AI250" s="53">
        <f t="shared" si="24"/>
        <v>0</v>
      </c>
      <c r="AJ250" s="54">
        <f t="shared" si="32"/>
        <v>0</v>
      </c>
      <c r="AK250" s="55">
        <f t="shared" si="33"/>
        <v>0</v>
      </c>
      <c r="AL250" s="56">
        <f>AO250+AQ250-[3]Sheet1!$AH251</f>
        <v>0</v>
      </c>
      <c r="AM250" s="56">
        <f t="shared" si="30"/>
        <v>0</v>
      </c>
      <c r="AN250" s="55">
        <f t="shared" si="26"/>
        <v>0</v>
      </c>
      <c r="AO250" s="56"/>
      <c r="AP250" s="55" t="str">
        <f t="shared" si="27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3"/>
        <v>10</v>
      </c>
      <c r="AI251" s="53">
        <f t="shared" si="24"/>
        <v>0</v>
      </c>
      <c r="AJ251" s="54">
        <f t="shared" si="32"/>
        <v>10</v>
      </c>
      <c r="AK251" s="55">
        <f t="shared" si="33"/>
        <v>1.5</v>
      </c>
      <c r="AL251" s="56">
        <f>AO251+AQ251-[3]Sheet1!$AH252</f>
        <v>0</v>
      </c>
      <c r="AM251" s="56">
        <f t="shared" si="30"/>
        <v>-10</v>
      </c>
      <c r="AN251" s="55">
        <f t="shared" si="26"/>
        <v>0</v>
      </c>
      <c r="AO251" s="56"/>
      <c r="AP251" s="55">
        <f t="shared" si="27"/>
        <v>-1.5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3"/>
        <v>5</v>
      </c>
      <c r="AI252" s="53">
        <f t="shared" si="24"/>
        <v>0</v>
      </c>
      <c r="AJ252" s="54">
        <f t="shared" si="32"/>
        <v>5</v>
      </c>
      <c r="AK252" s="55">
        <f t="shared" si="33"/>
        <v>3.75</v>
      </c>
      <c r="AL252" s="56">
        <f>AO252+AQ252-[3]Sheet1!$AH253</f>
        <v>0</v>
      </c>
      <c r="AM252" s="56">
        <f t="shared" si="30"/>
        <v>-5</v>
      </c>
      <c r="AN252" s="55">
        <f t="shared" si="26"/>
        <v>0</v>
      </c>
      <c r="AO252" s="56"/>
      <c r="AP252" s="55">
        <f t="shared" si="27"/>
        <v>-3.75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3"/>
        <v>1</v>
      </c>
      <c r="AI253" s="53">
        <f t="shared" si="24"/>
        <v>0</v>
      </c>
      <c r="AJ253" s="54">
        <f t="shared" si="32"/>
        <v>1</v>
      </c>
      <c r="AK253" s="55">
        <f t="shared" si="33"/>
        <v>0.15</v>
      </c>
      <c r="AL253" s="56">
        <f>AO253+AQ253-[3]Sheet1!$AH254</f>
        <v>0</v>
      </c>
      <c r="AM253" s="56">
        <f t="shared" si="30"/>
        <v>-1</v>
      </c>
      <c r="AN253" s="55">
        <f t="shared" si="26"/>
        <v>0</v>
      </c>
      <c r="AO253" s="56"/>
      <c r="AP253" s="55">
        <f t="shared" si="27"/>
        <v>-0.15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3"/>
        <v>4</v>
      </c>
      <c r="AI254" s="53">
        <f t="shared" si="24"/>
        <v>0</v>
      </c>
      <c r="AJ254" s="54">
        <f t="shared" si="32"/>
        <v>4</v>
      </c>
      <c r="AK254" s="55">
        <f t="shared" si="33"/>
        <v>3</v>
      </c>
      <c r="AL254" s="56">
        <f>AO254+AQ254-[3]Sheet1!$AH255</f>
        <v>0</v>
      </c>
      <c r="AM254" s="56">
        <f t="shared" si="30"/>
        <v>-4</v>
      </c>
      <c r="AN254" s="55">
        <f t="shared" si="26"/>
        <v>0</v>
      </c>
      <c r="AO254" s="56"/>
      <c r="AP254" s="55">
        <f t="shared" si="27"/>
        <v>-3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3"/>
        <v>0</v>
      </c>
      <c r="AI255" s="53">
        <f t="shared" si="24"/>
        <v>0</v>
      </c>
      <c r="AJ255" s="54">
        <f t="shared" si="32"/>
        <v>0</v>
      </c>
      <c r="AK255" s="55">
        <f t="shared" si="33"/>
        <v>0</v>
      </c>
      <c r="AL255" s="56">
        <f>AO255+AQ255-[3]Sheet1!$AH256</f>
        <v>0</v>
      </c>
      <c r="AM255" s="56">
        <f t="shared" si="30"/>
        <v>0</v>
      </c>
      <c r="AN255" s="55">
        <f t="shared" si="26"/>
        <v>0</v>
      </c>
      <c r="AO255" s="56"/>
      <c r="AP255" s="55" t="str">
        <f t="shared" si="27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3"/>
        <v>0</v>
      </c>
      <c r="AI256" s="53">
        <f t="shared" si="24"/>
        <v>0</v>
      </c>
      <c r="AJ256" s="54">
        <f t="shared" si="32"/>
        <v>0</v>
      </c>
      <c r="AK256" s="55">
        <f t="shared" si="33"/>
        <v>0</v>
      </c>
      <c r="AL256" s="56">
        <f>AO256+AQ256-[3]Sheet1!$AH257</f>
        <v>0</v>
      </c>
      <c r="AM256" s="56">
        <f t="shared" si="30"/>
        <v>0</v>
      </c>
      <c r="AN256" s="55">
        <f t="shared" si="26"/>
        <v>0</v>
      </c>
      <c r="AO256" s="56"/>
      <c r="AP256" s="55" t="str">
        <f t="shared" si="27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3"/>
        <v>0</v>
      </c>
      <c r="AI257" s="53">
        <f t="shared" si="24"/>
        <v>0</v>
      </c>
      <c r="AJ257" s="54">
        <f t="shared" si="32"/>
        <v>0</v>
      </c>
      <c r="AK257" s="55">
        <f t="shared" si="33"/>
        <v>0</v>
      </c>
      <c r="AL257" s="56">
        <f>AO257+AQ257-[3]Sheet1!$AH258</f>
        <v>0</v>
      </c>
      <c r="AM257" s="56">
        <f t="shared" si="30"/>
        <v>0</v>
      </c>
      <c r="AN257" s="55">
        <f t="shared" si="26"/>
        <v>0</v>
      </c>
      <c r="AO257" s="56"/>
      <c r="AP257" s="55" t="str">
        <f t="shared" si="27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3"/>
        <v>0</v>
      </c>
      <c r="AI258" s="53">
        <f t="shared" si="24"/>
        <v>0</v>
      </c>
      <c r="AJ258" s="54">
        <f t="shared" si="32"/>
        <v>0</v>
      </c>
      <c r="AK258" s="55">
        <f t="shared" si="33"/>
        <v>0</v>
      </c>
      <c r="AL258" s="56">
        <f>AO258+AQ258-[3]Sheet1!$AH259</f>
        <v>0</v>
      </c>
      <c r="AM258" s="56">
        <f t="shared" si="30"/>
        <v>0</v>
      </c>
      <c r="AN258" s="55">
        <f t="shared" si="26"/>
        <v>0</v>
      </c>
      <c r="AO258" s="56"/>
      <c r="AP258" s="55" t="str">
        <f t="shared" si="27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3"/>
        <v>0</v>
      </c>
      <c r="AI259" s="53">
        <f t="shared" si="24"/>
        <v>0</v>
      </c>
      <c r="AJ259" s="54">
        <f t="shared" si="32"/>
        <v>0</v>
      </c>
      <c r="AK259" s="55">
        <f t="shared" si="33"/>
        <v>0</v>
      </c>
      <c r="AL259" s="56">
        <f>AO259+AQ259-[3]Sheet1!$AH260</f>
        <v>0</v>
      </c>
      <c r="AM259" s="56">
        <f t="shared" si="30"/>
        <v>0</v>
      </c>
      <c r="AN259" s="55">
        <f t="shared" si="26"/>
        <v>0</v>
      </c>
      <c r="AO259" s="56"/>
      <c r="AP259" s="55" t="str">
        <f t="shared" si="27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3"/>
        <v>0</v>
      </c>
      <c r="AI260" s="53">
        <f t="shared" si="24"/>
        <v>0</v>
      </c>
      <c r="AJ260" s="54">
        <f t="shared" si="32"/>
        <v>0</v>
      </c>
      <c r="AK260" s="55">
        <f t="shared" si="33"/>
        <v>0</v>
      </c>
      <c r="AL260" s="56">
        <f>AO260+AQ260-[3]Sheet1!$AH261</f>
        <v>0</v>
      </c>
      <c r="AM260" s="56">
        <f t="shared" si="30"/>
        <v>0</v>
      </c>
      <c r="AN260" s="55">
        <f t="shared" si="26"/>
        <v>0</v>
      </c>
      <c r="AO260" s="56"/>
      <c r="AP260" s="55" t="str">
        <f t="shared" si="27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3"/>
        <v>0</v>
      </c>
      <c r="AI261" s="53">
        <f t="shared" si="24"/>
        <v>0</v>
      </c>
      <c r="AJ261" s="54">
        <f t="shared" si="32"/>
        <v>0</v>
      </c>
      <c r="AK261" s="55">
        <f t="shared" si="33"/>
        <v>0</v>
      </c>
      <c r="AL261" s="56">
        <f>AO261+AQ261-[3]Sheet1!$AH262</f>
        <v>0</v>
      </c>
      <c r="AM261" s="56">
        <f t="shared" si="30"/>
        <v>0</v>
      </c>
      <c r="AN261" s="55">
        <f t="shared" si="26"/>
        <v>0</v>
      </c>
      <c r="AO261" s="56"/>
      <c r="AP261" s="55" t="str">
        <f t="shared" si="27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3"/>
        <v>0</v>
      </c>
      <c r="AI262" s="53">
        <f t="shared" si="24"/>
        <v>0</v>
      </c>
      <c r="AJ262" s="54">
        <f t="shared" si="32"/>
        <v>0</v>
      </c>
      <c r="AK262" s="55">
        <f t="shared" si="33"/>
        <v>0</v>
      </c>
      <c r="AL262" s="56">
        <f>AO262+AQ262-[3]Sheet1!$AH263</f>
        <v>0</v>
      </c>
      <c r="AM262" s="56">
        <f t="shared" si="30"/>
        <v>0</v>
      </c>
      <c r="AN262" s="55">
        <f t="shared" si="26"/>
        <v>0</v>
      </c>
      <c r="AO262" s="56"/>
      <c r="AP262" s="55" t="str">
        <f t="shared" si="27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3"/>
        <v>0</v>
      </c>
      <c r="AI263" s="53">
        <f t="shared" si="24"/>
        <v>0</v>
      </c>
      <c r="AJ263" s="54">
        <f t="shared" si="32"/>
        <v>0</v>
      </c>
      <c r="AK263" s="55">
        <f t="shared" si="33"/>
        <v>0</v>
      </c>
      <c r="AL263" s="56">
        <f>AO263+AQ263-[3]Sheet1!$AH264</f>
        <v>0</v>
      </c>
      <c r="AM263" s="56">
        <f t="shared" si="30"/>
        <v>0</v>
      </c>
      <c r="AN263" s="55">
        <f t="shared" si="26"/>
        <v>0</v>
      </c>
      <c r="AO263" s="56"/>
      <c r="AP263" s="55" t="str">
        <f t="shared" si="27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3"/>
        <v>0</v>
      </c>
      <c r="AI264" s="53">
        <f t="shared" si="24"/>
        <v>0</v>
      </c>
      <c r="AJ264" s="54">
        <f t="shared" si="32"/>
        <v>0</v>
      </c>
      <c r="AK264" s="55">
        <f t="shared" si="33"/>
        <v>0</v>
      </c>
      <c r="AL264" s="56">
        <f>AO264+AQ264-[3]Sheet1!$AH265</f>
        <v>0</v>
      </c>
      <c r="AM264" s="56">
        <f t="shared" si="30"/>
        <v>0</v>
      </c>
      <c r="AN264" s="55">
        <f t="shared" si="26"/>
        <v>0</v>
      </c>
      <c r="AO264" s="56"/>
      <c r="AP264" s="55" t="str">
        <f t="shared" si="27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3"/>
        <v>0</v>
      </c>
      <c r="AI265" s="58">
        <f t="shared" si="24"/>
        <v>0</v>
      </c>
      <c r="AJ265" s="58"/>
      <c r="AK265" s="61" t="e">
        <f t="shared" si="33"/>
        <v>#VALUE!</v>
      </c>
      <c r="AL265" s="61">
        <f>AO265+AQ265-[3]Sheet1!$AH266</f>
        <v>0</v>
      </c>
      <c r="AM265" s="61">
        <f t="shared" si="30"/>
        <v>0</v>
      </c>
      <c r="AN265" s="61" t="e">
        <f t="shared" si="26"/>
        <v>#VALUE!</v>
      </c>
      <c r="AO265" s="62"/>
      <c r="AP265" s="61" t="str">
        <f t="shared" si="27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3"/>
        <v>0</v>
      </c>
      <c r="AI266" s="58">
        <f t="shared" si="24"/>
        <v>0</v>
      </c>
      <c r="AJ266" s="58"/>
      <c r="AK266" s="61" t="e">
        <f t="shared" si="33"/>
        <v>#VALUE!</v>
      </c>
      <c r="AL266" s="61">
        <f>AO266+AQ266-[3]Sheet1!$AH267</f>
        <v>0</v>
      </c>
      <c r="AM266" s="61">
        <f t="shared" si="30"/>
        <v>0</v>
      </c>
      <c r="AN266" s="61" t="e">
        <f t="shared" si="26"/>
        <v>#VALUE!</v>
      </c>
      <c r="AO266" s="62"/>
      <c r="AP266" s="61" t="str">
        <f t="shared" si="27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4">SUMIF(O:O,AA267,P:P)</f>
        <v>0</v>
      </c>
      <c r="AI267" s="58">
        <f t="shared" ref="AI267" si="35">SUMIF(O:O,AA267,V:V)</f>
        <v>0</v>
      </c>
      <c r="AJ267" s="58"/>
      <c r="AK267" s="61" t="e">
        <f t="shared" si="33"/>
        <v>#VALUE!</v>
      </c>
      <c r="AL267" s="61">
        <f>AO267+AQ267-[3]Sheet1!$AH268</f>
        <v>0</v>
      </c>
      <c r="AM267" s="61">
        <f t="shared" si="30"/>
        <v>0</v>
      </c>
      <c r="AN267" s="61" t="e">
        <f t="shared" si="26"/>
        <v>#VALUE!</v>
      </c>
      <c r="AO267" s="62"/>
      <c r="AP267" s="61" t="str">
        <f t="shared" si="27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"/>
    <protectedRange algorithmName="SHA-512" hashValue="f5WsBkExWTs/LKakVBbNBXjGjwaAPcOxHhJFt4MnEAAY0TgGUtLBwc6BQDnps5THm9Gccqda3SWXIrg2Z9o+GA==" saltValue="9EXh0tvvNrwpkDbSuYJ+Uw==" spinCount="100000" sqref="V4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</protectedRanges>
  <mergeCells count="148">
    <mergeCell ref="G38:G39"/>
    <mergeCell ref="AD38:AD39"/>
    <mergeCell ref="AC38:AC39"/>
    <mergeCell ref="AB38:AB39"/>
    <mergeCell ref="AA38:AA39"/>
    <mergeCell ref="N38:N39"/>
    <mergeCell ref="M38:M39"/>
    <mergeCell ref="L38:L39"/>
    <mergeCell ref="I38:I39"/>
    <mergeCell ref="H38:H39"/>
    <mergeCell ref="G36:G37"/>
    <mergeCell ref="AE36:AE37"/>
    <mergeCell ref="AD36:AD37"/>
    <mergeCell ref="AC36:AC37"/>
    <mergeCell ref="AB36:AB37"/>
    <mergeCell ref="AA36:AA37"/>
    <mergeCell ref="N36:N37"/>
    <mergeCell ref="M36:M37"/>
    <mergeCell ref="L36:L37"/>
    <mergeCell ref="I36:I37"/>
    <mergeCell ref="H36:H37"/>
    <mergeCell ref="G33:G34"/>
    <mergeCell ref="AA33:AA34"/>
    <mergeCell ref="AB33:AB34"/>
    <mergeCell ref="AC33:AC34"/>
    <mergeCell ref="AD33:AD34"/>
    <mergeCell ref="N33:N34"/>
    <mergeCell ref="M33:M34"/>
    <mergeCell ref="L33:L34"/>
    <mergeCell ref="I33:I34"/>
    <mergeCell ref="H33:H34"/>
    <mergeCell ref="G28:G29"/>
    <mergeCell ref="AD28:AD29"/>
    <mergeCell ref="AC28:AC29"/>
    <mergeCell ref="AB28:AB29"/>
    <mergeCell ref="AA28:AA29"/>
    <mergeCell ref="N28:N29"/>
    <mergeCell ref="M28:M29"/>
    <mergeCell ref="L28:L29"/>
    <mergeCell ref="I28:I29"/>
    <mergeCell ref="H28:H29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G18:G20"/>
    <mergeCell ref="AD18:AD20"/>
    <mergeCell ref="AC18:AC20"/>
    <mergeCell ref="AB18:AB20"/>
    <mergeCell ref="AA18:AA20"/>
    <mergeCell ref="N18:N20"/>
    <mergeCell ref="M18:M20"/>
    <mergeCell ref="L18:L20"/>
    <mergeCell ref="I18:I20"/>
    <mergeCell ref="H18:H20"/>
    <mergeCell ref="M16:M17"/>
    <mergeCell ref="L16:L17"/>
    <mergeCell ref="I16:I17"/>
    <mergeCell ref="H16:H17"/>
    <mergeCell ref="G16:G17"/>
    <mergeCell ref="AD14:AD15"/>
    <mergeCell ref="AC14:AC15"/>
    <mergeCell ref="AB14:AB15"/>
    <mergeCell ref="AA14:AA15"/>
    <mergeCell ref="N16:N17"/>
    <mergeCell ref="AA16:AA17"/>
    <mergeCell ref="AB16:AB17"/>
    <mergeCell ref="AC16:AC17"/>
    <mergeCell ref="AD16:AD17"/>
    <mergeCell ref="N14:N15"/>
    <mergeCell ref="M14:M15"/>
    <mergeCell ref="L14:L15"/>
    <mergeCell ref="I14:I15"/>
    <mergeCell ref="H14:H15"/>
    <mergeCell ref="G14:G15"/>
    <mergeCell ref="AE9:AE10"/>
    <mergeCell ref="G6:G8"/>
    <mergeCell ref="AD6:AD8"/>
    <mergeCell ref="AC6:AC8"/>
    <mergeCell ref="AB6:AB8"/>
    <mergeCell ref="AA6:AA8"/>
    <mergeCell ref="N6:N8"/>
    <mergeCell ref="M6:M8"/>
    <mergeCell ref="L6:L8"/>
    <mergeCell ref="I6:I8"/>
    <mergeCell ref="H6:H8"/>
    <mergeCell ref="G9:G10"/>
    <mergeCell ref="N9:N10"/>
    <mergeCell ref="M9:M10"/>
    <mergeCell ref="L9:L10"/>
    <mergeCell ref="I9:I10"/>
    <mergeCell ref="H9:H10"/>
    <mergeCell ref="AD9:AD10"/>
    <mergeCell ref="AC9:AC10"/>
    <mergeCell ref="AB9:AB10"/>
    <mergeCell ref="AA9:AA10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N40:N43"/>
    <mergeCell ref="M40:M43"/>
    <mergeCell ref="L40:L43"/>
    <mergeCell ref="I40:I43"/>
    <mergeCell ref="H40:H42"/>
    <mergeCell ref="G40:G43"/>
    <mergeCell ref="AD40:AD43"/>
    <mergeCell ref="AC40:AC43"/>
    <mergeCell ref="AB40:AB43"/>
    <mergeCell ref="AA40:AA43"/>
    <mergeCell ref="AA46:AD46"/>
    <mergeCell ref="N44:N45"/>
    <mergeCell ref="M44:M45"/>
    <mergeCell ref="L44:L45"/>
    <mergeCell ref="I44:I45"/>
    <mergeCell ref="H44:H45"/>
    <mergeCell ref="G44:G45"/>
    <mergeCell ref="AE44:AE45"/>
    <mergeCell ref="AD44:AD45"/>
    <mergeCell ref="AC44:AC45"/>
    <mergeCell ref="AB44:AB45"/>
    <mergeCell ref="AA44:AA45"/>
  </mergeCells>
  <conditionalFormatting sqref="G2:I2 AA2:AF2 Q2:Z3 J2:J200 K30:AF31 K32:AA33 N44:AF44 O45:Z45 K46:AA46 K47:AF200 K2:P2 AE3:AF3 K3:K10 O3:P10 AC32:AF33 K44:L44 K45 AF45:AF46">
    <cfRule type="expression" dxfId="153" priority="3">
      <formula>$C2</formula>
    </cfRule>
  </conditionalFormatting>
  <conditionalFormatting sqref="G2:I2 AD2 J2:J200 Z2:Z200">
    <cfRule type="expression" dxfId="152" priority="2">
      <formula>$A2</formula>
    </cfRule>
  </conditionalFormatting>
  <conditionalFormatting sqref="G2:I2 AD2 Z2:Z3 J2:J200">
    <cfRule type="expression" dxfId="151" priority="4">
      <formula>$E2</formula>
    </cfRule>
  </conditionalFormatting>
  <conditionalFormatting sqref="Q4:AF6 Q9:AF9 G11:I14 K11:AF14 G16:I16 K16:AF16 G18:I18 K18:AF18 G21:I22 K21:AF22 G24:I25 K24:AF25 G27:I28 K27:AF28 G30:I33 G35:I36 K35:AF36 G38:I38 K38:AF38 G40:I40 K40:AF40 H43 G44:I44 G46:I200 Q7:Z8 Q10:Z10 O15:Z15 O17:Z17 O19:Z20 O23:Z23 O26:Z26 O29:Z29 O34:Z34 O37:Z37 O39:Z39 O41:Z43 H4:H6 AE7:AF8 H9 AF10 K15 AE15:AF15 K17 AE17:AF17 K19:K20 AE19:AF20 K23 AE23:AF23 K26 AE26:AF26 K29 AE29:AF29 K34 AE34:AF34 K37 AF37 K39 AE39:AF39 K41:K43 AE41:AF43">
    <cfRule type="expression" dxfId="150" priority="68">
      <formula>$C4</formula>
    </cfRule>
  </conditionalFormatting>
  <conditionalFormatting sqref="W2:W200">
    <cfRule type="expression" dxfId="149" priority="1">
      <formula>$AG2</formula>
    </cfRule>
  </conditionalFormatting>
  <conditionalFormatting sqref="AB33">
    <cfRule type="expression" dxfId="148" priority="81">
      <formula>$C32</formula>
    </cfRule>
  </conditionalFormatting>
  <conditionalFormatting sqref="AD4:AD6 Z4:Z200 AD9 G11:I14 AD11:AD14 G16:I16 AD16 G18:I18 AD18 G21:I22 AD21:AD22 G24:I25 AD24:AD25 G27:I28 AD27:AD28 G30:I33 G35:I36 AD35:AD36 G38:I38 AD38 G40:I40 AD40 H43 G44:I44 G46:I200 AD30:AD33 AD44 AD47:AD200">
    <cfRule type="expression" dxfId="147" priority="69">
      <formula>$E4</formula>
    </cfRule>
  </conditionalFormatting>
  <conditionalFormatting sqref="AD30:AD33 AD44 AD47:AD200 AD4:AD6 AD9 G11:I14 AD11:AD14 G16:I16 AD16 G18:I18 AD18 G21:I22 AD21:AD22 G24:I25 AD24:AD25 G27:I28 AD27:AD28 G30:I33 G35:I36 AD35:AD36 G38:I38 AD38 G40:I40 AD40 H43 G44:I44 G46:I200">
    <cfRule type="expression" dxfId="146" priority="67">
      <formula>$A4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{50A304A3-CEB1-4CB8-907D-9F2784F49240}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{474E91CD-9C16-4880-B7CA-E9FC76B71212}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{ADD241AD-D0B8-4050-9C26-EFD29CC95B28}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{CAF0FA1F-74A8-4219-942A-D2C820C73AD2}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{EDBDD215-DBA0-4E06-A02A-AD20CB4C9899}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{07793C87-1D60-4DA9-824F-A1AD89483155}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{750F8792-E352-4923-82B9-09C945E89C7C}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{A8F935C9-CA7F-42BF-A17A-8B489ECEB8FD}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{20EE5862-DCB8-4FC8-82C3-ECCA80B70BD0}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{9077C500-DB90-441B-830C-9E93F2887750}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{2E0B54AF-0204-493F-BD92-6684F9080DDF}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{C70C001D-8C2B-44F7-B762-A6FBD947147F}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{39B7CC03-846F-461D-B06F-031A113C774A}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{8674F7B2-0E1C-4C54-83A2-7AE42874CABE}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{8957E394-C7DB-4A51-A56B-A899A94E60B4}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{1651396C-F6EB-430A-9C8F-BAB69CD5B263}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{E3147A56-D3D0-46DD-B47E-26F5D88A22BE}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{C3255EDD-1E05-4310-B5F8-20D2A2E3186E}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{A7EE3636-A907-4B09-AA81-37F7B533D4D8}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{D1319D87-832D-4A61-9A8F-BCE2BA5417CE}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{F1B7E943-97C2-452B-A851-47659F486888}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{13B4F54A-EA76-4CE1-AB3E-954B2BBB2C74}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{16593B46-8725-4B4A-9ED7-9E8D20B60C3B}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{40638CA1-892F-44EB-88A9-A2659096FB5E}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{6415BA53-D42F-401A-BF66-E656F2697EF8}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{2A81BB2A-DB6F-4270-81D1-6413689BC15A}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{203B06B6-10E8-4945-AAF5-4CD3FE368C39}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{E4A2F4F3-2EB6-48DA-B914-ED04E842EBAA}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{DF285200-C9B2-40E4-A6C4-58D1588D549D}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{70DEBB49-5A64-4F20-BE22-B7FD77DD41C2}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{3A89857A-E7BA-4D00-AAD5-1E63BB54087B}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{20F2DC7B-10C4-4016-83AA-5D8F913F00E2}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{72192E57-E7B3-4AA7-8702-B7D31AC71AB8}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{A366F83F-2072-4CBB-9C7C-938D632E4ED6}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{8EE5EF54-0AC8-4FF8-9713-5588F196CC6F}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{18E58ED4-2A56-432E-8BA9-69618B444B9B}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{A431D34E-7622-4BDC-B72D-C3A1EBD14664}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{75598D50-F845-4AD6-A29B-BF5F4837E900}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{57BA308B-BB83-44F3-8422-F383179C0B25}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{7D3A8FD2-998A-4B24-9855-CC08CAFEDE99}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{5ABC968F-317C-4752-8CE5-A6DBB1C89F66}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{D6B6324B-5443-4B7D-9204-623E64229C93}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{5515C429-8759-4491-BDA4-6D50B01EC546}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{8941B9D0-7891-463B-BBA5-6C12EEFF8DF1}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{4BBD674B-5712-442A-B698-7A53BE08AD82}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{124AE5C8-30D0-4381-9575-F544D5820A37}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{01317D24-9849-4272-BBFE-AA5C1B13EBB9}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{FDBD5354-7853-45FE-99CD-D77BF5FBC396}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{8E236DC5-1758-4297-8B10-5B223C053CCD}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{9DF10ED2-030A-4A58-9832-04EB1906AAE1}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{D6143C0D-2864-4CC8-82E2-C10E323560CA}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{9B79C9F2-BAD4-4E6F-B5E8-301EC7CFD549}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{E8FBE0CF-FAF8-4536-BCEE-95ADFD5AAC90}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{E83F5843-F2CF-4405-9F6A-05976C980D8C}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{8E63676A-1F97-4B5B-84F2-1652C2F40CE8}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{89FB7081-4F82-4BE0-ACFC-635B0C76AD25}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{63A95185-04B8-402E-96C6-DD18538F242C}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{902706D8-DC05-48FD-9D2C-F7E208FF44E0}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{B253B41A-8162-46E9-A89D-752FFA254EE4}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{F46862CD-C6A0-498B-B755-83F9CF278DD7}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{6825882E-5877-4764-BAE1-4A1398DADFC5}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A304A3-CEB1-4CB8-907D-9F2784F4924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74E91CD-9C16-4880-B7CA-E9FC76B7121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DD241AD-D0B8-4050-9C26-EFD29CC95B2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AF0FA1F-74A8-4219-942A-D2C820C73AD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BDD215-DBA0-4E06-A02A-AD20CB4C989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7793C87-1D60-4DA9-824F-A1AD8948315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50F8792-E352-4923-82B9-09C945E89C7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8F935C9-CA7F-42BF-A17A-8B489ECEB8F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0EE5862-DCB8-4FC8-82C3-ECCA80B70BD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077C500-DB90-441B-830C-9E93F288775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E0B54AF-0204-493F-BD92-6684F9080DD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70C001D-8C2B-44F7-B762-A6FBD947147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9B7CC03-846F-461D-B06F-031A113C774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674F7B2-0E1C-4C54-83A2-7AE42874CAB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957E394-C7DB-4A51-A56B-A899A94E60B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651396C-F6EB-430A-9C8F-BAB69CD5B26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3147A56-D3D0-46DD-B47E-26F5D88A22B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3255EDD-1E05-4310-B5F8-20D2A2E3186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7EE3636-A907-4B09-AA81-37F7B533D4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1319D87-832D-4A61-9A8F-BCE2BA5417C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1B7E943-97C2-452B-A851-47659F48688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3B4F54A-EA76-4CE1-AB3E-954B2BBB2C7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6593B46-8725-4B4A-9ED7-9E8D20B60C3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0638CA1-892F-44EB-88A9-A2659096FB5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415BA53-D42F-401A-BF66-E656F2697EF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A81BB2A-DB6F-4270-81D1-6413689BC15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03B06B6-10E8-4945-AAF5-4CD3FE368C3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4A2F4F3-2EB6-48DA-B914-ED04E842EBA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285200-C9B2-40E4-A6C4-58D1588D549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0DEBB49-5A64-4F20-BE22-B7FD77DD41C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A89857A-E7BA-4D00-AAD5-1E63BB54087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0F2DC7B-10C4-4016-83AA-5D8F913F00E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2192E57-E7B3-4AA7-8702-B7D31AC71AB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366F83F-2072-4CBB-9C7C-938D632E4ED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EE5EF54-0AC8-4FF8-9713-5588F196CC6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8E58ED4-2A56-432E-8BA9-69618B444B9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431D34E-7622-4BDC-B72D-C3A1EBD1466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5598D50-F845-4AD6-A29B-BF5F4837E90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7BA308B-BB83-44F3-8422-F383179C0B2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D3A8FD2-998A-4B24-9855-CC08CAFEDE9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ABC968F-317C-4752-8CE5-A6DBB1C89F6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6B6324B-5443-4B7D-9204-623E64229C9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515C429-8759-4491-BDA4-6D50B01EC54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941B9D0-7891-463B-BBA5-6C12EEFF8DF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BBD674B-5712-442A-B698-7A53BE08AD82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24AE5C8-30D0-4381-9575-F544D5820A3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1317D24-9849-4272-BBFE-AA5C1B13EBB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DBD5354-7853-45FE-99CD-D77BF5FBC39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E236DC5-1758-4297-8B10-5B223C053CC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DF10ED2-030A-4A58-9832-04EB1906AAE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6143C0D-2864-4CC8-82E2-C10E323560C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B79C9F2-BAD4-4E6F-B5E8-301EC7CFD54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8FBE0CF-FAF8-4536-BCEE-95ADFD5AAC9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83F5843-F2CF-4405-9F6A-05976C980D8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E63676A-1F97-4B5B-84F2-1652C2F40CE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9FB7081-4F82-4BE0-ACFC-635B0C76AD2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3A95185-04B8-402E-96C6-DD18538F242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02706D8-DC05-48FD-9D2C-F7E208FF44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253B41A-8162-46E9-A89D-752FFA254EE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46862CD-C6A0-498B-B755-83F9CF278DD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825882E-5877-4764-BAE1-4A1398DADFC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ED59-BD02-4E15-88D3-68B9C7D665E9}">
  <dimension ref="A1:AR267"/>
  <sheetViews>
    <sheetView rightToLeft="1" topLeftCell="G10" zoomScale="70" zoomScaleNormal="70" workbookViewId="0">
      <selection activeCell="N20" sqref="N20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5546875" style="25" bestFit="1" customWidth="1"/>
    <col min="9" max="9" width="23.109375" style="23" bestFit="1" customWidth="1"/>
    <col min="10" max="10" width="16.33203125" style="23" hidden="1" customWidth="1"/>
    <col min="11" max="11" width="14.6640625" style="23" hidden="1" customWidth="1"/>
    <col min="12" max="13" width="20.6640625" style="23" customWidth="1"/>
    <col min="14" max="14" width="33.4414062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95.33203125" style="23" bestFit="1" customWidth="1"/>
    <col min="29" max="29" width="15.6640625" style="28" bestFit="1" customWidth="1"/>
    <col min="30" max="30" width="13.6640625" style="29" bestFit="1" customWidth="1"/>
    <col min="31" max="31" width="58.88671875" style="23" bestFit="1" customWidth="1"/>
    <col min="32" max="32" width="28.33203125" style="23" bestFit="1" customWidth="1"/>
    <col min="33" max="33" width="13.5546875" style="23" bestFit="1" customWidth="1"/>
    <col min="34" max="34" width="116.66406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654</v>
      </c>
      <c r="I2" s="136" t="s">
        <v>386</v>
      </c>
      <c r="J2" s="102"/>
      <c r="K2" s="10" t="str">
        <f t="shared" ref="K2:K65" ca="1" si="0">IF(C2, TODAY(), "" )</f>
        <v/>
      </c>
      <c r="L2" s="121"/>
      <c r="M2" s="121" t="s">
        <v>311</v>
      </c>
      <c r="N2" s="121" t="s">
        <v>314</v>
      </c>
      <c r="O2" s="102">
        <v>5501.3</v>
      </c>
      <c r="P2" s="102">
        <v>4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65" si="1">IF(C2, P2, U2 )</f>
        <v>0</v>
      </c>
      <c r="W2" s="11">
        <f t="shared" ref="W2:W65" si="2">P2-V2</f>
        <v>4</v>
      </c>
      <c r="X2" s="13">
        <f t="shared" ref="X2:X65" si="3">P2*T2</f>
        <v>204800000</v>
      </c>
      <c r="Y2" s="16"/>
      <c r="Z2" s="13">
        <f t="shared" ref="Z2:Z65" si="4">X2-Y2</f>
        <v>204800000</v>
      </c>
      <c r="AA2" s="133" t="s">
        <v>38</v>
      </c>
      <c r="AB2" s="131" t="s">
        <v>67</v>
      </c>
      <c r="AC2" s="127" t="s">
        <v>313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02"/>
      <c r="K3" s="10" t="str">
        <f t="shared" ca="1" si="0"/>
        <v/>
      </c>
      <c r="L3" s="122"/>
      <c r="M3" s="122"/>
      <c r="N3" s="122"/>
      <c r="O3" s="102">
        <v>5511.3</v>
      </c>
      <c r="P3" s="102">
        <v>1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1</v>
      </c>
      <c r="X3" s="13">
        <f t="shared" si="3"/>
        <v>69600000</v>
      </c>
      <c r="Y3" s="16"/>
      <c r="Z3" s="13">
        <f t="shared" si="4"/>
        <v>69600000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2</v>
      </c>
      <c r="H4" s="125">
        <v>274412292708</v>
      </c>
      <c r="I4" s="123" t="s">
        <v>633</v>
      </c>
      <c r="J4" s="102"/>
      <c r="K4" s="10" t="str">
        <f t="shared" ca="1" si="0"/>
        <v/>
      </c>
      <c r="L4" s="121" t="s">
        <v>751</v>
      </c>
      <c r="M4" s="121" t="s">
        <v>752</v>
      </c>
      <c r="N4" s="121"/>
      <c r="O4" s="102">
        <v>3326.1</v>
      </c>
      <c r="P4" s="102">
        <v>1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1</v>
      </c>
      <c r="X4" s="13">
        <f t="shared" si="3"/>
        <v>3750000</v>
      </c>
      <c r="Y4" s="16"/>
      <c r="Z4" s="13">
        <f t="shared" si="4"/>
        <v>3750000</v>
      </c>
      <c r="AA4" s="133" t="s">
        <v>292</v>
      </c>
      <c r="AB4" s="131" t="s">
        <v>753</v>
      </c>
      <c r="AC4" s="127" t="s">
        <v>754</v>
      </c>
      <c r="AD4" s="129"/>
      <c r="AE4" s="18"/>
      <c r="AF4" s="20"/>
      <c r="AG4" s="21" t="str">
        <f t="shared" si="5"/>
        <v>TRUE</v>
      </c>
      <c r="AH4" s="22" t="str">
        <f t="shared" ref="AH4:AH20" si="6">AA4&amp;" "&amp;AB4&amp;" "&amp;N4&amp;" - "&amp;L4&amp;" "&amp;M4&amp;" "&amp;AC4</f>
        <v>اصفهان خ سهروردی،خ باغ زیار،ک بهار،ک دبستان قدس،پ ۴۶  - عماد ترکمان 09132004759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4"/>
      <c r="H5" s="126"/>
      <c r="I5" s="124"/>
      <c r="J5" s="102"/>
      <c r="K5" s="10" t="str">
        <f t="shared" ca="1" si="0"/>
        <v/>
      </c>
      <c r="L5" s="122"/>
      <c r="M5" s="122"/>
      <c r="N5" s="122"/>
      <c r="O5" s="102">
        <v>5511.1</v>
      </c>
      <c r="P5" s="102">
        <v>1</v>
      </c>
      <c r="Q5" s="12" t="str">
        <f>VLOOKUP(O5, '[1]لیست محصولات اردیبهشت ۱۴۰۳'!B:C,2,0)</f>
        <v>هامبلا | Hambella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2800000</v>
      </c>
      <c r="U5" s="14"/>
      <c r="V5" s="15">
        <f t="shared" si="1"/>
        <v>0</v>
      </c>
      <c r="W5" s="11">
        <f t="shared" si="2"/>
        <v>1</v>
      </c>
      <c r="X5" s="13">
        <f t="shared" si="3"/>
        <v>2800000</v>
      </c>
      <c r="Y5" s="16"/>
      <c r="Z5" s="13">
        <f t="shared" si="4"/>
        <v>2800000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63">
        <v>3</v>
      </c>
      <c r="H6" s="64"/>
      <c r="I6" s="99" t="s">
        <v>633</v>
      </c>
      <c r="J6" s="102"/>
      <c r="K6" s="10" t="str">
        <f t="shared" ca="1" si="0"/>
        <v/>
      </c>
      <c r="L6" s="11"/>
      <c r="M6" s="11"/>
      <c r="N6" s="11" t="s">
        <v>383</v>
      </c>
      <c r="O6" s="102">
        <v>5501.3</v>
      </c>
      <c r="P6" s="102">
        <v>1</v>
      </c>
      <c r="Q6" s="12" t="str">
        <f>VLOOKUP(O6, '[1]لیست محصولات اردیبهشت ۱۴۰۳'!B:C,2,0)</f>
        <v>ورتکس | Vortex</v>
      </c>
      <c r="R6" s="102"/>
      <c r="S6" s="11">
        <f>VLOOKUP(O6, '[1]لیست محصولات اردیبهشت ۱۴۰۳'!B:F,5,0)</f>
        <v>4000</v>
      </c>
      <c r="T6" s="13">
        <f>VLOOKUP(O6, '[1]لیست محصولات اردیبهشت ۱۴۰۳'!B:G,6,0)</f>
        <v>51200000</v>
      </c>
      <c r="U6" s="14"/>
      <c r="V6" s="15">
        <f t="shared" si="1"/>
        <v>0</v>
      </c>
      <c r="W6" s="11">
        <f t="shared" si="2"/>
        <v>1</v>
      </c>
      <c r="X6" s="13">
        <f t="shared" si="3"/>
        <v>51200000</v>
      </c>
      <c r="Y6" s="16"/>
      <c r="Z6" s="13">
        <f t="shared" si="4"/>
        <v>51200000</v>
      </c>
      <c r="AA6" s="17" t="s">
        <v>38</v>
      </c>
      <c r="AB6" s="12" t="s">
        <v>67</v>
      </c>
      <c r="AC6" s="18" t="s">
        <v>384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- خانه فاموری -   09124302636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4</v>
      </c>
      <c r="H7" s="125">
        <v>274417452829</v>
      </c>
      <c r="I7" s="123" t="s">
        <v>633</v>
      </c>
      <c r="J7" s="102"/>
      <c r="K7" s="10" t="str">
        <f t="shared" ca="1" si="0"/>
        <v/>
      </c>
      <c r="L7" s="121" t="s">
        <v>538</v>
      </c>
      <c r="M7" s="121" t="s">
        <v>755</v>
      </c>
      <c r="N7" s="121" t="s">
        <v>756</v>
      </c>
      <c r="O7" s="102">
        <v>5501.3</v>
      </c>
      <c r="P7" s="102">
        <v>1</v>
      </c>
      <c r="Q7" s="12" t="str">
        <f>VLOOKUP(O7, '[1]لیست محصولات اردیبهشت ۱۴۰۳'!B:C,2,0)</f>
        <v>ورتکس | Vortex</v>
      </c>
      <c r="R7" s="102"/>
      <c r="S7" s="11">
        <f>VLOOKUP(O7, '[1]لیست محصولات اردیبهشت ۱۴۰۳'!B:F,5,0)</f>
        <v>4000</v>
      </c>
      <c r="T7" s="13">
        <f>VLOOKUP(O7, '[1]لیست محصولات اردیبهشت ۱۴۰۳'!B:G,6,0)</f>
        <v>51200000</v>
      </c>
      <c r="U7" s="24"/>
      <c r="V7" s="15">
        <f t="shared" si="1"/>
        <v>0</v>
      </c>
      <c r="W7" s="11">
        <f t="shared" si="2"/>
        <v>1</v>
      </c>
      <c r="X7" s="13">
        <f t="shared" si="3"/>
        <v>51200000</v>
      </c>
      <c r="Y7" s="16"/>
      <c r="Z7" s="13">
        <f t="shared" si="4"/>
        <v>51200000</v>
      </c>
      <c r="AA7" s="133" t="s">
        <v>292</v>
      </c>
      <c r="AB7" s="131" t="s">
        <v>757</v>
      </c>
      <c r="AC7" s="127" t="s">
        <v>758</v>
      </c>
      <c r="AD7" s="129"/>
      <c r="AE7" s="18"/>
      <c r="AF7" s="20"/>
      <c r="AG7" s="21" t="str">
        <f t="shared" si="5"/>
        <v>TRUE</v>
      </c>
      <c r="AH7" s="22" t="str">
        <f t="shared" si="6"/>
        <v>اصفهان خیابان شمس آبادی، کوچه کازرونی، نبش سه راهی، پاساژ امید،طبقه اول کافه دولت - نگار نقیه 09334075144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02"/>
      <c r="K8" s="10" t="str">
        <f t="shared" ca="1" si="0"/>
        <v/>
      </c>
      <c r="L8" s="122"/>
      <c r="M8" s="122"/>
      <c r="N8" s="122"/>
      <c r="O8" s="102">
        <v>3325.1</v>
      </c>
      <c r="P8" s="102">
        <v>3</v>
      </c>
      <c r="Q8" s="12" t="str">
        <f>VLOOKUP(O8, '[1]لیست محصولات اردیبهشت ۱۴۰۳'!B:C,2,0)</f>
        <v>راتناگری | Ratnagiri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4250000</v>
      </c>
      <c r="U8" s="14"/>
      <c r="V8" s="15">
        <f t="shared" si="1"/>
        <v>0</v>
      </c>
      <c r="W8" s="11">
        <f t="shared" si="2"/>
        <v>3</v>
      </c>
      <c r="X8" s="13">
        <f t="shared" si="3"/>
        <v>12750000</v>
      </c>
      <c r="Y8" s="16"/>
      <c r="Z8" s="13">
        <f t="shared" si="4"/>
        <v>12750000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6">
        <v>5</v>
      </c>
      <c r="H9" s="139"/>
      <c r="I9" s="136" t="s">
        <v>633</v>
      </c>
      <c r="J9" s="102"/>
      <c r="K9" s="10" t="str">
        <f t="shared" ca="1" si="0"/>
        <v/>
      </c>
      <c r="L9" s="121"/>
      <c r="M9" s="121"/>
      <c r="N9" s="121" t="s">
        <v>137</v>
      </c>
      <c r="O9" s="102">
        <v>5501.3</v>
      </c>
      <c r="P9" s="102">
        <v>2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4000</v>
      </c>
      <c r="T9" s="13">
        <f>VLOOKUP(O9, '[1]لیست محصولات اردیبهشت ۱۴۰۳'!B:G,6,0)</f>
        <v>51200000</v>
      </c>
      <c r="U9" s="14"/>
      <c r="V9" s="15">
        <f t="shared" si="1"/>
        <v>0</v>
      </c>
      <c r="W9" s="11">
        <f t="shared" si="2"/>
        <v>2</v>
      </c>
      <c r="X9" s="13">
        <f t="shared" si="3"/>
        <v>102400000</v>
      </c>
      <c r="Y9" s="16"/>
      <c r="Z9" s="13">
        <f t="shared" si="4"/>
        <v>102400000</v>
      </c>
      <c r="AA9" s="133" t="s">
        <v>38</v>
      </c>
      <c r="AB9" s="131" t="s">
        <v>67</v>
      </c>
      <c r="AC9" s="127" t="s">
        <v>138</v>
      </c>
      <c r="AD9" s="129"/>
      <c r="AE9" s="18"/>
      <c r="AF9" s="20"/>
      <c r="AG9" s="21" t="str">
        <f t="shared" si="5"/>
        <v>TRUE</v>
      </c>
      <c r="AH9" s="22" t="str">
        <f t="shared" si="6"/>
        <v>تهران - کافه آرمه -   09124047817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7"/>
      <c r="H10" s="140"/>
      <c r="I10" s="137"/>
      <c r="J10" s="102"/>
      <c r="K10" s="10" t="str">
        <f t="shared" ca="1" si="0"/>
        <v/>
      </c>
      <c r="L10" s="135"/>
      <c r="M10" s="135"/>
      <c r="N10" s="135"/>
      <c r="O10" s="102">
        <v>5511.1</v>
      </c>
      <c r="P10" s="102">
        <v>2</v>
      </c>
      <c r="Q10" s="12" t="str">
        <f>VLOOKUP(O10, '[1]لیست محصولات اردیبهشت ۱۴۰۳'!B:C,2,0)</f>
        <v>هامبلا | Hambella</v>
      </c>
      <c r="R10" s="102" t="s">
        <v>148</v>
      </c>
      <c r="S10" s="11">
        <f>VLOOKUP(O10, '[1]لیست محصولات اردیبهشت ۱۴۰۳'!B:F,5,0)</f>
        <v>150</v>
      </c>
      <c r="T10" s="13">
        <f>VLOOKUP(O10, '[1]لیست محصولات اردیبهشت ۱۴۰۳'!B:G,6,0)</f>
        <v>2800000</v>
      </c>
      <c r="U10" s="14"/>
      <c r="V10" s="15">
        <f t="shared" si="1"/>
        <v>0</v>
      </c>
      <c r="W10" s="11">
        <f t="shared" si="2"/>
        <v>2</v>
      </c>
      <c r="X10" s="13">
        <f t="shared" si="3"/>
        <v>5600000</v>
      </c>
      <c r="Y10" s="16"/>
      <c r="Z10" s="13">
        <f t="shared" si="4"/>
        <v>5600000</v>
      </c>
      <c r="AA10" s="155"/>
      <c r="AB10" s="154"/>
      <c r="AC10" s="153"/>
      <c r="AD10" s="152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38"/>
      <c r="H11" s="141"/>
      <c r="I11" s="138"/>
      <c r="J11" s="102"/>
      <c r="K11" s="10" t="str">
        <f t="shared" ca="1" si="0"/>
        <v/>
      </c>
      <c r="L11" s="122"/>
      <c r="M11" s="122"/>
      <c r="N11" s="122"/>
      <c r="O11" s="102">
        <v>3325.1</v>
      </c>
      <c r="P11" s="102">
        <v>1</v>
      </c>
      <c r="Q11" s="12" t="str">
        <f>VLOOKUP(O11, '[1]لیست محصولات اردیبهشت ۱۴۰۳'!B:C,2,0)</f>
        <v>راتناگری | Ratnagiri</v>
      </c>
      <c r="R11" s="102" t="s">
        <v>148</v>
      </c>
      <c r="S11" s="11">
        <f>VLOOKUP(O11, '[1]لیست محصولات اردیبهشت ۱۴۰۳'!B:F,5,0)</f>
        <v>150</v>
      </c>
      <c r="T11" s="13">
        <f>VLOOKUP(O11, '[1]لیست محصولات اردیبهشت ۱۴۰۳'!B:G,6,0)</f>
        <v>4250000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4250000</v>
      </c>
      <c r="Y11" s="16"/>
      <c r="Z11" s="13">
        <f t="shared" si="4"/>
        <v>4250000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6</v>
      </c>
      <c r="H12" s="9">
        <v>274439995767</v>
      </c>
      <c r="I12" s="102" t="s">
        <v>633</v>
      </c>
      <c r="J12" s="102"/>
      <c r="K12" s="10" t="str">
        <f t="shared" ca="1" si="0"/>
        <v/>
      </c>
      <c r="L12" s="11" t="s">
        <v>759</v>
      </c>
      <c r="M12" s="11" t="s">
        <v>760</v>
      </c>
      <c r="N12" s="11" t="s">
        <v>761</v>
      </c>
      <c r="O12" s="102">
        <v>5501.3</v>
      </c>
      <c r="P12" s="102">
        <v>2</v>
      </c>
      <c r="Q12" s="12" t="str">
        <f>VLOOKUP(O12, '[1]لیست محصولات اردیبهشت ۱۴۰۳'!B:C,2,0)</f>
        <v>ورتکس | Vortex</v>
      </c>
      <c r="R12" s="102"/>
      <c r="S12" s="11">
        <f>VLOOKUP(O12, '[1]لیست محصولات اردیبهشت ۱۴۰۳'!B:F,5,0)</f>
        <v>4000</v>
      </c>
      <c r="T12" s="13">
        <f>VLOOKUP(O12, '[1]لیست محصولات اردیبهشت ۱۴۰۳'!B:G,6,0)</f>
        <v>51200000</v>
      </c>
      <c r="U12" s="14"/>
      <c r="V12" s="15">
        <f t="shared" si="1"/>
        <v>0</v>
      </c>
      <c r="W12" s="11">
        <f t="shared" si="2"/>
        <v>2</v>
      </c>
      <c r="X12" s="13">
        <f t="shared" si="3"/>
        <v>102400000</v>
      </c>
      <c r="Y12" s="16"/>
      <c r="Z12" s="13">
        <f t="shared" si="4"/>
        <v>102400000</v>
      </c>
      <c r="AA12" s="17" t="s">
        <v>38</v>
      </c>
      <c r="AB12" s="12" t="s">
        <v>762</v>
      </c>
      <c r="AC12" s="18" t="s">
        <v>763</v>
      </c>
      <c r="AD12" s="19"/>
      <c r="AE12" s="18"/>
      <c r="AF12" s="20"/>
      <c r="AG12" s="21" t="str">
        <f t="shared" si="5"/>
        <v>TRUE</v>
      </c>
      <c r="AH12" s="22" t="str">
        <f t="shared" si="6"/>
        <v>تهران رسالت كرمان نبش كوچه صافي کافه نان نونارد - سپیده داسار 09126063261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6">
        <v>7</v>
      </c>
      <c r="H13" s="139"/>
      <c r="I13" s="136" t="s">
        <v>633</v>
      </c>
      <c r="J13" s="102"/>
      <c r="K13" s="10" t="str">
        <f t="shared" ca="1" si="0"/>
        <v/>
      </c>
      <c r="L13" s="121" t="s">
        <v>64</v>
      </c>
      <c r="M13" s="121" t="s">
        <v>65</v>
      </c>
      <c r="N13" s="121" t="s">
        <v>66</v>
      </c>
      <c r="O13" s="102">
        <v>5501.3</v>
      </c>
      <c r="P13" s="102">
        <v>1</v>
      </c>
      <c r="Q13" s="12" t="str">
        <f>VLOOKUP(O13, '[1]لیست محصولات اردیبهشت ۱۴۰۳'!B:C,2,0)</f>
        <v>ورتکس | Vortex</v>
      </c>
      <c r="R13" s="102"/>
      <c r="S13" s="11">
        <f>VLOOKUP(O13, '[1]لیست محصولات اردیبهشت ۱۴۰۳'!B:F,5,0)</f>
        <v>4000</v>
      </c>
      <c r="T13" s="13">
        <f>VLOOKUP(O13, '[1]لیست محصولات اردیبهشت ۱۴۰۳'!B:G,6,0)</f>
        <v>51200000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51200000</v>
      </c>
      <c r="Y13" s="16"/>
      <c r="Z13" s="13">
        <f t="shared" si="4"/>
        <v>51200000</v>
      </c>
      <c r="AA13" s="133" t="s">
        <v>38</v>
      </c>
      <c r="AB13" s="131" t="s">
        <v>67</v>
      </c>
      <c r="AC13" s="127" t="s">
        <v>68</v>
      </c>
      <c r="AD13" s="129"/>
      <c r="AE13" s="18"/>
      <c r="AF13" s="20"/>
      <c r="AG13" s="21" t="str">
        <f t="shared" si="5"/>
        <v>TRUE</v>
      </c>
      <c r="AH13" s="22" t="str">
        <f t="shared" si="6"/>
        <v>تهران - ویوو لانژ - مهدی مولایی 09197844409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8"/>
      <c r="H14" s="141"/>
      <c r="I14" s="138"/>
      <c r="J14" s="102"/>
      <c r="K14" s="10" t="str">
        <f t="shared" ca="1" si="0"/>
        <v/>
      </c>
      <c r="L14" s="122"/>
      <c r="M14" s="122"/>
      <c r="N14" s="122"/>
      <c r="O14" s="102">
        <v>5511.3</v>
      </c>
      <c r="P14" s="102">
        <v>1</v>
      </c>
      <c r="Q14" s="12" t="str">
        <f>VLOOKUP(O14, '[1]لیست محصولات اردیبهشت ۱۴۰۳'!B:C,2,0)</f>
        <v>هامبلا | Hambella</v>
      </c>
      <c r="R14" s="102"/>
      <c r="S14" s="11">
        <f>VLOOKUP(O14, '[1]لیست محصولات اردیبهشت ۱۴۰۳'!B:F,5,0)</f>
        <v>4000</v>
      </c>
      <c r="T14" s="13">
        <f>VLOOKUP(O14, '[1]لیست محصولات اردیبهشت ۱۴۰۳'!B:G,6,0)</f>
        <v>69600000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69600000</v>
      </c>
      <c r="Y14" s="16"/>
      <c r="Z14" s="13">
        <f t="shared" si="4"/>
        <v>69600000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02">
        <v>8</v>
      </c>
      <c r="H15" s="9">
        <v>274468243686</v>
      </c>
      <c r="I15" s="102" t="s">
        <v>745</v>
      </c>
      <c r="J15" s="102"/>
      <c r="K15" s="10" t="str">
        <f t="shared" ca="1" si="0"/>
        <v/>
      </c>
      <c r="L15" s="11" t="s">
        <v>315</v>
      </c>
      <c r="M15" s="11" t="s">
        <v>764</v>
      </c>
      <c r="N15" s="11"/>
      <c r="O15" s="102">
        <v>5501.2</v>
      </c>
      <c r="P15" s="102">
        <v>1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750</v>
      </c>
      <c r="T15" s="13">
        <f>VLOOKUP(O15, '[1]لیست محصولات اردیبهشت ۱۴۰۳'!B:G,6,0)</f>
        <v>9900000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9900000</v>
      </c>
      <c r="Y15" s="16"/>
      <c r="Z15" s="13">
        <f t="shared" si="4"/>
        <v>9900000</v>
      </c>
      <c r="AA15" s="17" t="s">
        <v>38</v>
      </c>
      <c r="AB15" s="12" t="s">
        <v>765</v>
      </c>
      <c r="AC15" s="18" t="s">
        <v>766</v>
      </c>
      <c r="AD15" s="19" t="s">
        <v>41</v>
      </c>
      <c r="AE15" s="18"/>
      <c r="AF15" s="20"/>
      <c r="AG15" s="21" t="str">
        <f t="shared" si="5"/>
        <v>TRUE</v>
      </c>
      <c r="AH15" s="22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6" spans="1:34" ht="22.35" customHeight="1">
      <c r="A16" s="7"/>
      <c r="B16" s="7"/>
      <c r="C16" s="7"/>
      <c r="D16" s="7"/>
      <c r="E16" s="7"/>
      <c r="F16" s="8"/>
      <c r="G16" s="102">
        <v>9</v>
      </c>
      <c r="H16" s="9">
        <v>274474292996</v>
      </c>
      <c r="I16" s="102" t="s">
        <v>745</v>
      </c>
      <c r="J16" s="102"/>
      <c r="K16" s="10" t="str">
        <f t="shared" ca="1" si="0"/>
        <v/>
      </c>
      <c r="L16" s="11" t="s">
        <v>767</v>
      </c>
      <c r="M16" s="11" t="s">
        <v>768</v>
      </c>
      <c r="N16" s="11"/>
      <c r="O16" s="102">
        <v>5501.2</v>
      </c>
      <c r="P16" s="102">
        <v>1</v>
      </c>
      <c r="Q16" s="12" t="str">
        <f>VLOOKUP(O16, '[1]لیست محصولات اردیبهشت ۱۴۰۳'!B:C,2,0)</f>
        <v>ورتکس | Vortex</v>
      </c>
      <c r="R16" s="102"/>
      <c r="S16" s="11">
        <f>VLOOKUP(O16, '[1]لیست محصولات اردیبهشت ۱۴۰۳'!B:F,5,0)</f>
        <v>750</v>
      </c>
      <c r="T16" s="13">
        <f>VLOOKUP(O16, '[1]لیست محصولات اردیبهشت ۱۴۰۳'!B:G,6,0)</f>
        <v>9900000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9900000</v>
      </c>
      <c r="Y16" s="16"/>
      <c r="Z16" s="13">
        <f t="shared" si="4"/>
        <v>9900000</v>
      </c>
      <c r="AA16" s="17" t="s">
        <v>38</v>
      </c>
      <c r="AB16" s="12" t="s">
        <v>769</v>
      </c>
      <c r="AC16" s="18" t="s">
        <v>770</v>
      </c>
      <c r="AD16" s="19" t="s">
        <v>41</v>
      </c>
      <c r="AE16" s="18"/>
      <c r="AF16" s="20"/>
      <c r="AG16" s="21" t="str">
        <f t="shared" si="5"/>
        <v>TRUE</v>
      </c>
      <c r="AH16" s="22" t="str">
        <f t="shared" si="6"/>
        <v>تهران کارگرشمالی،امیرآباد،خ هفتم،پلاک۳۳،واحد۷  - ملیکا ابوطالبی 09108058784</v>
      </c>
    </row>
    <row r="17" spans="1:34" ht="22.35" customHeight="1">
      <c r="A17" s="7"/>
      <c r="B17" s="7"/>
      <c r="C17" s="7"/>
      <c r="D17" s="7"/>
      <c r="E17" s="7"/>
      <c r="F17" s="8"/>
      <c r="G17" s="63">
        <v>10</v>
      </c>
      <c r="H17" s="64" t="s">
        <v>120</v>
      </c>
      <c r="I17" s="63" t="s">
        <v>745</v>
      </c>
      <c r="J17" s="102"/>
      <c r="K17" s="10" t="str">
        <f t="shared" ca="1" si="0"/>
        <v/>
      </c>
      <c r="L17" s="11"/>
      <c r="M17" s="11" t="s">
        <v>198</v>
      </c>
      <c r="N17" s="11" t="s">
        <v>771</v>
      </c>
      <c r="O17" s="102">
        <v>5501.3</v>
      </c>
      <c r="P17" s="102">
        <v>1</v>
      </c>
      <c r="Q17" s="12" t="str">
        <f>VLOOKUP(O17, '[1]لیست محصولات اردیبهشت ۱۴۰۳'!B:C,2,0)</f>
        <v>ورتکس | Vortex</v>
      </c>
      <c r="R17" s="102"/>
      <c r="S17" s="11">
        <f>VLOOKUP(O17, '[1]لیست محصولات اردیبهشت ۱۴۰۳'!B:F,5,0)</f>
        <v>4000</v>
      </c>
      <c r="T17" s="13">
        <f>VLOOKUP(O17, '[1]لیست محصولات اردیبهشت ۱۴۰۳'!B:G,6,0)</f>
        <v>51200000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51200000</v>
      </c>
      <c r="Y17" s="16"/>
      <c r="Z17" s="13">
        <f t="shared" si="4"/>
        <v>51200000</v>
      </c>
      <c r="AA17" s="17" t="s">
        <v>38</v>
      </c>
      <c r="AB17" s="12" t="s">
        <v>772</v>
      </c>
      <c r="AC17" s="18" t="s">
        <v>773</v>
      </c>
      <c r="AD17" s="19" t="s">
        <v>41</v>
      </c>
      <c r="AE17" s="96" t="s">
        <v>500</v>
      </c>
      <c r="AF17" s="20"/>
      <c r="AG17" s="21" t="str">
        <f t="shared" si="5"/>
        <v>TRUE</v>
      </c>
      <c r="AH17" s="22" t="str">
        <f t="shared" si="6"/>
        <v>تهران صادقیه اشرفی اصفهانی خیابان عرب حسینی خیابان حائری پلاک ۲۶ کلینیک دامپزشکی دکتر مهرداد کریمی -  اسماعیلی 09380977784</v>
      </c>
    </row>
    <row r="18" spans="1:34" ht="22.35" customHeight="1">
      <c r="A18" s="7"/>
      <c r="B18" s="7"/>
      <c r="C18" s="7"/>
      <c r="D18" s="7"/>
      <c r="E18" s="7"/>
      <c r="F18" s="8"/>
      <c r="G18" s="102">
        <v>11</v>
      </c>
      <c r="H18" s="9">
        <v>274474330445</v>
      </c>
      <c r="I18" s="102" t="s">
        <v>745</v>
      </c>
      <c r="J18" s="102"/>
      <c r="K18" s="10" t="str">
        <f t="shared" ca="1" si="0"/>
        <v/>
      </c>
      <c r="L18" s="11" t="s">
        <v>774</v>
      </c>
      <c r="M18" s="11" t="s">
        <v>775</v>
      </c>
      <c r="N18" s="11"/>
      <c r="O18" s="102">
        <v>5511.22</v>
      </c>
      <c r="P18" s="102">
        <v>1</v>
      </c>
      <c r="Q18" s="65" t="str">
        <f>VLOOKUP(O18, '[1]لیست محصولات اردیبهشت ۱۴۰۳'!B:C,2,0)</f>
        <v>هامبلا(رست دمی) | Hambella( Filter Roast)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13350000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13350000</v>
      </c>
      <c r="Y18" s="16"/>
      <c r="Z18" s="13">
        <f t="shared" si="4"/>
        <v>13350000</v>
      </c>
      <c r="AA18" s="17" t="s">
        <v>38</v>
      </c>
      <c r="AB18" s="12" t="s">
        <v>776</v>
      </c>
      <c r="AC18" s="18" t="s">
        <v>777</v>
      </c>
      <c r="AD18" s="19" t="s">
        <v>41</v>
      </c>
      <c r="AE18" s="18"/>
      <c r="AF18" s="20"/>
      <c r="AG18" s="21" t="str">
        <f t="shared" si="5"/>
        <v>TRUE</v>
      </c>
      <c r="AH18" s="22" t="str">
        <f t="shared" si="6"/>
        <v>تهران شهید کلاهدوز، خیابان دیباجی جنوبی، کوچه مژگان، پلاک ۲  - پدرام ضامنی 09124029964</v>
      </c>
    </row>
    <row r="19" spans="1:34" ht="22.35" customHeight="1">
      <c r="A19" s="7"/>
      <c r="B19" s="7"/>
      <c r="C19" s="7"/>
      <c r="D19" s="7"/>
      <c r="E19" s="7"/>
      <c r="F19" s="8"/>
      <c r="G19" s="102">
        <v>12</v>
      </c>
      <c r="H19" s="9">
        <v>274480278019</v>
      </c>
      <c r="I19" s="102" t="s">
        <v>745</v>
      </c>
      <c r="J19" s="102"/>
      <c r="K19" s="10" t="str">
        <f t="shared" ca="1" si="0"/>
        <v/>
      </c>
      <c r="L19" s="11" t="s">
        <v>448</v>
      </c>
      <c r="M19" s="11" t="s">
        <v>273</v>
      </c>
      <c r="N19" s="11"/>
      <c r="O19" s="102">
        <v>5501.2</v>
      </c>
      <c r="P19" s="102">
        <v>1</v>
      </c>
      <c r="Q19" s="12" t="str">
        <f>VLOOKUP(O19, '[1]لیست محصولات اردیبهشت ۱۴۰۳'!B:C,2,0)</f>
        <v>ورتکس | Vortex</v>
      </c>
      <c r="R19" s="102"/>
      <c r="S19" s="11">
        <f>VLOOKUP(O19, '[1]لیست محصولات اردیبهشت ۱۴۰۳'!B:F,5,0)</f>
        <v>750</v>
      </c>
      <c r="T19" s="13">
        <f>VLOOKUP(O19, '[1]لیست محصولات اردیبهشت ۱۴۰۳'!B:G,6,0)</f>
        <v>9900000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9900000</v>
      </c>
      <c r="Y19" s="16"/>
      <c r="Z19" s="13">
        <f t="shared" si="4"/>
        <v>9900000</v>
      </c>
      <c r="AA19" s="17" t="s">
        <v>38</v>
      </c>
      <c r="AB19" s="12" t="s">
        <v>778</v>
      </c>
      <c r="AC19" s="18" t="s">
        <v>779</v>
      </c>
      <c r="AD19" s="19" t="s">
        <v>41</v>
      </c>
      <c r="AE19" s="18"/>
      <c r="AF19" s="20"/>
      <c r="AG19" s="21" t="str">
        <f t="shared" si="5"/>
        <v>TRUE</v>
      </c>
      <c r="AH19" s="22" t="str">
        <f t="shared" si="6"/>
        <v>تهران میدان پونک، بلوار سیمون بولیوار، خیابان فکوری، کوچه هفتم شرقی  - هومن احمدی 09395509091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3">
        <v>13</v>
      </c>
      <c r="H20" s="64" t="s">
        <v>780</v>
      </c>
      <c r="I20" s="63" t="s">
        <v>745</v>
      </c>
      <c r="J20" s="102"/>
      <c r="K20" s="10" t="str">
        <f t="shared" ca="1" si="0"/>
        <v/>
      </c>
      <c r="L20" s="11" t="s">
        <v>80</v>
      </c>
      <c r="M20" s="11" t="s">
        <v>781</v>
      </c>
      <c r="N20" s="11" t="s">
        <v>82</v>
      </c>
      <c r="O20" s="102">
        <v>5522.2</v>
      </c>
      <c r="P20" s="102">
        <v>20</v>
      </c>
      <c r="Q20" s="12" t="str">
        <f>VLOOKUP(O20, '[1]لیست محصولات اردیبهشت ۱۴۰۳'!B:C,2,0)</f>
        <v>تامارا | Tamara</v>
      </c>
      <c r="R20" s="102"/>
      <c r="S20" s="11">
        <f>VLOOKUP(O20, '[1]لیست محصولات اردیبهشت ۱۴۰۳'!B:F,5,0)</f>
        <v>750</v>
      </c>
      <c r="T20" s="13">
        <f>VLOOKUP(O20, '[1]لیست محصولات اردیبهشت ۱۴۰۳'!B:G,6,0)</f>
        <v>12450000</v>
      </c>
      <c r="U20" s="14"/>
      <c r="V20" s="15">
        <f t="shared" si="1"/>
        <v>0</v>
      </c>
      <c r="W20" s="11">
        <f t="shared" si="2"/>
        <v>20</v>
      </c>
      <c r="X20" s="13">
        <f t="shared" si="3"/>
        <v>249000000</v>
      </c>
      <c r="Y20" s="16"/>
      <c r="Z20" s="13">
        <f t="shared" si="4"/>
        <v>249000000</v>
      </c>
      <c r="AA20" s="17" t="s">
        <v>83</v>
      </c>
      <c r="AB20" s="12" t="s">
        <v>782</v>
      </c>
      <c r="AC20" s="18" t="s">
        <v>85</v>
      </c>
      <c r="AD20" s="19"/>
      <c r="AE20" s="103" t="s">
        <v>780</v>
      </c>
      <c r="AF20" s="20"/>
      <c r="AG20" s="21" t="str">
        <f t="shared" si="5"/>
        <v>TRUE</v>
      </c>
      <c r="AH20" s="22" t="str">
        <f t="shared" si="6"/>
        <v>مشهد بلوار کوثر، بین کوثر 7 و 9 کافه مینل - آروین رجروندی 09378374518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3">
        <v>14</v>
      </c>
      <c r="H21" s="125">
        <v>274480473554</v>
      </c>
      <c r="I21" s="123" t="s">
        <v>745</v>
      </c>
      <c r="J21" s="102"/>
      <c r="K21" s="10" t="str">
        <f t="shared" ca="1" si="0"/>
        <v/>
      </c>
      <c r="L21" s="121" t="s">
        <v>374</v>
      </c>
      <c r="M21" s="121" t="s">
        <v>783</v>
      </c>
      <c r="N21" s="121" t="s">
        <v>784</v>
      </c>
      <c r="O21" s="102">
        <v>3325.1</v>
      </c>
      <c r="P21" s="102">
        <v>1</v>
      </c>
      <c r="Q21" s="12" t="str">
        <f>VLOOKUP(O21, '[1]لیست محصولات اردیبهشت ۱۴۰۳'!B:C,2,0)</f>
        <v>راتناگری | Ratnagiri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4250000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4250000</v>
      </c>
      <c r="Y21" s="16"/>
      <c r="Z21" s="13">
        <f t="shared" si="4"/>
        <v>4250000</v>
      </c>
      <c r="AA21" s="133" t="s">
        <v>87</v>
      </c>
      <c r="AB21" s="131" t="s">
        <v>785</v>
      </c>
      <c r="AC21" s="127" t="s">
        <v>786</v>
      </c>
      <c r="AD21" s="129"/>
      <c r="AE21" s="18"/>
      <c r="AF21" s="20"/>
      <c r="AG21" s="21" t="str">
        <f t="shared" si="5"/>
        <v>TRUE</v>
      </c>
      <c r="AH21" s="22" t="str">
        <f>AA21&amp;" "&amp;AB21&amp;" "&amp;N21&amp;" - "&amp;L21&amp;" "&amp;M21&amp;" "&amp;AC21</f>
        <v>کرج گوهردشت_بالاتر از پارک سه باندی_به سمت فلکه اول گوهردشت_جنب داروخانه دکتر پور محمد کافه اِدِنا - سیاوش کشاورزی 09354321891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6"/>
      <c r="I22" s="124"/>
      <c r="J22" s="102"/>
      <c r="K22" s="10" t="str">
        <f t="shared" ca="1" si="0"/>
        <v/>
      </c>
      <c r="L22" s="122"/>
      <c r="M22" s="122"/>
      <c r="N22" s="122"/>
      <c r="O22" s="102">
        <v>3326.1</v>
      </c>
      <c r="P22" s="102">
        <v>1</v>
      </c>
      <c r="Q22" s="12" t="str">
        <f>VLOOKUP(O22, '[1]لیست محصولات اردیبهشت ۱۴۰۳'!B:C,2,0)</f>
        <v>میاگروس | Milagros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3750000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3750000</v>
      </c>
      <c r="Y22" s="16"/>
      <c r="Z22" s="13">
        <f t="shared" si="4"/>
        <v>3750000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ref="AH22:AH85" si="7">AA22&amp;" "&amp;AB22&amp;" "&amp;N22&amp;" - "&amp;L22&amp;" "&amp;M22&amp;" "&amp;AC22</f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3">
        <v>15</v>
      </c>
      <c r="H23" s="125">
        <v>274484634678</v>
      </c>
      <c r="I23" s="123" t="s">
        <v>745</v>
      </c>
      <c r="J23" s="102"/>
      <c r="K23" s="10" t="str">
        <f t="shared" ca="1" si="0"/>
        <v/>
      </c>
      <c r="L23" s="121" t="s">
        <v>787</v>
      </c>
      <c r="M23" s="121" t="s">
        <v>788</v>
      </c>
      <c r="N23" s="121"/>
      <c r="O23" s="102">
        <v>5522.2</v>
      </c>
      <c r="P23" s="102">
        <v>1</v>
      </c>
      <c r="Q23" s="12" t="str">
        <f>VLOOKUP(O23, '[1]لیست محصولات اردیبهشت ۱۴۰۳'!B:C,2,0)</f>
        <v>تامارا | Tamara</v>
      </c>
      <c r="R23" s="102"/>
      <c r="S23" s="11">
        <f>VLOOKUP(O23, '[1]لیست محصولات اردیبهشت ۱۴۰۳'!B:F,5,0)</f>
        <v>750</v>
      </c>
      <c r="T23" s="13">
        <f>VLOOKUP(O23, '[1]لیست محصولات اردیبهشت ۱۴۰۳'!B:G,6,0)</f>
        <v>12450000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12450000</v>
      </c>
      <c r="Y23" s="16"/>
      <c r="Z23" s="13">
        <f t="shared" si="4"/>
        <v>12450000</v>
      </c>
      <c r="AA23" s="133" t="s">
        <v>282</v>
      </c>
      <c r="AB23" s="131" t="s">
        <v>789</v>
      </c>
      <c r="AC23" s="127" t="s">
        <v>790</v>
      </c>
      <c r="AD23" s="129"/>
      <c r="AE23" s="18"/>
      <c r="AF23" s="20"/>
      <c r="AG23" s="21" t="str">
        <f t="shared" si="5"/>
        <v>TRUE</v>
      </c>
      <c r="AH23" s="22" t="str">
        <f t="shared" si="7"/>
        <v>زنجان بلوار دانشجو _ روبروی آموزشگاه رانندگی فجر _ کافه لامور _ کانکس سفید  - ریحانه پرچگانی 09190595396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24"/>
      <c r="H24" s="126"/>
      <c r="I24" s="124"/>
      <c r="J24" s="102"/>
      <c r="K24" s="10" t="str">
        <f t="shared" ca="1" si="0"/>
        <v/>
      </c>
      <c r="L24" s="122"/>
      <c r="M24" s="122"/>
      <c r="N24" s="122"/>
      <c r="O24" s="102">
        <v>5501.3</v>
      </c>
      <c r="P24" s="102">
        <v>1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4000</v>
      </c>
      <c r="T24" s="13">
        <f>VLOOKUP(O24, '[1]لیست محصولات اردیبهشت ۱۴۰۳'!B:G,6,0)</f>
        <v>51200000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51200000</v>
      </c>
      <c r="Y24" s="16"/>
      <c r="Z24" s="13">
        <f t="shared" si="4"/>
        <v>51200000</v>
      </c>
      <c r="AA24" s="134"/>
      <c r="AB24" s="132"/>
      <c r="AC24" s="128"/>
      <c r="AD24" s="130"/>
      <c r="AE24" s="18"/>
      <c r="AF24" s="20"/>
      <c r="AG24" s="21" t="str">
        <f t="shared" si="5"/>
        <v>TRUE</v>
      </c>
      <c r="AH24" s="22" t="str">
        <f t="shared" si="7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3">
        <v>16</v>
      </c>
      <c r="H25" s="125">
        <v>274488353650</v>
      </c>
      <c r="I25" s="123" t="s">
        <v>745</v>
      </c>
      <c r="J25" s="102"/>
      <c r="K25" s="10" t="str">
        <f t="shared" ca="1" si="0"/>
        <v/>
      </c>
      <c r="L25" s="121" t="s">
        <v>767</v>
      </c>
      <c r="M25" s="121" t="s">
        <v>791</v>
      </c>
      <c r="N25" s="121" t="s">
        <v>792</v>
      </c>
      <c r="O25" s="102">
        <v>5501.3</v>
      </c>
      <c r="P25" s="102">
        <v>2</v>
      </c>
      <c r="Q25" s="12" t="str">
        <f>VLOOKUP(O25, '[1]لیست محصولات اردیبهشت ۱۴۰۳'!B:C,2,0)</f>
        <v>ورتکس | Vortex</v>
      </c>
      <c r="R25" s="102"/>
      <c r="S25" s="11">
        <f>VLOOKUP(O25, '[1]لیست محصولات اردیبهشت ۱۴۰۳'!B:F,5,0)</f>
        <v>4000</v>
      </c>
      <c r="T25" s="13">
        <f>VLOOKUP(O25, '[1]لیست محصولات اردیبهشت ۱۴۰۳'!B:G,6,0)</f>
        <v>51200000</v>
      </c>
      <c r="U25" s="14"/>
      <c r="V25" s="15">
        <f t="shared" si="1"/>
        <v>0</v>
      </c>
      <c r="W25" s="11">
        <f t="shared" si="2"/>
        <v>2</v>
      </c>
      <c r="X25" s="13">
        <f t="shared" si="3"/>
        <v>102400000</v>
      </c>
      <c r="Y25" s="16"/>
      <c r="Z25" s="13">
        <f t="shared" si="4"/>
        <v>102400000</v>
      </c>
      <c r="AA25" s="133" t="s">
        <v>38</v>
      </c>
      <c r="AB25" s="131" t="s">
        <v>793</v>
      </c>
      <c r="AC25" s="127" t="s">
        <v>794</v>
      </c>
      <c r="AD25" s="129"/>
      <c r="AE25" s="162" t="s">
        <v>795</v>
      </c>
      <c r="AF25" s="20"/>
      <c r="AG25" s="21" t="str">
        <f t="shared" si="5"/>
        <v>TRUE</v>
      </c>
      <c r="AH25" s="22" t="str">
        <f t="shared" si="7"/>
        <v>تهران دزاشیب کوچه افشار کافه پاز - ملیکا بیات 09102110518</v>
      </c>
    </row>
    <row r="26" spans="1:34" ht="22.35" customHeight="1">
      <c r="A26" s="7"/>
      <c r="B26" s="7"/>
      <c r="C26" s="7"/>
      <c r="D26" s="7"/>
      <c r="E26" s="7"/>
      <c r="F26" s="8"/>
      <c r="G26" s="151"/>
      <c r="H26" s="182"/>
      <c r="I26" s="151"/>
      <c r="J26" s="102"/>
      <c r="K26" s="10" t="str">
        <f t="shared" ca="1" si="0"/>
        <v/>
      </c>
      <c r="L26" s="135"/>
      <c r="M26" s="135"/>
      <c r="N26" s="135"/>
      <c r="O26" s="102">
        <v>5511.2</v>
      </c>
      <c r="P26" s="102">
        <v>1</v>
      </c>
      <c r="Q26" s="12" t="str">
        <f>VLOOKUP(O26, '[1]لیست محصولات اردیبهشت ۱۴۰۳'!B:C,2,0)</f>
        <v>هامبلا | Hambella</v>
      </c>
      <c r="R26" s="102"/>
      <c r="S26" s="11">
        <f>VLOOKUP(O26, '[1]لیست محصولات اردیبهشت ۱۴۰۳'!B:F,5,0)</f>
        <v>750</v>
      </c>
      <c r="T26" s="13">
        <f>VLOOKUP(O26, '[1]لیست محصولات اردیبهشت ۱۴۰۳'!B:G,6,0)</f>
        <v>13350000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13350000</v>
      </c>
      <c r="Y26" s="16"/>
      <c r="Z26" s="13">
        <f t="shared" si="4"/>
        <v>13350000</v>
      </c>
      <c r="AA26" s="155"/>
      <c r="AB26" s="154"/>
      <c r="AC26" s="153"/>
      <c r="AD26" s="152"/>
      <c r="AE26" s="207"/>
      <c r="AF26" s="20"/>
      <c r="AG26" s="21" t="str">
        <f t="shared" si="5"/>
        <v>TRUE</v>
      </c>
      <c r="AH26" s="22" t="str">
        <f t="shared" si="7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4"/>
      <c r="H27" s="126"/>
      <c r="I27" s="124"/>
      <c r="J27" s="102"/>
      <c r="K27" s="10" t="str">
        <f t="shared" ca="1" si="0"/>
        <v/>
      </c>
      <c r="L27" s="122"/>
      <c r="M27" s="122"/>
      <c r="N27" s="122"/>
      <c r="O27" s="102">
        <v>3326.1</v>
      </c>
      <c r="P27" s="102">
        <v>1</v>
      </c>
      <c r="Q27" s="12" t="str">
        <f>VLOOKUP(O27, '[1]لیست محصولات اردیبهشت ۱۴۰۳'!B:C,2,0)</f>
        <v>میاگروس | Milagros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3750000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3750000</v>
      </c>
      <c r="Y27" s="16"/>
      <c r="Z27" s="13">
        <f t="shared" si="4"/>
        <v>3750000</v>
      </c>
      <c r="AA27" s="134"/>
      <c r="AB27" s="132"/>
      <c r="AC27" s="128"/>
      <c r="AD27" s="130"/>
      <c r="AE27" s="163"/>
      <c r="AF27" s="20"/>
      <c r="AG27" s="21" t="str">
        <f t="shared" si="5"/>
        <v>TRUE</v>
      </c>
      <c r="AH27" s="22" t="str">
        <f t="shared" si="7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>
        <v>17</v>
      </c>
      <c r="H28" s="9">
        <v>274490000716</v>
      </c>
      <c r="I28" s="102" t="s">
        <v>745</v>
      </c>
      <c r="J28" s="102"/>
      <c r="K28" s="10" t="str">
        <f t="shared" ca="1" si="0"/>
        <v/>
      </c>
      <c r="L28" s="11" t="s">
        <v>135</v>
      </c>
      <c r="M28" s="11" t="s">
        <v>796</v>
      </c>
      <c r="N28" s="11"/>
      <c r="O28" s="102">
        <v>5501.2</v>
      </c>
      <c r="P28" s="102">
        <v>1</v>
      </c>
      <c r="Q28" s="12" t="str">
        <f>VLOOKUP(O28, '[1]لیست محصولات اردیبهشت ۱۴۰۳'!B:C,2,0)</f>
        <v>ورتکس | Vortex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9900000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9900000</v>
      </c>
      <c r="Y28" s="16"/>
      <c r="Z28" s="13">
        <f t="shared" si="4"/>
        <v>9900000</v>
      </c>
      <c r="AA28" s="17" t="s">
        <v>797</v>
      </c>
      <c r="AB28" s="12" t="s">
        <v>798</v>
      </c>
      <c r="AC28" s="18" t="s">
        <v>799</v>
      </c>
      <c r="AD28" s="19"/>
      <c r="AE28" s="18"/>
      <c r="AF28" s="20"/>
      <c r="AG28" s="21" t="str">
        <f t="shared" si="5"/>
        <v>TRUE</v>
      </c>
      <c r="AH28" s="22" t="str">
        <f t="shared" si="7"/>
        <v>سنندج شهرک ساحلی رو به رو پمپ بنزین خیابان یاسا مجتمع بانک کشاورزی بلوک۴ واحد ۴۹۲  - اردوان بهرامی 09184290526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3">
        <v>18</v>
      </c>
      <c r="H29" s="125">
        <v>274497900251</v>
      </c>
      <c r="I29" s="123" t="s">
        <v>745</v>
      </c>
      <c r="J29" s="102"/>
      <c r="K29" s="10" t="str">
        <f t="shared" ca="1" si="0"/>
        <v/>
      </c>
      <c r="L29" s="121" t="s">
        <v>800</v>
      </c>
      <c r="M29" s="121" t="s">
        <v>801</v>
      </c>
      <c r="N29" s="121" t="s">
        <v>802</v>
      </c>
      <c r="O29" s="102">
        <v>3325.1</v>
      </c>
      <c r="P29" s="102">
        <v>2</v>
      </c>
      <c r="Q29" s="12" t="str">
        <f>VLOOKUP(O29, '[1]لیست محصولات اردیبهشت ۱۴۰۳'!B:C,2,0)</f>
        <v>راتناگری | Ratnagiri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4250000</v>
      </c>
      <c r="U29" s="14"/>
      <c r="V29" s="15">
        <f t="shared" si="1"/>
        <v>0</v>
      </c>
      <c r="W29" s="11">
        <f t="shared" si="2"/>
        <v>2</v>
      </c>
      <c r="X29" s="13">
        <f t="shared" si="3"/>
        <v>8500000</v>
      </c>
      <c r="Y29" s="16"/>
      <c r="Z29" s="13">
        <f t="shared" si="4"/>
        <v>8500000</v>
      </c>
      <c r="AA29" s="133" t="s">
        <v>497</v>
      </c>
      <c r="AB29" s="131" t="s">
        <v>803</v>
      </c>
      <c r="AC29" s="127" t="s">
        <v>804</v>
      </c>
      <c r="AD29" s="129"/>
      <c r="AE29" s="18"/>
      <c r="AF29" s="20"/>
      <c r="AG29" s="21" t="str">
        <f t="shared" si="5"/>
        <v>TRUE</v>
      </c>
      <c r="AH29" s="22" t="str">
        <f t="shared" si="7"/>
        <v>کرمانشاه خیابان نوبهار جنب بانک صادرات بستنی نوبهار - کهیار فرامرزی 09188315883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1"/>
      <c r="H30" s="182"/>
      <c r="I30" s="151"/>
      <c r="J30" s="102"/>
      <c r="K30" s="10" t="str">
        <f t="shared" ca="1" si="0"/>
        <v/>
      </c>
      <c r="L30" s="135"/>
      <c r="M30" s="135"/>
      <c r="N30" s="135"/>
      <c r="O30" s="102">
        <v>3326.1</v>
      </c>
      <c r="P30" s="102">
        <v>2</v>
      </c>
      <c r="Q30" s="12" t="str">
        <f>VLOOKUP(O30, '[1]لیست محصولات اردیبهشت ۱۴۰۳'!B:C,2,0)</f>
        <v>میاگروس | Milagros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3750000</v>
      </c>
      <c r="U30" s="14"/>
      <c r="V30" s="15">
        <f t="shared" si="1"/>
        <v>0</v>
      </c>
      <c r="W30" s="11">
        <f t="shared" si="2"/>
        <v>2</v>
      </c>
      <c r="X30" s="13">
        <f t="shared" si="3"/>
        <v>7500000</v>
      </c>
      <c r="Y30" s="16"/>
      <c r="Z30" s="13">
        <f t="shared" si="4"/>
        <v>7500000</v>
      </c>
      <c r="AA30" s="155"/>
      <c r="AB30" s="154"/>
      <c r="AC30" s="153"/>
      <c r="AD30" s="152"/>
      <c r="AE30" s="18"/>
      <c r="AF30" s="20"/>
      <c r="AG30" s="21" t="str">
        <f t="shared" si="5"/>
        <v>TRUE</v>
      </c>
      <c r="AH30" s="22" t="str">
        <f t="shared" si="7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24"/>
      <c r="H31" s="126"/>
      <c r="I31" s="124"/>
      <c r="J31" s="102"/>
      <c r="K31" s="10" t="str">
        <f t="shared" ca="1" si="0"/>
        <v/>
      </c>
      <c r="L31" s="122"/>
      <c r="M31" s="122"/>
      <c r="N31" s="122"/>
      <c r="O31" s="102">
        <v>5522.2</v>
      </c>
      <c r="P31" s="102">
        <v>3</v>
      </c>
      <c r="Q31" s="12" t="str">
        <f>VLOOKUP(O31, '[1]لیست محصولات اردیبهشت ۱۴۰۳'!B:C,2,0)</f>
        <v>تامارا | Tamara</v>
      </c>
      <c r="R31" s="102"/>
      <c r="S31" s="11">
        <f>VLOOKUP(O31, '[1]لیست محصولات اردیبهشت ۱۴۰۳'!B:F,5,0)</f>
        <v>750</v>
      </c>
      <c r="T31" s="13">
        <f>VLOOKUP(O31, '[1]لیست محصولات اردیبهشت ۱۴۰۳'!B:G,6,0)</f>
        <v>12450000</v>
      </c>
      <c r="U31" s="14"/>
      <c r="V31" s="15">
        <f t="shared" si="1"/>
        <v>0</v>
      </c>
      <c r="W31" s="11">
        <f t="shared" si="2"/>
        <v>3</v>
      </c>
      <c r="X31" s="13">
        <f t="shared" si="3"/>
        <v>37350000</v>
      </c>
      <c r="Y31" s="16"/>
      <c r="Z31" s="13">
        <f t="shared" si="4"/>
        <v>37350000</v>
      </c>
      <c r="AA31" s="134"/>
      <c r="AB31" s="132"/>
      <c r="AC31" s="128"/>
      <c r="AD31" s="130"/>
      <c r="AE31" s="18"/>
      <c r="AF31" s="20"/>
      <c r="AG31" s="21" t="str">
        <f t="shared" si="5"/>
        <v>TRUE</v>
      </c>
      <c r="AH31" s="22" t="str">
        <f t="shared" si="7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02">
        <v>19</v>
      </c>
      <c r="H32" s="9">
        <v>274499437599</v>
      </c>
      <c r="I32" s="102" t="s">
        <v>745</v>
      </c>
      <c r="J32" s="102"/>
      <c r="K32" s="10" t="str">
        <f t="shared" ca="1" si="0"/>
        <v/>
      </c>
      <c r="L32" s="11" t="s">
        <v>805</v>
      </c>
      <c r="M32" s="11" t="s">
        <v>806</v>
      </c>
      <c r="N32" s="11"/>
      <c r="O32" s="102">
        <v>5511.1</v>
      </c>
      <c r="P32" s="102">
        <v>1</v>
      </c>
      <c r="Q32" s="12" t="str">
        <f>VLOOKUP(O32, '[1]لیست محصولات اردیبهشت ۱۴۰۳'!B:C,2,0)</f>
        <v>هامبلا | Hambella</v>
      </c>
      <c r="R32" s="102" t="s">
        <v>151</v>
      </c>
      <c r="S32" s="11">
        <f>VLOOKUP(O32, '[1]لیست محصولات اردیبهشت ۱۴۰۳'!B:F,5,0)</f>
        <v>150</v>
      </c>
      <c r="T32" s="13">
        <f>VLOOKUP(O32, '[1]لیست محصولات اردیبهشت ۱۴۰۳'!B:G,6,0)</f>
        <v>2800000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2800000</v>
      </c>
      <c r="Y32" s="16"/>
      <c r="Z32" s="13">
        <f t="shared" si="4"/>
        <v>2800000</v>
      </c>
      <c r="AA32" s="17" t="s">
        <v>38</v>
      </c>
      <c r="AB32" s="12" t="s">
        <v>807</v>
      </c>
      <c r="AC32" s="18" t="s">
        <v>808</v>
      </c>
      <c r="AD32" s="19" t="s">
        <v>41</v>
      </c>
      <c r="AE32" s="18"/>
      <c r="AF32" s="20"/>
      <c r="AG32" s="21" t="str">
        <f t="shared" si="5"/>
        <v>TRUE</v>
      </c>
      <c r="AH32" s="22" t="str">
        <f t="shared" si="7"/>
        <v>تهران بالاتر از 4 راه پارک وی - کوچه خالقی-اریا پلاک 1 زنگ 7  - سام نوشتکین 09120319953</v>
      </c>
    </row>
    <row r="33" spans="1:34" ht="22.35" customHeight="1">
      <c r="A33" s="7"/>
      <c r="B33" s="7"/>
      <c r="C33" s="7"/>
      <c r="D33" s="7"/>
      <c r="E33" s="7"/>
      <c r="F33" s="8"/>
      <c r="G33" s="63">
        <v>20</v>
      </c>
      <c r="H33" s="64" t="s">
        <v>120</v>
      </c>
      <c r="I33" s="63" t="s">
        <v>745</v>
      </c>
      <c r="J33" s="102"/>
      <c r="K33" s="10" t="str">
        <f t="shared" ca="1" si="0"/>
        <v/>
      </c>
      <c r="L33" s="11" t="s">
        <v>221</v>
      </c>
      <c r="M33" s="11" t="s">
        <v>239</v>
      </c>
      <c r="N33" s="11" t="s">
        <v>809</v>
      </c>
      <c r="O33" s="102">
        <v>5511.2</v>
      </c>
      <c r="P33" s="102">
        <v>5</v>
      </c>
      <c r="Q33" s="12" t="str">
        <f>VLOOKUP(O33, '[1]لیست محصولات اردیبهشت ۱۴۰۳'!B:C,2,0)</f>
        <v>هامبلا | Hambella</v>
      </c>
      <c r="R33" s="102"/>
      <c r="S33" s="11">
        <f>VLOOKUP(O33, '[1]لیست محصولات اردیبهشت ۱۴۰۳'!B:F,5,0)</f>
        <v>750</v>
      </c>
      <c r="T33" s="13">
        <f>VLOOKUP(O33, '[1]لیست محصولات اردیبهشت ۱۴۰۳'!B:G,6,0)</f>
        <v>13350000</v>
      </c>
      <c r="U33" s="14"/>
      <c r="V33" s="15">
        <f t="shared" si="1"/>
        <v>0</v>
      </c>
      <c r="W33" s="11">
        <f t="shared" si="2"/>
        <v>5</v>
      </c>
      <c r="X33" s="13">
        <f t="shared" si="3"/>
        <v>66750000</v>
      </c>
      <c r="Y33" s="16"/>
      <c r="Z33" s="13">
        <f t="shared" si="4"/>
        <v>66750000</v>
      </c>
      <c r="AA33" s="17" t="s">
        <v>38</v>
      </c>
      <c r="AB33" s="12" t="s">
        <v>67</v>
      </c>
      <c r="AC33" s="18" t="s">
        <v>810</v>
      </c>
      <c r="AD33" s="19"/>
      <c r="AE33" s="18"/>
      <c r="AF33" s="20"/>
      <c r="AG33" s="21" t="str">
        <f t="shared" si="5"/>
        <v>TRUE</v>
      </c>
      <c r="AH33" s="22" t="str">
        <f t="shared" si="7"/>
        <v>تهران - کافه بوک زون - رضا قربانی 09128700335</v>
      </c>
    </row>
    <row r="34" spans="1:34" ht="22.35" customHeight="1">
      <c r="A34" s="7"/>
      <c r="B34" s="7"/>
      <c r="C34" s="7"/>
      <c r="D34" s="7"/>
      <c r="E34" s="7"/>
      <c r="F34" s="8"/>
      <c r="G34" s="123">
        <v>21</v>
      </c>
      <c r="H34" s="125">
        <v>274507235746</v>
      </c>
      <c r="I34" s="123" t="s">
        <v>745</v>
      </c>
      <c r="J34" s="102"/>
      <c r="K34" s="10" t="str">
        <f t="shared" ca="1" si="0"/>
        <v/>
      </c>
      <c r="L34" s="121" t="s">
        <v>485</v>
      </c>
      <c r="M34" s="121" t="s">
        <v>811</v>
      </c>
      <c r="N34" s="121"/>
      <c r="O34" s="102">
        <v>5522.2</v>
      </c>
      <c r="P34" s="102">
        <v>2</v>
      </c>
      <c r="Q34" s="12" t="str">
        <f>VLOOKUP(O34, '[1]لیست محصولات اردیبهشت ۱۴۰۳'!B:C,2,0)</f>
        <v>تامارا | Tamara</v>
      </c>
      <c r="R34" s="102"/>
      <c r="S34" s="11">
        <f>VLOOKUP(O34, '[1]لیست محصولات اردیبهشت ۱۴۰۳'!B:F,5,0)</f>
        <v>750</v>
      </c>
      <c r="T34" s="13">
        <f>VLOOKUP(O34, '[1]لیست محصولات اردیبهشت ۱۴۰۳'!B:G,6,0)</f>
        <v>12450000</v>
      </c>
      <c r="U34" s="14"/>
      <c r="V34" s="15">
        <f t="shared" si="1"/>
        <v>0</v>
      </c>
      <c r="W34" s="11">
        <f t="shared" si="2"/>
        <v>2</v>
      </c>
      <c r="X34" s="13">
        <f t="shared" si="3"/>
        <v>24900000</v>
      </c>
      <c r="Y34" s="16"/>
      <c r="Z34" s="13">
        <f t="shared" si="4"/>
        <v>24900000</v>
      </c>
      <c r="AA34" s="133" t="s">
        <v>38</v>
      </c>
      <c r="AB34" s="131" t="s">
        <v>812</v>
      </c>
      <c r="AC34" s="127" t="s">
        <v>813</v>
      </c>
      <c r="AD34" s="129"/>
      <c r="AE34" s="18"/>
      <c r="AF34" s="20"/>
      <c r="AG34" s="21" t="str">
        <f t="shared" si="5"/>
        <v>TRUE</v>
      </c>
      <c r="AH34" s="22" t="str">
        <f t="shared" si="7"/>
        <v>تهران خیابان ولیعصر نرسییده به چهار راه سپه جنب پاساژ حکمت ایرانیان پلاک 1021 واحد 6  - محمد صبوری 09126726729</v>
      </c>
    </row>
    <row r="35" spans="1:34" ht="22.35" customHeight="1">
      <c r="A35" s="7"/>
      <c r="B35" s="7"/>
      <c r="C35" s="7"/>
      <c r="D35" s="7"/>
      <c r="E35" s="7"/>
      <c r="F35" s="8"/>
      <c r="G35" s="151"/>
      <c r="H35" s="182"/>
      <c r="I35" s="151"/>
      <c r="J35" s="102"/>
      <c r="K35" s="10" t="str">
        <f t="shared" ca="1" si="0"/>
        <v/>
      </c>
      <c r="L35" s="135"/>
      <c r="M35" s="135"/>
      <c r="N35" s="135"/>
      <c r="O35" s="102">
        <v>5511.2</v>
      </c>
      <c r="P35" s="102">
        <v>2</v>
      </c>
      <c r="Q35" s="12" t="str">
        <f>VLOOKUP(O35, '[1]لیست محصولات اردیبهشت ۱۴۰۳'!B:C,2,0)</f>
        <v>هامبلا | Hambella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13350000</v>
      </c>
      <c r="U35" s="14"/>
      <c r="V35" s="15">
        <f t="shared" si="1"/>
        <v>0</v>
      </c>
      <c r="W35" s="11">
        <f t="shared" si="2"/>
        <v>2</v>
      </c>
      <c r="X35" s="13">
        <f t="shared" si="3"/>
        <v>26700000</v>
      </c>
      <c r="Y35" s="16"/>
      <c r="Z35" s="13">
        <f t="shared" si="4"/>
        <v>26700000</v>
      </c>
      <c r="AA35" s="155"/>
      <c r="AB35" s="154"/>
      <c r="AC35" s="153"/>
      <c r="AD35" s="152"/>
      <c r="AE35" s="18"/>
      <c r="AF35" s="20"/>
      <c r="AG35" s="21" t="str">
        <f t="shared" si="5"/>
        <v>TRUE</v>
      </c>
      <c r="AH35" s="22" t="str">
        <f t="shared" si="7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24"/>
      <c r="H36" s="126"/>
      <c r="I36" s="124"/>
      <c r="J36" s="102"/>
      <c r="K36" s="10" t="str">
        <f t="shared" ca="1" si="0"/>
        <v/>
      </c>
      <c r="L36" s="122"/>
      <c r="M36" s="122"/>
      <c r="N36" s="122"/>
      <c r="O36" s="102">
        <v>3325.2</v>
      </c>
      <c r="P36" s="102">
        <v>2</v>
      </c>
      <c r="Q36" s="12" t="str">
        <f>VLOOKUP(O36, '[1]لیست محصولات اردیبهشت ۱۴۰۳'!B:C,2,0)</f>
        <v>راتناگری | Ratnagiri</v>
      </c>
      <c r="R36" s="102"/>
      <c r="S36" s="11">
        <f>VLOOKUP(O36, '[1]لیست محصولات اردیبهشت ۱۴۰۳'!B:F,5,0)</f>
        <v>750</v>
      </c>
      <c r="T36" s="13">
        <f>VLOOKUP(O36, '[1]لیست محصولات اردیبهشت ۱۴۰۳'!B:G,6,0)</f>
        <v>20700000</v>
      </c>
      <c r="U36" s="14"/>
      <c r="V36" s="15">
        <f t="shared" si="1"/>
        <v>0</v>
      </c>
      <c r="W36" s="11">
        <f t="shared" si="2"/>
        <v>2</v>
      </c>
      <c r="X36" s="13">
        <f t="shared" si="3"/>
        <v>41400000</v>
      </c>
      <c r="Y36" s="16"/>
      <c r="Z36" s="13">
        <f t="shared" si="4"/>
        <v>41400000</v>
      </c>
      <c r="AA36" s="134"/>
      <c r="AB36" s="132"/>
      <c r="AC36" s="128"/>
      <c r="AD36" s="130"/>
      <c r="AE36" s="18"/>
      <c r="AF36" s="20"/>
      <c r="AG36" s="21" t="str">
        <f t="shared" si="5"/>
        <v>TRUE</v>
      </c>
      <c r="AH36" s="22" t="str">
        <f t="shared" si="7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>
        <v>22</v>
      </c>
      <c r="H37" s="9">
        <v>274585969941</v>
      </c>
      <c r="I37" s="102" t="s">
        <v>145</v>
      </c>
      <c r="J37" s="102"/>
      <c r="K37" s="10" t="str">
        <f t="shared" ca="1" si="0"/>
        <v/>
      </c>
      <c r="L37" s="11" t="s">
        <v>814</v>
      </c>
      <c r="M37" s="11" t="s">
        <v>815</v>
      </c>
      <c r="N37" s="11" t="s">
        <v>816</v>
      </c>
      <c r="O37" s="102">
        <v>5511.1</v>
      </c>
      <c r="P37" s="102">
        <v>1</v>
      </c>
      <c r="Q37" s="12" t="str">
        <f>VLOOKUP(O37, '[1]لیست محصولات اردیبهشت ۱۴۰۳'!B:C,2,0)</f>
        <v>هامبلا | Hambella</v>
      </c>
      <c r="R37" s="102" t="s">
        <v>151</v>
      </c>
      <c r="S37" s="11">
        <f>VLOOKUP(O37, '[1]لیست محصولات اردیبهشت ۱۴۰۳'!B:F,5,0)</f>
        <v>150</v>
      </c>
      <c r="T37" s="13">
        <f>VLOOKUP(O37, '[1]لیست محصولات اردیبهشت ۱۴۰۳'!B:G,6,0)</f>
        <v>2800000</v>
      </c>
      <c r="U37" s="24"/>
      <c r="V37" s="15">
        <f t="shared" si="1"/>
        <v>0</v>
      </c>
      <c r="W37" s="11">
        <f t="shared" si="2"/>
        <v>1</v>
      </c>
      <c r="X37" s="13">
        <f t="shared" si="3"/>
        <v>2800000</v>
      </c>
      <c r="Y37" s="16"/>
      <c r="Z37" s="13">
        <f t="shared" si="4"/>
        <v>2800000</v>
      </c>
      <c r="AA37" s="17" t="s">
        <v>38</v>
      </c>
      <c r="AB37" s="12" t="s">
        <v>817</v>
      </c>
      <c r="AC37" s="18" t="s">
        <v>818</v>
      </c>
      <c r="AD37" s="19" t="s">
        <v>41</v>
      </c>
      <c r="AE37" s="103" t="s">
        <v>819</v>
      </c>
      <c r="AF37" s="20"/>
      <c r="AG37" s="21" t="str">
        <f t="shared" si="5"/>
        <v>TRUE</v>
      </c>
      <c r="AH37" s="22" t="str">
        <f t="shared" si="7"/>
        <v>تهران انقلاب اسلامی. خارک. جنب کوچه شهرود. پلاک 14. نگارخانه 14. طبقه سوم کافه 1401 - کوثر رضایی 09386855070</v>
      </c>
    </row>
    <row r="38" spans="1:34" ht="22.35" hidden="1" customHeight="1">
      <c r="A38" s="7"/>
      <c r="B38" s="7"/>
      <c r="C38" s="7"/>
      <c r="D38" s="7"/>
      <c r="E38" s="7"/>
      <c r="F38" s="8"/>
      <c r="G38" s="123"/>
      <c r="H38" s="125"/>
      <c r="I38" s="123"/>
      <c r="J38" s="102"/>
      <c r="K38" s="10"/>
      <c r="L38" s="121"/>
      <c r="M38" s="121"/>
      <c r="N38" s="121"/>
      <c r="O38" s="102"/>
      <c r="P38" s="102"/>
      <c r="Q38" s="12"/>
      <c r="R38" s="102"/>
      <c r="S38" s="11"/>
      <c r="T38" s="13"/>
      <c r="U38" s="14"/>
      <c r="V38" s="15"/>
      <c r="W38" s="11"/>
      <c r="X38" s="13"/>
      <c r="Y38" s="16"/>
      <c r="Z38" s="13"/>
      <c r="AA38" s="133"/>
      <c r="AB38" s="131"/>
      <c r="AC38" s="127"/>
      <c r="AD38" s="129"/>
      <c r="AE38" s="18"/>
      <c r="AF38" s="20"/>
      <c r="AG38" s="21" t="str">
        <f t="shared" si="5"/>
        <v>FALSE</v>
      </c>
      <c r="AH38" s="22" t="str">
        <f t="shared" si="7"/>
        <v xml:space="preserve">   -   </v>
      </c>
    </row>
    <row r="39" spans="1:34" ht="22.35" hidden="1" customHeight="1">
      <c r="A39" s="7"/>
      <c r="B39" s="7"/>
      <c r="C39" s="7"/>
      <c r="D39" s="7"/>
      <c r="E39" s="7"/>
      <c r="F39" s="8"/>
      <c r="G39" s="151"/>
      <c r="H39" s="182"/>
      <c r="I39" s="151"/>
      <c r="J39" s="102"/>
      <c r="K39" s="10"/>
      <c r="L39" s="135"/>
      <c r="M39" s="135"/>
      <c r="N39" s="135"/>
      <c r="O39" s="102"/>
      <c r="P39" s="102"/>
      <c r="Q39" s="65"/>
      <c r="R39" s="102"/>
      <c r="S39" s="11"/>
      <c r="T39" s="13"/>
      <c r="U39" s="14"/>
      <c r="V39" s="15"/>
      <c r="W39" s="11"/>
      <c r="X39" s="13"/>
      <c r="Y39" s="16"/>
      <c r="Z39" s="13"/>
      <c r="AA39" s="155"/>
      <c r="AB39" s="154"/>
      <c r="AC39" s="153"/>
      <c r="AD39" s="152"/>
      <c r="AE39" s="18"/>
      <c r="AF39" s="20"/>
      <c r="AG39" s="21" t="str">
        <f t="shared" si="5"/>
        <v>FALSE</v>
      </c>
      <c r="AH39" s="22" t="str">
        <f t="shared" si="7"/>
        <v xml:space="preserve">   -   </v>
      </c>
    </row>
    <row r="40" spans="1:34" ht="22.35" hidden="1" customHeight="1">
      <c r="A40" s="7"/>
      <c r="B40" s="7"/>
      <c r="C40" s="7"/>
      <c r="D40" s="7"/>
      <c r="E40" s="7"/>
      <c r="F40" s="8"/>
      <c r="G40" s="124"/>
      <c r="H40" s="126"/>
      <c r="I40" s="124"/>
      <c r="J40" s="102"/>
      <c r="K40" s="10"/>
      <c r="L40" s="122"/>
      <c r="M40" s="122"/>
      <c r="N40" s="122"/>
      <c r="O40" s="102"/>
      <c r="P40" s="102"/>
      <c r="Q40" s="12"/>
      <c r="R40" s="102"/>
      <c r="S40" s="11"/>
      <c r="T40" s="13"/>
      <c r="U40" s="14"/>
      <c r="V40" s="15"/>
      <c r="W40" s="11"/>
      <c r="X40" s="13"/>
      <c r="Y40" s="16"/>
      <c r="Z40" s="13"/>
      <c r="AA40" s="134"/>
      <c r="AB40" s="132"/>
      <c r="AC40" s="128"/>
      <c r="AD40" s="130"/>
      <c r="AE40" s="18"/>
      <c r="AF40" s="20"/>
      <c r="AG40" s="21" t="str">
        <f t="shared" si="5"/>
        <v>FALSE</v>
      </c>
      <c r="AH40" s="22" t="str">
        <f t="shared" si="7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3">
        <v>23</v>
      </c>
      <c r="H41" s="64" t="s">
        <v>120</v>
      </c>
      <c r="I41" s="63" t="s">
        <v>145</v>
      </c>
      <c r="J41" s="102"/>
      <c r="K41" s="10" t="str">
        <f t="shared" ca="1" si="0"/>
        <v/>
      </c>
      <c r="L41" s="11" t="s">
        <v>820</v>
      </c>
      <c r="M41" s="11" t="s">
        <v>821</v>
      </c>
      <c r="N41" s="11" t="s">
        <v>822</v>
      </c>
      <c r="O41" s="102">
        <v>5501.3</v>
      </c>
      <c r="P41" s="102">
        <v>1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4000</v>
      </c>
      <c r="T41" s="13">
        <f>VLOOKUP(O41, '[1]لیست محصولات اردیبهشت ۱۴۰۳'!B:G,6,0)</f>
        <v>51200000</v>
      </c>
      <c r="U41" s="14"/>
      <c r="V41" s="15">
        <f t="shared" si="1"/>
        <v>0</v>
      </c>
      <c r="W41" s="11">
        <f t="shared" si="2"/>
        <v>1</v>
      </c>
      <c r="X41" s="13">
        <f t="shared" si="3"/>
        <v>51200000</v>
      </c>
      <c r="Y41" s="16"/>
      <c r="Z41" s="13">
        <f t="shared" si="4"/>
        <v>51200000</v>
      </c>
      <c r="AA41" s="17" t="s">
        <v>83</v>
      </c>
      <c r="AB41" s="12" t="s">
        <v>823</v>
      </c>
      <c r="AC41" s="18" t="s">
        <v>824</v>
      </c>
      <c r="AD41" s="19"/>
      <c r="AE41" s="103" t="s">
        <v>825</v>
      </c>
      <c r="AF41" s="20"/>
      <c r="AG41" s="21" t="str">
        <f t="shared" si="5"/>
        <v>TRUE</v>
      </c>
      <c r="AH41" s="22" t="str">
        <f t="shared" si="7"/>
        <v>مشهد خیام جنوبی 12، نبش زنبق 2 کافه کاز - پریسا نیکبخت 09367385847</v>
      </c>
    </row>
    <row r="42" spans="1:34" ht="22.35" hidden="1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/>
      <c r="L42" s="11"/>
      <c r="M42" s="11"/>
      <c r="N42" s="11"/>
      <c r="O42" s="102"/>
      <c r="P42" s="102"/>
      <c r="Q42" s="12"/>
      <c r="R42" s="102"/>
      <c r="S42" s="11"/>
      <c r="T42" s="13"/>
      <c r="U42" s="14"/>
      <c r="V42" s="15"/>
      <c r="W42" s="11"/>
      <c r="X42" s="13"/>
      <c r="Y42" s="16"/>
      <c r="Z42" s="13"/>
      <c r="AA42" s="17"/>
      <c r="AB42" s="12"/>
      <c r="AC42" s="18"/>
      <c r="AD42" s="19"/>
      <c r="AE42" s="18"/>
      <c r="AF42" s="20"/>
      <c r="AG42" s="21"/>
      <c r="AH42" s="22"/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7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7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7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7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7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7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7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7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7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7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7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7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7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7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7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7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7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7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7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7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7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7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7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8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9">IF(C66, P66, U66 )</f>
        <v>0</v>
      </c>
      <c r="W66" s="11">
        <f t="shared" ref="W66:W200" si="10">P66-V66</f>
        <v>0</v>
      </c>
      <c r="X66" s="13" t="e">
        <f t="shared" ref="X66:X200" si="11">P66*T66</f>
        <v>#N/A</v>
      </c>
      <c r="Y66" s="16"/>
      <c r="Z66" s="13" t="e">
        <f t="shared" ref="Z66:Z200" si="12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3">IF(V66=P66, "FALSE", "TRUE" )</f>
        <v>FALSE</v>
      </c>
      <c r="AH66" s="22" t="str">
        <f t="shared" si="7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8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9"/>
        <v>0</v>
      </c>
      <c r="W67" s="11">
        <f t="shared" si="10"/>
        <v>0</v>
      </c>
      <c r="X67" s="13" t="e">
        <f t="shared" si="11"/>
        <v>#N/A</v>
      </c>
      <c r="Y67" s="16"/>
      <c r="Z67" s="13" t="e">
        <f t="shared" si="12"/>
        <v>#N/A</v>
      </c>
      <c r="AA67" s="17"/>
      <c r="AB67" s="12"/>
      <c r="AC67" s="18"/>
      <c r="AD67" s="19"/>
      <c r="AE67" s="18"/>
      <c r="AF67" s="20"/>
      <c r="AG67" s="21" t="str">
        <f t="shared" si="13"/>
        <v>FALSE</v>
      </c>
      <c r="AH67" s="22" t="str">
        <f t="shared" si="7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8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9"/>
        <v>0</v>
      </c>
      <c r="W68" s="11">
        <f t="shared" si="10"/>
        <v>0</v>
      </c>
      <c r="X68" s="13" t="e">
        <f t="shared" si="11"/>
        <v>#N/A</v>
      </c>
      <c r="Y68" s="16"/>
      <c r="Z68" s="13" t="e">
        <f t="shared" si="12"/>
        <v>#N/A</v>
      </c>
      <c r="AA68" s="17"/>
      <c r="AB68" s="12"/>
      <c r="AC68" s="18"/>
      <c r="AD68" s="19"/>
      <c r="AE68" s="18"/>
      <c r="AF68" s="20"/>
      <c r="AG68" s="21" t="str">
        <f t="shared" si="13"/>
        <v>FALSE</v>
      </c>
      <c r="AH68" s="22" t="str">
        <f t="shared" si="7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8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9"/>
        <v>0</v>
      </c>
      <c r="W69" s="11">
        <f t="shared" si="10"/>
        <v>0</v>
      </c>
      <c r="X69" s="13" t="e">
        <f t="shared" si="11"/>
        <v>#N/A</v>
      </c>
      <c r="Y69" s="16"/>
      <c r="Z69" s="13" t="e">
        <f t="shared" si="12"/>
        <v>#N/A</v>
      </c>
      <c r="AA69" s="17"/>
      <c r="AB69" s="12"/>
      <c r="AC69" s="18"/>
      <c r="AD69" s="19"/>
      <c r="AE69" s="18"/>
      <c r="AF69" s="20"/>
      <c r="AG69" s="21" t="str">
        <f t="shared" si="13"/>
        <v>FALSE</v>
      </c>
      <c r="AH69" s="22" t="str">
        <f t="shared" si="7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8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9"/>
        <v>0</v>
      </c>
      <c r="W70" s="11">
        <f t="shared" si="10"/>
        <v>0</v>
      </c>
      <c r="X70" s="13" t="e">
        <f t="shared" si="11"/>
        <v>#N/A</v>
      </c>
      <c r="Y70" s="16"/>
      <c r="Z70" s="13" t="e">
        <f t="shared" si="12"/>
        <v>#N/A</v>
      </c>
      <c r="AA70" s="17"/>
      <c r="AB70" s="12"/>
      <c r="AC70" s="18"/>
      <c r="AD70" s="19"/>
      <c r="AE70" s="18"/>
      <c r="AF70" s="20"/>
      <c r="AG70" s="21" t="str">
        <f t="shared" si="13"/>
        <v>FALSE</v>
      </c>
      <c r="AH70" s="22" t="str">
        <f t="shared" si="7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8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9"/>
        <v>0</v>
      </c>
      <c r="W71" s="11">
        <f t="shared" si="10"/>
        <v>0</v>
      </c>
      <c r="X71" s="13" t="e">
        <f t="shared" si="11"/>
        <v>#N/A</v>
      </c>
      <c r="Y71" s="16"/>
      <c r="Z71" s="13" t="e">
        <f t="shared" si="12"/>
        <v>#N/A</v>
      </c>
      <c r="AA71" s="17"/>
      <c r="AB71" s="12"/>
      <c r="AC71" s="18"/>
      <c r="AD71" s="19"/>
      <c r="AE71" s="18"/>
      <c r="AF71" s="20"/>
      <c r="AG71" s="21" t="str">
        <f t="shared" si="13"/>
        <v>FALSE</v>
      </c>
      <c r="AH71" s="22" t="str">
        <f t="shared" si="7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8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9"/>
        <v>0</v>
      </c>
      <c r="W72" s="11">
        <f t="shared" si="10"/>
        <v>0</v>
      </c>
      <c r="X72" s="13" t="e">
        <f t="shared" si="11"/>
        <v>#N/A</v>
      </c>
      <c r="Y72" s="16"/>
      <c r="Z72" s="13" t="e">
        <f t="shared" si="12"/>
        <v>#N/A</v>
      </c>
      <c r="AA72" s="17"/>
      <c r="AB72" s="12"/>
      <c r="AC72" s="18"/>
      <c r="AD72" s="19"/>
      <c r="AE72" s="18"/>
      <c r="AF72" s="20"/>
      <c r="AG72" s="21" t="str">
        <f t="shared" si="13"/>
        <v>FALSE</v>
      </c>
      <c r="AH72" s="22" t="str">
        <f t="shared" si="7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8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9"/>
        <v>0</v>
      </c>
      <c r="W73" s="11">
        <f t="shared" si="10"/>
        <v>0</v>
      </c>
      <c r="X73" s="13" t="e">
        <f t="shared" si="11"/>
        <v>#N/A</v>
      </c>
      <c r="Y73" s="16"/>
      <c r="Z73" s="13" t="e">
        <f t="shared" si="12"/>
        <v>#N/A</v>
      </c>
      <c r="AA73" s="17"/>
      <c r="AB73" s="12"/>
      <c r="AC73" s="18"/>
      <c r="AD73" s="19"/>
      <c r="AE73" s="18"/>
      <c r="AF73" s="20"/>
      <c r="AG73" s="21" t="str">
        <f t="shared" si="13"/>
        <v>FALSE</v>
      </c>
      <c r="AH73" s="22" t="str">
        <f t="shared" si="7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8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9"/>
        <v>0</v>
      </c>
      <c r="W74" s="11">
        <f t="shared" si="10"/>
        <v>0</v>
      </c>
      <c r="X74" s="13" t="e">
        <f t="shared" si="11"/>
        <v>#N/A</v>
      </c>
      <c r="Y74" s="16"/>
      <c r="Z74" s="13" t="e">
        <f t="shared" si="12"/>
        <v>#N/A</v>
      </c>
      <c r="AA74" s="17"/>
      <c r="AB74" s="12"/>
      <c r="AC74" s="18"/>
      <c r="AD74" s="19"/>
      <c r="AE74" s="18"/>
      <c r="AF74" s="20"/>
      <c r="AG74" s="21" t="str">
        <f t="shared" si="13"/>
        <v>FALSE</v>
      </c>
      <c r="AH74" s="22" t="str">
        <f t="shared" si="7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8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9"/>
        <v>0</v>
      </c>
      <c r="W75" s="11">
        <f t="shared" si="10"/>
        <v>0</v>
      </c>
      <c r="X75" s="13" t="e">
        <f t="shared" si="11"/>
        <v>#N/A</v>
      </c>
      <c r="Y75" s="16"/>
      <c r="Z75" s="13" t="e">
        <f t="shared" si="12"/>
        <v>#N/A</v>
      </c>
      <c r="AA75" s="17"/>
      <c r="AB75" s="12"/>
      <c r="AC75" s="18"/>
      <c r="AD75" s="19"/>
      <c r="AE75" s="18"/>
      <c r="AF75" s="20"/>
      <c r="AG75" s="21" t="str">
        <f t="shared" si="13"/>
        <v>FALSE</v>
      </c>
      <c r="AH75" s="22" t="str">
        <f t="shared" si="7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8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9"/>
        <v>0</v>
      </c>
      <c r="W76" s="11">
        <f t="shared" si="10"/>
        <v>0</v>
      </c>
      <c r="X76" s="13" t="e">
        <f t="shared" si="11"/>
        <v>#N/A</v>
      </c>
      <c r="Y76" s="16"/>
      <c r="Z76" s="13" t="e">
        <f t="shared" si="12"/>
        <v>#N/A</v>
      </c>
      <c r="AA76" s="17"/>
      <c r="AB76" s="12"/>
      <c r="AC76" s="18"/>
      <c r="AD76" s="19"/>
      <c r="AE76" s="18"/>
      <c r="AF76" s="20"/>
      <c r="AG76" s="21" t="str">
        <f t="shared" si="13"/>
        <v>FALSE</v>
      </c>
      <c r="AH76" s="22" t="str">
        <f t="shared" si="7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8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9"/>
        <v>0</v>
      </c>
      <c r="W77" s="11">
        <f t="shared" si="10"/>
        <v>0</v>
      </c>
      <c r="X77" s="13" t="e">
        <f t="shared" si="11"/>
        <v>#N/A</v>
      </c>
      <c r="Y77" s="16"/>
      <c r="Z77" s="13" t="e">
        <f t="shared" si="12"/>
        <v>#N/A</v>
      </c>
      <c r="AA77" s="17"/>
      <c r="AB77" s="12"/>
      <c r="AC77" s="18"/>
      <c r="AD77" s="19"/>
      <c r="AE77" s="18"/>
      <c r="AF77" s="20"/>
      <c r="AG77" s="21" t="str">
        <f t="shared" si="13"/>
        <v>FALSE</v>
      </c>
      <c r="AH77" s="22" t="str">
        <f t="shared" si="7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8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9"/>
        <v>0</v>
      </c>
      <c r="W78" s="11">
        <f t="shared" si="10"/>
        <v>0</v>
      </c>
      <c r="X78" s="13" t="e">
        <f t="shared" si="11"/>
        <v>#N/A</v>
      </c>
      <c r="Y78" s="16"/>
      <c r="Z78" s="13" t="e">
        <f t="shared" si="12"/>
        <v>#N/A</v>
      </c>
      <c r="AA78" s="17"/>
      <c r="AB78" s="12"/>
      <c r="AC78" s="18"/>
      <c r="AD78" s="19"/>
      <c r="AE78" s="18"/>
      <c r="AF78" s="20"/>
      <c r="AG78" s="21" t="str">
        <f t="shared" si="13"/>
        <v>FALSE</v>
      </c>
      <c r="AH78" s="22" t="str">
        <f t="shared" si="7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8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9"/>
        <v>0</v>
      </c>
      <c r="W79" s="11">
        <f t="shared" si="10"/>
        <v>0</v>
      </c>
      <c r="X79" s="13" t="e">
        <f t="shared" si="11"/>
        <v>#N/A</v>
      </c>
      <c r="Y79" s="16"/>
      <c r="Z79" s="13" t="e">
        <f t="shared" si="12"/>
        <v>#N/A</v>
      </c>
      <c r="AA79" s="17"/>
      <c r="AB79" s="12"/>
      <c r="AC79" s="18"/>
      <c r="AD79" s="19"/>
      <c r="AE79" s="18"/>
      <c r="AF79" s="20"/>
      <c r="AG79" s="21" t="str">
        <f t="shared" si="13"/>
        <v>FALSE</v>
      </c>
      <c r="AH79" s="22" t="str">
        <f t="shared" si="7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8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9"/>
        <v>0</v>
      </c>
      <c r="W80" s="11">
        <f t="shared" si="10"/>
        <v>0</v>
      </c>
      <c r="X80" s="13" t="e">
        <f t="shared" si="11"/>
        <v>#N/A</v>
      </c>
      <c r="Y80" s="16"/>
      <c r="Z80" s="13" t="e">
        <f t="shared" si="12"/>
        <v>#N/A</v>
      </c>
      <c r="AA80" s="17"/>
      <c r="AB80" s="12"/>
      <c r="AC80" s="18"/>
      <c r="AD80" s="19"/>
      <c r="AE80" s="18"/>
      <c r="AF80" s="20"/>
      <c r="AG80" s="21" t="str">
        <f t="shared" si="13"/>
        <v>FALSE</v>
      </c>
      <c r="AH80" s="22" t="str">
        <f t="shared" si="7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8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9"/>
        <v>0</v>
      </c>
      <c r="W81" s="11">
        <f t="shared" si="10"/>
        <v>0</v>
      </c>
      <c r="X81" s="13" t="e">
        <f t="shared" si="11"/>
        <v>#N/A</v>
      </c>
      <c r="Y81" s="16"/>
      <c r="Z81" s="13" t="e">
        <f t="shared" si="12"/>
        <v>#N/A</v>
      </c>
      <c r="AA81" s="17"/>
      <c r="AB81" s="12"/>
      <c r="AC81" s="18"/>
      <c r="AD81" s="19"/>
      <c r="AE81" s="18"/>
      <c r="AF81" s="20"/>
      <c r="AG81" s="21" t="str">
        <f t="shared" si="13"/>
        <v>FALSE</v>
      </c>
      <c r="AH81" s="22" t="str">
        <f t="shared" si="7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8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9"/>
        <v>0</v>
      </c>
      <c r="W82" s="11">
        <f t="shared" si="10"/>
        <v>0</v>
      </c>
      <c r="X82" s="13" t="e">
        <f t="shared" si="11"/>
        <v>#N/A</v>
      </c>
      <c r="Y82" s="16"/>
      <c r="Z82" s="13" t="e">
        <f t="shared" si="12"/>
        <v>#N/A</v>
      </c>
      <c r="AA82" s="17"/>
      <c r="AB82" s="12"/>
      <c r="AC82" s="18"/>
      <c r="AD82" s="19"/>
      <c r="AE82" s="18"/>
      <c r="AF82" s="20"/>
      <c r="AG82" s="21" t="str">
        <f t="shared" si="13"/>
        <v>FALSE</v>
      </c>
      <c r="AH82" s="22" t="str">
        <f t="shared" si="7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8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9"/>
        <v>0</v>
      </c>
      <c r="W83" s="11">
        <f t="shared" si="10"/>
        <v>0</v>
      </c>
      <c r="X83" s="13" t="e">
        <f t="shared" si="11"/>
        <v>#N/A</v>
      </c>
      <c r="Y83" s="16"/>
      <c r="Z83" s="13" t="e">
        <f t="shared" si="12"/>
        <v>#N/A</v>
      </c>
      <c r="AA83" s="17"/>
      <c r="AB83" s="12"/>
      <c r="AC83" s="18"/>
      <c r="AD83" s="19"/>
      <c r="AE83" s="18"/>
      <c r="AF83" s="20"/>
      <c r="AG83" s="21" t="str">
        <f t="shared" si="13"/>
        <v>FALSE</v>
      </c>
      <c r="AH83" s="22" t="str">
        <f t="shared" si="7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8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9"/>
        <v>0</v>
      </c>
      <c r="W84" s="11">
        <f t="shared" si="10"/>
        <v>0</v>
      </c>
      <c r="X84" s="13" t="e">
        <f t="shared" si="11"/>
        <v>#N/A</v>
      </c>
      <c r="Y84" s="16"/>
      <c r="Z84" s="13" t="e">
        <f t="shared" si="12"/>
        <v>#N/A</v>
      </c>
      <c r="AA84" s="17"/>
      <c r="AB84" s="12"/>
      <c r="AC84" s="18"/>
      <c r="AD84" s="19"/>
      <c r="AE84" s="18"/>
      <c r="AF84" s="20"/>
      <c r="AG84" s="21" t="str">
        <f t="shared" si="13"/>
        <v>FALSE</v>
      </c>
      <c r="AH84" s="22" t="str">
        <f t="shared" si="7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8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9"/>
        <v>0</v>
      </c>
      <c r="W85" s="11">
        <f t="shared" si="10"/>
        <v>0</v>
      </c>
      <c r="X85" s="13" t="e">
        <f t="shared" si="11"/>
        <v>#N/A</v>
      </c>
      <c r="Y85" s="16"/>
      <c r="Z85" s="13" t="e">
        <f t="shared" si="12"/>
        <v>#N/A</v>
      </c>
      <c r="AA85" s="17"/>
      <c r="AB85" s="12"/>
      <c r="AC85" s="18"/>
      <c r="AD85" s="19"/>
      <c r="AE85" s="18"/>
      <c r="AF85" s="20"/>
      <c r="AG85" s="21" t="str">
        <f t="shared" si="13"/>
        <v>FALSE</v>
      </c>
      <c r="AH85" s="22" t="str">
        <f t="shared" si="7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8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9"/>
        <v>0</v>
      </c>
      <c r="W86" s="11">
        <f t="shared" si="10"/>
        <v>0</v>
      </c>
      <c r="X86" s="13" t="e">
        <f t="shared" si="11"/>
        <v>#N/A</v>
      </c>
      <c r="Y86" s="16"/>
      <c r="Z86" s="13" t="e">
        <f t="shared" si="12"/>
        <v>#N/A</v>
      </c>
      <c r="AA86" s="17"/>
      <c r="AB86" s="12"/>
      <c r="AC86" s="18"/>
      <c r="AD86" s="19"/>
      <c r="AE86" s="18"/>
      <c r="AF86" s="20"/>
      <c r="AG86" s="21" t="str">
        <f t="shared" si="13"/>
        <v>FALSE</v>
      </c>
      <c r="AH86" s="22" t="str">
        <f t="shared" ref="AH86:AH149" si="14">AA86&amp;" "&amp;AB86&amp;" "&amp;N86&amp;" - "&amp;L86&amp;" "&amp;M86&amp;" "&amp;AC86</f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8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9"/>
        <v>0</v>
      </c>
      <c r="W87" s="11">
        <f t="shared" si="10"/>
        <v>0</v>
      </c>
      <c r="X87" s="13" t="e">
        <f t="shared" si="11"/>
        <v>#N/A</v>
      </c>
      <c r="Y87" s="16"/>
      <c r="Z87" s="13" t="e">
        <f t="shared" si="12"/>
        <v>#N/A</v>
      </c>
      <c r="AA87" s="17"/>
      <c r="AB87" s="12"/>
      <c r="AC87" s="18"/>
      <c r="AD87" s="19"/>
      <c r="AE87" s="18"/>
      <c r="AF87" s="20"/>
      <c r="AG87" s="21" t="str">
        <f t="shared" si="13"/>
        <v>FALSE</v>
      </c>
      <c r="AH87" s="22" t="str">
        <f t="shared" si="14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9"/>
        <v>0</v>
      </c>
      <c r="W88" s="11">
        <f t="shared" si="10"/>
        <v>0</v>
      </c>
      <c r="X88" s="13" t="e">
        <f t="shared" si="11"/>
        <v>#N/A</v>
      </c>
      <c r="Y88" s="16"/>
      <c r="Z88" s="13" t="e">
        <f t="shared" si="12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4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9"/>
        <v>0</v>
      </c>
      <c r="W89" s="11">
        <f t="shared" si="10"/>
        <v>0</v>
      </c>
      <c r="X89" s="13" t="e">
        <f t="shared" si="11"/>
        <v>#N/A</v>
      </c>
      <c r="Y89" s="16"/>
      <c r="Z89" s="13" t="e">
        <f t="shared" si="12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4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9"/>
        <v>0</v>
      </c>
      <c r="W90" s="11">
        <f t="shared" si="10"/>
        <v>0</v>
      </c>
      <c r="X90" s="13" t="e">
        <f t="shared" si="11"/>
        <v>#N/A</v>
      </c>
      <c r="Y90" s="16"/>
      <c r="Z90" s="13" t="e">
        <f t="shared" si="12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4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9"/>
        <v>0</v>
      </c>
      <c r="W91" s="11">
        <f t="shared" si="10"/>
        <v>0</v>
      </c>
      <c r="X91" s="13" t="e">
        <f t="shared" si="11"/>
        <v>#N/A</v>
      </c>
      <c r="Y91" s="16"/>
      <c r="Z91" s="13" t="e">
        <f t="shared" si="12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4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9"/>
        <v>0</v>
      </c>
      <c r="W92" s="11">
        <f t="shared" si="10"/>
        <v>0</v>
      </c>
      <c r="X92" s="13" t="e">
        <f t="shared" si="11"/>
        <v>#N/A</v>
      </c>
      <c r="Y92" s="16"/>
      <c r="Z92" s="13" t="e">
        <f t="shared" si="12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4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9"/>
        <v>0</v>
      </c>
      <c r="W93" s="11">
        <f t="shared" si="10"/>
        <v>0</v>
      </c>
      <c r="X93" s="13" t="e">
        <f t="shared" si="11"/>
        <v>#N/A</v>
      </c>
      <c r="Y93" s="16"/>
      <c r="Z93" s="13" t="e">
        <f t="shared" si="12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4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9"/>
        <v>0</v>
      </c>
      <c r="W94" s="11">
        <f t="shared" si="10"/>
        <v>0</v>
      </c>
      <c r="X94" s="13" t="e">
        <f t="shared" si="11"/>
        <v>#N/A</v>
      </c>
      <c r="Y94" s="16"/>
      <c r="Z94" s="13" t="e">
        <f t="shared" si="12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4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9"/>
        <v>0</v>
      </c>
      <c r="W95" s="11">
        <f t="shared" si="10"/>
        <v>0</v>
      </c>
      <c r="X95" s="13" t="e">
        <f t="shared" si="11"/>
        <v>#N/A</v>
      </c>
      <c r="Y95" s="16"/>
      <c r="Z95" s="13" t="e">
        <f t="shared" si="12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4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9"/>
        <v>0</v>
      </c>
      <c r="W96" s="11">
        <f t="shared" si="10"/>
        <v>0</v>
      </c>
      <c r="X96" s="13" t="e">
        <f t="shared" si="11"/>
        <v>#N/A</v>
      </c>
      <c r="Y96" s="16"/>
      <c r="Z96" s="13" t="e">
        <f t="shared" si="12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4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9"/>
        <v>0</v>
      </c>
      <c r="W97" s="11">
        <f t="shared" si="10"/>
        <v>0</v>
      </c>
      <c r="X97" s="13" t="e">
        <f t="shared" si="11"/>
        <v>#N/A</v>
      </c>
      <c r="Y97" s="16"/>
      <c r="Z97" s="13" t="e">
        <f t="shared" si="12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4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9"/>
        <v>0</v>
      </c>
      <c r="W98" s="11">
        <f t="shared" si="10"/>
        <v>0</v>
      </c>
      <c r="X98" s="13" t="e">
        <f t="shared" si="11"/>
        <v>#N/A</v>
      </c>
      <c r="Y98" s="16"/>
      <c r="Z98" s="13" t="e">
        <f t="shared" si="12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4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9"/>
        <v>0</v>
      </c>
      <c r="W99" s="11">
        <f t="shared" si="10"/>
        <v>0</v>
      </c>
      <c r="X99" s="13" t="e">
        <f t="shared" si="11"/>
        <v>#N/A</v>
      </c>
      <c r="Y99" s="16"/>
      <c r="Z99" s="13" t="e">
        <f t="shared" si="12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4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9"/>
        <v>0</v>
      </c>
      <c r="W100" s="11">
        <f t="shared" si="10"/>
        <v>0</v>
      </c>
      <c r="X100" s="13" t="e">
        <f t="shared" si="11"/>
        <v>#N/A</v>
      </c>
      <c r="Y100" s="16"/>
      <c r="Z100" s="13" t="e">
        <f t="shared" si="12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4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9"/>
        <v>0</v>
      </c>
      <c r="W101" s="11">
        <f t="shared" si="10"/>
        <v>0</v>
      </c>
      <c r="X101" s="13" t="e">
        <f t="shared" si="11"/>
        <v>#N/A</v>
      </c>
      <c r="Y101" s="16"/>
      <c r="Z101" s="13" t="e">
        <f t="shared" si="12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4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9"/>
        <v>0</v>
      </c>
      <c r="W102" s="11">
        <f t="shared" si="10"/>
        <v>0</v>
      </c>
      <c r="X102" s="13" t="e">
        <f t="shared" si="11"/>
        <v>#N/A</v>
      </c>
      <c r="Y102" s="16"/>
      <c r="Z102" s="13" t="e">
        <f t="shared" si="12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4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9"/>
        <v>0</v>
      </c>
      <c r="W103" s="11">
        <f t="shared" si="10"/>
        <v>0</v>
      </c>
      <c r="X103" s="13" t="e">
        <f t="shared" si="11"/>
        <v>#N/A</v>
      </c>
      <c r="Y103" s="16"/>
      <c r="Z103" s="13" t="e">
        <f t="shared" si="12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4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9"/>
        <v>0</v>
      </c>
      <c r="W104" s="11">
        <f t="shared" si="10"/>
        <v>0</v>
      </c>
      <c r="X104" s="13" t="e">
        <f t="shared" si="11"/>
        <v>#N/A</v>
      </c>
      <c r="Y104" s="16"/>
      <c r="Z104" s="13" t="e">
        <f t="shared" si="12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4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9"/>
        <v>0</v>
      </c>
      <c r="W105" s="11">
        <f t="shared" si="10"/>
        <v>0</v>
      </c>
      <c r="X105" s="13" t="e">
        <f t="shared" si="11"/>
        <v>#N/A</v>
      </c>
      <c r="Y105" s="16"/>
      <c r="Z105" s="13" t="e">
        <f t="shared" si="12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4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9"/>
        <v>0</v>
      </c>
      <c r="W106" s="11">
        <f t="shared" si="10"/>
        <v>0</v>
      </c>
      <c r="X106" s="13" t="e">
        <f t="shared" si="11"/>
        <v>#N/A</v>
      </c>
      <c r="Y106" s="16"/>
      <c r="Z106" s="13" t="e">
        <f t="shared" si="12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4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9"/>
        <v>0</v>
      </c>
      <c r="W107" s="11">
        <f t="shared" si="10"/>
        <v>0</v>
      </c>
      <c r="X107" s="13" t="e">
        <f t="shared" si="11"/>
        <v>#N/A</v>
      </c>
      <c r="Y107" s="16"/>
      <c r="Z107" s="13" t="e">
        <f t="shared" si="12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4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9"/>
        <v>0</v>
      </c>
      <c r="W108" s="11">
        <f t="shared" si="10"/>
        <v>0</v>
      </c>
      <c r="X108" s="13" t="e">
        <f t="shared" si="11"/>
        <v>#N/A</v>
      </c>
      <c r="Y108" s="16"/>
      <c r="Z108" s="13" t="e">
        <f t="shared" si="12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4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9"/>
        <v>0</v>
      </c>
      <c r="W109" s="11">
        <f t="shared" si="10"/>
        <v>0</v>
      </c>
      <c r="X109" s="13" t="e">
        <f t="shared" si="11"/>
        <v>#N/A</v>
      </c>
      <c r="Y109" s="16"/>
      <c r="Z109" s="13" t="e">
        <f t="shared" si="12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4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9"/>
        <v>0</v>
      </c>
      <c r="W110" s="11">
        <f t="shared" si="10"/>
        <v>0</v>
      </c>
      <c r="X110" s="13" t="e">
        <f t="shared" si="11"/>
        <v>#N/A</v>
      </c>
      <c r="Y110" s="16"/>
      <c r="Z110" s="13" t="e">
        <f t="shared" si="12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4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9"/>
        <v>0</v>
      </c>
      <c r="W111" s="11">
        <f t="shared" si="10"/>
        <v>0</v>
      </c>
      <c r="X111" s="13" t="e">
        <f t="shared" si="11"/>
        <v>#N/A</v>
      </c>
      <c r="Y111" s="16"/>
      <c r="Z111" s="13" t="e">
        <f t="shared" si="12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4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9"/>
        <v>0</v>
      </c>
      <c r="W112" s="11">
        <f t="shared" si="10"/>
        <v>0</v>
      </c>
      <c r="X112" s="13" t="e">
        <f t="shared" si="11"/>
        <v>#N/A</v>
      </c>
      <c r="Y112" s="16"/>
      <c r="Z112" s="13" t="e">
        <f t="shared" si="12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4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9"/>
        <v>0</v>
      </c>
      <c r="W113" s="11">
        <f t="shared" si="10"/>
        <v>0</v>
      </c>
      <c r="X113" s="13" t="e">
        <f t="shared" si="11"/>
        <v>#N/A</v>
      </c>
      <c r="Y113" s="16"/>
      <c r="Z113" s="13" t="e">
        <f t="shared" si="12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4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9"/>
        <v>0</v>
      </c>
      <c r="W114" s="11">
        <f t="shared" si="10"/>
        <v>0</v>
      </c>
      <c r="X114" s="13" t="e">
        <f t="shared" si="11"/>
        <v>#N/A</v>
      </c>
      <c r="Y114" s="16"/>
      <c r="Z114" s="13" t="e">
        <f t="shared" si="12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4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9"/>
        <v>0</v>
      </c>
      <c r="W115" s="11">
        <f t="shared" si="10"/>
        <v>0</v>
      </c>
      <c r="X115" s="13" t="e">
        <f t="shared" si="11"/>
        <v>#N/A</v>
      </c>
      <c r="Y115" s="16"/>
      <c r="Z115" s="13" t="e">
        <f t="shared" si="12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4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9"/>
        <v>0</v>
      </c>
      <c r="W116" s="11">
        <f t="shared" si="10"/>
        <v>0</v>
      </c>
      <c r="X116" s="13" t="e">
        <f t="shared" si="11"/>
        <v>#N/A</v>
      </c>
      <c r="Y116" s="16"/>
      <c r="Z116" s="13" t="e">
        <f t="shared" si="12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4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9"/>
        <v>0</v>
      </c>
      <c r="W117" s="11">
        <f t="shared" si="10"/>
        <v>0</v>
      </c>
      <c r="X117" s="13" t="e">
        <f t="shared" si="11"/>
        <v>#N/A</v>
      </c>
      <c r="Y117" s="16"/>
      <c r="Z117" s="13" t="e">
        <f t="shared" si="12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4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9"/>
        <v>0</v>
      </c>
      <c r="W118" s="11">
        <f t="shared" si="10"/>
        <v>0</v>
      </c>
      <c r="X118" s="13" t="e">
        <f t="shared" si="11"/>
        <v>#N/A</v>
      </c>
      <c r="Y118" s="16"/>
      <c r="Z118" s="13" t="e">
        <f t="shared" si="12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4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9"/>
        <v>0</v>
      </c>
      <c r="W119" s="11">
        <f t="shared" si="10"/>
        <v>0</v>
      </c>
      <c r="X119" s="13" t="e">
        <f t="shared" si="11"/>
        <v>#N/A</v>
      </c>
      <c r="Y119" s="16"/>
      <c r="Z119" s="13" t="e">
        <f t="shared" si="12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4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9"/>
        <v>0</v>
      </c>
      <c r="W120" s="11">
        <f t="shared" si="10"/>
        <v>0</v>
      </c>
      <c r="X120" s="13" t="e">
        <f t="shared" si="11"/>
        <v>#N/A</v>
      </c>
      <c r="Y120" s="16"/>
      <c r="Z120" s="13" t="e">
        <f t="shared" si="12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4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9"/>
        <v>0</v>
      </c>
      <c r="W121" s="11">
        <f t="shared" si="10"/>
        <v>0</v>
      </c>
      <c r="X121" s="13" t="e">
        <f t="shared" si="11"/>
        <v>#N/A</v>
      </c>
      <c r="Y121" s="16"/>
      <c r="Z121" s="13" t="e">
        <f t="shared" si="12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4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9"/>
        <v>0</v>
      </c>
      <c r="W122" s="11">
        <f t="shared" si="10"/>
        <v>0</v>
      </c>
      <c r="X122" s="13" t="e">
        <f t="shared" si="11"/>
        <v>#N/A</v>
      </c>
      <c r="Y122" s="16"/>
      <c r="Z122" s="13" t="e">
        <f t="shared" si="12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4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9"/>
        <v>0</v>
      </c>
      <c r="W123" s="11">
        <f t="shared" si="10"/>
        <v>0</v>
      </c>
      <c r="X123" s="13" t="e">
        <f t="shared" si="11"/>
        <v>#N/A</v>
      </c>
      <c r="Y123" s="16"/>
      <c r="Z123" s="13" t="e">
        <f t="shared" si="12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4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9"/>
        <v>0</v>
      </c>
      <c r="W124" s="11">
        <f t="shared" si="10"/>
        <v>0</v>
      </c>
      <c r="X124" s="13" t="e">
        <f t="shared" si="11"/>
        <v>#N/A</v>
      </c>
      <c r="Y124" s="16"/>
      <c r="Z124" s="13" t="e">
        <f t="shared" si="12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4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9"/>
        <v>0</v>
      </c>
      <c r="W125" s="11">
        <f t="shared" si="10"/>
        <v>0</v>
      </c>
      <c r="X125" s="13" t="e">
        <f t="shared" si="11"/>
        <v>#N/A</v>
      </c>
      <c r="Y125" s="16"/>
      <c r="Z125" s="13" t="e">
        <f t="shared" si="12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4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9"/>
        <v>0</v>
      </c>
      <c r="W126" s="11">
        <f t="shared" si="10"/>
        <v>0</v>
      </c>
      <c r="X126" s="13" t="e">
        <f t="shared" si="11"/>
        <v>#N/A</v>
      </c>
      <c r="Y126" s="16"/>
      <c r="Z126" s="13" t="e">
        <f t="shared" si="12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4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9"/>
        <v>0</v>
      </c>
      <c r="W127" s="11">
        <f t="shared" si="10"/>
        <v>0</v>
      </c>
      <c r="X127" s="13" t="e">
        <f t="shared" si="11"/>
        <v>#N/A</v>
      </c>
      <c r="Y127" s="16"/>
      <c r="Z127" s="13" t="e">
        <f t="shared" si="12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4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9"/>
        <v>0</v>
      </c>
      <c r="W128" s="11">
        <f t="shared" si="10"/>
        <v>0</v>
      </c>
      <c r="X128" s="13" t="e">
        <f t="shared" si="11"/>
        <v>#N/A</v>
      </c>
      <c r="Y128" s="16"/>
      <c r="Z128" s="13" t="e">
        <f t="shared" si="12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4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9"/>
        <v>0</v>
      </c>
      <c r="W129" s="11">
        <f t="shared" si="10"/>
        <v>0</v>
      </c>
      <c r="X129" s="13" t="e">
        <f t="shared" si="11"/>
        <v>#N/A</v>
      </c>
      <c r="Y129" s="16"/>
      <c r="Z129" s="13" t="e">
        <f t="shared" si="12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4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5">IF(C130, P130, U130 )</f>
        <v>0</v>
      </c>
      <c r="W130" s="11">
        <f t="shared" si="10"/>
        <v>0</v>
      </c>
      <c r="X130" s="13" t="e">
        <f t="shared" si="11"/>
        <v>#N/A</v>
      </c>
      <c r="Y130" s="16"/>
      <c r="Z130" s="13" t="e">
        <f t="shared" si="12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4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5"/>
        <v>0</v>
      </c>
      <c r="W131" s="11">
        <f t="shared" si="10"/>
        <v>0</v>
      </c>
      <c r="X131" s="13" t="e">
        <f t="shared" si="11"/>
        <v>#N/A</v>
      </c>
      <c r="Y131" s="16"/>
      <c r="Z131" s="13" t="e">
        <f t="shared" si="12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4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5"/>
        <v>0</v>
      </c>
      <c r="W132" s="11">
        <f t="shared" si="10"/>
        <v>0</v>
      </c>
      <c r="X132" s="13" t="e">
        <f t="shared" si="11"/>
        <v>#N/A</v>
      </c>
      <c r="Y132" s="16"/>
      <c r="Z132" s="13" t="e">
        <f t="shared" si="12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4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5"/>
        <v>0</v>
      </c>
      <c r="W133" s="11">
        <f t="shared" si="10"/>
        <v>0</v>
      </c>
      <c r="X133" s="13" t="e">
        <f t="shared" si="11"/>
        <v>#N/A</v>
      </c>
      <c r="Y133" s="16"/>
      <c r="Z133" s="13" t="e">
        <f t="shared" si="12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4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5"/>
        <v>0</v>
      </c>
      <c r="W134" s="11">
        <f t="shared" si="10"/>
        <v>0</v>
      </c>
      <c r="X134" s="13" t="e">
        <f t="shared" si="11"/>
        <v>#N/A</v>
      </c>
      <c r="Y134" s="16"/>
      <c r="Z134" s="13" t="e">
        <f t="shared" si="12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4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5"/>
        <v>0</v>
      </c>
      <c r="W135" s="11">
        <f t="shared" si="10"/>
        <v>0</v>
      </c>
      <c r="X135" s="13" t="e">
        <f t="shared" si="11"/>
        <v>#N/A</v>
      </c>
      <c r="Y135" s="16"/>
      <c r="Z135" s="13" t="e">
        <f t="shared" si="12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4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5"/>
        <v>0</v>
      </c>
      <c r="W136" s="11">
        <f t="shared" si="10"/>
        <v>0</v>
      </c>
      <c r="X136" s="13" t="e">
        <f t="shared" si="11"/>
        <v>#N/A</v>
      </c>
      <c r="Y136" s="16"/>
      <c r="Z136" s="13" t="e">
        <f t="shared" si="12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4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5"/>
        <v>0</v>
      </c>
      <c r="W137" s="11">
        <f t="shared" si="10"/>
        <v>0</v>
      </c>
      <c r="X137" s="13" t="e">
        <f t="shared" si="11"/>
        <v>#N/A</v>
      </c>
      <c r="Y137" s="16"/>
      <c r="Z137" s="13" t="e">
        <f t="shared" si="12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4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5"/>
        <v>0</v>
      </c>
      <c r="W138" s="11">
        <f t="shared" si="10"/>
        <v>0</v>
      </c>
      <c r="X138" s="13" t="e">
        <f t="shared" si="11"/>
        <v>#N/A</v>
      </c>
      <c r="Y138" s="16"/>
      <c r="Z138" s="13" t="e">
        <f t="shared" si="12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4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5"/>
        <v>0</v>
      </c>
      <c r="W139" s="11">
        <f t="shared" si="10"/>
        <v>0</v>
      </c>
      <c r="X139" s="13" t="e">
        <f t="shared" si="11"/>
        <v>#N/A</v>
      </c>
      <c r="Y139" s="16"/>
      <c r="Z139" s="13" t="e">
        <f t="shared" si="12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4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5"/>
        <v>0</v>
      </c>
      <c r="W140" s="11">
        <f t="shared" si="10"/>
        <v>0</v>
      </c>
      <c r="X140" s="13" t="e">
        <f t="shared" si="11"/>
        <v>#N/A</v>
      </c>
      <c r="Y140" s="16"/>
      <c r="Z140" s="13" t="e">
        <f t="shared" si="12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4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5"/>
        <v>0</v>
      </c>
      <c r="W141" s="11">
        <f t="shared" si="10"/>
        <v>0</v>
      </c>
      <c r="X141" s="13" t="e">
        <f t="shared" si="11"/>
        <v>#N/A</v>
      </c>
      <c r="Y141" s="16"/>
      <c r="Z141" s="13" t="e">
        <f t="shared" si="12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4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5"/>
        <v>0</v>
      </c>
      <c r="W142" s="11">
        <f t="shared" si="10"/>
        <v>0</v>
      </c>
      <c r="X142" s="13" t="e">
        <f t="shared" si="11"/>
        <v>#N/A</v>
      </c>
      <c r="Y142" s="16"/>
      <c r="Z142" s="13" t="e">
        <f t="shared" si="12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4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5"/>
        <v>0</v>
      </c>
      <c r="W143" s="11">
        <f t="shared" si="10"/>
        <v>0</v>
      </c>
      <c r="X143" s="13" t="e">
        <f t="shared" si="11"/>
        <v>#N/A</v>
      </c>
      <c r="Y143" s="16"/>
      <c r="Z143" s="13" t="e">
        <f t="shared" si="12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4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5"/>
        <v>0</v>
      </c>
      <c r="W144" s="11">
        <f t="shared" si="10"/>
        <v>0</v>
      </c>
      <c r="X144" s="13" t="e">
        <f t="shared" si="11"/>
        <v>#N/A</v>
      </c>
      <c r="Y144" s="16"/>
      <c r="Z144" s="13" t="e">
        <f t="shared" si="12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4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5"/>
        <v>0</v>
      </c>
      <c r="W145" s="11">
        <f t="shared" si="10"/>
        <v>0</v>
      </c>
      <c r="X145" s="13" t="e">
        <f t="shared" si="11"/>
        <v>#N/A</v>
      </c>
      <c r="Y145" s="16"/>
      <c r="Z145" s="13" t="e">
        <f t="shared" si="12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4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5"/>
        <v>0</v>
      </c>
      <c r="W146" s="11">
        <f t="shared" si="10"/>
        <v>0</v>
      </c>
      <c r="X146" s="13" t="e">
        <f t="shared" si="11"/>
        <v>#N/A</v>
      </c>
      <c r="Y146" s="16"/>
      <c r="Z146" s="13" t="e">
        <f t="shared" si="12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4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5"/>
        <v>0</v>
      </c>
      <c r="W147" s="11">
        <f t="shared" si="10"/>
        <v>0</v>
      </c>
      <c r="X147" s="13" t="e">
        <f t="shared" si="11"/>
        <v>#N/A</v>
      </c>
      <c r="Y147" s="16"/>
      <c r="Z147" s="13" t="e">
        <f t="shared" si="12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4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5"/>
        <v>0</v>
      </c>
      <c r="W148" s="11">
        <f t="shared" si="10"/>
        <v>0</v>
      </c>
      <c r="X148" s="13" t="e">
        <f t="shared" si="11"/>
        <v>#N/A</v>
      </c>
      <c r="Y148" s="16"/>
      <c r="Z148" s="13" t="e">
        <f t="shared" si="12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4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5"/>
        <v>0</v>
      </c>
      <c r="W149" s="11">
        <f t="shared" si="10"/>
        <v>0</v>
      </c>
      <c r="X149" s="13" t="e">
        <f t="shared" si="11"/>
        <v>#N/A</v>
      </c>
      <c r="Y149" s="16"/>
      <c r="Z149" s="13" t="e">
        <f t="shared" si="12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4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5"/>
        <v>0</v>
      </c>
      <c r="W150" s="11">
        <f t="shared" si="10"/>
        <v>0</v>
      </c>
      <c r="X150" s="13" t="e">
        <f t="shared" si="11"/>
        <v>#N/A</v>
      </c>
      <c r="Y150" s="16"/>
      <c r="Z150" s="13" t="e">
        <f t="shared" si="12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ref="AH150:AH200" si="16">AA150&amp;" "&amp;AB150&amp;" "&amp;N150&amp;" - "&amp;L150&amp;" "&amp;M150&amp;" "&amp;AC150</f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5"/>
        <v>0</v>
      </c>
      <c r="W151" s="11">
        <f t="shared" si="10"/>
        <v>0</v>
      </c>
      <c r="X151" s="13" t="e">
        <f t="shared" si="11"/>
        <v>#N/A</v>
      </c>
      <c r="Y151" s="16"/>
      <c r="Z151" s="13" t="e">
        <f t="shared" si="12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6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5"/>
        <v>0</v>
      </c>
      <c r="W152" s="11">
        <f t="shared" si="10"/>
        <v>0</v>
      </c>
      <c r="X152" s="13" t="e">
        <f t="shared" si="11"/>
        <v>#N/A</v>
      </c>
      <c r="Y152" s="16"/>
      <c r="Z152" s="13" t="e">
        <f t="shared" si="12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6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5"/>
        <v>0</v>
      </c>
      <c r="W153" s="11">
        <f t="shared" si="10"/>
        <v>0</v>
      </c>
      <c r="X153" s="13" t="e">
        <f t="shared" si="11"/>
        <v>#N/A</v>
      </c>
      <c r="Y153" s="16"/>
      <c r="Z153" s="13" t="e">
        <f t="shared" si="12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6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5"/>
        <v>0</v>
      </c>
      <c r="W154" s="11">
        <f t="shared" si="10"/>
        <v>0</v>
      </c>
      <c r="X154" s="13" t="e">
        <f t="shared" si="11"/>
        <v>#N/A</v>
      </c>
      <c r="Y154" s="16"/>
      <c r="Z154" s="13" t="e">
        <f t="shared" si="12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6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5"/>
        <v>0</v>
      </c>
      <c r="W155" s="11">
        <f t="shared" si="10"/>
        <v>0</v>
      </c>
      <c r="X155" s="13" t="e">
        <f t="shared" si="11"/>
        <v>#N/A</v>
      </c>
      <c r="Y155" s="16"/>
      <c r="Z155" s="13" t="e">
        <f t="shared" si="12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6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5"/>
        <v>0</v>
      </c>
      <c r="W156" s="11">
        <f t="shared" si="10"/>
        <v>0</v>
      </c>
      <c r="X156" s="13" t="e">
        <f t="shared" si="11"/>
        <v>#N/A</v>
      </c>
      <c r="Y156" s="16"/>
      <c r="Z156" s="13" t="e">
        <f t="shared" si="12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6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5"/>
        <v>0</v>
      </c>
      <c r="W157" s="11">
        <f t="shared" si="10"/>
        <v>0</v>
      </c>
      <c r="X157" s="13" t="e">
        <f t="shared" si="11"/>
        <v>#N/A</v>
      </c>
      <c r="Y157" s="16"/>
      <c r="Z157" s="13" t="e">
        <f t="shared" si="12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6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5"/>
        <v>0</v>
      </c>
      <c r="W158" s="11">
        <f t="shared" si="10"/>
        <v>0</v>
      </c>
      <c r="X158" s="13" t="e">
        <f t="shared" si="11"/>
        <v>#N/A</v>
      </c>
      <c r="Y158" s="16"/>
      <c r="Z158" s="13" t="e">
        <f t="shared" si="12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6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5"/>
        <v>0</v>
      </c>
      <c r="W159" s="11">
        <f t="shared" si="10"/>
        <v>0</v>
      </c>
      <c r="X159" s="13" t="e">
        <f t="shared" si="11"/>
        <v>#N/A</v>
      </c>
      <c r="Y159" s="16"/>
      <c r="Z159" s="13" t="e">
        <f t="shared" si="12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6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5"/>
        <v>0</v>
      </c>
      <c r="W160" s="11">
        <f t="shared" si="10"/>
        <v>0</v>
      </c>
      <c r="X160" s="13" t="e">
        <f t="shared" si="11"/>
        <v>#N/A</v>
      </c>
      <c r="Y160" s="16"/>
      <c r="Z160" s="13" t="e">
        <f t="shared" si="12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6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5"/>
        <v>0</v>
      </c>
      <c r="W161" s="11">
        <f t="shared" si="10"/>
        <v>0</v>
      </c>
      <c r="X161" s="13" t="e">
        <f t="shared" si="11"/>
        <v>#N/A</v>
      </c>
      <c r="Y161" s="16"/>
      <c r="Z161" s="13" t="e">
        <f t="shared" si="12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6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5"/>
        <v>0</v>
      </c>
      <c r="W162" s="11">
        <f t="shared" si="10"/>
        <v>0</v>
      </c>
      <c r="X162" s="13" t="e">
        <f t="shared" si="11"/>
        <v>#N/A</v>
      </c>
      <c r="Y162" s="16"/>
      <c r="Z162" s="13" t="e">
        <f t="shared" si="12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6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5"/>
        <v>0</v>
      </c>
      <c r="W163" s="11">
        <f t="shared" si="10"/>
        <v>0</v>
      </c>
      <c r="X163" s="13" t="e">
        <f t="shared" si="11"/>
        <v>#N/A</v>
      </c>
      <c r="Y163" s="16"/>
      <c r="Z163" s="13" t="e">
        <f t="shared" si="12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6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5"/>
        <v>0</v>
      </c>
      <c r="W164" s="11">
        <f t="shared" si="10"/>
        <v>0</v>
      </c>
      <c r="X164" s="13" t="e">
        <f t="shared" si="11"/>
        <v>#N/A</v>
      </c>
      <c r="Y164" s="16"/>
      <c r="Z164" s="13" t="e">
        <f t="shared" si="12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6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5"/>
        <v>0</v>
      </c>
      <c r="W165" s="11">
        <f t="shared" si="10"/>
        <v>0</v>
      </c>
      <c r="X165" s="13" t="e">
        <f t="shared" si="11"/>
        <v>#N/A</v>
      </c>
      <c r="Y165" s="16"/>
      <c r="Z165" s="13" t="e">
        <f t="shared" si="12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6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5"/>
        <v>0</v>
      </c>
      <c r="W166" s="11">
        <f t="shared" si="10"/>
        <v>0</v>
      </c>
      <c r="X166" s="13" t="e">
        <f t="shared" si="11"/>
        <v>#N/A</v>
      </c>
      <c r="Y166" s="16"/>
      <c r="Z166" s="13" t="e">
        <f t="shared" si="12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6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5"/>
        <v>0</v>
      </c>
      <c r="W167" s="11">
        <f t="shared" si="10"/>
        <v>0</v>
      </c>
      <c r="X167" s="13" t="e">
        <f t="shared" si="11"/>
        <v>#N/A</v>
      </c>
      <c r="Y167" s="16"/>
      <c r="Z167" s="13" t="e">
        <f t="shared" si="12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6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5"/>
        <v>0</v>
      </c>
      <c r="W168" s="11">
        <f t="shared" si="10"/>
        <v>0</v>
      </c>
      <c r="X168" s="13" t="e">
        <f t="shared" si="11"/>
        <v>#N/A</v>
      </c>
      <c r="Y168" s="16"/>
      <c r="Z168" s="13" t="e">
        <f t="shared" si="12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6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5"/>
        <v>0</v>
      </c>
      <c r="W169" s="11">
        <f t="shared" si="10"/>
        <v>0</v>
      </c>
      <c r="X169" s="13" t="e">
        <f t="shared" si="11"/>
        <v>#N/A</v>
      </c>
      <c r="Y169" s="16"/>
      <c r="Z169" s="13" t="e">
        <f t="shared" si="12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6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5"/>
        <v>0</v>
      </c>
      <c r="W170" s="11">
        <f t="shared" si="10"/>
        <v>0</v>
      </c>
      <c r="X170" s="13" t="e">
        <f t="shared" si="11"/>
        <v>#N/A</v>
      </c>
      <c r="Y170" s="16"/>
      <c r="Z170" s="13" t="e">
        <f t="shared" si="12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6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5"/>
        <v>0</v>
      </c>
      <c r="W171" s="11">
        <f t="shared" si="10"/>
        <v>0</v>
      </c>
      <c r="X171" s="13" t="e">
        <f t="shared" si="11"/>
        <v>#N/A</v>
      </c>
      <c r="Y171" s="16"/>
      <c r="Z171" s="13" t="e">
        <f t="shared" si="12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6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5"/>
        <v>0</v>
      </c>
      <c r="W172" s="11">
        <f t="shared" si="10"/>
        <v>0</v>
      </c>
      <c r="X172" s="13" t="e">
        <f t="shared" si="11"/>
        <v>#N/A</v>
      </c>
      <c r="Y172" s="16"/>
      <c r="Z172" s="13" t="e">
        <f t="shared" si="12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6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5"/>
        <v>0</v>
      </c>
      <c r="W173" s="11">
        <f t="shared" si="10"/>
        <v>0</v>
      </c>
      <c r="X173" s="13" t="e">
        <f t="shared" si="11"/>
        <v>#N/A</v>
      </c>
      <c r="Y173" s="16"/>
      <c r="Z173" s="13" t="e">
        <f t="shared" si="12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6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5"/>
        <v>0</v>
      </c>
      <c r="W174" s="11">
        <f t="shared" si="10"/>
        <v>0</v>
      </c>
      <c r="X174" s="13" t="e">
        <f t="shared" si="11"/>
        <v>#N/A</v>
      </c>
      <c r="Y174" s="16"/>
      <c r="Z174" s="13" t="e">
        <f t="shared" si="12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6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5"/>
        <v>0</v>
      </c>
      <c r="W175" s="11">
        <f t="shared" si="10"/>
        <v>0</v>
      </c>
      <c r="X175" s="13" t="e">
        <f t="shared" si="11"/>
        <v>#N/A</v>
      </c>
      <c r="Y175" s="16"/>
      <c r="Z175" s="13" t="e">
        <f t="shared" si="12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6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5"/>
        <v>0</v>
      </c>
      <c r="W176" s="11">
        <f t="shared" si="10"/>
        <v>0</v>
      </c>
      <c r="X176" s="13" t="e">
        <f t="shared" si="11"/>
        <v>#N/A</v>
      </c>
      <c r="Y176" s="16"/>
      <c r="Z176" s="13" t="e">
        <f t="shared" si="12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6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5"/>
        <v>0</v>
      </c>
      <c r="W177" s="11">
        <f t="shared" si="10"/>
        <v>0</v>
      </c>
      <c r="X177" s="13" t="e">
        <f t="shared" si="11"/>
        <v>#N/A</v>
      </c>
      <c r="Y177" s="16"/>
      <c r="Z177" s="13" t="e">
        <f t="shared" si="12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6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5"/>
        <v>0</v>
      </c>
      <c r="W178" s="11">
        <f t="shared" si="10"/>
        <v>0</v>
      </c>
      <c r="X178" s="13" t="e">
        <f t="shared" si="11"/>
        <v>#N/A</v>
      </c>
      <c r="Y178" s="16"/>
      <c r="Z178" s="13" t="e">
        <f t="shared" si="12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6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5"/>
        <v>0</v>
      </c>
      <c r="W179" s="11">
        <f t="shared" si="10"/>
        <v>0</v>
      </c>
      <c r="X179" s="13" t="e">
        <f t="shared" si="11"/>
        <v>#N/A</v>
      </c>
      <c r="Y179" s="16"/>
      <c r="Z179" s="13" t="e">
        <f t="shared" si="12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6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5"/>
        <v>0</v>
      </c>
      <c r="W180" s="11">
        <f t="shared" si="10"/>
        <v>0</v>
      </c>
      <c r="X180" s="13" t="e">
        <f t="shared" si="11"/>
        <v>#N/A</v>
      </c>
      <c r="Y180" s="16"/>
      <c r="Z180" s="13" t="e">
        <f t="shared" si="12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6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5"/>
        <v>0</v>
      </c>
      <c r="W181" s="11">
        <f t="shared" si="10"/>
        <v>0</v>
      </c>
      <c r="X181" s="13" t="e">
        <f t="shared" si="11"/>
        <v>#N/A</v>
      </c>
      <c r="Y181" s="16"/>
      <c r="Z181" s="13" t="e">
        <f t="shared" si="12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6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5"/>
        <v>0</v>
      </c>
      <c r="W182" s="11">
        <f t="shared" si="10"/>
        <v>0</v>
      </c>
      <c r="X182" s="13" t="e">
        <f t="shared" si="11"/>
        <v>#N/A</v>
      </c>
      <c r="Y182" s="16"/>
      <c r="Z182" s="13" t="e">
        <f t="shared" si="12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6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5"/>
        <v>0</v>
      </c>
      <c r="W183" s="11">
        <f t="shared" si="10"/>
        <v>0</v>
      </c>
      <c r="X183" s="13" t="e">
        <f t="shared" si="11"/>
        <v>#N/A</v>
      </c>
      <c r="Y183" s="16"/>
      <c r="Z183" s="13" t="e">
        <f t="shared" si="12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6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5"/>
        <v>0</v>
      </c>
      <c r="W184" s="11">
        <f t="shared" si="10"/>
        <v>0</v>
      </c>
      <c r="X184" s="13" t="e">
        <f t="shared" si="11"/>
        <v>#N/A</v>
      </c>
      <c r="Y184" s="16"/>
      <c r="Z184" s="13" t="e">
        <f t="shared" si="12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6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5"/>
        <v>0</v>
      </c>
      <c r="W185" s="11">
        <f t="shared" si="10"/>
        <v>0</v>
      </c>
      <c r="X185" s="13" t="e">
        <f t="shared" si="11"/>
        <v>#N/A</v>
      </c>
      <c r="Y185" s="16"/>
      <c r="Z185" s="13" t="e">
        <f t="shared" si="12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6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5"/>
        <v>0</v>
      </c>
      <c r="W186" s="11">
        <f t="shared" si="10"/>
        <v>0</v>
      </c>
      <c r="X186" s="13" t="e">
        <f t="shared" si="11"/>
        <v>#N/A</v>
      </c>
      <c r="Y186" s="16"/>
      <c r="Z186" s="13" t="e">
        <f t="shared" si="12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6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5"/>
        <v>0</v>
      </c>
      <c r="W187" s="11">
        <f t="shared" si="10"/>
        <v>0</v>
      </c>
      <c r="X187" s="13" t="e">
        <f t="shared" si="11"/>
        <v>#N/A</v>
      </c>
      <c r="Y187" s="16"/>
      <c r="Z187" s="13" t="e">
        <f t="shared" si="12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6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5"/>
        <v>0</v>
      </c>
      <c r="W188" s="11">
        <f t="shared" si="10"/>
        <v>0</v>
      </c>
      <c r="X188" s="13" t="e">
        <f t="shared" si="11"/>
        <v>#N/A</v>
      </c>
      <c r="Y188" s="16"/>
      <c r="Z188" s="13" t="e">
        <f t="shared" si="12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6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5"/>
        <v>0</v>
      </c>
      <c r="W189" s="11">
        <f t="shared" si="10"/>
        <v>0</v>
      </c>
      <c r="X189" s="13" t="e">
        <f t="shared" si="11"/>
        <v>#N/A</v>
      </c>
      <c r="Y189" s="16"/>
      <c r="Z189" s="13" t="e">
        <f t="shared" si="12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6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5"/>
        <v>0</v>
      </c>
      <c r="W190" s="11">
        <f t="shared" si="10"/>
        <v>0</v>
      </c>
      <c r="X190" s="13" t="e">
        <f t="shared" si="11"/>
        <v>#N/A</v>
      </c>
      <c r="Y190" s="16"/>
      <c r="Z190" s="13" t="e">
        <f t="shared" si="12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6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5"/>
        <v>0</v>
      </c>
      <c r="W191" s="11">
        <f t="shared" si="10"/>
        <v>0</v>
      </c>
      <c r="X191" s="13" t="e">
        <f t="shared" si="11"/>
        <v>#N/A</v>
      </c>
      <c r="Y191" s="16"/>
      <c r="Z191" s="13" t="e">
        <f t="shared" si="12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6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5"/>
        <v>0</v>
      </c>
      <c r="W192" s="11">
        <f t="shared" si="10"/>
        <v>0</v>
      </c>
      <c r="X192" s="13" t="e">
        <f t="shared" si="11"/>
        <v>#N/A</v>
      </c>
      <c r="Y192" s="16"/>
      <c r="Z192" s="13" t="e">
        <f t="shared" si="12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6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5"/>
        <v>0</v>
      </c>
      <c r="W193" s="11">
        <f t="shared" si="10"/>
        <v>0</v>
      </c>
      <c r="X193" s="13" t="e">
        <f t="shared" si="11"/>
        <v>#N/A</v>
      </c>
      <c r="Y193" s="16"/>
      <c r="Z193" s="13" t="e">
        <f t="shared" si="12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6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7">IF(C194, P194, U194 )</f>
        <v>0</v>
      </c>
      <c r="W194" s="11">
        <f t="shared" si="10"/>
        <v>0</v>
      </c>
      <c r="X194" s="13" t="e">
        <f t="shared" si="11"/>
        <v>#N/A</v>
      </c>
      <c r="Y194" s="16"/>
      <c r="Z194" s="13" t="e">
        <f t="shared" si="12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6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7"/>
        <v>0</v>
      </c>
      <c r="W195" s="11">
        <f t="shared" si="10"/>
        <v>0</v>
      </c>
      <c r="X195" s="13" t="e">
        <f t="shared" si="11"/>
        <v>#N/A</v>
      </c>
      <c r="Y195" s="16"/>
      <c r="Z195" s="13" t="e">
        <f t="shared" si="12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6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7"/>
        <v>0</v>
      </c>
      <c r="W196" s="11">
        <f t="shared" si="10"/>
        <v>0</v>
      </c>
      <c r="X196" s="13" t="e">
        <f t="shared" si="11"/>
        <v>#N/A</v>
      </c>
      <c r="Y196" s="16"/>
      <c r="Z196" s="13" t="e">
        <f t="shared" si="12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6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7"/>
        <v>0</v>
      </c>
      <c r="W197" s="11">
        <f t="shared" si="10"/>
        <v>0</v>
      </c>
      <c r="X197" s="13" t="e">
        <f t="shared" si="11"/>
        <v>#N/A</v>
      </c>
      <c r="Y197" s="16"/>
      <c r="Z197" s="13" t="e">
        <f t="shared" si="12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6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7"/>
        <v>0</v>
      </c>
      <c r="W198" s="11">
        <f t="shared" si="10"/>
        <v>0</v>
      </c>
      <c r="X198" s="13" t="e">
        <f t="shared" si="11"/>
        <v>#N/A</v>
      </c>
      <c r="Y198" s="16"/>
      <c r="Z198" s="13" t="e">
        <f t="shared" si="12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6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7"/>
        <v>0</v>
      </c>
      <c r="W199" s="11">
        <f t="shared" si="10"/>
        <v>0</v>
      </c>
      <c r="X199" s="13" t="e">
        <f t="shared" si="11"/>
        <v>#N/A</v>
      </c>
      <c r="Y199" s="16"/>
      <c r="Z199" s="13" t="e">
        <f t="shared" si="12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6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7"/>
        <v>0</v>
      </c>
      <c r="W200" s="11">
        <f t="shared" si="10"/>
        <v>0</v>
      </c>
      <c r="X200" s="13" t="e">
        <f t="shared" si="11"/>
        <v>#N/A</v>
      </c>
      <c r="Y200" s="16"/>
      <c r="Z200" s="13" t="e">
        <f t="shared" si="12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6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0</v>
      </c>
      <c r="AI240" s="53">
        <f t="shared" si="19"/>
        <v>0</v>
      </c>
      <c r="AJ240" s="54">
        <f>AH240-AI240</f>
        <v>0</v>
      </c>
      <c r="AK240" s="55">
        <f t="shared" si="23"/>
        <v>0</v>
      </c>
      <c r="AL240" s="56">
        <f>AO240+AQ240-[3]Sheet1!$AH241</f>
        <v>0</v>
      </c>
      <c r="AM240" s="56">
        <f t="shared" si="25"/>
        <v>0</v>
      </c>
      <c r="AN240" s="55">
        <f t="shared" si="21"/>
        <v>0</v>
      </c>
      <c r="AO240" s="56"/>
      <c r="AP240" s="55" t="str">
        <f t="shared" si="22"/>
        <v/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4</v>
      </c>
      <c r="AI241" s="53">
        <f t="shared" si="19"/>
        <v>0</v>
      </c>
      <c r="AJ241" s="54">
        <f t="shared" ref="AJ241:AJ264" si="27">AH241-AI241</f>
        <v>4</v>
      </c>
      <c r="AK241" s="55">
        <f>AH241*AG241/1000</f>
        <v>3</v>
      </c>
      <c r="AL241" s="56">
        <f>AO241+AQ241-[3]Sheet1!$AH242</f>
        <v>0</v>
      </c>
      <c r="AM241" s="56">
        <f t="shared" si="25"/>
        <v>-4</v>
      </c>
      <c r="AN241" s="55">
        <f t="shared" si="21"/>
        <v>0</v>
      </c>
      <c r="AO241" s="56"/>
      <c r="AP241" s="55">
        <f t="shared" si="22"/>
        <v>-3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16</v>
      </c>
      <c r="AI242" s="53">
        <f t="shared" si="19"/>
        <v>0</v>
      </c>
      <c r="AJ242" s="54">
        <f t="shared" si="27"/>
        <v>16</v>
      </c>
      <c r="AK242" s="55">
        <f t="shared" ref="AK242:AK267" si="28">AH242*AG242/1000</f>
        <v>64</v>
      </c>
      <c r="AL242" s="56">
        <f>AO242+AQ242-[3]Sheet1!$AH243</f>
        <v>0</v>
      </c>
      <c r="AM242" s="56">
        <f t="shared" si="25"/>
        <v>-16</v>
      </c>
      <c r="AN242" s="55">
        <f t="shared" si="21"/>
        <v>0</v>
      </c>
      <c r="AO242" s="56"/>
      <c r="AP242" s="55">
        <f t="shared" si="22"/>
        <v>-64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5</v>
      </c>
      <c r="AI251" s="53">
        <f t="shared" si="19"/>
        <v>0</v>
      </c>
      <c r="AJ251" s="54">
        <f t="shared" si="27"/>
        <v>5</v>
      </c>
      <c r="AK251" s="55">
        <f t="shared" si="28"/>
        <v>0.75</v>
      </c>
      <c r="AL251" s="56">
        <f>AO251+AQ251-[3]Sheet1!$AH252</f>
        <v>0</v>
      </c>
      <c r="AM251" s="56">
        <f t="shared" si="25"/>
        <v>-5</v>
      </c>
      <c r="AN251" s="55">
        <f t="shared" si="21"/>
        <v>0</v>
      </c>
      <c r="AO251" s="56"/>
      <c r="AP251" s="55">
        <f t="shared" si="22"/>
        <v>-0.75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8</v>
      </c>
      <c r="AI252" s="53">
        <f t="shared" si="19"/>
        <v>0</v>
      </c>
      <c r="AJ252" s="54">
        <f t="shared" si="27"/>
        <v>8</v>
      </c>
      <c r="AK252" s="55">
        <f t="shared" si="28"/>
        <v>6</v>
      </c>
      <c r="AL252" s="56">
        <f>AO252+AQ252-[3]Sheet1!$AH253</f>
        <v>0</v>
      </c>
      <c r="AM252" s="56">
        <f t="shared" si="25"/>
        <v>-8</v>
      </c>
      <c r="AN252" s="55">
        <f t="shared" si="21"/>
        <v>0</v>
      </c>
      <c r="AO252" s="56"/>
      <c r="AP252" s="55">
        <f t="shared" si="22"/>
        <v>-6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0</v>
      </c>
      <c r="AI253" s="53">
        <f t="shared" si="19"/>
        <v>0</v>
      </c>
      <c r="AJ253" s="54">
        <f t="shared" si="27"/>
        <v>0</v>
      </c>
      <c r="AK253" s="55">
        <f t="shared" si="28"/>
        <v>0</v>
      </c>
      <c r="AL253" s="56">
        <f>AO253+AQ253-[3]Sheet1!$AH254</f>
        <v>0</v>
      </c>
      <c r="AM253" s="56">
        <f t="shared" si="25"/>
        <v>0</v>
      </c>
      <c r="AN253" s="55">
        <f t="shared" si="21"/>
        <v>0</v>
      </c>
      <c r="AO253" s="56"/>
      <c r="AP253" s="55" t="str">
        <f t="shared" si="22"/>
        <v/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1</v>
      </c>
      <c r="AI254" s="53">
        <f t="shared" si="19"/>
        <v>0</v>
      </c>
      <c r="AJ254" s="54">
        <f t="shared" si="27"/>
        <v>1</v>
      </c>
      <c r="AK254" s="55">
        <f t="shared" si="28"/>
        <v>0.75</v>
      </c>
      <c r="AL254" s="56">
        <f>AO254+AQ254-[3]Sheet1!$AH255</f>
        <v>0</v>
      </c>
      <c r="AM254" s="56">
        <f t="shared" si="25"/>
        <v>-1</v>
      </c>
      <c r="AN254" s="55">
        <f t="shared" si="21"/>
        <v>0</v>
      </c>
      <c r="AO254" s="56"/>
      <c r="AP254" s="55">
        <f t="shared" si="22"/>
        <v>-0.75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36 W38:W200" name="باقیمانده_5"/>
    <protectedRange algorithmName="SHA-512" hashValue="f5WsBkExWTs/LKakVBbNBXjGjwaAPcOxHhJFt4MnEAAY0TgGUtLBwc6BQDnps5THm9Gccqda3SWXIrg2Z9o+GA==" saltValue="9EXh0tvvNrwpkDbSuYJ+Uw==" spinCount="100000" sqref="V2:V36 V38:V200" name="تعداد ارسال شده_4"/>
    <protectedRange algorithmName="SHA-512" hashValue="jjrV5Hy6JwvVqOO7tKoZVoRg7rpBcjqvT96GSIFiDncBaImziwFUF2JC6d0rT0SfgZv+eJ/5g2VdqSB7bdW0mg==" saltValue="0Igh3j97EZBwjtfDd8U1wg==" spinCount="100000" sqref="W37" name="باقیمانده_5_1"/>
    <protectedRange algorithmName="SHA-512" hashValue="f5WsBkExWTs/LKakVBbNBXjGjwaAPcOxHhJFt4MnEAAY0TgGUtLBwc6BQDnps5THm9Gccqda3SWXIrg2Z9o+GA==" saltValue="9EXh0tvvNrwpkDbSuYJ+Uw==" spinCount="100000" sqref="V37" name="تعداد ارسال شده_4_1"/>
  </protectedRanges>
  <mergeCells count="115">
    <mergeCell ref="N38:N40"/>
    <mergeCell ref="M38:M40"/>
    <mergeCell ref="L38:L40"/>
    <mergeCell ref="I38:I40"/>
    <mergeCell ref="H38:H40"/>
    <mergeCell ref="G38:G40"/>
    <mergeCell ref="AD38:AD40"/>
    <mergeCell ref="AC38:AC40"/>
    <mergeCell ref="AB38:AB40"/>
    <mergeCell ref="AA38:AA40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G7:G8"/>
    <mergeCell ref="AD7:AD8"/>
    <mergeCell ref="AC7:AC8"/>
    <mergeCell ref="AB7:AB8"/>
    <mergeCell ref="AA7:AA8"/>
    <mergeCell ref="N7:N8"/>
    <mergeCell ref="M7:M8"/>
    <mergeCell ref="L7:L8"/>
    <mergeCell ref="I7:I8"/>
    <mergeCell ref="H7:H8"/>
    <mergeCell ref="N9:N11"/>
    <mergeCell ref="AD9:AD11"/>
    <mergeCell ref="AC9:AC11"/>
    <mergeCell ref="AB9:AB11"/>
    <mergeCell ref="AA9:AA11"/>
    <mergeCell ref="G9:G11"/>
    <mergeCell ref="H9:H11"/>
    <mergeCell ref="I9:I11"/>
    <mergeCell ref="L9:L11"/>
    <mergeCell ref="M9:M11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I13:I14"/>
    <mergeCell ref="H13:H14"/>
    <mergeCell ref="G21:G22"/>
    <mergeCell ref="AD21:AD22"/>
    <mergeCell ref="AC21:AC22"/>
    <mergeCell ref="AB21:AB22"/>
    <mergeCell ref="AA21:AA22"/>
    <mergeCell ref="N21:N22"/>
    <mergeCell ref="M21:M22"/>
    <mergeCell ref="L21:L22"/>
    <mergeCell ref="I21:I22"/>
    <mergeCell ref="H21:H22"/>
    <mergeCell ref="AE25:AE27"/>
    <mergeCell ref="G23:G24"/>
    <mergeCell ref="AD23:AD24"/>
    <mergeCell ref="AC23:AC24"/>
    <mergeCell ref="AB23:AB24"/>
    <mergeCell ref="AA23:AA24"/>
    <mergeCell ref="N23:N24"/>
    <mergeCell ref="M23:M24"/>
    <mergeCell ref="L23:L24"/>
    <mergeCell ref="I23:I24"/>
    <mergeCell ref="H23:H24"/>
    <mergeCell ref="H29:H31"/>
    <mergeCell ref="G29:G31"/>
    <mergeCell ref="AD29:AD31"/>
    <mergeCell ref="AC29:AC31"/>
    <mergeCell ref="AB29:AB31"/>
    <mergeCell ref="AA29:AA31"/>
    <mergeCell ref="N25:N27"/>
    <mergeCell ref="N29:N31"/>
    <mergeCell ref="M29:M31"/>
    <mergeCell ref="L29:L31"/>
    <mergeCell ref="I29:I31"/>
    <mergeCell ref="G25:G27"/>
    <mergeCell ref="H25:H27"/>
    <mergeCell ref="I25:I27"/>
    <mergeCell ref="L25:L27"/>
    <mergeCell ref="M25:M27"/>
    <mergeCell ref="AD25:AD27"/>
    <mergeCell ref="AC25:AC27"/>
    <mergeCell ref="AB25:AB27"/>
    <mergeCell ref="AA25:AA27"/>
    <mergeCell ref="AD34:AD36"/>
    <mergeCell ref="AC34:AC36"/>
    <mergeCell ref="AB34:AB36"/>
    <mergeCell ref="AA34:AA36"/>
    <mergeCell ref="G34:G36"/>
    <mergeCell ref="H34:H36"/>
    <mergeCell ref="I34:I36"/>
    <mergeCell ref="L34:L36"/>
    <mergeCell ref="M34:M36"/>
    <mergeCell ref="N34:N36"/>
  </mergeCells>
  <conditionalFormatting sqref="G42:I43">
    <cfRule type="expression" dxfId="145" priority="2">
      <formula>$C42</formula>
    </cfRule>
    <cfRule type="expression" dxfId="144" priority="3">
      <formula>$E42</formula>
    </cfRule>
  </conditionalFormatting>
  <conditionalFormatting sqref="G2:J2 AD2 J3:J36 AD4 AD6:AD7 AD9 G12:I13 AD12:AD13 G15:I21 AD15:AD21 G23:I23 AD23 G25:I25 AD25 G28:I29 AD28:AD29 G32:I34 AD32:AD34 J39:J40 AD41:AD200">
    <cfRule type="expression" dxfId="143" priority="70">
      <formula>$A2</formula>
    </cfRule>
  </conditionalFormatting>
  <conditionalFormatting sqref="G2:J2 AD2 Z2:Z36 J3:J36 AD4 AD6:AD7 AD9 G12:I13 AD12:AD13 G15:I21 AD15:AD21 G23:I23 AD23 G25:I25 AD25 G28:I29 AD28:AD29 G32:I34 AD32:AD34 Z38:Z200 J39:J40 G41:J41 AD41:AD200 J42:J43 G44:J200">
    <cfRule type="expression" dxfId="142" priority="72">
      <formula>$E2</formula>
    </cfRule>
  </conditionalFormatting>
  <conditionalFormatting sqref="G41:J200">
    <cfRule type="expression" dxfId="141" priority="1">
      <formula>$A41</formula>
    </cfRule>
  </conditionalFormatting>
  <conditionalFormatting sqref="G2:AF2 J3:J36 AA4:AF4 AA6:AF7 AA9:AF9 G12:I13 AA12:AF13 G15:I21 AA15:AF21 G23:I23 AA23:AF23 G25:I25 AA25:AF25 G28:I29 AA28:AF29 G32:I34 AA32:AF34 J39:K40 G41:AF41 J42:AF43 G44:AF200 Q3:Z36 O39:Z40 AE3:AF3 K3:K11 O3:P11 H4 AE5:AF5 H6:H7 AE8:AF8 H9 AE10:AF11 K12:P13 K14 O14:P14 AE14:AF14 K15:P21 K22 O22:P22 AE22:AF22 K23:P23 K24 O24:P24 AE24:AF24 K25:P25 K26:K27 O26:P27 AF26:AF27 K28:P29 K30:K31 O30:P31 AE30:AF31 K32:P34 K35:K36 O35:P36 AE35:AF36 AE39:AF40">
    <cfRule type="expression" dxfId="140" priority="71">
      <formula>$C2</formula>
    </cfRule>
  </conditionalFormatting>
  <conditionalFormatting sqref="G37:AF38">
    <cfRule type="expression" dxfId="139" priority="6">
      <formula>$C37</formula>
    </cfRule>
  </conditionalFormatting>
  <conditionalFormatting sqref="W2:W200">
    <cfRule type="expression" dxfId="138" priority="4">
      <formula>$AG2</formula>
    </cfRule>
  </conditionalFormatting>
  <conditionalFormatting sqref="Z2:Z200 G37:J38 AD37:AD38">
    <cfRule type="expression" dxfId="137" priority="5">
      <formula>$A2</formula>
    </cfRule>
  </conditionalFormatting>
  <conditionalFormatting sqref="Z37 G37:J38 AD37:AD38">
    <cfRule type="expression" dxfId="136" priority="7">
      <formula>$E37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{50C377A3-E4E3-497C-A0CB-6A912BE4F0D1}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{0F4310F5-FC32-4053-B256-806137AC79FC}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{9904D93F-18B8-4B4E-845F-C28CD1C0080B}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{46EEA956-9D16-41EC-B20C-5A136AB9540F}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{9A5C83D1-D2CC-43F9-B42A-233F684B6BEA}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{2774BD8F-D17B-4348-ACEB-F0EA139D37AD}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{74E45A21-99AE-412F-83E7-FB50A42583D6}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{F56F802E-F569-4A48-867D-FC36005D67A2}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{E58A6786-9686-407F-925B-5A08D8F4B422}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{BD969518-70FF-494C-A3FE-380AC3C78F1F}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{648532BC-9684-4BE2-830D-4982CD6AB441}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{BF47230A-9413-46A6-B22F-B21DB1C6965B}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{0AE1365D-D814-4268-9793-1220F0F62D83}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{A59BB0C4-2273-4778-B211-74518EDEA82F}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{43C24B8A-B7B3-4BB4-B49A-99700BE2A9B0}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{25D68407-2E8E-4B2B-86CE-ECF7B221169E}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{EB007BAC-C0E9-47BA-A0FF-0BF2A048F83F}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{D2693B7A-AB58-430D-9F6E-C5F822D8733F}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{34A8C439-CC14-4C1E-A5CA-41376D1A0D70}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{762279CD-27DF-4D61-88A3-1E0F55686260}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{93CFB4D1-6CC3-4D57-BF04-09B72CFAFF20}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{6F9F2808-198D-4F19-A91C-431C7B39B02D}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{7A6035B3-F7D0-43D7-A997-3E277B5A220D}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{79AE9B90-6756-4D95-A0C0-1BDFEBDA4D31}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{805291FF-A5A5-472D-BB26-FB0AE0B9240E}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{42479999-09FA-4F8F-971A-85D64BEC72EA}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{C065D2AD-9DE0-44C6-9FCB-D20FBD07EE68}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{D2447B36-6A4E-4BD5-92A2-63045ADD006B}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{D28419DA-9DA9-43BF-8544-50C2098CB5E6}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{DC90841F-6943-47C0-A322-496E3BCD7081}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{DBA5D43B-09F9-4A76-A22B-D97E4F66BC9F}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{6393125F-09B4-48C6-A350-EC20F8265987}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{AE8F37BB-5B81-4A21-9902-C197ECC21CB3}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{94A45E2C-CE18-48C5-8C8F-42C4F4AEF301}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{FD3925F9-5A3E-45FD-90A7-BCB1C52B4E98}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{DBCE7C35-71A8-4624-9088-BE3B3FE08668}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{5F6DB037-2E0B-4162-8D61-B89BE281082E}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{0B97533B-0957-4290-9A9A-75646E9A52B3}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{D8FFE4D8-2997-46F0-88E8-DD90D60F21A6}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{10F88E4C-5AF6-4031-9966-F2CCE08C3AB9}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{DADA8496-F4D0-473C-BC9F-589A75C2426F}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{07BF6021-BB4D-4108-B8C8-88CF9B0762AF}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{FC367C83-39DC-4D7F-81CC-D3EA715BE6A7}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{0C4190B0-1E84-4932-B6F3-A72B53520C26}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{35A3AB2B-A38F-4098-B57C-81D680CE7258}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{DEC121C7-2CB4-41FB-9891-BB2FDECFACBB}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{D81E103E-183E-4FA8-B22D-C7BF7E951AA3}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{FD97F5A3-1816-4E04-8CAC-F208C9E6BC1F}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{49E127EF-A385-4F5D-A8BC-6D6EF36D335B}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{36BE89E7-F0BA-41F1-85C7-F225DB921B21}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{6FA3883E-BA3E-473E-95D6-A3A2E8C3F75A}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{0476500D-6C15-47AE-89B4-A83397695C23}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{D798E7FC-5534-413D-B57B-7183ECDAF2C1}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{8A532D78-90C1-434D-8DB7-420C28DA351C}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{9EC4577C-794A-4B7A-B48C-4459B9777C79}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{4AC19870-74B5-4CFB-A4A8-B5145DF10D00}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{A883948A-6B0B-44C7-BBC1-46019961ECFA}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{2598F337-EAA7-4877-A783-EA7EA01326BF}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{71AE3AFC-56ED-42C3-B37E-47300B6ED5A9}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{CD9FB19D-8F55-4140-A45C-53A621CADA8B}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{42C8F6B7-C26B-4F8A-B17E-655DCBB63B56}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C377A3-E4E3-497C-A0CB-6A912BE4F0D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F4310F5-FC32-4053-B256-806137AC79F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904D93F-18B8-4B4E-845F-C28CD1C0080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6EEA956-9D16-41EC-B20C-5A136AB9540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A5C83D1-D2CC-43F9-B42A-233F684B6B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774BD8F-D17B-4348-ACEB-F0EA139D37A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4E45A21-99AE-412F-83E7-FB50A42583D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56F802E-F569-4A48-867D-FC36005D67A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58A6786-9686-407F-925B-5A08D8F4B42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D969518-70FF-494C-A3FE-380AC3C78F1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48532BC-9684-4BE2-830D-4982CD6AB44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F47230A-9413-46A6-B22F-B21DB1C6965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AE1365D-D814-4268-9793-1220F0F62D8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59BB0C4-2273-4778-B211-74518EDEA82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3C24B8A-B7B3-4BB4-B49A-99700BE2A9B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5D68407-2E8E-4B2B-86CE-ECF7B221169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B007BAC-C0E9-47BA-A0FF-0BF2A048F83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2693B7A-AB58-430D-9F6E-C5F822D8733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4A8C439-CC14-4C1E-A5CA-41376D1A0D7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62279CD-27DF-4D61-88A3-1E0F5568626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3CFB4D1-6CC3-4D57-BF04-09B72CFAFF2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F9F2808-198D-4F19-A91C-431C7B39B02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A6035B3-F7D0-43D7-A997-3E277B5A22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9AE9B90-6756-4D95-A0C0-1BDFEBDA4D3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05291FF-A5A5-472D-BB26-FB0AE0B9240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2479999-09FA-4F8F-971A-85D64BEC72E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065D2AD-9DE0-44C6-9FCB-D20FBD07EE6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2447B36-6A4E-4BD5-92A2-63045ADD006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28419DA-9DA9-43BF-8544-50C2098CB5E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C90841F-6943-47C0-A322-496E3BCD708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BA5D43B-09F9-4A76-A22B-D97E4F66BC9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393125F-09B4-48C6-A350-EC20F826598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E8F37BB-5B81-4A21-9902-C197ECC21CB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4A45E2C-CE18-48C5-8C8F-42C4F4AEF301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D3925F9-5A3E-45FD-90A7-BCB1C52B4E9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BCE7C35-71A8-4624-9088-BE3B3FE0866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F6DB037-2E0B-4162-8D61-B89BE281082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B97533B-0957-4290-9A9A-75646E9A52B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8FFE4D8-2997-46F0-88E8-DD90D60F21A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0F88E4C-5AF6-4031-9966-F2CCE08C3AB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ADA8496-F4D0-473C-BC9F-589A75C2426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7BF6021-BB4D-4108-B8C8-88CF9B0762A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C367C83-39DC-4D7F-81CC-D3EA715BE6A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C4190B0-1E84-4932-B6F3-A72B53520C2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5A3AB2B-A38F-4098-B57C-81D680CE725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EC121C7-2CB4-41FB-9891-BB2FDECFACB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81E103E-183E-4FA8-B22D-C7BF7E951AA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D97F5A3-1816-4E04-8CAC-F208C9E6BC1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9E127EF-A385-4F5D-A8BC-6D6EF36D335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6BE89E7-F0BA-41F1-85C7-F225DB921B2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FA3883E-BA3E-473E-95D6-A3A2E8C3F75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0476500D-6C15-47AE-89B4-A83397695C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798E7FC-5534-413D-B57B-7183ECDAF2C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A532D78-90C1-434D-8DB7-420C28DA351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EC4577C-794A-4B7A-B48C-4459B9777C7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AC19870-74B5-4CFB-A4A8-B5145DF10D0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883948A-6B0B-44C7-BBC1-46019961ECF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2598F337-EAA7-4877-A783-EA7EA01326B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AE3AFC-56ED-42C3-B37E-47300B6ED5A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D9FB19D-8F55-4140-A45C-53A621CADA8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2C8F6B7-C26B-4F8A-B17E-655DCBB63B5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D1A24-6ECC-47B9-9F73-80689E02389E}">
  <dimension ref="A1:AR267"/>
  <sheetViews>
    <sheetView rightToLeft="1" topLeftCell="G7" zoomScale="70" zoomScaleNormal="70" workbookViewId="0">
      <selection activeCell="M27" sqref="M27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33203125" style="25" bestFit="1" customWidth="1"/>
    <col min="9" max="9" width="23.10937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3.1093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2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15.33203125" style="23" bestFit="1" customWidth="1"/>
    <col min="29" max="29" width="15.6640625" style="28" bestFit="1" customWidth="1"/>
    <col min="30" max="30" width="13.6640625" style="29" bestFit="1" customWidth="1"/>
    <col min="31" max="31" width="95.33203125" style="23" bestFit="1" customWidth="1"/>
    <col min="32" max="32" width="28.33203125" style="23" bestFit="1" customWidth="1"/>
    <col min="33" max="33" width="13.5546875" style="23" bestFit="1" customWidth="1"/>
    <col min="34" max="34" width="131.886718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>
        <v>1</v>
      </c>
      <c r="H2" s="125">
        <v>274512829834</v>
      </c>
      <c r="I2" s="123" t="s">
        <v>745</v>
      </c>
      <c r="J2" s="102"/>
      <c r="K2" s="10" t="str">
        <f t="shared" ref="K2:K65" ca="1" si="0">IF(C2, TODAY(), "" )</f>
        <v/>
      </c>
      <c r="L2" s="121" t="s">
        <v>826</v>
      </c>
      <c r="M2" s="121" t="s">
        <v>827</v>
      </c>
      <c r="N2" s="121"/>
      <c r="O2" s="102">
        <v>5511.11</v>
      </c>
      <c r="P2" s="102">
        <v>1</v>
      </c>
      <c r="Q2" s="65" t="str">
        <f>VLOOKUP(O2, '[1]لیست محصولات اردیبهشت ۱۴۰۳'!B:C,2,0)</f>
        <v>هامبلا(رست دمی) | Hambella( Filter Roast)</v>
      </c>
      <c r="R2" s="102"/>
      <c r="S2" s="11">
        <f>VLOOKUP(O2, '[1]لیست محصولات اردیبهشت ۱۴۰۳'!B:F,5,0)</f>
        <v>150</v>
      </c>
      <c r="T2" s="13">
        <f>VLOOKUP(O2, '[1]لیست محصولات اردیبهشت ۱۴۰۳'!B:G,6,0)</f>
        <v>2800000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2800000</v>
      </c>
      <c r="Y2" s="16"/>
      <c r="Z2" s="13">
        <f t="shared" ref="Z2:Z65" si="4">X2-Y2</f>
        <v>2800000</v>
      </c>
      <c r="AA2" s="133" t="s">
        <v>292</v>
      </c>
      <c r="AB2" s="131" t="s">
        <v>828</v>
      </c>
      <c r="AC2" s="127" t="s">
        <v>829</v>
      </c>
      <c r="AD2" s="129"/>
      <c r="AE2" s="127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اصفهان خیابان شیخ صدوق شمالی‌.خیابان کاخ سعادت آباد شرقی.نبش کوچه۴.سوپرمارکت ایده آل‌ * تحویل بین ساعت 9-13 یا 17-21 *  - سیمین دباغی 09353842615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1"/>
      <c r="H3" s="182"/>
      <c r="I3" s="151"/>
      <c r="J3" s="102"/>
      <c r="K3" s="10" t="str">
        <f t="shared" ca="1" si="0"/>
        <v/>
      </c>
      <c r="L3" s="135"/>
      <c r="M3" s="135"/>
      <c r="N3" s="135"/>
      <c r="O3" s="102">
        <v>5501.1</v>
      </c>
      <c r="P3" s="102">
        <v>1</v>
      </c>
      <c r="Q3" s="12" t="str">
        <f>VLOOKUP(O3, '[1]لیست محصولات اردیبهشت ۱۴۰۳'!B:C,2,0)</f>
        <v>ورتکس | Vortex</v>
      </c>
      <c r="R3" s="102" t="s">
        <v>151</v>
      </c>
      <c r="S3" s="11">
        <f>VLOOKUP(O3, '[1]لیست محصولات اردیبهشت ۱۴۰۳'!B:F,5,0)</f>
        <v>150</v>
      </c>
      <c r="T3" s="13">
        <f>VLOOKUP(O3, '[1]لیست محصولات اردیبهشت ۱۴۰۳'!B:G,6,0)</f>
        <v>2100000</v>
      </c>
      <c r="U3" s="14"/>
      <c r="V3" s="15">
        <f t="shared" si="1"/>
        <v>0</v>
      </c>
      <c r="W3" s="11">
        <f t="shared" si="2"/>
        <v>1</v>
      </c>
      <c r="X3" s="13">
        <f t="shared" si="3"/>
        <v>2100000</v>
      </c>
      <c r="Y3" s="16"/>
      <c r="Z3" s="13">
        <f t="shared" si="4"/>
        <v>2100000</v>
      </c>
      <c r="AA3" s="155"/>
      <c r="AB3" s="154"/>
      <c r="AC3" s="153"/>
      <c r="AD3" s="152"/>
      <c r="AE3" s="153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4"/>
      <c r="H4" s="126"/>
      <c r="I4" s="124"/>
      <c r="J4" s="102"/>
      <c r="K4" s="10" t="str">
        <f t="shared" ca="1" si="0"/>
        <v/>
      </c>
      <c r="L4" s="122"/>
      <c r="M4" s="122"/>
      <c r="N4" s="122"/>
      <c r="O4" s="102">
        <v>3326.1</v>
      </c>
      <c r="P4" s="102">
        <v>1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1</v>
      </c>
      <c r="X4" s="13">
        <f t="shared" si="3"/>
        <v>3750000</v>
      </c>
      <c r="Y4" s="16"/>
      <c r="Z4" s="13">
        <f t="shared" si="4"/>
        <v>3750000</v>
      </c>
      <c r="AA4" s="134"/>
      <c r="AB4" s="132"/>
      <c r="AC4" s="128"/>
      <c r="AD4" s="130"/>
      <c r="AE4" s="12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2</v>
      </c>
      <c r="H5" s="9">
        <v>274516851460</v>
      </c>
      <c r="I5" s="101" t="s">
        <v>745</v>
      </c>
      <c r="J5" s="102"/>
      <c r="K5" s="10" t="str">
        <f t="shared" ca="1" si="0"/>
        <v/>
      </c>
      <c r="L5" s="11" t="s">
        <v>116</v>
      </c>
      <c r="M5" s="11" t="s">
        <v>830</v>
      </c>
      <c r="N5" s="11" t="s">
        <v>831</v>
      </c>
      <c r="O5" s="102">
        <v>5501.3</v>
      </c>
      <c r="P5" s="102">
        <v>1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51200000</v>
      </c>
      <c r="U5" s="14"/>
      <c r="V5" s="15">
        <f t="shared" si="1"/>
        <v>0</v>
      </c>
      <c r="W5" s="11">
        <f t="shared" si="2"/>
        <v>1</v>
      </c>
      <c r="X5" s="13">
        <f t="shared" si="3"/>
        <v>51200000</v>
      </c>
      <c r="Y5" s="16"/>
      <c r="Z5" s="13">
        <f t="shared" si="4"/>
        <v>51200000</v>
      </c>
      <c r="AA5" s="17" t="s">
        <v>38</v>
      </c>
      <c r="AB5" s="12" t="s">
        <v>832</v>
      </c>
      <c r="AC5" s="18" t="s">
        <v>833</v>
      </c>
      <c r="AD5" s="19" t="s">
        <v>41</v>
      </c>
      <c r="AE5" s="18"/>
      <c r="AF5" s="20"/>
      <c r="AG5" s="21" t="str">
        <f t="shared" si="5"/>
        <v>TRUE</v>
      </c>
      <c r="AH5" s="22" t="str">
        <f t="shared" si="6"/>
        <v>تهران شهرک غرب خیابان دادمان خیابان محمدرضا شجریان نبش کوچه نوزدهم  کافه نامبرت تن - علیرضا منصوریان 09125445524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3</v>
      </c>
      <c r="H6" s="9">
        <v>274531548357</v>
      </c>
      <c r="I6" s="101" t="s">
        <v>745</v>
      </c>
      <c r="J6" s="102"/>
      <c r="K6" s="10" t="str">
        <f t="shared" ca="1" si="0"/>
        <v/>
      </c>
      <c r="L6" s="11" t="s">
        <v>834</v>
      </c>
      <c r="M6" s="11" t="s">
        <v>467</v>
      </c>
      <c r="N6" s="11" t="s">
        <v>835</v>
      </c>
      <c r="O6" s="102">
        <v>3326.2</v>
      </c>
      <c r="P6" s="102">
        <v>1</v>
      </c>
      <c r="Q6" s="12" t="str">
        <f>VLOOKUP(O6, '[1]لیست محصولات اردیبهشت ۱۴۰۳'!B:C,2,0)</f>
        <v>میاگروس | Milagros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18150000</v>
      </c>
      <c r="U6" s="14"/>
      <c r="V6" s="15">
        <f t="shared" si="1"/>
        <v>0</v>
      </c>
      <c r="W6" s="11">
        <f t="shared" si="2"/>
        <v>1</v>
      </c>
      <c r="X6" s="13">
        <f t="shared" si="3"/>
        <v>18150000</v>
      </c>
      <c r="Y6" s="16"/>
      <c r="Z6" s="13">
        <f t="shared" si="4"/>
        <v>18150000</v>
      </c>
      <c r="AA6" s="17" t="s">
        <v>836</v>
      </c>
      <c r="AB6" s="12" t="s">
        <v>837</v>
      </c>
      <c r="AC6" s="18" t="s">
        <v>838</v>
      </c>
      <c r="AD6" s="19"/>
      <c r="AE6" s="18"/>
      <c r="AF6" s="20"/>
      <c r="AG6" s="21" t="str">
        <f t="shared" si="5"/>
        <v>TRUE</v>
      </c>
      <c r="AH6" s="22" t="str">
        <f t="shared" si="6"/>
        <v>شاهرود خیابان۲۲بهمن ابتدا ابن یمین پشت بانک سپه کافه دارک - کیارش صفدری 09198839402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4</v>
      </c>
      <c r="H7" s="9">
        <v>274537413631</v>
      </c>
      <c r="I7" s="102" t="s">
        <v>745</v>
      </c>
      <c r="J7" s="102"/>
      <c r="K7" s="10" t="str">
        <f t="shared" ca="1" si="0"/>
        <v/>
      </c>
      <c r="L7" s="11" t="s">
        <v>267</v>
      </c>
      <c r="M7" s="11" t="s">
        <v>839</v>
      </c>
      <c r="N7" s="11" t="s">
        <v>840</v>
      </c>
      <c r="O7" s="102">
        <v>5511.2</v>
      </c>
      <c r="P7" s="102">
        <v>5</v>
      </c>
      <c r="Q7" s="12" t="str">
        <f>VLOOKUP(O7, '[1]لیست محصولات اردیبهشت ۱۴۰۳'!B:C,2,0)</f>
        <v>هامبلا | Hambella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13350000</v>
      </c>
      <c r="U7" s="24"/>
      <c r="V7" s="15">
        <f t="shared" si="1"/>
        <v>0</v>
      </c>
      <c r="W7" s="11">
        <f t="shared" si="2"/>
        <v>5</v>
      </c>
      <c r="X7" s="13">
        <f t="shared" si="3"/>
        <v>66750000</v>
      </c>
      <c r="Y7" s="16"/>
      <c r="Z7" s="13">
        <f t="shared" si="4"/>
        <v>66750000</v>
      </c>
      <c r="AA7" s="17" t="s">
        <v>841</v>
      </c>
      <c r="AB7" s="12" t="s">
        <v>842</v>
      </c>
      <c r="AC7" s="18" t="s">
        <v>843</v>
      </c>
      <c r="AD7" s="19"/>
      <c r="AE7" s="18"/>
      <c r="AF7" s="20"/>
      <c r="AG7" s="21" t="str">
        <f t="shared" si="5"/>
        <v>TRUE</v>
      </c>
      <c r="AH7" s="22" t="str">
        <f t="shared" si="6"/>
        <v>بوشهر خیابان سنگی خیابان بعثت نبش کوچه عرفان ۱۷ کافه بوتیک شیرینی رلیش - علی سرروی 09364689687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5</v>
      </c>
      <c r="H8" s="9">
        <v>274550555875</v>
      </c>
      <c r="I8" s="102" t="s">
        <v>745</v>
      </c>
      <c r="J8" s="102"/>
      <c r="K8" s="10" t="str">
        <f t="shared" ca="1" si="0"/>
        <v/>
      </c>
      <c r="L8" s="11" t="s">
        <v>844</v>
      </c>
      <c r="M8" s="11" t="s">
        <v>845</v>
      </c>
      <c r="N8" s="11" t="s">
        <v>846</v>
      </c>
      <c r="O8" s="102">
        <v>5511.3</v>
      </c>
      <c r="P8" s="102">
        <v>2</v>
      </c>
      <c r="Q8" s="12" t="str">
        <f>VLOOKUP(O8, '[1]لیست محصولات اردیبهشت ۱۴۰۳'!B:C,2,0)</f>
        <v>هامبلا | Hambella</v>
      </c>
      <c r="R8" s="102"/>
      <c r="S8" s="11">
        <f>VLOOKUP(O8, '[1]لیست محصولات اردیبهشت ۱۴۰۳'!B:F,5,0)</f>
        <v>4000</v>
      </c>
      <c r="T8" s="13">
        <f>VLOOKUP(O8, '[1]لیست محصولات اردیبهشت ۱۴۰۳'!B:G,6,0)</f>
        <v>69600000</v>
      </c>
      <c r="U8" s="14"/>
      <c r="V8" s="15">
        <f t="shared" si="1"/>
        <v>0</v>
      </c>
      <c r="W8" s="11">
        <f t="shared" si="2"/>
        <v>2</v>
      </c>
      <c r="X8" s="13">
        <f t="shared" si="3"/>
        <v>139200000</v>
      </c>
      <c r="Y8" s="16"/>
      <c r="Z8" s="13">
        <f t="shared" si="4"/>
        <v>139200000</v>
      </c>
      <c r="AA8" s="17" t="s">
        <v>105</v>
      </c>
      <c r="AB8" s="12" t="s">
        <v>847</v>
      </c>
      <c r="AC8" s="18" t="s">
        <v>848</v>
      </c>
      <c r="AD8" s="19"/>
      <c r="AE8" s="18"/>
      <c r="AF8" s="20"/>
      <c r="AG8" s="21" t="str">
        <f t="shared" si="5"/>
        <v>TRUE</v>
      </c>
      <c r="AH8" s="22" t="str">
        <f t="shared" si="6"/>
        <v>رشت گلسار بلوار توحید پلاک ۱۵۴طبقه همکف واحد۳ کافه هووم - نسیم کاس احمد گورابی 09337534823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3">
        <v>6</v>
      </c>
      <c r="H9" s="125">
        <v>274570745308</v>
      </c>
      <c r="I9" s="123" t="s">
        <v>145</v>
      </c>
      <c r="J9" s="102"/>
      <c r="K9" s="10" t="str">
        <f t="shared" ca="1" si="0"/>
        <v/>
      </c>
      <c r="L9" s="121" t="s">
        <v>267</v>
      </c>
      <c r="M9" s="121" t="s">
        <v>849</v>
      </c>
      <c r="N9" s="121" t="s">
        <v>850</v>
      </c>
      <c r="O9" s="102">
        <v>5501.3</v>
      </c>
      <c r="P9" s="102">
        <v>4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4000</v>
      </c>
      <c r="T9" s="13">
        <f>VLOOKUP(O9, '[1]لیست محصولات اردیبهشت ۱۴۰۳'!B:G,6,0)</f>
        <v>51200000</v>
      </c>
      <c r="U9" s="14"/>
      <c r="V9" s="15">
        <f t="shared" si="1"/>
        <v>0</v>
      </c>
      <c r="W9" s="11">
        <f t="shared" si="2"/>
        <v>4</v>
      </c>
      <c r="X9" s="13">
        <f t="shared" si="3"/>
        <v>204800000</v>
      </c>
      <c r="Y9" s="16"/>
      <c r="Z9" s="13">
        <f t="shared" si="4"/>
        <v>204800000</v>
      </c>
      <c r="AA9" s="133" t="s">
        <v>38</v>
      </c>
      <c r="AB9" s="131" t="s">
        <v>851</v>
      </c>
      <c r="AC9" s="127" t="s">
        <v>852</v>
      </c>
      <c r="AD9" s="129"/>
      <c r="AE9" s="18"/>
      <c r="AF9" s="20"/>
      <c r="AG9" s="21" t="str">
        <f t="shared" si="5"/>
        <v>TRUE</v>
      </c>
      <c r="AH9" s="22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1"/>
      <c r="H10" s="182"/>
      <c r="I10" s="151"/>
      <c r="J10" s="102"/>
      <c r="K10" s="10" t="str">
        <f t="shared" ca="1" si="0"/>
        <v/>
      </c>
      <c r="L10" s="135"/>
      <c r="M10" s="135"/>
      <c r="N10" s="135"/>
      <c r="O10" s="102">
        <v>5511.22</v>
      </c>
      <c r="P10" s="102">
        <v>1</v>
      </c>
      <c r="Q10" s="65" t="str">
        <f>VLOOKUP(O10, '[1]لیست محصولات اردیبهشت ۱۴۰۳'!B:C,2,0)</f>
        <v>هامبلا(رست دمی) | Hambella( Filter Roast)</v>
      </c>
      <c r="R10" s="102" t="s">
        <v>853</v>
      </c>
      <c r="S10" s="11">
        <f>VLOOKUP(O10, '[1]لیست محصولات اردیبهشت ۱۴۰۳'!B:F,5,0)</f>
        <v>750</v>
      </c>
      <c r="T10" s="13">
        <f>VLOOKUP(O10, '[1]لیست محصولات اردیبهشت ۱۴۰۳'!B:G,6,0)</f>
        <v>13350000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13350000</v>
      </c>
      <c r="Y10" s="16"/>
      <c r="Z10" s="13">
        <f t="shared" si="4"/>
        <v>13350000</v>
      </c>
      <c r="AA10" s="155"/>
      <c r="AB10" s="154"/>
      <c r="AC10" s="153"/>
      <c r="AD10" s="152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02"/>
      <c r="K11" s="10" t="str">
        <f t="shared" ca="1" si="0"/>
        <v/>
      </c>
      <c r="L11" s="122"/>
      <c r="M11" s="122"/>
      <c r="N11" s="122"/>
      <c r="O11" s="102">
        <v>5511.22</v>
      </c>
      <c r="P11" s="102">
        <v>1</v>
      </c>
      <c r="Q11" s="65" t="str">
        <f>VLOOKUP(O11, '[1]لیست محصولات اردیبهشت ۱۴۰۳'!B:C,2,0)</f>
        <v>هامبلا(رست دمی) | Hambella( Filter Roast)</v>
      </c>
      <c r="R11" s="102" t="s">
        <v>613</v>
      </c>
      <c r="S11" s="11">
        <f>VLOOKUP(O11, '[1]لیست محصولات اردیبهشت ۱۴۰۳'!B:F,5,0)</f>
        <v>750</v>
      </c>
      <c r="T11" s="13">
        <f>VLOOKUP(O11, '[1]لیست محصولات اردیبهشت ۱۴۰۳'!B:G,6,0)</f>
        <v>13350000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13350000</v>
      </c>
      <c r="Y11" s="16"/>
      <c r="Z11" s="13">
        <f t="shared" si="4"/>
        <v>13350000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7</v>
      </c>
      <c r="H12" s="9">
        <v>54068396201</v>
      </c>
      <c r="I12" s="102" t="s">
        <v>145</v>
      </c>
      <c r="J12" s="102"/>
      <c r="K12" s="10" t="str">
        <f t="shared" ca="1" si="0"/>
        <v/>
      </c>
      <c r="L12" s="11" t="s">
        <v>854</v>
      </c>
      <c r="M12" s="11" t="s">
        <v>855</v>
      </c>
      <c r="N12" s="11" t="s">
        <v>856</v>
      </c>
      <c r="O12" s="102">
        <v>5511.2</v>
      </c>
      <c r="P12" s="102">
        <v>5</v>
      </c>
      <c r="Q12" s="12" t="str">
        <f>VLOOKUP(O12, '[1]لیست محصولات اردیبهشت ۱۴۰۳'!B:C,2,0)</f>
        <v>هامبلا | Hambella</v>
      </c>
      <c r="R12" s="102"/>
      <c r="S12" s="11">
        <f>VLOOKUP(O12, '[1]لیست محصولات اردیبهشت ۱۴۰۳'!B:F,5,0)</f>
        <v>750</v>
      </c>
      <c r="T12" s="13">
        <f>VLOOKUP(O12, '[1]لیست محصولات اردیبهشت ۱۴۰۳'!B:G,6,0)</f>
        <v>13350000</v>
      </c>
      <c r="U12" s="14"/>
      <c r="V12" s="15">
        <f t="shared" si="1"/>
        <v>0</v>
      </c>
      <c r="W12" s="11">
        <f t="shared" si="2"/>
        <v>5</v>
      </c>
      <c r="X12" s="13">
        <f t="shared" si="3"/>
        <v>66750000</v>
      </c>
      <c r="Y12" s="16"/>
      <c r="Z12" s="13">
        <f t="shared" si="4"/>
        <v>66750000</v>
      </c>
      <c r="AA12" s="17" t="s">
        <v>379</v>
      </c>
      <c r="AB12" s="12" t="s">
        <v>857</v>
      </c>
      <c r="AC12" s="18" t="s">
        <v>858</v>
      </c>
      <c r="AD12" s="19"/>
      <c r="AE12" s="18"/>
      <c r="AF12" s="20"/>
      <c r="AG12" s="21" t="str">
        <f t="shared" si="5"/>
        <v>TRUE</v>
      </c>
      <c r="AH12" s="22" t="str">
        <f t="shared" si="6"/>
        <v>ساری میدان امام خمینی،بلوار جام جم،نبش کوچه سعادت کافه قنادی جام جم - فاطمه فرهادی 09360059270</v>
      </c>
    </row>
    <row r="13" spans="1:34" ht="22.35" hidden="1" customHeight="1">
      <c r="A13" s="7"/>
      <c r="B13" s="7"/>
      <c r="C13" s="7"/>
      <c r="D13" s="7"/>
      <c r="E13" s="7"/>
      <c r="F13" s="8"/>
      <c r="G13" s="102"/>
      <c r="H13" s="9"/>
      <c r="I13" s="102"/>
      <c r="J13" s="102"/>
      <c r="K13" s="10"/>
      <c r="L13" s="11"/>
      <c r="M13" s="11"/>
      <c r="N13" s="11"/>
      <c r="O13" s="102"/>
      <c r="P13" s="102"/>
      <c r="Q13" s="12"/>
      <c r="R13" s="102"/>
      <c r="S13" s="11"/>
      <c r="T13" s="13"/>
      <c r="U13" s="24"/>
      <c r="V13" s="15"/>
      <c r="W13" s="11"/>
      <c r="X13" s="13"/>
      <c r="Y13" s="16"/>
      <c r="Z13" s="13"/>
      <c r="AA13" s="17"/>
      <c r="AB13" s="12"/>
      <c r="AC13" s="18"/>
      <c r="AD13" s="19"/>
      <c r="AE13" s="18"/>
      <c r="AF13" s="20"/>
      <c r="AG13" s="21"/>
      <c r="AH13" s="22"/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8</v>
      </c>
      <c r="H14" s="125">
        <v>274587481180</v>
      </c>
      <c r="I14" s="123" t="s">
        <v>145</v>
      </c>
      <c r="J14" s="102"/>
      <c r="K14" s="10" t="str">
        <f t="shared" ca="1" si="0"/>
        <v/>
      </c>
      <c r="L14" s="121" t="s">
        <v>485</v>
      </c>
      <c r="M14" s="121" t="s">
        <v>859</v>
      </c>
      <c r="N14" s="121" t="s">
        <v>860</v>
      </c>
      <c r="O14" s="102">
        <v>5522.2</v>
      </c>
      <c r="P14" s="102">
        <v>1</v>
      </c>
      <c r="Q14" s="12" t="str">
        <f>VLOOKUP(O14, '[1]لیست محصولات اردیبهشت ۱۴۰۳'!B:C,2,0)</f>
        <v>تامارا | Tamara</v>
      </c>
      <c r="R14" s="102"/>
      <c r="S14" s="11">
        <f>VLOOKUP(O14, '[1]لیست محصولات اردیبهشت ۱۴۰۳'!B:F,5,0)</f>
        <v>750</v>
      </c>
      <c r="T14" s="13">
        <f>VLOOKUP(O14, '[1]لیست محصولات اردیبهشت ۱۴۰۳'!B:G,6,0)</f>
        <v>12450000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12450000</v>
      </c>
      <c r="Y14" s="16"/>
      <c r="Z14" s="13">
        <f t="shared" si="4"/>
        <v>12450000</v>
      </c>
      <c r="AA14" s="133" t="s">
        <v>356</v>
      </c>
      <c r="AB14" s="131" t="s">
        <v>861</v>
      </c>
      <c r="AC14" s="127" t="s">
        <v>862</v>
      </c>
      <c r="AD14" s="129"/>
      <c r="AE14" s="18"/>
      <c r="AF14" s="20"/>
      <c r="AG14" s="21" t="str">
        <f t="shared" si="5"/>
        <v>TRUE</v>
      </c>
      <c r="AH14" s="22" t="str">
        <f t="shared" si="6"/>
        <v>بندرعباس بلوار مصطفي خميني - خيابان داروپخش - رو به روي داروخانه بيمارستان كودكان - ساختمان پدر کافه رترو - محمد امینی 09190431243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02"/>
      <c r="K15" s="10" t="str">
        <f t="shared" ca="1" si="0"/>
        <v/>
      </c>
      <c r="L15" s="135"/>
      <c r="M15" s="135"/>
      <c r="N15" s="135"/>
      <c r="O15" s="102">
        <v>5511.22</v>
      </c>
      <c r="P15" s="102">
        <v>1</v>
      </c>
      <c r="Q15" s="65" t="str">
        <f>VLOOKUP(O15, '[1]لیست محصولات اردیبهشت ۱۴۰۳'!B:C,2,0)</f>
        <v>هامبلا(رست دمی) | Hambella( Filter Roast)</v>
      </c>
      <c r="R15" s="102"/>
      <c r="S15" s="11">
        <f>VLOOKUP(O15, '[1]لیست محصولات اردیبهشت ۱۴۰۳'!B:F,5,0)</f>
        <v>750</v>
      </c>
      <c r="T15" s="13">
        <f>VLOOKUP(O15, '[1]لیست محصولات اردیبهشت ۱۴۰۳'!B:G,6,0)</f>
        <v>13350000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13350000</v>
      </c>
      <c r="Y15" s="16"/>
      <c r="Z15" s="13">
        <f t="shared" si="4"/>
        <v>13350000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02"/>
      <c r="K16" s="10" t="str">
        <f t="shared" ca="1" si="0"/>
        <v/>
      </c>
      <c r="L16" s="122"/>
      <c r="M16" s="122"/>
      <c r="N16" s="122"/>
      <c r="O16" s="102">
        <v>3326.2</v>
      </c>
      <c r="P16" s="102">
        <v>1</v>
      </c>
      <c r="Q16" s="12" t="str">
        <f>VLOOKUP(O16, '[1]لیست محصولات اردیبهشت ۱۴۰۳'!B:C,2,0)</f>
        <v>میاگروس | Milagros</v>
      </c>
      <c r="R16" s="102"/>
      <c r="S16" s="11">
        <f>VLOOKUP(O16, '[1]لیست محصولات اردیبهشت ۱۴۰۳'!B:F,5,0)</f>
        <v>750</v>
      </c>
      <c r="T16" s="13">
        <f>VLOOKUP(O16, '[1]لیست محصولات اردیبهشت ۱۴۰۳'!B:G,6,0)</f>
        <v>18150000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18150000</v>
      </c>
      <c r="Y16" s="16"/>
      <c r="Z16" s="13">
        <f t="shared" si="4"/>
        <v>18150000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02">
        <v>9</v>
      </c>
      <c r="H17" s="9">
        <v>274591119773</v>
      </c>
      <c r="I17" s="102" t="s">
        <v>145</v>
      </c>
      <c r="J17" s="102"/>
      <c r="K17" s="10" t="str">
        <f t="shared" ca="1" si="0"/>
        <v/>
      </c>
      <c r="L17" s="11" t="s">
        <v>863</v>
      </c>
      <c r="M17" s="11" t="s">
        <v>864</v>
      </c>
      <c r="N17" s="11"/>
      <c r="O17" s="102">
        <v>5522.1</v>
      </c>
      <c r="P17" s="102">
        <v>1</v>
      </c>
      <c r="Q17" s="12" t="str">
        <f>VLOOKUP(O17, '[1]لیست محصولات اردیبهشت ۱۴۰۳'!B:C,2,0)</f>
        <v>تامارا | Tamara</v>
      </c>
      <c r="R17" s="102" t="s">
        <v>460</v>
      </c>
      <c r="S17" s="11">
        <f>VLOOKUP(O17, '[1]لیست محصولات اردیبهشت ۱۴۰۳'!B:F,5,0)</f>
        <v>150</v>
      </c>
      <c r="T17" s="13">
        <f>VLOOKUP(O17, '[1]لیست محصولات اردیبهشت ۱۴۰۳'!B:G,6,0)</f>
        <v>2600000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2600000</v>
      </c>
      <c r="Y17" s="16"/>
      <c r="Z17" s="13">
        <f t="shared" si="4"/>
        <v>2600000</v>
      </c>
      <c r="AA17" s="17" t="s">
        <v>38</v>
      </c>
      <c r="AB17" s="12" t="s">
        <v>865</v>
      </c>
      <c r="AC17" s="18" t="s">
        <v>866</v>
      </c>
      <c r="AD17" s="19" t="s">
        <v>41</v>
      </c>
      <c r="AE17" s="18"/>
      <c r="AF17" s="20"/>
      <c r="AG17" s="21" t="str">
        <f t="shared" si="5"/>
        <v>TRUE</v>
      </c>
      <c r="AH17" s="22" t="str">
        <f t="shared" si="6"/>
        <v>تهران نازی آباد_خیابان نیکنام_کوچه رحیمی_تقاطع خیابان حسینی_جنب ارایشگاه مردانه_پلاک ۴۰ _طبقه دوم   - آنیتا قاسمی 09224361681</v>
      </c>
    </row>
    <row r="18" spans="1:34" ht="22.35" customHeight="1">
      <c r="A18" s="7"/>
      <c r="B18" s="7"/>
      <c r="C18" s="7"/>
      <c r="D18" s="7"/>
      <c r="E18" s="7"/>
      <c r="F18" s="8"/>
      <c r="G18" s="123">
        <v>10</v>
      </c>
      <c r="H18" s="125">
        <v>274592156936</v>
      </c>
      <c r="I18" s="123" t="s">
        <v>145</v>
      </c>
      <c r="J18" s="102"/>
      <c r="K18" s="10" t="str">
        <f t="shared" ca="1" si="0"/>
        <v/>
      </c>
      <c r="L18" s="121" t="s">
        <v>267</v>
      </c>
      <c r="M18" s="121" t="s">
        <v>867</v>
      </c>
      <c r="N18" s="121" t="s">
        <v>868</v>
      </c>
      <c r="O18" s="102">
        <v>3326.2</v>
      </c>
      <c r="P18" s="102">
        <v>1</v>
      </c>
      <c r="Q18" s="12" t="str">
        <f>VLOOKUP(O18, '[1]لیست محصولات اردیبهشت ۱۴۰۳'!B:C,2,0)</f>
        <v>میاگروس | Milagros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18150000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18150000</v>
      </c>
      <c r="Y18" s="16"/>
      <c r="Z18" s="13">
        <f t="shared" si="4"/>
        <v>18150000</v>
      </c>
      <c r="AA18" s="133" t="s">
        <v>45</v>
      </c>
      <c r="AB18" s="131" t="s">
        <v>869</v>
      </c>
      <c r="AC18" s="127" t="s">
        <v>870</v>
      </c>
      <c r="AD18" s="129"/>
      <c r="AE18" s="18"/>
      <c r="AF18" s="20"/>
      <c r="AG18" s="21" t="str">
        <f t="shared" si="5"/>
        <v>TRUE</v>
      </c>
      <c r="AH18" s="22" t="str">
        <f t="shared" si="6"/>
        <v>قم باجک ۳ میدان گلها  کافه بلانکا - علی شهناززاده 09192525110</v>
      </c>
    </row>
    <row r="19" spans="1:34" ht="22.35" customHeight="1">
      <c r="A19" s="7"/>
      <c r="B19" s="7"/>
      <c r="C19" s="7"/>
      <c r="D19" s="7"/>
      <c r="E19" s="7"/>
      <c r="F19" s="8"/>
      <c r="G19" s="124"/>
      <c r="H19" s="126"/>
      <c r="I19" s="124"/>
      <c r="J19" s="102"/>
      <c r="K19" s="10" t="str">
        <f t="shared" ca="1" si="0"/>
        <v/>
      </c>
      <c r="L19" s="122"/>
      <c r="M19" s="122"/>
      <c r="N19" s="122"/>
      <c r="O19" s="102">
        <v>3325.2</v>
      </c>
      <c r="P19" s="102">
        <v>1</v>
      </c>
      <c r="Q19" s="12" t="str">
        <f>VLOOKUP(O19, '[1]لیست محصولات اردیبهشت ۱۴۰۳'!B:C,2,0)</f>
        <v>راتناگری | Ratnagiri</v>
      </c>
      <c r="R19" s="102"/>
      <c r="S19" s="11">
        <f>VLOOKUP(O19, '[1]لیست محصولات اردیبهشت ۱۴۰۳'!B:F,5,0)</f>
        <v>750</v>
      </c>
      <c r="T19" s="13">
        <f>VLOOKUP(O19, '[1]لیست محصولات اردیبهشت ۱۴۰۳'!B:G,6,0)</f>
        <v>20700000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20700000</v>
      </c>
      <c r="Y19" s="16"/>
      <c r="Z19" s="13">
        <f t="shared" si="4"/>
        <v>20700000</v>
      </c>
      <c r="AA19" s="134"/>
      <c r="AB19" s="132"/>
      <c r="AC19" s="128"/>
      <c r="AD19" s="130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11</v>
      </c>
      <c r="H20" s="9">
        <v>274605188720</v>
      </c>
      <c r="I20" s="102" t="s">
        <v>145</v>
      </c>
      <c r="J20" s="102"/>
      <c r="K20" s="10" t="str">
        <f t="shared" ca="1" si="0"/>
        <v/>
      </c>
      <c r="L20" s="11" t="s">
        <v>116</v>
      </c>
      <c r="M20" s="11" t="s">
        <v>139</v>
      </c>
      <c r="N20" s="11" t="s">
        <v>140</v>
      </c>
      <c r="O20" s="102">
        <v>5522.2</v>
      </c>
      <c r="P20" s="102">
        <v>4</v>
      </c>
      <c r="Q20" s="12" t="str">
        <f>VLOOKUP(O20, '[1]لیست محصولات اردیبهشت ۱۴۰۳'!B:C,2,0)</f>
        <v>تامارا | Tamara</v>
      </c>
      <c r="R20" s="102"/>
      <c r="S20" s="11">
        <f>VLOOKUP(O20, '[1]لیست محصولات اردیبهشت ۱۴۰۳'!B:F,5,0)</f>
        <v>750</v>
      </c>
      <c r="T20" s="13">
        <f>VLOOKUP(O20, '[1]لیست محصولات اردیبهشت ۱۴۰۳'!B:G,6,0)</f>
        <v>12450000</v>
      </c>
      <c r="U20" s="14"/>
      <c r="V20" s="15">
        <f t="shared" si="1"/>
        <v>0</v>
      </c>
      <c r="W20" s="11">
        <f t="shared" si="2"/>
        <v>4</v>
      </c>
      <c r="X20" s="13">
        <f t="shared" si="3"/>
        <v>49800000</v>
      </c>
      <c r="Y20" s="16"/>
      <c r="Z20" s="13">
        <f t="shared" si="4"/>
        <v>49800000</v>
      </c>
      <c r="AA20" s="17" t="s">
        <v>141</v>
      </c>
      <c r="AB20" s="12" t="s">
        <v>871</v>
      </c>
      <c r="AC20" s="18" t="s">
        <v>143</v>
      </c>
      <c r="AD20" s="19"/>
      <c r="AE20" s="103" t="s">
        <v>872</v>
      </c>
      <c r="AF20" s="20"/>
      <c r="AG20" s="21" t="str">
        <f t="shared" si="5"/>
        <v>TRUE</v>
      </c>
      <c r="AH20" s="22" t="str">
        <f t="shared" si="6"/>
        <v>کاشان خیابان جانبازان نرسیده به میدان ۱۲ فروردین  کافه ریبار - علیرضا امانتی 09386353223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12</v>
      </c>
      <c r="H21" s="9">
        <v>274605043906</v>
      </c>
      <c r="I21" s="102" t="s">
        <v>145</v>
      </c>
      <c r="J21" s="102"/>
      <c r="K21" s="10" t="str">
        <f t="shared" ca="1" si="0"/>
        <v/>
      </c>
      <c r="L21" s="11" t="s">
        <v>374</v>
      </c>
      <c r="M21" s="11" t="s">
        <v>873</v>
      </c>
      <c r="N21" s="11" t="s">
        <v>874</v>
      </c>
      <c r="O21" s="102">
        <v>3326.2</v>
      </c>
      <c r="P21" s="102">
        <v>1</v>
      </c>
      <c r="Q21" s="12" t="str">
        <f>VLOOKUP(O21, '[1]لیست محصولات اردیبهشت ۱۴۰۳'!B:C,2,0)</f>
        <v>میاگروس | Milagros</v>
      </c>
      <c r="R21" s="102"/>
      <c r="S21" s="11">
        <f>VLOOKUP(O21, '[1]لیست محصولات اردیبهشت ۱۴۰۳'!B:F,5,0)</f>
        <v>750</v>
      </c>
      <c r="T21" s="13">
        <f>VLOOKUP(O21, '[1]لیست محصولات اردیبهشت ۱۴۰۳'!B:G,6,0)</f>
        <v>18150000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18150000</v>
      </c>
      <c r="Y21" s="16"/>
      <c r="Z21" s="13">
        <f t="shared" si="4"/>
        <v>18150000</v>
      </c>
      <c r="AA21" s="17" t="s">
        <v>38</v>
      </c>
      <c r="AB21" s="12" t="s">
        <v>875</v>
      </c>
      <c r="AC21" s="18" t="s">
        <v>876</v>
      </c>
      <c r="AD21" s="19" t="s">
        <v>41</v>
      </c>
      <c r="AE21" s="18"/>
      <c r="AF21" s="20"/>
      <c r="AG21" s="21" t="str">
        <f t="shared" si="5"/>
        <v>TRUE</v>
      </c>
      <c r="AH21" s="22" t="str">
        <f t="shared" si="6"/>
        <v>تهران خیابان ولنجک،نبش کوچه هفتم کافه قنادی تیفانی - سیاوش انصاری شاد 09370904448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6">
        <v>13</v>
      </c>
      <c r="H22" s="139"/>
      <c r="I22" s="136" t="s">
        <v>145</v>
      </c>
      <c r="J22" s="102"/>
      <c r="K22" s="10" t="str">
        <f t="shared" ca="1" si="0"/>
        <v/>
      </c>
      <c r="L22" s="121" t="s">
        <v>877</v>
      </c>
      <c r="M22" s="121" t="s">
        <v>878</v>
      </c>
      <c r="N22" s="121" t="s">
        <v>879</v>
      </c>
      <c r="O22" s="102">
        <v>5501.3</v>
      </c>
      <c r="P22" s="102">
        <v>6</v>
      </c>
      <c r="Q22" s="12" t="str">
        <f>VLOOKUP(O22, '[1]لیست محصولات اردیبهشت ۱۴۰۳'!B:C,2,0)</f>
        <v>ورتکس | Vortex</v>
      </c>
      <c r="R22" s="102"/>
      <c r="S22" s="11">
        <f>VLOOKUP(O22, '[1]لیست محصولات اردیبهشت ۱۴۰۳'!B:F,5,0)</f>
        <v>4000</v>
      </c>
      <c r="T22" s="13">
        <f>VLOOKUP(O22, '[1]لیست محصولات اردیبهشت ۱۴۰۳'!B:G,6,0)</f>
        <v>51200000</v>
      </c>
      <c r="U22" s="14"/>
      <c r="V22" s="15">
        <f t="shared" si="1"/>
        <v>0</v>
      </c>
      <c r="W22" s="11">
        <f t="shared" si="2"/>
        <v>6</v>
      </c>
      <c r="X22" s="13">
        <f t="shared" si="3"/>
        <v>307200000</v>
      </c>
      <c r="Y22" s="16"/>
      <c r="Z22" s="13">
        <f t="shared" si="4"/>
        <v>307200000</v>
      </c>
      <c r="AA22" s="133" t="s">
        <v>38</v>
      </c>
      <c r="AB22" s="131" t="s">
        <v>880</v>
      </c>
      <c r="AC22" s="127" t="s">
        <v>881</v>
      </c>
      <c r="AD22" s="129"/>
      <c r="AE22" s="162" t="s">
        <v>882</v>
      </c>
      <c r="AF22" s="20"/>
      <c r="AG22" s="21" t="str">
        <f t="shared" si="5"/>
        <v>TRUE</v>
      </c>
      <c r="AH22" s="22" t="str">
        <f t="shared" si="6"/>
        <v>تهران ميرداماد - نفت شمالي - كوچه هفتم - نبش كوچه - پلاك 77 - واحد 1 بن کافی - حامد تاج 09123279184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37"/>
      <c r="H23" s="140"/>
      <c r="I23" s="137"/>
      <c r="J23" s="102"/>
      <c r="K23" s="10" t="str">
        <f t="shared" ca="1" si="0"/>
        <v/>
      </c>
      <c r="L23" s="135"/>
      <c r="M23" s="135"/>
      <c r="N23" s="135"/>
      <c r="O23" s="102">
        <v>5511.3</v>
      </c>
      <c r="P23" s="102">
        <v>3</v>
      </c>
      <c r="Q23" s="12" t="str">
        <f>VLOOKUP(O23, '[1]لیست محصولات اردیبهشت ۱۴۰۳'!B:C,2,0)</f>
        <v>هامبلا | Hambella</v>
      </c>
      <c r="R23" s="102"/>
      <c r="S23" s="11">
        <f>VLOOKUP(O23, '[1]لیست محصولات اردیبهشت ۱۴۰۳'!B:F,5,0)</f>
        <v>4000</v>
      </c>
      <c r="T23" s="13">
        <f>VLOOKUP(O23, '[1]لیست محصولات اردیبهشت ۱۴۰۳'!B:G,6,0)</f>
        <v>69600000</v>
      </c>
      <c r="U23" s="14"/>
      <c r="V23" s="15">
        <f t="shared" si="1"/>
        <v>0</v>
      </c>
      <c r="W23" s="11">
        <f t="shared" si="2"/>
        <v>3</v>
      </c>
      <c r="X23" s="13">
        <f t="shared" si="3"/>
        <v>208800000</v>
      </c>
      <c r="Y23" s="16"/>
      <c r="Z23" s="13">
        <f t="shared" si="4"/>
        <v>208800000</v>
      </c>
      <c r="AA23" s="155"/>
      <c r="AB23" s="154"/>
      <c r="AC23" s="153"/>
      <c r="AD23" s="152"/>
      <c r="AE23" s="207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37"/>
      <c r="H24" s="140"/>
      <c r="I24" s="137"/>
      <c r="J24" s="102"/>
      <c r="K24" s="10" t="str">
        <f t="shared" ca="1" si="0"/>
        <v/>
      </c>
      <c r="L24" s="135"/>
      <c r="M24" s="135"/>
      <c r="N24" s="135"/>
      <c r="O24" s="102">
        <v>5522.2</v>
      </c>
      <c r="P24" s="102">
        <v>2</v>
      </c>
      <c r="Q24" s="12" t="str">
        <f>VLOOKUP(O24, '[1]لیست محصولات اردیبهشت ۱۴۰۳'!B:C,2,0)</f>
        <v>تامارا | Tamara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12450000</v>
      </c>
      <c r="U24" s="14"/>
      <c r="V24" s="15">
        <f t="shared" si="1"/>
        <v>0</v>
      </c>
      <c r="W24" s="11">
        <f t="shared" si="2"/>
        <v>2</v>
      </c>
      <c r="X24" s="13">
        <f t="shared" si="3"/>
        <v>24900000</v>
      </c>
      <c r="Y24" s="16"/>
      <c r="Z24" s="13">
        <f t="shared" si="4"/>
        <v>24900000</v>
      </c>
      <c r="AA24" s="155"/>
      <c r="AB24" s="154"/>
      <c r="AC24" s="153"/>
      <c r="AD24" s="152"/>
      <c r="AE24" s="207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7"/>
      <c r="H25" s="140"/>
      <c r="I25" s="137"/>
      <c r="J25" s="102"/>
      <c r="K25" s="10" t="str">
        <f t="shared" ca="1" si="0"/>
        <v/>
      </c>
      <c r="L25" s="135"/>
      <c r="M25" s="135"/>
      <c r="N25" s="135"/>
      <c r="O25" s="102">
        <v>3325.2</v>
      </c>
      <c r="P25" s="102">
        <v>1</v>
      </c>
      <c r="Q25" s="12" t="str">
        <f>VLOOKUP(O25, '[1]لیست محصولات اردیبهشت ۱۴۰۳'!B:C,2,0)</f>
        <v>راتناگری | Ratnagiri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20700000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20700000</v>
      </c>
      <c r="Y25" s="16"/>
      <c r="Z25" s="13">
        <f t="shared" si="4"/>
        <v>20700000</v>
      </c>
      <c r="AA25" s="155"/>
      <c r="AB25" s="154"/>
      <c r="AC25" s="153"/>
      <c r="AD25" s="152"/>
      <c r="AE25" s="207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38"/>
      <c r="H26" s="141"/>
      <c r="I26" s="138"/>
      <c r="J26" s="102"/>
      <c r="K26" s="10" t="str">
        <f t="shared" ca="1" si="0"/>
        <v/>
      </c>
      <c r="L26" s="122"/>
      <c r="M26" s="122"/>
      <c r="N26" s="122"/>
      <c r="O26" s="102">
        <v>3326.2</v>
      </c>
      <c r="P26" s="102">
        <v>1</v>
      </c>
      <c r="Q26" s="12" t="str">
        <f>VLOOKUP(O26, '[1]لیست محصولات اردیبهشت ۱۴۰۳'!B:C,2,0)</f>
        <v>میاگروس | Milagros</v>
      </c>
      <c r="R26" s="102"/>
      <c r="S26" s="11">
        <f>VLOOKUP(O26, '[1]لیست محصولات اردیبهشت ۱۴۰۳'!B:F,5,0)</f>
        <v>750</v>
      </c>
      <c r="T26" s="13">
        <f>VLOOKUP(O26, '[1]لیست محصولات اردیبهشت ۱۴۰۳'!B:G,6,0)</f>
        <v>18150000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18150000</v>
      </c>
      <c r="Y26" s="16"/>
      <c r="Z26" s="13">
        <f t="shared" si="4"/>
        <v>18150000</v>
      </c>
      <c r="AA26" s="134"/>
      <c r="AB26" s="132"/>
      <c r="AC26" s="128"/>
      <c r="AD26" s="130"/>
      <c r="AE26" s="163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63">
        <v>14</v>
      </c>
      <c r="H27" s="64" t="s">
        <v>128</v>
      </c>
      <c r="I27" s="63" t="s">
        <v>386</v>
      </c>
      <c r="J27" s="102"/>
      <c r="K27" s="10" t="str">
        <f t="shared" ca="1" si="0"/>
        <v/>
      </c>
      <c r="L27" s="11" t="s">
        <v>94</v>
      </c>
      <c r="M27" s="11" t="s">
        <v>883</v>
      </c>
      <c r="N27" s="11" t="s">
        <v>884</v>
      </c>
      <c r="O27" s="102">
        <v>3326.2</v>
      </c>
      <c r="P27" s="102">
        <v>1</v>
      </c>
      <c r="Q27" s="12" t="str">
        <f>VLOOKUP(O27, '[1]لیست محصولات اردیبهشت ۱۴۰۳'!B:C,2,0)</f>
        <v>میاگروس | Milagros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18150000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18150000</v>
      </c>
      <c r="Y27" s="16"/>
      <c r="Z27" s="13">
        <f t="shared" si="4"/>
        <v>18150000</v>
      </c>
      <c r="AA27" s="17" t="s">
        <v>38</v>
      </c>
      <c r="AB27" s="12" t="s">
        <v>67</v>
      </c>
      <c r="AC27" s="18" t="s">
        <v>885</v>
      </c>
      <c r="AD27" s="19" t="s">
        <v>41</v>
      </c>
      <c r="AE27" s="18"/>
      <c r="AF27" s="20"/>
      <c r="AG27" s="21" t="str">
        <f t="shared" si="5"/>
        <v>TRUE</v>
      </c>
      <c r="AH27" s="22" t="str">
        <f t="shared" si="6"/>
        <v>تهران - کافه جوی - عرفان نظامی 09122125497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/>
      <c r="H28" s="9"/>
      <c r="I28" s="102"/>
      <c r="J28" s="102"/>
      <c r="K28" s="10" t="str">
        <f t="shared" ca="1" si="0"/>
        <v/>
      </c>
      <c r="L28" s="11"/>
      <c r="M28" s="11"/>
      <c r="N28" s="11"/>
      <c r="O28" s="102"/>
      <c r="P28" s="102"/>
      <c r="Q28" s="12" t="e">
        <f>VLOOKUP(O28, '[1]لیست محصولات اردیبهشت ۱۴۰۳'!B:C,2,0)</f>
        <v>#N/A</v>
      </c>
      <c r="R28" s="102"/>
      <c r="S28" s="11" t="e">
        <f>VLOOKUP(O28, '[1]لیست محصولات اردیبهشت ۱۴۰۳'!B:F,5,0)</f>
        <v>#N/A</v>
      </c>
      <c r="T28" s="13" t="e">
        <f>VLOOKUP(O28, '[1]لیست محصولات اردیبهشت ۱۴۰۳'!B:G,6,0)</f>
        <v>#N/A</v>
      </c>
      <c r="U28" s="14"/>
      <c r="V28" s="15">
        <f t="shared" si="1"/>
        <v>0</v>
      </c>
      <c r="W28" s="11">
        <f t="shared" si="2"/>
        <v>0</v>
      </c>
      <c r="X28" s="13" t="e">
        <f t="shared" si="3"/>
        <v>#N/A</v>
      </c>
      <c r="Y28" s="16"/>
      <c r="Z28" s="13" t="e">
        <f t="shared" si="4"/>
        <v>#N/A</v>
      </c>
      <c r="AA28" s="17"/>
      <c r="AB28" s="12"/>
      <c r="AC28" s="18"/>
      <c r="AD28" s="19"/>
      <c r="AE28" s="18"/>
      <c r="AF28" s="20"/>
      <c r="AG28" s="21" t="str">
        <f t="shared" si="5"/>
        <v>FALSE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/>
      <c r="H29" s="9"/>
      <c r="I29" s="102"/>
      <c r="J29" s="102"/>
      <c r="K29" s="10" t="str">
        <f t="shared" ca="1" si="0"/>
        <v/>
      </c>
      <c r="L29" s="11"/>
      <c r="M29" s="11"/>
      <c r="N29" s="11"/>
      <c r="O29" s="102"/>
      <c r="P29" s="102"/>
      <c r="Q29" s="12" t="e">
        <f>VLOOKUP(O29, '[1]لیست محصولات اردیبهشت ۱۴۰۳'!B:C,2,0)</f>
        <v>#N/A</v>
      </c>
      <c r="R29" s="102"/>
      <c r="S29" s="11" t="e">
        <f>VLOOKUP(O29, '[1]لیست محصولات اردیبهشت ۱۴۰۳'!B:F,5,0)</f>
        <v>#N/A</v>
      </c>
      <c r="T29" s="13" t="e">
        <f>VLOOKUP(O29, '[1]لیست محصولات اردیبهشت ۱۴۰۳'!B:G,6,0)</f>
        <v>#N/A</v>
      </c>
      <c r="U29" s="14"/>
      <c r="V29" s="15">
        <f t="shared" si="1"/>
        <v>0</v>
      </c>
      <c r="W29" s="11">
        <f t="shared" si="2"/>
        <v>0</v>
      </c>
      <c r="X29" s="13" t="e">
        <f t="shared" si="3"/>
        <v>#N/A</v>
      </c>
      <c r="Y29" s="16"/>
      <c r="Z29" s="13" t="e">
        <f t="shared" si="4"/>
        <v>#N/A</v>
      </c>
      <c r="AA29" s="17"/>
      <c r="AB29" s="12"/>
      <c r="AC29" s="18"/>
      <c r="AD29" s="19"/>
      <c r="AE29" s="18"/>
      <c r="AF29" s="20"/>
      <c r="AG29" s="21" t="str">
        <f t="shared" si="5"/>
        <v>FALSE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/>
      <c r="H30" s="9"/>
      <c r="I30" s="102"/>
      <c r="J30" s="102"/>
      <c r="K30" s="10" t="str">
        <f t="shared" ca="1" si="0"/>
        <v/>
      </c>
      <c r="L30" s="11"/>
      <c r="M30" s="11"/>
      <c r="N30" s="11"/>
      <c r="O30" s="102"/>
      <c r="P30" s="102"/>
      <c r="Q30" s="12" t="e">
        <f>VLOOKUP(O30, '[1]لیست محصولات اردیبهشت ۱۴۰۳'!B:C,2,0)</f>
        <v>#N/A</v>
      </c>
      <c r="R30" s="102"/>
      <c r="S30" s="11" t="e">
        <f>VLOOKUP(O30, '[1]لیست محصولات اردیبهشت ۱۴۰۳'!B:F,5,0)</f>
        <v>#N/A</v>
      </c>
      <c r="T30" s="13" t="e">
        <f>VLOOKUP(O30, '[1]لیست محصولات اردیبهشت ۱۴۰۳'!B:G,6,0)</f>
        <v>#N/A</v>
      </c>
      <c r="U30" s="14"/>
      <c r="V30" s="15">
        <f t="shared" si="1"/>
        <v>0</v>
      </c>
      <c r="W30" s="11">
        <f t="shared" si="2"/>
        <v>0</v>
      </c>
      <c r="X30" s="13" t="e">
        <f t="shared" si="3"/>
        <v>#N/A</v>
      </c>
      <c r="Y30" s="16"/>
      <c r="Z30" s="13" t="e">
        <f t="shared" si="4"/>
        <v>#N/A</v>
      </c>
      <c r="AA30" s="17"/>
      <c r="AB30" s="12"/>
      <c r="AC30" s="18"/>
      <c r="AD30" s="19"/>
      <c r="AE30" s="18"/>
      <c r="AF30" s="20"/>
      <c r="AG30" s="21" t="str">
        <f t="shared" si="5"/>
        <v>FALSE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/>
      <c r="H31" s="9"/>
      <c r="I31" s="102"/>
      <c r="J31" s="102"/>
      <c r="K31" s="10" t="str">
        <f t="shared" ca="1" si="0"/>
        <v/>
      </c>
      <c r="L31" s="11"/>
      <c r="M31" s="11"/>
      <c r="N31" s="11"/>
      <c r="O31" s="102"/>
      <c r="P31" s="102"/>
      <c r="Q31" s="12" t="e">
        <f>VLOOKUP(O31, '[1]لیست محصولات اردیبهشت ۱۴۰۳'!B:C,2,0)</f>
        <v>#N/A</v>
      </c>
      <c r="R31" s="102"/>
      <c r="S31" s="11" t="e">
        <f>VLOOKUP(O31, '[1]لیست محصولات اردیبهشت ۱۴۰۳'!B:F,5,0)</f>
        <v>#N/A</v>
      </c>
      <c r="T31" s="13" t="e">
        <f>VLOOKUP(O31, '[1]لیست محصولات اردیبهشت ۱۴۰۳'!B:G,6,0)</f>
        <v>#N/A</v>
      </c>
      <c r="U31" s="14"/>
      <c r="V31" s="15">
        <f t="shared" si="1"/>
        <v>0</v>
      </c>
      <c r="W31" s="11">
        <f t="shared" si="2"/>
        <v>0</v>
      </c>
      <c r="X31" s="13" t="e">
        <f t="shared" si="3"/>
        <v>#N/A</v>
      </c>
      <c r="Y31" s="16"/>
      <c r="Z31" s="13" t="e">
        <f t="shared" si="4"/>
        <v>#N/A</v>
      </c>
      <c r="AA31" s="17"/>
      <c r="AB31" s="12"/>
      <c r="AC31" s="18"/>
      <c r="AD31" s="19"/>
      <c r="AE31" s="18"/>
      <c r="AF31" s="20"/>
      <c r="AG31" s="21" t="str">
        <f t="shared" si="5"/>
        <v>FALSE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02"/>
      <c r="H32" s="9"/>
      <c r="I32" s="102"/>
      <c r="J32" s="102"/>
      <c r="K32" s="10" t="str">
        <f t="shared" ca="1" si="0"/>
        <v/>
      </c>
      <c r="L32" s="11"/>
      <c r="M32" s="11"/>
      <c r="N32" s="11"/>
      <c r="O32" s="102"/>
      <c r="P32" s="102"/>
      <c r="Q32" s="12" t="e">
        <f>VLOOKUP(O32, '[1]لیست محصولات اردیبهشت ۱۴۰۳'!B:C,2,0)</f>
        <v>#N/A</v>
      </c>
      <c r="R32" s="102"/>
      <c r="S32" s="11" t="e">
        <f>VLOOKUP(O32, '[1]لیست محصولات اردیبهشت ۱۴۰۳'!B:F,5,0)</f>
        <v>#N/A</v>
      </c>
      <c r="T32" s="13" t="e">
        <f>VLOOKUP(O32, '[1]لیست محصولات اردیبهشت ۱۴۰۳'!B:G,6,0)</f>
        <v>#N/A</v>
      </c>
      <c r="U32" s="14"/>
      <c r="V32" s="15">
        <f t="shared" si="1"/>
        <v>0</v>
      </c>
      <c r="W32" s="11">
        <f t="shared" si="2"/>
        <v>0</v>
      </c>
      <c r="X32" s="13" t="e">
        <f t="shared" si="3"/>
        <v>#N/A</v>
      </c>
      <c r="Y32" s="16"/>
      <c r="Z32" s="13" t="e">
        <f t="shared" si="4"/>
        <v>#N/A</v>
      </c>
      <c r="AA32" s="17"/>
      <c r="AB32" s="12"/>
      <c r="AC32" s="18"/>
      <c r="AD32" s="19"/>
      <c r="AE32" s="18"/>
      <c r="AF32" s="20"/>
      <c r="AG32" s="21" t="str">
        <f t="shared" si="5"/>
        <v>FALSE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/>
      <c r="H33" s="9"/>
      <c r="I33" s="102"/>
      <c r="J33" s="102"/>
      <c r="K33" s="10" t="str">
        <f t="shared" ca="1" si="0"/>
        <v/>
      </c>
      <c r="L33" s="11"/>
      <c r="M33" s="11"/>
      <c r="N33" s="11"/>
      <c r="O33" s="102"/>
      <c r="P33" s="102"/>
      <c r="Q33" s="12" t="e">
        <f>VLOOKUP(O33, '[1]لیست محصولات اردیبهشت ۱۴۰۳'!B:C,2,0)</f>
        <v>#N/A</v>
      </c>
      <c r="R33" s="102"/>
      <c r="S33" s="11" t="e">
        <f>VLOOKUP(O33, '[1]لیست محصولات اردیبهشت ۱۴۰۳'!B:F,5,0)</f>
        <v>#N/A</v>
      </c>
      <c r="T33" s="13" t="e">
        <f>VLOOKUP(O33, '[1]لیست محصولات اردیبهشت ۱۴۰۳'!B:G,6,0)</f>
        <v>#N/A</v>
      </c>
      <c r="U33" s="14"/>
      <c r="V33" s="15">
        <f t="shared" si="1"/>
        <v>0</v>
      </c>
      <c r="W33" s="11">
        <f t="shared" si="2"/>
        <v>0</v>
      </c>
      <c r="X33" s="13" t="e">
        <f t="shared" si="3"/>
        <v>#N/A</v>
      </c>
      <c r="Y33" s="16"/>
      <c r="Z33" s="13" t="e">
        <f t="shared" si="4"/>
        <v>#N/A</v>
      </c>
      <c r="AA33" s="17"/>
      <c r="AB33" s="12"/>
      <c r="AC33" s="18"/>
      <c r="AD33" s="19"/>
      <c r="AE33" s="18"/>
      <c r="AF33" s="20"/>
      <c r="AG33" s="21" t="str">
        <f t="shared" si="5"/>
        <v>FALSE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/>
      <c r="H34" s="9"/>
      <c r="I34" s="102"/>
      <c r="J34" s="102"/>
      <c r="K34" s="10" t="str">
        <f t="shared" ca="1" si="0"/>
        <v/>
      </c>
      <c r="L34" s="11"/>
      <c r="M34" s="11"/>
      <c r="N34" s="11"/>
      <c r="O34" s="102"/>
      <c r="P34" s="102"/>
      <c r="Q34" s="12" t="e">
        <f>VLOOKUP(O34, '[1]لیست محصولات اردیبهشت ۱۴۰۳'!B:C,2,0)</f>
        <v>#N/A</v>
      </c>
      <c r="R34" s="102"/>
      <c r="S34" s="11" t="e">
        <f>VLOOKUP(O34, '[1]لیست محصولات اردیبهشت ۱۴۰۳'!B:F,5,0)</f>
        <v>#N/A</v>
      </c>
      <c r="T34" s="13" t="e">
        <f>VLOOKUP(O34, '[1]لیست محصولات اردیبهشت ۱۴۰۳'!B:G,6,0)</f>
        <v>#N/A</v>
      </c>
      <c r="U34" s="14"/>
      <c r="V34" s="15">
        <f t="shared" si="1"/>
        <v>0</v>
      </c>
      <c r="W34" s="11">
        <f t="shared" si="2"/>
        <v>0</v>
      </c>
      <c r="X34" s="13" t="e">
        <f t="shared" si="3"/>
        <v>#N/A</v>
      </c>
      <c r="Y34" s="16"/>
      <c r="Z34" s="13" t="e">
        <f t="shared" si="4"/>
        <v>#N/A</v>
      </c>
      <c r="AA34" s="17"/>
      <c r="AB34" s="12"/>
      <c r="AC34" s="18"/>
      <c r="AD34" s="19"/>
      <c r="AE34" s="18"/>
      <c r="AF34" s="20"/>
      <c r="AG34" s="21" t="str">
        <f t="shared" si="5"/>
        <v>FALSE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/>
      <c r="H35" s="9"/>
      <c r="I35" s="102"/>
      <c r="J35" s="102"/>
      <c r="K35" s="10" t="str">
        <f t="shared" ca="1" si="0"/>
        <v/>
      </c>
      <c r="L35" s="11"/>
      <c r="M35" s="11"/>
      <c r="N35" s="11"/>
      <c r="O35" s="102"/>
      <c r="P35" s="102"/>
      <c r="Q35" s="12" t="e">
        <f>VLOOKUP(O35, '[1]لیست محصولات اردیبهشت ۱۴۰۳'!B:C,2,0)</f>
        <v>#N/A</v>
      </c>
      <c r="R35" s="102"/>
      <c r="S35" s="11" t="e">
        <f>VLOOKUP(O35, '[1]لیست محصولات اردیبهشت ۱۴۰۳'!B:F,5,0)</f>
        <v>#N/A</v>
      </c>
      <c r="T35" s="13" t="e">
        <f>VLOOKUP(O35, '[1]لیست محصولات اردیبهشت ۱۴۰۳'!B:G,6,0)</f>
        <v>#N/A</v>
      </c>
      <c r="U35" s="14"/>
      <c r="V35" s="15">
        <f t="shared" si="1"/>
        <v>0</v>
      </c>
      <c r="W35" s="11">
        <f t="shared" si="2"/>
        <v>0</v>
      </c>
      <c r="X35" s="13" t="e">
        <f t="shared" si="3"/>
        <v>#N/A</v>
      </c>
      <c r="Y35" s="16"/>
      <c r="Z35" s="13" t="e">
        <f t="shared" si="4"/>
        <v>#N/A</v>
      </c>
      <c r="AA35" s="17"/>
      <c r="AB35" s="12"/>
      <c r="AC35" s="18"/>
      <c r="AD35" s="19"/>
      <c r="AE35" s="18"/>
      <c r="AF35" s="20"/>
      <c r="AG35" s="21" t="str">
        <f t="shared" si="5"/>
        <v>FALSE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/>
      <c r="H36" s="9"/>
      <c r="I36" s="102"/>
      <c r="J36" s="102"/>
      <c r="K36" s="10" t="str">
        <f t="shared" ca="1" si="0"/>
        <v/>
      </c>
      <c r="L36" s="11"/>
      <c r="M36" s="11"/>
      <c r="N36" s="11"/>
      <c r="O36" s="102"/>
      <c r="P36" s="102"/>
      <c r="Q36" s="12" t="e">
        <f>VLOOKUP(O36, '[1]لیست محصولات اردیبهشت ۱۴۰۳'!B:C,2,0)</f>
        <v>#N/A</v>
      </c>
      <c r="R36" s="102"/>
      <c r="S36" s="11" t="e">
        <f>VLOOKUP(O36, '[1]لیست محصولات اردیبهشت ۱۴۰۳'!B:F,5,0)</f>
        <v>#N/A</v>
      </c>
      <c r="T36" s="13" t="e">
        <f>VLOOKUP(O36, '[1]لیست محصولات اردیبهشت ۱۴۰۳'!B:G,6,0)</f>
        <v>#N/A</v>
      </c>
      <c r="U36" s="14"/>
      <c r="V36" s="15">
        <f t="shared" si="1"/>
        <v>0</v>
      </c>
      <c r="W36" s="11">
        <f t="shared" si="2"/>
        <v>0</v>
      </c>
      <c r="X36" s="13" t="e">
        <f t="shared" si="3"/>
        <v>#N/A</v>
      </c>
      <c r="Y36" s="16"/>
      <c r="Z36" s="13" t="e">
        <f t="shared" si="4"/>
        <v>#N/A</v>
      </c>
      <c r="AA36" s="17"/>
      <c r="AB36" s="12"/>
      <c r="AC36" s="18"/>
      <c r="AD36" s="19"/>
      <c r="AE36" s="18"/>
      <c r="AF36" s="20"/>
      <c r="AG36" s="21" t="str">
        <f t="shared" si="5"/>
        <v>FALSE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0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1"/>
        <v>0</v>
      </c>
      <c r="W37" s="11">
        <f t="shared" si="2"/>
        <v>0</v>
      </c>
      <c r="X37" s="13" t="e">
        <f t="shared" si="3"/>
        <v>#N/A</v>
      </c>
      <c r="Y37" s="16"/>
      <c r="Z37" s="13" t="e">
        <f t="shared" si="4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0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1"/>
        <v>0</v>
      </c>
      <c r="W38" s="11">
        <f t="shared" si="2"/>
        <v>0</v>
      </c>
      <c r="X38" s="13" t="e">
        <f t="shared" si="3"/>
        <v>#N/A</v>
      </c>
      <c r="Y38" s="16"/>
      <c r="Z38" s="13" t="e">
        <f t="shared" si="4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1</v>
      </c>
      <c r="AI240" s="53">
        <f t="shared" si="19"/>
        <v>0</v>
      </c>
      <c r="AJ240" s="54">
        <f>AH240-AI240</f>
        <v>1</v>
      </c>
      <c r="AK240" s="55">
        <f t="shared" si="23"/>
        <v>0.15</v>
      </c>
      <c r="AL240" s="56">
        <f>AO240+AQ240-[3]Sheet1!$AH241</f>
        <v>0</v>
      </c>
      <c r="AM240" s="56">
        <f t="shared" si="25"/>
        <v>-1</v>
      </c>
      <c r="AN240" s="55">
        <f t="shared" si="21"/>
        <v>0</v>
      </c>
      <c r="AO240" s="56"/>
      <c r="AP240" s="55">
        <f t="shared" si="22"/>
        <v>-0.15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0</v>
      </c>
      <c r="AI241" s="53">
        <f t="shared" si="19"/>
        <v>0</v>
      </c>
      <c r="AJ241" s="54">
        <f t="shared" ref="AJ241:AJ264" si="27">AH241-AI241</f>
        <v>0</v>
      </c>
      <c r="AK241" s="55">
        <f>AH241*AG241/1000</f>
        <v>0</v>
      </c>
      <c r="AL241" s="56">
        <f>AO241+AQ241-[3]Sheet1!$AH242</f>
        <v>0</v>
      </c>
      <c r="AM241" s="56">
        <f t="shared" si="25"/>
        <v>0</v>
      </c>
      <c r="AN241" s="55">
        <f t="shared" si="21"/>
        <v>0</v>
      </c>
      <c r="AO241" s="56"/>
      <c r="AP241" s="55" t="str">
        <f t="shared" si="22"/>
        <v/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11</v>
      </c>
      <c r="AI242" s="53">
        <f t="shared" si="19"/>
        <v>0</v>
      </c>
      <c r="AJ242" s="54">
        <f t="shared" si="27"/>
        <v>11</v>
      </c>
      <c r="AK242" s="55">
        <f t="shared" ref="AK242:AK267" si="28">AH242*AG242/1000</f>
        <v>44</v>
      </c>
      <c r="AL242" s="56">
        <f>AO242+AQ242-[3]Sheet1!$AH243</f>
        <v>0</v>
      </c>
      <c r="AM242" s="56">
        <f t="shared" si="25"/>
        <v>-11</v>
      </c>
      <c r="AN242" s="55">
        <f t="shared" si="21"/>
        <v>0</v>
      </c>
      <c r="AO242" s="56"/>
      <c r="AP242" s="55">
        <f t="shared" si="22"/>
        <v>-44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0</v>
      </c>
      <c r="AI251" s="53">
        <f t="shared" si="19"/>
        <v>0</v>
      </c>
      <c r="AJ251" s="54">
        <f t="shared" si="27"/>
        <v>0</v>
      </c>
      <c r="AK251" s="55">
        <f t="shared" si="28"/>
        <v>0</v>
      </c>
      <c r="AL251" s="56">
        <f>AO251+AQ251-[3]Sheet1!$AH252</f>
        <v>0</v>
      </c>
      <c r="AM251" s="56">
        <f t="shared" si="25"/>
        <v>0</v>
      </c>
      <c r="AN251" s="55">
        <f t="shared" si="21"/>
        <v>0</v>
      </c>
      <c r="AO251" s="56"/>
      <c r="AP251" s="55" t="str">
        <f t="shared" si="22"/>
        <v/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10</v>
      </c>
      <c r="AI252" s="53">
        <f t="shared" si="19"/>
        <v>0</v>
      </c>
      <c r="AJ252" s="54">
        <f t="shared" si="27"/>
        <v>10</v>
      </c>
      <c r="AK252" s="55">
        <f t="shared" si="28"/>
        <v>7.5</v>
      </c>
      <c r="AL252" s="56">
        <f>AO252+AQ252-[3]Sheet1!$AH253</f>
        <v>0</v>
      </c>
      <c r="AM252" s="56">
        <f t="shared" si="25"/>
        <v>-10</v>
      </c>
      <c r="AN252" s="55">
        <f t="shared" si="21"/>
        <v>0</v>
      </c>
      <c r="AO252" s="56"/>
      <c r="AP252" s="55">
        <f t="shared" si="22"/>
        <v>-7.5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1</v>
      </c>
      <c r="AI253" s="53">
        <f t="shared" si="19"/>
        <v>0</v>
      </c>
      <c r="AJ253" s="54">
        <f t="shared" si="27"/>
        <v>1</v>
      </c>
      <c r="AK253" s="55">
        <f t="shared" si="28"/>
        <v>0.15</v>
      </c>
      <c r="AL253" s="56">
        <f>AO253+AQ253-[3]Sheet1!$AH254</f>
        <v>0</v>
      </c>
      <c r="AM253" s="56">
        <f t="shared" si="25"/>
        <v>-1</v>
      </c>
      <c r="AN253" s="55">
        <f t="shared" si="21"/>
        <v>0</v>
      </c>
      <c r="AO253" s="56"/>
      <c r="AP253" s="55">
        <f t="shared" si="22"/>
        <v>-0.15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3</v>
      </c>
      <c r="AI254" s="53">
        <f t="shared" si="19"/>
        <v>0</v>
      </c>
      <c r="AJ254" s="54">
        <f t="shared" si="27"/>
        <v>3</v>
      </c>
      <c r="AK254" s="55">
        <f t="shared" si="28"/>
        <v>2.25</v>
      </c>
      <c r="AL254" s="56">
        <f>AO254+AQ254-[3]Sheet1!$AH255</f>
        <v>0</v>
      </c>
      <c r="AM254" s="56">
        <f t="shared" si="25"/>
        <v>-3</v>
      </c>
      <c r="AN254" s="55">
        <f t="shared" si="21"/>
        <v>0</v>
      </c>
      <c r="AO254" s="56"/>
      <c r="AP254" s="55">
        <f t="shared" si="22"/>
        <v>-2.25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13 W18:W200" name="باقیمانده_5"/>
    <protectedRange algorithmName="SHA-512" hashValue="f5WsBkExWTs/LKakVBbNBXjGjwaAPcOxHhJFt4MnEAAY0TgGUtLBwc6BQDnps5THm9Gccqda3SWXIrg2Z9o+GA==" saltValue="9EXh0tvvNrwpkDbSuYJ+Uw==" spinCount="100000" sqref="V2:V13 V18:V200" name="تعداد ارسال شده_4"/>
    <protectedRange algorithmName="SHA-512" hashValue="jjrV5Hy6JwvVqOO7tKoZVoRg7rpBcjqvT96GSIFiDncBaImziwFUF2JC6d0rT0SfgZv+eJ/5g2VdqSB7bdW0mg==" saltValue="0Igh3j97EZBwjtfDd8U1wg==" spinCount="100000" sqref="W14:W16" name="باقیمانده_5_1"/>
    <protectedRange algorithmName="SHA-512" hashValue="f5WsBkExWTs/LKakVBbNBXjGjwaAPcOxHhJFt4MnEAAY0TgGUtLBwc6BQDnps5THm9Gccqda3SWXIrg2Z9o+GA==" saltValue="9EXh0tvvNrwpkDbSuYJ+Uw==" spinCount="100000" sqref="V14:V16" name="تعداد ارسال شده_4_1"/>
    <protectedRange algorithmName="SHA-512" hashValue="jjrV5Hy6JwvVqOO7tKoZVoRg7rpBcjqvT96GSIFiDncBaImziwFUF2JC6d0rT0SfgZv+eJ/5g2VdqSB7bdW0mg==" saltValue="0Igh3j97EZBwjtfDd8U1wg==" spinCount="100000" sqref="W17" name="باقیمانده_5_2"/>
    <protectedRange algorithmName="SHA-512" hashValue="f5WsBkExWTs/LKakVBbNBXjGjwaAPcOxHhJFt4MnEAAY0TgGUtLBwc6BQDnps5THm9Gccqda3SWXIrg2Z9o+GA==" saltValue="9EXh0tvvNrwpkDbSuYJ+Uw==" spinCount="100000" sqref="V17" name="تعداد ارسال شده_4_2"/>
  </protectedRanges>
  <mergeCells count="56">
    <mergeCell ref="N22:N26"/>
    <mergeCell ref="AE22:AE26"/>
    <mergeCell ref="AD22:AD26"/>
    <mergeCell ref="AC22:AC26"/>
    <mergeCell ref="AB22:AB26"/>
    <mergeCell ref="AA22:AA26"/>
    <mergeCell ref="G22:G26"/>
    <mergeCell ref="H22:H26"/>
    <mergeCell ref="I22:I26"/>
    <mergeCell ref="L22:L26"/>
    <mergeCell ref="M22:M26"/>
    <mergeCell ref="G18:G19"/>
    <mergeCell ref="AA18:AA19"/>
    <mergeCell ref="AD18:AD19"/>
    <mergeCell ref="AC18:AC19"/>
    <mergeCell ref="AB18:AB19"/>
    <mergeCell ref="N18:N19"/>
    <mergeCell ref="M18:M19"/>
    <mergeCell ref="L18:L19"/>
    <mergeCell ref="I18:I19"/>
    <mergeCell ref="H18:H19"/>
    <mergeCell ref="N14:N16"/>
    <mergeCell ref="AA14:AA16"/>
    <mergeCell ref="AB14:AB16"/>
    <mergeCell ref="AC14:AC16"/>
    <mergeCell ref="AD14:AD16"/>
    <mergeCell ref="G14:G16"/>
    <mergeCell ref="H14:H16"/>
    <mergeCell ref="I14:I16"/>
    <mergeCell ref="L14:L16"/>
    <mergeCell ref="M14:M16"/>
    <mergeCell ref="G9:G11"/>
    <mergeCell ref="AB9:AB11"/>
    <mergeCell ref="AA9:AA11"/>
    <mergeCell ref="AC9:AC11"/>
    <mergeCell ref="AD9:AD11"/>
    <mergeCell ref="N9:N11"/>
    <mergeCell ref="M9:M11"/>
    <mergeCell ref="L9:L11"/>
    <mergeCell ref="I9:I11"/>
    <mergeCell ref="H9:H11"/>
    <mergeCell ref="AD2:AD4"/>
    <mergeCell ref="AC2:AC4"/>
    <mergeCell ref="AB2:AB4"/>
    <mergeCell ref="AA2:AA4"/>
    <mergeCell ref="AE2:AE4"/>
    <mergeCell ref="A1:B1"/>
    <mergeCell ref="C1:D1"/>
    <mergeCell ref="E1:F1"/>
    <mergeCell ref="U1:V1"/>
    <mergeCell ref="N2:N4"/>
    <mergeCell ref="M2:M4"/>
    <mergeCell ref="L2:L4"/>
    <mergeCell ref="I2:I4"/>
    <mergeCell ref="H2:H4"/>
    <mergeCell ref="G2:G4"/>
  </mergeCells>
  <conditionalFormatting sqref="G17:I17">
    <cfRule type="expression" dxfId="135" priority="1">
      <formula>$A17</formula>
    </cfRule>
    <cfRule type="expression" dxfId="134" priority="2">
      <formula>$C17</formula>
    </cfRule>
    <cfRule type="expression" dxfId="133" priority="3">
      <formula>$E17</formula>
    </cfRule>
  </conditionalFormatting>
  <conditionalFormatting sqref="G2:J2 AD2 J3:J13 AD5:AD9 G12:I13 G18:J18 J19 G20:J22 AD20:AD22 J23:J26 G27:J200 AD27:AD200">
    <cfRule type="expression" dxfId="132" priority="74">
      <formula>$A2</formula>
    </cfRule>
  </conditionalFormatting>
  <conditionalFormatting sqref="G2:J2 AD2 Z2:Z13 J3:J13 AD5:AD9 G12:I13 AD12:AD13 G18:J18 AD18 Z18:Z200 J19 G20:J22 AD20:AD22 J23:J26 G27:J200 AD27:AD200">
    <cfRule type="expression" dxfId="131" priority="76">
      <formula>$E2</formula>
    </cfRule>
  </conditionalFormatting>
  <conditionalFormatting sqref="G14:J14 AD14 Z14:Z16 J15:J16">
    <cfRule type="expression" dxfId="130" priority="11">
      <formula>$E14</formula>
    </cfRule>
  </conditionalFormatting>
  <conditionalFormatting sqref="G2:AF2 J3:J13 AA5:AF9 G12:I13 G18:AF18 J19:K19 G20:AF22 J23:K26 G27:AF200 AA12:AF13 Q3:Z13 O19:Z19 O23:Z26 AF3:AF4 K3:K11 O3:P11 H5:H9 AE10:AF11 K12:P13 AE19:AF19 AF23:AF26">
    <cfRule type="expression" dxfId="129" priority="75">
      <formula>$C2</formula>
    </cfRule>
  </conditionalFormatting>
  <conditionalFormatting sqref="G14:AF14 J15:K16 O15:Z16 AE15:AF16">
    <cfRule type="expression" dxfId="128" priority="10">
      <formula>$C14</formula>
    </cfRule>
  </conditionalFormatting>
  <conditionalFormatting sqref="J17 Z17 AD17">
    <cfRule type="expression" dxfId="127" priority="7">
      <formula>$E17</formula>
    </cfRule>
  </conditionalFormatting>
  <conditionalFormatting sqref="J17:AF17">
    <cfRule type="expression" dxfId="126" priority="6">
      <formula>$C17</formula>
    </cfRule>
  </conditionalFormatting>
  <conditionalFormatting sqref="W2:W200">
    <cfRule type="expression" dxfId="125" priority="4">
      <formula>$AG2</formula>
    </cfRule>
  </conditionalFormatting>
  <conditionalFormatting sqref="Z2:Z200 J15:J17 AD17:AD18">
    <cfRule type="expression" dxfId="124" priority="5">
      <formula>$A2</formula>
    </cfRule>
  </conditionalFormatting>
  <conditionalFormatting sqref="AD12:AD14 G14:J14">
    <cfRule type="expression" dxfId="123" priority="9">
      <formula>$A12</formula>
    </cfRule>
  </conditionalFormatting>
  <conditionalFormatting sqref="AL203:AM203">
    <cfRule type="dataBar" priority="3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{E07D0E6A-BA81-427C-857F-D8E14050A574}</x14:id>
        </ext>
      </extLst>
    </cfRule>
  </conditionalFormatting>
  <conditionalFormatting sqref="AL204:AM204">
    <cfRule type="dataBar" priority="3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{38BD8A1E-FA3D-4F81-8A60-871ED1AA7398}</x14:id>
        </ext>
      </extLst>
    </cfRule>
  </conditionalFormatting>
  <conditionalFormatting sqref="AL205:AM205">
    <cfRule type="dataBar" priority="3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{F93FBDE6-AFA9-403A-9CFA-1DD93B5D9007}</x14:id>
        </ext>
      </extLst>
    </cfRule>
  </conditionalFormatting>
  <conditionalFormatting sqref="AL206:AM206">
    <cfRule type="dataBar" priority="3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{847FB886-CF19-494A-88AC-48FEF2F2629F}</x14:id>
        </ext>
      </extLst>
    </cfRule>
  </conditionalFormatting>
  <conditionalFormatting sqref="AL207:AM207">
    <cfRule type="dataBar" priority="3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{BA81E69A-15C2-41EB-BA47-82640F662DB3}</x14:id>
        </ext>
      </extLst>
    </cfRule>
  </conditionalFormatting>
  <conditionalFormatting sqref="AL208:AM208">
    <cfRule type="dataBar" priority="3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{38D4984B-9030-41D3-98F3-5EF29F4A0D7F}</x14:id>
        </ext>
      </extLst>
    </cfRule>
  </conditionalFormatting>
  <conditionalFormatting sqref="AL209:AM209">
    <cfRule type="dataBar" priority="3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{5359D152-F883-4A06-B0FA-94848E350747}</x14:id>
        </ext>
      </extLst>
    </cfRule>
  </conditionalFormatting>
  <conditionalFormatting sqref="AL210:AM210">
    <cfRule type="dataBar" priority="3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{39365D1A-C4AF-4A0A-A5AF-04CBC58EF6CA}</x14:id>
        </ext>
      </extLst>
    </cfRule>
  </conditionalFormatting>
  <conditionalFormatting sqref="AL211:AM211">
    <cfRule type="dataBar" priority="3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{1FE3AB5F-28C4-4402-970F-EED4034A1435}</x14:id>
        </ext>
      </extLst>
    </cfRule>
  </conditionalFormatting>
  <conditionalFormatting sqref="AL212:AM212">
    <cfRule type="dataBar" priority="2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{FD9C0086-296B-4938-93BA-B431DFC1CED9}</x14:id>
        </ext>
      </extLst>
    </cfRule>
  </conditionalFormatting>
  <conditionalFormatting sqref="AL213:AM213">
    <cfRule type="dataBar" priority="2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{560B2931-C732-4837-B65A-2827F3E289A0}</x14:id>
        </ext>
      </extLst>
    </cfRule>
  </conditionalFormatting>
  <conditionalFormatting sqref="AL214:AM214">
    <cfRule type="dataBar" priority="2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{431D81DE-9377-4AA9-934C-35E932DDAB07}</x14:id>
        </ext>
      </extLst>
    </cfRule>
  </conditionalFormatting>
  <conditionalFormatting sqref="AL215:AM215">
    <cfRule type="dataBar" priority="2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{EC1132BF-B908-40F2-AFD7-FCAA61AB2B94}</x14:id>
        </ext>
      </extLst>
    </cfRule>
  </conditionalFormatting>
  <conditionalFormatting sqref="AL216:AM216">
    <cfRule type="dataBar" priority="2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{040851AF-081F-47A9-8824-B1AF0E820036}</x14:id>
        </ext>
      </extLst>
    </cfRule>
  </conditionalFormatting>
  <conditionalFormatting sqref="AL217:AM217">
    <cfRule type="dataBar" priority="2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{D7DE634A-CCE2-4467-B3E0-DF5B227B3287}</x14:id>
        </ext>
      </extLst>
    </cfRule>
  </conditionalFormatting>
  <conditionalFormatting sqref="AL218:AM218">
    <cfRule type="dataBar" priority="2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{7A29397A-5178-405F-819E-A7BB0506D23E}</x14:id>
        </ext>
      </extLst>
    </cfRule>
  </conditionalFormatting>
  <conditionalFormatting sqref="AL219:AM219">
    <cfRule type="dataBar" priority="2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{969D2502-87C6-47DD-AEDF-BCD569520FEF}</x14:id>
        </ext>
      </extLst>
    </cfRule>
  </conditionalFormatting>
  <conditionalFormatting sqref="AL220:AM220">
    <cfRule type="dataBar" priority="2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{374801AA-C016-4252-B4B8-5EFEBA0E3B38}</x14:id>
        </ext>
      </extLst>
    </cfRule>
  </conditionalFormatting>
  <conditionalFormatting sqref="AL221:AM221">
    <cfRule type="dataBar" priority="3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{BC25BDDC-3B89-4113-84F5-631506C1D7DC}</x14:id>
        </ext>
      </extLst>
    </cfRule>
  </conditionalFormatting>
  <conditionalFormatting sqref="AL223:AM223">
    <cfRule type="dataBar" priority="4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{17A47144-449B-4F7A-A608-DF528A96A436}</x14:id>
        </ext>
      </extLst>
    </cfRule>
  </conditionalFormatting>
  <conditionalFormatting sqref="AL224:AM224">
    <cfRule type="dataBar" priority="4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{2276B201-812B-4708-B1B7-8E09FD4911CB}</x14:id>
        </ext>
      </extLst>
    </cfRule>
  </conditionalFormatting>
  <conditionalFormatting sqref="AL225:AM225">
    <cfRule type="dataBar" priority="4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{F492203E-5817-4B5D-995B-41F0C951A335}</x14:id>
        </ext>
      </extLst>
    </cfRule>
  </conditionalFormatting>
  <conditionalFormatting sqref="AL226:AM226">
    <cfRule type="dataBar" priority="4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{4E10FDD8-2D9B-4CDA-8205-125ABB244BBD}</x14:id>
        </ext>
      </extLst>
    </cfRule>
  </conditionalFormatting>
  <conditionalFormatting sqref="AL227:AM227">
    <cfRule type="dataBar" priority="4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{FE2830DF-E553-4ECE-AAB7-85032765238E}</x14:id>
        </ext>
      </extLst>
    </cfRule>
  </conditionalFormatting>
  <conditionalFormatting sqref="AL228:AM228">
    <cfRule type="dataBar" priority="4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{DAF35E25-4FE6-4718-982B-C834506B98B5}</x14:id>
        </ext>
      </extLst>
    </cfRule>
  </conditionalFormatting>
  <conditionalFormatting sqref="AL229:AM229">
    <cfRule type="dataBar" priority="2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{2C189A2E-C5C5-4F2B-9BA0-EAEB985DE4D8}</x14:id>
        </ext>
      </extLst>
    </cfRule>
  </conditionalFormatting>
  <conditionalFormatting sqref="AL230:AM230">
    <cfRule type="dataBar" priority="1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{B6873A51-E348-4C5C-A2E4-B62DEE376AEE}</x14:id>
        </ext>
      </extLst>
    </cfRule>
  </conditionalFormatting>
  <conditionalFormatting sqref="AL231:AM231">
    <cfRule type="dataBar" priority="1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{918DB4C1-A3FB-4919-908B-8A1DD799A94D}</x14:id>
        </ext>
      </extLst>
    </cfRule>
  </conditionalFormatting>
  <conditionalFormatting sqref="AL232:AM232">
    <cfRule type="dataBar" priority="1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{20B3388B-E1AA-4DE5-BF5F-65DEF308C697}</x14:id>
        </ext>
      </extLst>
    </cfRule>
  </conditionalFormatting>
  <conditionalFormatting sqref="AL233:AM233">
    <cfRule type="dataBar" priority="1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{E2F633BD-CD0F-4FD4-8CDD-4EEAB1BCB6D5}</x14:id>
        </ext>
      </extLst>
    </cfRule>
  </conditionalFormatting>
  <conditionalFormatting sqref="AL234:AM234">
    <cfRule type="dataBar" priority="1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{0AAEF825-2A7E-43AD-8B7D-59FB2E4EE1EC}</x14:id>
        </ext>
      </extLst>
    </cfRule>
  </conditionalFormatting>
  <conditionalFormatting sqref="AL235:AM235">
    <cfRule type="dataBar" priority="4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{D606975B-143F-4DAF-8B8C-7C5E68F3A54A}</x14:id>
        </ext>
      </extLst>
    </cfRule>
  </conditionalFormatting>
  <conditionalFormatting sqref="AL236:AM236">
    <cfRule type="dataBar" priority="4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{BDBDD5B3-3022-4D0D-8075-D2E8AD6A4C94}</x14:id>
        </ext>
      </extLst>
    </cfRule>
  </conditionalFormatting>
  <conditionalFormatting sqref="AL237:AM237">
    <cfRule type="dataBar" priority="4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{FA646A81-84E1-4ABE-B6BE-DAF2EC51ABAD}</x14:id>
        </ext>
      </extLst>
    </cfRule>
  </conditionalFormatting>
  <conditionalFormatting sqref="AL238:AM238">
    <cfRule type="dataBar" priority="4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{4E6F739E-AC67-4741-982E-3F58BBE4AD4B}</x14:id>
        </ext>
      </extLst>
    </cfRule>
  </conditionalFormatting>
  <conditionalFormatting sqref="AL239:AM239">
    <cfRule type="dataBar" priority="5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{04B9C338-9412-4E14-B097-B70724758923}</x14:id>
        </ext>
      </extLst>
    </cfRule>
  </conditionalFormatting>
  <conditionalFormatting sqref="AL240:AM240">
    <cfRule type="dataBar" priority="5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{A62758D7-BD3E-4BEA-A149-5BC899B26B25}</x14:id>
        </ext>
      </extLst>
    </cfRule>
  </conditionalFormatting>
  <conditionalFormatting sqref="AL241:AM241">
    <cfRule type="dataBar" priority="5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{B36778A6-8940-4D0F-A93B-EE49976ECE0C}</x14:id>
        </ext>
      </extLst>
    </cfRule>
  </conditionalFormatting>
  <conditionalFormatting sqref="AL242:AM242">
    <cfRule type="dataBar" priority="5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{3B0C25E4-D7C1-4FC2-A5A8-8E7AFEB5AF0D}</x14:id>
        </ext>
      </extLst>
    </cfRule>
  </conditionalFormatting>
  <conditionalFormatting sqref="AL243:AM243">
    <cfRule type="dataBar" priority="5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{D1F11F0A-1B49-4D2A-A2AF-0169611D07EF}</x14:id>
        </ext>
      </extLst>
    </cfRule>
  </conditionalFormatting>
  <conditionalFormatting sqref="AL244:AM244">
    <cfRule type="dataBar" priority="5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{939351ED-C28A-4169-A494-4F63A46BF18F}</x14:id>
        </ext>
      </extLst>
    </cfRule>
  </conditionalFormatting>
  <conditionalFormatting sqref="AL245:AM245">
    <cfRule type="dataBar" priority="5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{A1B6EB08-8F5E-4FF9-B0F0-2596BEECEF89}</x14:id>
        </ext>
      </extLst>
    </cfRule>
  </conditionalFormatting>
  <conditionalFormatting sqref="AL246:AM246">
    <cfRule type="dataBar" priority="5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{21803E19-1CDF-4755-A9D3-3F112DC3CD5F}</x14:id>
        </ext>
      </extLst>
    </cfRule>
  </conditionalFormatting>
  <conditionalFormatting sqref="AL247:AM247">
    <cfRule type="dataBar" priority="5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{460BB1A3-7C10-4A10-8197-38BACEBB61F6}</x14:id>
        </ext>
      </extLst>
    </cfRule>
  </conditionalFormatting>
  <conditionalFormatting sqref="AL248:AM248">
    <cfRule type="dataBar" priority="1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{54FC152A-93CD-428E-882C-0FD1484070B7}</x14:id>
        </ext>
      </extLst>
    </cfRule>
  </conditionalFormatting>
  <conditionalFormatting sqref="AL249:AM249">
    <cfRule type="dataBar" priority="5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{B25B0F23-319B-4D47-8C5A-2D61ED96D24E}</x14:id>
        </ext>
      </extLst>
    </cfRule>
  </conditionalFormatting>
  <conditionalFormatting sqref="AL250:AM250">
    <cfRule type="dataBar" priority="6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{C5A94849-7C5E-4E4D-8DF9-ECA814FF6E5E}</x14:id>
        </ext>
      </extLst>
    </cfRule>
  </conditionalFormatting>
  <conditionalFormatting sqref="AL251:AM251">
    <cfRule type="dataBar" priority="6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{589E772A-F1AD-4A31-8A1F-EDF7218C3A96}</x14:id>
        </ext>
      </extLst>
    </cfRule>
  </conditionalFormatting>
  <conditionalFormatting sqref="AL252:AM252">
    <cfRule type="dataBar" priority="6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{C5E35491-F1A0-4C14-8C57-22A685C23E77}</x14:id>
        </ext>
      </extLst>
    </cfRule>
  </conditionalFormatting>
  <conditionalFormatting sqref="AL253:AM253">
    <cfRule type="dataBar" priority="6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{8532C7A1-E2AE-47ED-8F4E-8725D3E8A660}</x14:id>
        </ext>
      </extLst>
    </cfRule>
  </conditionalFormatting>
  <conditionalFormatting sqref="AL254:AM254">
    <cfRule type="dataBar" priority="6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{BB130355-A8A3-4740-B555-00E297F8F891}</x14:id>
        </ext>
      </extLst>
    </cfRule>
  </conditionalFormatting>
  <conditionalFormatting sqref="AL255:AM255">
    <cfRule type="dataBar" priority="6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{A50CCB8E-AD0A-43CA-93AF-887200133676}</x14:id>
        </ext>
      </extLst>
    </cfRule>
  </conditionalFormatting>
  <conditionalFormatting sqref="AL256:AM256">
    <cfRule type="dataBar" priority="6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{F1F5F150-5DDB-41E0-A012-CDF93D2D857C}</x14:id>
        </ext>
      </extLst>
    </cfRule>
  </conditionalFormatting>
  <conditionalFormatting sqref="AL257:AM257">
    <cfRule type="dataBar" priority="6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{56DB3F81-5C56-420C-824A-23A0D2162806}</x14:id>
        </ext>
      </extLst>
    </cfRule>
  </conditionalFormatting>
  <conditionalFormatting sqref="AL258:AM258">
    <cfRule type="dataBar" priority="1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{A3EACE8F-E2C3-4C0E-93D5-71556AC917E5}</x14:id>
        </ext>
      </extLst>
    </cfRule>
  </conditionalFormatting>
  <conditionalFormatting sqref="AL259:AM259">
    <cfRule type="dataBar" priority="1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{32D039BD-0B72-4D32-829E-18DB5ADC44A2}</x14:id>
        </ext>
      </extLst>
    </cfRule>
  </conditionalFormatting>
  <conditionalFormatting sqref="AL260:AM260">
    <cfRule type="dataBar" priority="6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{13C3AF37-3609-42F2-BF62-E732A73DF491}</x14:id>
        </ext>
      </extLst>
    </cfRule>
  </conditionalFormatting>
  <conditionalFormatting sqref="AL261:AM261">
    <cfRule type="dataBar" priority="6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{4E491897-4582-4435-A237-9D7D0AE9BA2B}</x14:id>
        </ext>
      </extLst>
    </cfRule>
  </conditionalFormatting>
  <conditionalFormatting sqref="AL262:AM262">
    <cfRule type="dataBar" priority="7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{33E0BF71-BB8A-4F70-9575-E1A348436380}</x14:id>
        </ext>
      </extLst>
    </cfRule>
  </conditionalFormatting>
  <conditionalFormatting sqref="AL263:AM263">
    <cfRule type="dataBar" priority="7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{18884218-6BF7-4826-91F8-589E81AFBE0B}</x14:id>
        </ext>
      </extLst>
    </cfRule>
  </conditionalFormatting>
  <conditionalFormatting sqref="AL264:AM264">
    <cfRule type="dataBar" priority="7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{9F0037DA-E58A-439C-9819-54121B86290C}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7D0E6A-BA81-427C-857F-D8E14050A57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8BD8A1E-FA3D-4F81-8A60-871ED1AA739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93FBDE6-AFA9-403A-9CFA-1DD93B5D900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7FB886-CF19-494A-88AC-48FEF2F2629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A81E69A-15C2-41EB-BA47-82640F662DB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8D4984B-9030-41D3-98F3-5EF29F4A0D7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359D152-F883-4A06-B0FA-94848E35074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9365D1A-C4AF-4A0A-A5AF-04CBC58EF6C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FE3AB5F-28C4-4402-970F-EED4034A143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D9C0086-296B-4938-93BA-B431DFC1CED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60B2931-C732-4837-B65A-2827F3E289A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31D81DE-9377-4AA9-934C-35E932DDAB0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C1132BF-B908-40F2-AFD7-FCAA61AB2B9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40851AF-081F-47A9-8824-B1AF0E8200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7DE634A-CCE2-4467-B3E0-DF5B227B328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A29397A-5178-405F-819E-A7BB0506D23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69D2502-87C6-47DD-AEDF-BCD569520FE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74801AA-C016-4252-B4B8-5EFEBA0E3B3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BC25BDDC-3B89-4113-84F5-631506C1D7D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7A47144-449B-4F7A-A608-DF528A96A43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276B201-812B-4708-B1B7-8E09FD4911C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492203E-5817-4B5D-995B-41F0C951A33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E10FDD8-2D9B-4CDA-8205-125ABB244BB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E2830DF-E553-4ECE-AAB7-85032765238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AF35E25-4FE6-4718-982B-C834506B98B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C189A2E-C5C5-4F2B-9BA0-EAEB985DE4D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6873A51-E348-4C5C-A2E4-B62DEE376AE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18DB4C1-A3FB-4919-908B-8A1DD799A94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0B3388B-E1AA-4DE5-BF5F-65DEF308C69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2F633BD-CD0F-4FD4-8CDD-4EEAB1BCB6D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AAEF825-2A7E-43AD-8B7D-59FB2E4EE1E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606975B-143F-4DAF-8B8C-7C5E68F3A54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BDBDD5B3-3022-4D0D-8075-D2E8AD6A4C9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A646A81-84E1-4ABE-B6BE-DAF2EC51ABA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E6F739E-AC67-4741-982E-3F58BBE4AD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4B9C338-9412-4E14-B097-B7072475892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62758D7-BD3E-4BEA-A149-5BC899B26B2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36778A6-8940-4D0F-A93B-EE49976ECE0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B0C25E4-D7C1-4FC2-A5A8-8E7AFEB5AF0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1F11F0A-1B49-4D2A-A2AF-0169611D07E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39351ED-C28A-4169-A494-4F63A46BF18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1B6EB08-8F5E-4FF9-B0F0-2596BEECEF8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1803E19-1CDF-4755-A9D3-3F112DC3CD5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60BB1A3-7C10-4A10-8197-38BACEBB61F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4FC152A-93CD-428E-882C-0FD1484070B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25B0F23-319B-4D47-8C5A-2D61ED96D24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5A94849-7C5E-4E4D-8DF9-ECA814FF6E5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9E772A-F1AD-4A31-8A1F-EDF7218C3A9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5E35491-F1A0-4C14-8C57-22A685C23E7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532C7A1-E2AE-47ED-8F4E-8725D3E8A66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B130355-A8A3-4740-B555-00E297F8F89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50CCB8E-AD0A-43CA-93AF-88720013367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1F5F150-5DDB-41E0-A012-CDF93D2D857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6DB3F81-5C56-420C-824A-23A0D216280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3EACE8F-E2C3-4C0E-93D5-71556AC917E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2D039BD-0B72-4D32-829E-18DB5ADC44A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3C3AF37-3609-42F2-BF62-E732A73DF49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E491897-4582-4435-A237-9D7D0AE9BA2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3E0BF71-BB8A-4F70-9575-E1A34843638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8884218-6BF7-4826-91F8-589E81AFBE0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F0037DA-E58A-439C-9819-54121B86290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79FC0-AEF6-4A3F-8741-E1DA513E4E67}">
  <dimension ref="A1:AR267"/>
  <sheetViews>
    <sheetView rightToLeft="1" topLeftCell="G34" zoomScale="70" zoomScaleNormal="70" workbookViewId="0">
      <selection activeCell="N49" sqref="N49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44140625" style="25" bestFit="1" customWidth="1"/>
    <col min="9" max="9" width="23.7773437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6.88671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2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55.5546875" style="23" bestFit="1" customWidth="1"/>
    <col min="29" max="29" width="15.6640625" style="28" bestFit="1" customWidth="1"/>
    <col min="30" max="30" width="13.6640625" style="29" bestFit="1" customWidth="1"/>
    <col min="31" max="31" width="54.5546875" style="23" bestFit="1" customWidth="1"/>
    <col min="32" max="32" width="28.33203125" style="23" bestFit="1" customWidth="1"/>
    <col min="33" max="33" width="13.5546875" style="23" bestFit="1" customWidth="1"/>
    <col min="34" max="34" width="139.777343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309</v>
      </c>
      <c r="I2" s="136" t="s">
        <v>382</v>
      </c>
      <c r="J2" s="102"/>
      <c r="K2" s="10" t="str">
        <f t="shared" ref="K2:K3" ca="1" si="0">IF(C2, TODAY(), "" )</f>
        <v/>
      </c>
      <c r="L2" s="121"/>
      <c r="M2" s="121" t="s">
        <v>311</v>
      </c>
      <c r="N2" s="121" t="s">
        <v>312</v>
      </c>
      <c r="O2" s="102">
        <v>5501.3</v>
      </c>
      <c r="P2" s="102">
        <v>4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24"/>
      <c r="V2" s="15">
        <f t="shared" ref="V2:V3" si="1">IF(C2, P2, U2 )</f>
        <v>0</v>
      </c>
      <c r="W2" s="11">
        <f t="shared" ref="W2:W3" si="2">P2-V2</f>
        <v>4</v>
      </c>
      <c r="X2" s="13">
        <f t="shared" ref="X2:X3" si="3">P2*T2</f>
        <v>204800000</v>
      </c>
      <c r="Y2" s="16"/>
      <c r="Z2" s="13">
        <f t="shared" ref="Z2:Z3" si="4">X2-Y2</f>
        <v>204800000</v>
      </c>
      <c r="AA2" s="133" t="s">
        <v>38</v>
      </c>
      <c r="AB2" s="131" t="s">
        <v>67</v>
      </c>
      <c r="AC2" s="127" t="s">
        <v>313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02"/>
      <c r="K3" s="10" t="str">
        <f t="shared" ca="1" si="0"/>
        <v/>
      </c>
      <c r="L3" s="122"/>
      <c r="M3" s="122"/>
      <c r="N3" s="122"/>
      <c r="O3" s="102">
        <v>5511.3</v>
      </c>
      <c r="P3" s="102">
        <v>3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3</v>
      </c>
      <c r="X3" s="13">
        <f t="shared" si="3"/>
        <v>208800000</v>
      </c>
      <c r="Y3" s="16"/>
      <c r="Z3" s="13">
        <f t="shared" si="4"/>
        <v>208800000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2</v>
      </c>
      <c r="H4" s="9">
        <v>274609749670</v>
      </c>
      <c r="I4" s="101" t="s">
        <v>145</v>
      </c>
      <c r="J4" s="102"/>
      <c r="K4" s="10" t="str">
        <f t="shared" ref="K4:K65" ca="1" si="6">IF(C4, TODAY(), "" )</f>
        <v/>
      </c>
      <c r="L4" s="11" t="s">
        <v>315</v>
      </c>
      <c r="M4" s="11" t="s">
        <v>886</v>
      </c>
      <c r="N4" s="11" t="s">
        <v>887</v>
      </c>
      <c r="O4" s="102">
        <v>5501.3</v>
      </c>
      <c r="P4" s="102">
        <v>2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14"/>
      <c r="V4" s="15">
        <f t="shared" ref="V4:V65" si="7">IF(C4, P4, U4 )</f>
        <v>0</v>
      </c>
      <c r="W4" s="11">
        <f t="shared" ref="W4:W65" si="8">P4-V4</f>
        <v>2</v>
      </c>
      <c r="X4" s="13">
        <f t="shared" ref="X4:X65" si="9">P4*T4</f>
        <v>102400000</v>
      </c>
      <c r="Y4" s="16"/>
      <c r="Z4" s="13">
        <f t="shared" ref="Z4:Z65" si="10">X4-Y4</f>
        <v>102400000</v>
      </c>
      <c r="AA4" s="17" t="s">
        <v>379</v>
      </c>
      <c r="AB4" s="12" t="s">
        <v>888</v>
      </c>
      <c r="AC4" s="18" t="s">
        <v>889</v>
      </c>
      <c r="AD4" s="19"/>
      <c r="AE4" s="18"/>
      <c r="AF4" s="20"/>
      <c r="AG4" s="21" t="str">
        <f t="shared" si="5"/>
        <v>TRUE</v>
      </c>
      <c r="AH4" s="22" t="str">
        <f t="shared" ref="AH4:AH67" si="11">AA4&amp;" "&amp;AB4&amp;" "&amp;N4&amp;" - "&amp;L4&amp;" "&amp;M4&amp;" "&amp;AC4</f>
        <v>ساری میدان امام بلوار آزادی خیابان بعثت بین بعثت ۲ و ۴ کافه قهومون - محمدرضا غلامی شه بندی 09376143341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3">
        <v>3</v>
      </c>
      <c r="H5" s="125">
        <v>54082864001</v>
      </c>
      <c r="I5" s="123" t="s">
        <v>145</v>
      </c>
      <c r="J5" s="102"/>
      <c r="K5" s="10" t="str">
        <f t="shared" ca="1" si="6"/>
        <v/>
      </c>
      <c r="L5" s="121" t="s">
        <v>267</v>
      </c>
      <c r="M5" s="121" t="s">
        <v>890</v>
      </c>
      <c r="N5" s="121"/>
      <c r="O5" s="102">
        <v>5511.22</v>
      </c>
      <c r="P5" s="102">
        <v>1</v>
      </c>
      <c r="Q5" s="65" t="str">
        <f>VLOOKUP(O5, '[1]لیست محصولات اردیبهشت ۱۴۰۳'!B:C,2,0)</f>
        <v>هامبلا(رست دمی) | Hambella( Filter Roast)</v>
      </c>
      <c r="R5" s="102"/>
      <c r="S5" s="11">
        <f>VLOOKUP(O5, '[1]لیست محصولات اردیبهشت ۱۴۰۳'!B:F,5,0)</f>
        <v>750</v>
      </c>
      <c r="T5" s="13">
        <f>VLOOKUP(O5, '[1]لیست محصولات اردیبهشت ۱۴۰۳'!B:G,6,0)</f>
        <v>13350000</v>
      </c>
      <c r="U5" s="14"/>
      <c r="V5" s="15">
        <f t="shared" si="7"/>
        <v>0</v>
      </c>
      <c r="W5" s="11">
        <f t="shared" si="8"/>
        <v>1</v>
      </c>
      <c r="X5" s="13">
        <f t="shared" si="9"/>
        <v>13350000</v>
      </c>
      <c r="Y5" s="16"/>
      <c r="Z5" s="13">
        <f t="shared" si="10"/>
        <v>13350000</v>
      </c>
      <c r="AA5" s="133" t="s">
        <v>38</v>
      </c>
      <c r="AB5" s="131" t="s">
        <v>891</v>
      </c>
      <c r="AC5" s="127" t="s">
        <v>892</v>
      </c>
      <c r="AD5" s="129" t="s">
        <v>41</v>
      </c>
      <c r="AE5" s="18"/>
      <c r="AF5" s="20"/>
      <c r="AG5" s="21" t="str">
        <f t="shared" si="5"/>
        <v>TRUE</v>
      </c>
      <c r="AH5" s="22" t="str">
        <f t="shared" si="11"/>
        <v>تهران م منیریه کوچه فردوس مجتمع اداری پایتخت طبقه ۲ واحد ۳۸ - تولیدی آسمان  - علی اسدی 09122248451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4"/>
      <c r="H6" s="126"/>
      <c r="I6" s="124"/>
      <c r="J6" s="102"/>
      <c r="K6" s="10" t="str">
        <f t="shared" ca="1" si="6"/>
        <v/>
      </c>
      <c r="L6" s="122"/>
      <c r="M6" s="122"/>
      <c r="N6" s="122"/>
      <c r="O6" s="102">
        <v>5501.2</v>
      </c>
      <c r="P6" s="102">
        <v>1</v>
      </c>
      <c r="Q6" s="12" t="str">
        <f>VLOOKUP(O6, '[1]لیست محصولات اردیبهشت ۱۴۰۳'!B:C,2,0)</f>
        <v>ورتکس | Vortex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9900000</v>
      </c>
      <c r="U6" s="14"/>
      <c r="V6" s="15">
        <f t="shared" si="7"/>
        <v>0</v>
      </c>
      <c r="W6" s="11">
        <f t="shared" si="8"/>
        <v>1</v>
      </c>
      <c r="X6" s="13">
        <f t="shared" si="9"/>
        <v>9900000</v>
      </c>
      <c r="Y6" s="16"/>
      <c r="Z6" s="13">
        <f t="shared" si="10"/>
        <v>9900000</v>
      </c>
      <c r="AA6" s="134"/>
      <c r="AB6" s="132"/>
      <c r="AC6" s="128"/>
      <c r="AD6" s="130"/>
      <c r="AE6" s="18"/>
      <c r="AF6" s="20"/>
      <c r="AG6" s="21" t="str">
        <f t="shared" si="5"/>
        <v>TRUE</v>
      </c>
      <c r="AH6" s="22" t="str">
        <f t="shared" si="11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4</v>
      </c>
      <c r="H7" s="9">
        <v>355227</v>
      </c>
      <c r="I7" s="102" t="s">
        <v>145</v>
      </c>
      <c r="J7" s="102"/>
      <c r="K7" s="10" t="str">
        <f t="shared" ca="1" si="6"/>
        <v/>
      </c>
      <c r="L7" s="11" t="s">
        <v>598</v>
      </c>
      <c r="M7" s="11" t="s">
        <v>893</v>
      </c>
      <c r="N7" s="11"/>
      <c r="O7" s="102">
        <v>5522.2</v>
      </c>
      <c r="P7" s="102">
        <v>1</v>
      </c>
      <c r="Q7" s="12" t="str">
        <f>VLOOKUP(O7, '[1]لیست محصولات اردیبهشت ۱۴۰۳'!B:C,2,0)</f>
        <v>تامارا | Tamara</v>
      </c>
      <c r="R7" s="102" t="s">
        <v>613</v>
      </c>
      <c r="S7" s="11">
        <f>VLOOKUP(O7, '[1]لیست محصولات اردیبهشت ۱۴۰۳'!B:F,5,0)</f>
        <v>750</v>
      </c>
      <c r="T7" s="13">
        <f>VLOOKUP(O7, '[1]لیست محصولات اردیبهشت ۱۴۰۳'!B:G,6,0)</f>
        <v>12450000</v>
      </c>
      <c r="U7" s="24"/>
      <c r="V7" s="15">
        <f t="shared" si="7"/>
        <v>0</v>
      </c>
      <c r="W7" s="11">
        <f t="shared" si="8"/>
        <v>1</v>
      </c>
      <c r="X7" s="13">
        <f t="shared" si="9"/>
        <v>12450000</v>
      </c>
      <c r="Y7" s="16"/>
      <c r="Z7" s="13">
        <f t="shared" si="10"/>
        <v>12450000</v>
      </c>
      <c r="AA7" s="17" t="s">
        <v>87</v>
      </c>
      <c r="AB7" s="12" t="s">
        <v>894</v>
      </c>
      <c r="AC7" s="18" t="s">
        <v>895</v>
      </c>
      <c r="AD7" s="19"/>
      <c r="AE7" s="18"/>
      <c r="AF7" s="20"/>
      <c r="AG7" s="21" t="str">
        <f t="shared" si="5"/>
        <v>TRUE</v>
      </c>
      <c r="AH7" s="22" t="str">
        <f t="shared" si="11"/>
        <v>کرج مهرشهر، فاز یک، گلستان، خیابان اول شرقی، پلاک ۷۱۰، واحد ۵  - آرش خرمی‌نیا 09202800250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5</v>
      </c>
      <c r="H8" s="9">
        <v>274635989583</v>
      </c>
      <c r="I8" s="102" t="s">
        <v>145</v>
      </c>
      <c r="J8" s="102"/>
      <c r="K8" s="10" t="str">
        <f t="shared" ca="1" si="6"/>
        <v/>
      </c>
      <c r="L8" s="11" t="s">
        <v>315</v>
      </c>
      <c r="M8" s="11" t="s">
        <v>896</v>
      </c>
      <c r="N8" s="11"/>
      <c r="O8" s="102">
        <v>3325.2</v>
      </c>
      <c r="P8" s="102">
        <v>1</v>
      </c>
      <c r="Q8" s="12" t="str">
        <f>VLOOKUP(O8, '[1]لیست محصولات اردیبهشت ۱۴۰۳'!B:C,2,0)</f>
        <v>راتناگری | Ratnagiri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20700000</v>
      </c>
      <c r="U8" s="14"/>
      <c r="V8" s="15">
        <f t="shared" si="7"/>
        <v>0</v>
      </c>
      <c r="W8" s="11">
        <f t="shared" si="8"/>
        <v>1</v>
      </c>
      <c r="X8" s="13">
        <f t="shared" si="9"/>
        <v>20700000</v>
      </c>
      <c r="Y8" s="16"/>
      <c r="Z8" s="13">
        <f t="shared" si="10"/>
        <v>20700000</v>
      </c>
      <c r="AA8" s="17" t="s">
        <v>292</v>
      </c>
      <c r="AB8" s="12" t="s">
        <v>897</v>
      </c>
      <c r="AC8" s="18" t="s">
        <v>898</v>
      </c>
      <c r="AD8" s="19"/>
      <c r="AE8" s="18"/>
      <c r="AF8" s="20"/>
      <c r="AG8" s="21" t="str">
        <f t="shared" si="5"/>
        <v>TRUE</v>
      </c>
      <c r="AH8" s="22" t="str">
        <f t="shared" si="11"/>
        <v>اصفهان بلوار کشاورزی، چهارراه مفتح ، برج آزاد، طبقه۷، واحد ۷۰۷  - محمدرضا مجیدی 09132942592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6</v>
      </c>
      <c r="H9" s="9">
        <v>380341</v>
      </c>
      <c r="I9" s="101" t="s">
        <v>145</v>
      </c>
      <c r="J9" s="102"/>
      <c r="K9" s="10" t="str">
        <f t="shared" ca="1" si="6"/>
        <v/>
      </c>
      <c r="L9" s="100" t="s">
        <v>899</v>
      </c>
      <c r="M9" s="11" t="s">
        <v>900</v>
      </c>
      <c r="N9" s="11"/>
      <c r="O9" s="102">
        <v>5511.11</v>
      </c>
      <c r="P9" s="102">
        <v>1</v>
      </c>
      <c r="Q9" s="65" t="str">
        <f>VLOOKUP(O9, '[1]لیست محصولات اردیبهشت ۱۴۰۳'!B:C,2,0)</f>
        <v>هامبلا(رست دمی) | Hambella( Filter Roast)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2800000</v>
      </c>
      <c r="U9" s="14"/>
      <c r="V9" s="15">
        <f t="shared" si="7"/>
        <v>0</v>
      </c>
      <c r="W9" s="11">
        <f t="shared" si="8"/>
        <v>1</v>
      </c>
      <c r="X9" s="13">
        <f t="shared" si="9"/>
        <v>2800000</v>
      </c>
      <c r="Y9" s="16"/>
      <c r="Z9" s="13">
        <f t="shared" si="10"/>
        <v>2800000</v>
      </c>
      <c r="AA9" s="17" t="s">
        <v>38</v>
      </c>
      <c r="AB9" s="12" t="s">
        <v>901</v>
      </c>
      <c r="AC9" s="18" t="s">
        <v>902</v>
      </c>
      <c r="AD9" s="19" t="s">
        <v>41</v>
      </c>
      <c r="AE9" s="18"/>
      <c r="AF9" s="20"/>
      <c r="AG9" s="21" t="str">
        <f t="shared" si="5"/>
        <v>TRUE</v>
      </c>
      <c r="AH9" s="22" t="str">
        <f t="shared" si="11"/>
        <v>تهران نیاوران ، بعد از سه راه یاسر ، نرسیده به مژده ، نبش بن بست آهنگ ، برگر هایم  - نیاز دادمان 09129751257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7</v>
      </c>
      <c r="H10" s="125">
        <v>274641210959</v>
      </c>
      <c r="I10" s="123" t="s">
        <v>145</v>
      </c>
      <c r="J10" s="102"/>
      <c r="K10" s="10" t="str">
        <f t="shared" ca="1" si="6"/>
        <v/>
      </c>
      <c r="L10" s="121" t="s">
        <v>903</v>
      </c>
      <c r="M10" s="121" t="s">
        <v>904</v>
      </c>
      <c r="N10" s="121" t="s">
        <v>905</v>
      </c>
      <c r="O10" s="102">
        <v>5501.2</v>
      </c>
      <c r="P10" s="102">
        <v>2</v>
      </c>
      <c r="Q10" s="12" t="str">
        <f>VLOOKUP(O10, '[1]لیست محصولات اردیبهشت ۱۴۰۳'!B:C,2,0)</f>
        <v>ورتکس | Vortex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9900000</v>
      </c>
      <c r="U10" s="14"/>
      <c r="V10" s="15">
        <f t="shared" si="7"/>
        <v>0</v>
      </c>
      <c r="W10" s="11">
        <f t="shared" si="8"/>
        <v>2</v>
      </c>
      <c r="X10" s="13">
        <f t="shared" si="9"/>
        <v>19800000</v>
      </c>
      <c r="Y10" s="16"/>
      <c r="Z10" s="13">
        <f t="shared" si="10"/>
        <v>19800000</v>
      </c>
      <c r="AA10" s="133" t="s">
        <v>87</v>
      </c>
      <c r="AB10" s="131" t="s">
        <v>1085</v>
      </c>
      <c r="AC10" s="127" t="s">
        <v>906</v>
      </c>
      <c r="AD10" s="129"/>
      <c r="AE10" s="18"/>
      <c r="AF10" s="20"/>
      <c r="AG10" s="21" t="str">
        <f t="shared" si="5"/>
        <v>TRUE</v>
      </c>
      <c r="AH10" s="22" t="str">
        <f t="shared" si="11"/>
        <v>کرج مهرشهر بلوار دانش بن بست سیب پلاک ۵۷۱ کافه شین - غزاله خمسه 09911305594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02"/>
      <c r="K11" s="10" t="str">
        <f t="shared" ca="1" si="6"/>
        <v/>
      </c>
      <c r="L11" s="122"/>
      <c r="M11" s="122"/>
      <c r="N11" s="122"/>
      <c r="O11" s="102">
        <v>5522.1</v>
      </c>
      <c r="P11" s="102">
        <v>2</v>
      </c>
      <c r="Q11" s="12" t="str">
        <f>VLOOKUP(O11, '[1]لیست محصولات اردیبهشت ۱۴۰۳'!B:C,2,0)</f>
        <v>تامارا | Tamara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2600000</v>
      </c>
      <c r="U11" s="14"/>
      <c r="V11" s="15">
        <f t="shared" si="7"/>
        <v>0</v>
      </c>
      <c r="W11" s="11">
        <f t="shared" si="8"/>
        <v>2</v>
      </c>
      <c r="X11" s="13">
        <f t="shared" si="9"/>
        <v>5200000</v>
      </c>
      <c r="Y11" s="16"/>
      <c r="Z11" s="13">
        <f t="shared" si="10"/>
        <v>5200000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11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8</v>
      </c>
      <c r="H12" s="9">
        <v>274651747052</v>
      </c>
      <c r="I12" s="102" t="s">
        <v>145</v>
      </c>
      <c r="J12" s="102"/>
      <c r="K12" s="10" t="str">
        <f t="shared" ca="1" si="6"/>
        <v/>
      </c>
      <c r="L12" s="11" t="s">
        <v>907</v>
      </c>
      <c r="M12" s="11" t="s">
        <v>908</v>
      </c>
      <c r="N12" s="11"/>
      <c r="O12" s="102">
        <v>3326.1</v>
      </c>
      <c r="P12" s="102">
        <v>1</v>
      </c>
      <c r="Q12" s="12" t="str">
        <f>VLOOKUP(O12, '[1]لیست محصولات اردیبهشت ۱۴۰۳'!B:C,2,0)</f>
        <v>میاگروس | Milagros</v>
      </c>
      <c r="R12" s="102" t="s">
        <v>151</v>
      </c>
      <c r="S12" s="11">
        <f>VLOOKUP(O12, '[1]لیست محصولات اردیبهشت ۱۴۰۳'!B:F,5,0)</f>
        <v>150</v>
      </c>
      <c r="T12" s="13">
        <f>VLOOKUP(O12, '[1]لیست محصولات اردیبهشت ۱۴۰۳'!B:G,6,0)</f>
        <v>3750000</v>
      </c>
      <c r="U12" s="14"/>
      <c r="V12" s="15">
        <f t="shared" si="7"/>
        <v>0</v>
      </c>
      <c r="W12" s="11">
        <f t="shared" si="8"/>
        <v>1</v>
      </c>
      <c r="X12" s="13">
        <f t="shared" si="9"/>
        <v>3750000</v>
      </c>
      <c r="Y12" s="16"/>
      <c r="Z12" s="13">
        <f t="shared" si="10"/>
        <v>3750000</v>
      </c>
      <c r="AA12" s="17" t="s">
        <v>38</v>
      </c>
      <c r="AB12" s="12" t="s">
        <v>909</v>
      </c>
      <c r="AC12" s="18" t="s">
        <v>910</v>
      </c>
      <c r="AD12" s="19" t="s">
        <v>41</v>
      </c>
      <c r="AE12" s="103" t="s">
        <v>939</v>
      </c>
      <c r="AF12" s="20"/>
      <c r="AG12" s="21" t="str">
        <f t="shared" si="5"/>
        <v>TRUE</v>
      </c>
      <c r="AH12" s="22" t="str">
        <f t="shared" si="11"/>
        <v>تهران تجریش-خیابان دربند- خیابان خلیلی( امیر احمدی زمانی)-خیابان مژده-خیابان نخجوان( محمود احمدی زمانی)- کوچه مسجد-پلاک ٩- زنگ ٣  - محدثه اسکویی 09128494247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02">
        <v>9</v>
      </c>
      <c r="H13" s="9">
        <v>274661008631</v>
      </c>
      <c r="I13" s="102" t="s">
        <v>911</v>
      </c>
      <c r="J13" s="102"/>
      <c r="K13" s="10" t="str">
        <f t="shared" ca="1" si="6"/>
        <v/>
      </c>
      <c r="L13" s="11" t="s">
        <v>912</v>
      </c>
      <c r="M13" s="11" t="s">
        <v>99</v>
      </c>
      <c r="N13" s="11" t="s">
        <v>913</v>
      </c>
      <c r="O13" s="102">
        <v>3326.1</v>
      </c>
      <c r="P13" s="102">
        <v>1</v>
      </c>
      <c r="Q13" s="12" t="str">
        <f>VLOOKUP(O13, '[1]لیست محصولات اردیبهشت ۱۴۰۳'!B:C,2,0)</f>
        <v>میاگروس | Milagros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3750000</v>
      </c>
      <c r="U13" s="24"/>
      <c r="V13" s="15">
        <f t="shared" si="7"/>
        <v>0</v>
      </c>
      <c r="W13" s="11">
        <f t="shared" si="8"/>
        <v>1</v>
      </c>
      <c r="X13" s="13">
        <f t="shared" si="9"/>
        <v>3750000</v>
      </c>
      <c r="Y13" s="16"/>
      <c r="Z13" s="13">
        <f t="shared" si="10"/>
        <v>3750000</v>
      </c>
      <c r="AA13" s="17" t="s">
        <v>38</v>
      </c>
      <c r="AB13" s="12" t="s">
        <v>914</v>
      </c>
      <c r="AC13" s="18" t="s">
        <v>915</v>
      </c>
      <c r="AD13" s="19" t="s">
        <v>41</v>
      </c>
      <c r="AE13" s="18"/>
      <c r="AF13" s="20"/>
      <c r="AG13" s="21" t="str">
        <f t="shared" si="5"/>
        <v>TRUE</v>
      </c>
      <c r="AH13" s="22" t="str">
        <f t="shared" si="11"/>
        <v>تهران تهرانپارس-فلكه اول تهرانپارس-ضلع شرقي ميدان-مجتمع تجاري پارس-پلاك ٦ کافه هاکو - دانیال زارع 09124271791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10</v>
      </c>
      <c r="H14" s="125">
        <v>770072</v>
      </c>
      <c r="I14" s="123" t="s">
        <v>911</v>
      </c>
      <c r="J14" s="102"/>
      <c r="K14" s="10" t="str">
        <f t="shared" ca="1" si="6"/>
        <v/>
      </c>
      <c r="L14" s="121" t="s">
        <v>448</v>
      </c>
      <c r="M14" s="121" t="s">
        <v>916</v>
      </c>
      <c r="N14" s="121"/>
      <c r="O14" s="102">
        <v>1125.3</v>
      </c>
      <c r="P14" s="102">
        <v>1</v>
      </c>
      <c r="Q14" s="12" t="str">
        <f>VLOOKUP(O14, '[1]لیست محصولات اردیبهشت ۱۴۰۳'!B:C,2,0)</f>
        <v>بنجامین دیانوس | Benjamin De Dianous</v>
      </c>
      <c r="R14" s="102"/>
      <c r="S14" s="11">
        <f>VLOOKUP(O14, '[1]لیست محصولات اردیبهشت ۱۴۰۳'!B:F,5,0)</f>
        <v>40</v>
      </c>
      <c r="T14" s="13">
        <f>VLOOKUP(O14, '[1]لیست محصولات اردیبهشت ۱۴۰۳'!B:G,6,0)</f>
        <v>5600000</v>
      </c>
      <c r="U14" s="14"/>
      <c r="V14" s="15">
        <f t="shared" si="7"/>
        <v>0</v>
      </c>
      <c r="W14" s="11">
        <f t="shared" si="8"/>
        <v>1</v>
      </c>
      <c r="X14" s="13">
        <f t="shared" si="9"/>
        <v>5600000</v>
      </c>
      <c r="Y14" s="16"/>
      <c r="Z14" s="13">
        <f t="shared" si="10"/>
        <v>5600000</v>
      </c>
      <c r="AA14" s="133" t="s">
        <v>415</v>
      </c>
      <c r="AB14" s="131" t="s">
        <v>917</v>
      </c>
      <c r="AC14" s="127" t="s">
        <v>918</v>
      </c>
      <c r="AD14" s="129"/>
      <c r="AE14" s="18"/>
      <c r="AF14" s="20"/>
      <c r="AG14" s="21" t="str">
        <f t="shared" si="5"/>
        <v>TRUE</v>
      </c>
      <c r="AH14" s="22" t="str">
        <f t="shared" si="11"/>
        <v>شیراز فرهنگ شهر- بین کوچه ۳ و ۵ - ساختمان آپسای -ط۳ واحد۶  - هومن ایواز 09368687878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02"/>
      <c r="K15" s="10" t="str">
        <f t="shared" ca="1" si="6"/>
        <v/>
      </c>
      <c r="L15" s="135"/>
      <c r="M15" s="135"/>
      <c r="N15" s="135"/>
      <c r="O15" s="102">
        <v>1130.3</v>
      </c>
      <c r="P15" s="102">
        <v>1</v>
      </c>
      <c r="Q15" s="12" t="str">
        <f>VLOOKUP(O15, '[1]لیست محصولات اردیبهشت ۱۴۰۳'!B:C,2,0)</f>
        <v>الیدا پلانو | Elida Plano</v>
      </c>
      <c r="R15" s="102"/>
      <c r="S15" s="11">
        <f>VLOOKUP(O15, '[1]لیست محصولات اردیبهشت ۱۴۰۳'!B:F,5,0)</f>
        <v>40</v>
      </c>
      <c r="T15" s="13">
        <f>VLOOKUP(O15, '[1]لیست محصولات اردیبهشت ۱۴۰۳'!B:G,6,0)</f>
        <v>6650000</v>
      </c>
      <c r="U15" s="14"/>
      <c r="V15" s="15">
        <f t="shared" si="7"/>
        <v>0</v>
      </c>
      <c r="W15" s="11">
        <f t="shared" si="8"/>
        <v>1</v>
      </c>
      <c r="X15" s="13">
        <f t="shared" si="9"/>
        <v>6650000</v>
      </c>
      <c r="Y15" s="16"/>
      <c r="Z15" s="13">
        <f t="shared" si="10"/>
        <v>6650000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51"/>
      <c r="H16" s="182"/>
      <c r="I16" s="151"/>
      <c r="J16" s="102"/>
      <c r="K16" s="10" t="str">
        <f t="shared" ca="1" si="6"/>
        <v/>
      </c>
      <c r="L16" s="135"/>
      <c r="M16" s="135"/>
      <c r="N16" s="135"/>
      <c r="O16" s="102">
        <v>3325.3</v>
      </c>
      <c r="P16" s="102">
        <v>1</v>
      </c>
      <c r="Q16" s="12" t="str">
        <f>VLOOKUP(O16, '[1]لیست محصولات اردیبهشت ۱۴۰۳'!B:C,2,0)</f>
        <v>راتناگری | Ratnagiri</v>
      </c>
      <c r="R16" s="102"/>
      <c r="S16" s="11">
        <f>VLOOKUP(O16, '[1]لیست محصولات اردیبهشت ۱۴۰۳'!B:F,5,0)</f>
        <v>40</v>
      </c>
      <c r="T16" s="13">
        <f>VLOOKUP(O16, '[1]لیست محصولات اردیبهشت ۱۴۰۳'!B:G,6,0)</f>
        <v>1250000</v>
      </c>
      <c r="U16" s="14"/>
      <c r="V16" s="15">
        <f t="shared" si="7"/>
        <v>0</v>
      </c>
      <c r="W16" s="11">
        <f t="shared" si="8"/>
        <v>1</v>
      </c>
      <c r="X16" s="13">
        <f t="shared" si="9"/>
        <v>1250000</v>
      </c>
      <c r="Y16" s="16"/>
      <c r="Z16" s="13">
        <f t="shared" si="10"/>
        <v>1250000</v>
      </c>
      <c r="AA16" s="155"/>
      <c r="AB16" s="154"/>
      <c r="AC16" s="153"/>
      <c r="AD16" s="152"/>
      <c r="AE16" s="18"/>
      <c r="AF16" s="20"/>
      <c r="AG16" s="21" t="str">
        <f t="shared" si="5"/>
        <v>TRUE</v>
      </c>
      <c r="AH16" s="22" t="str">
        <f t="shared" si="11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4"/>
      <c r="H17" s="126"/>
      <c r="I17" s="124"/>
      <c r="J17" s="102"/>
      <c r="K17" s="10" t="str">
        <f t="shared" ca="1" si="6"/>
        <v/>
      </c>
      <c r="L17" s="122"/>
      <c r="M17" s="122"/>
      <c r="N17" s="122"/>
      <c r="O17" s="102">
        <v>3326.3</v>
      </c>
      <c r="P17" s="102">
        <v>1</v>
      </c>
      <c r="Q17" s="12" t="str">
        <f>VLOOKUP(O17, '[1]لیست محصولات اردیبهشت ۱۴۰۳'!B:C,2,0)</f>
        <v>میاگروس | Milagros</v>
      </c>
      <c r="R17" s="102"/>
      <c r="S17" s="11">
        <f>VLOOKUP(O17, '[1]لیست محصولات اردیبهشت ۱۴۰۳'!B:F,5,0)</f>
        <v>40</v>
      </c>
      <c r="T17" s="13">
        <f>VLOOKUP(O17, '[1]لیست محصولات اردیبهشت ۱۴۰۳'!B:G,6,0)</f>
        <v>1100000</v>
      </c>
      <c r="U17" s="14"/>
      <c r="V17" s="15">
        <f t="shared" si="7"/>
        <v>0</v>
      </c>
      <c r="W17" s="11">
        <f t="shared" si="8"/>
        <v>1</v>
      </c>
      <c r="X17" s="13">
        <f t="shared" si="9"/>
        <v>1100000</v>
      </c>
      <c r="Y17" s="16"/>
      <c r="Z17" s="13">
        <f t="shared" si="10"/>
        <v>1100000</v>
      </c>
      <c r="AA17" s="134"/>
      <c r="AB17" s="132"/>
      <c r="AC17" s="128"/>
      <c r="AD17" s="130"/>
      <c r="AE17" s="18"/>
      <c r="AF17" s="20"/>
      <c r="AG17" s="21" t="str">
        <f t="shared" si="5"/>
        <v>TRUE</v>
      </c>
      <c r="AH17" s="22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63">
        <v>11</v>
      </c>
      <c r="H18" s="64" t="s">
        <v>120</v>
      </c>
      <c r="I18" s="63" t="s">
        <v>911</v>
      </c>
      <c r="J18" s="102"/>
      <c r="K18" s="10" t="str">
        <f t="shared" ca="1" si="6"/>
        <v/>
      </c>
      <c r="L18" s="11"/>
      <c r="M18" s="11" t="s">
        <v>582</v>
      </c>
      <c r="N18" s="11" t="s">
        <v>583</v>
      </c>
      <c r="O18" s="102">
        <v>5501.3</v>
      </c>
      <c r="P18" s="102">
        <v>3</v>
      </c>
      <c r="Q18" s="12" t="str">
        <f>VLOOKUP(O18, '[1]لیست محصولات اردیبهشت ۱۴۰۳'!B:C,2,0)</f>
        <v>ورتکس | Vortex</v>
      </c>
      <c r="R18" s="102"/>
      <c r="S18" s="11">
        <f>VLOOKUP(O18, '[1]لیست محصولات اردیبهشت ۱۴۰۳'!B:F,5,0)</f>
        <v>4000</v>
      </c>
      <c r="T18" s="13">
        <f>VLOOKUP(O18, '[1]لیست محصولات اردیبهشت ۱۴۰۳'!B:G,6,0)</f>
        <v>51200000</v>
      </c>
      <c r="U18" s="14"/>
      <c r="V18" s="15">
        <f t="shared" si="7"/>
        <v>0</v>
      </c>
      <c r="W18" s="11">
        <f t="shared" si="8"/>
        <v>3</v>
      </c>
      <c r="X18" s="13">
        <f t="shared" si="9"/>
        <v>153600000</v>
      </c>
      <c r="Y18" s="16"/>
      <c r="Z18" s="13">
        <f t="shared" si="10"/>
        <v>153600000</v>
      </c>
      <c r="AA18" s="17" t="s">
        <v>38</v>
      </c>
      <c r="AB18" s="12" t="s">
        <v>919</v>
      </c>
      <c r="AC18" s="18" t="s">
        <v>585</v>
      </c>
      <c r="AD18" s="19"/>
      <c r="AE18" s="18"/>
      <c r="AF18" s="20"/>
      <c r="AG18" s="21" t="str">
        <f t="shared" si="5"/>
        <v>TRUE</v>
      </c>
      <c r="AH18" s="22" t="str">
        <f t="shared" si="11"/>
        <v>تهران خ حافظ خ نوفل لوشاتو خ هانری کوربن پلاک ۸ - شماره تماس برای تحویل بسته: ۶۶۷۱۱۸۰۴ پلتفرم وست -  واهه 09124753526</v>
      </c>
    </row>
    <row r="19" spans="1:34" ht="22.35" customHeight="1">
      <c r="A19" s="7"/>
      <c r="B19" s="7"/>
      <c r="C19" s="7"/>
      <c r="D19" s="7"/>
      <c r="E19" s="7"/>
      <c r="F19" s="8"/>
      <c r="G19" s="102">
        <v>12</v>
      </c>
      <c r="H19" s="9">
        <v>806328</v>
      </c>
      <c r="I19" s="102" t="s">
        <v>911</v>
      </c>
      <c r="J19" s="102"/>
      <c r="K19" s="10" t="str">
        <f t="shared" ca="1" si="6"/>
        <v/>
      </c>
      <c r="L19" s="11" t="s">
        <v>920</v>
      </c>
      <c r="M19" s="11" t="s">
        <v>921</v>
      </c>
      <c r="N19" s="11"/>
      <c r="O19" s="102">
        <v>3326.1</v>
      </c>
      <c r="P19" s="102">
        <v>1</v>
      </c>
      <c r="Q19" s="12" t="str">
        <f>VLOOKUP(O19, '[1]لیست محصولات اردیبهشت ۱۴۰۳'!B:C,2,0)</f>
        <v>میاگروس | Milagros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3750000</v>
      </c>
      <c r="U19" s="14"/>
      <c r="V19" s="15">
        <f t="shared" si="7"/>
        <v>0</v>
      </c>
      <c r="W19" s="11">
        <f t="shared" si="8"/>
        <v>1</v>
      </c>
      <c r="X19" s="13">
        <f t="shared" si="9"/>
        <v>3750000</v>
      </c>
      <c r="Y19" s="16"/>
      <c r="Z19" s="13">
        <f t="shared" si="10"/>
        <v>3750000</v>
      </c>
      <c r="AA19" s="17" t="s">
        <v>38</v>
      </c>
      <c r="AB19" s="12" t="s">
        <v>922</v>
      </c>
      <c r="AC19" s="18" t="s">
        <v>923</v>
      </c>
      <c r="AD19" s="19" t="s">
        <v>41</v>
      </c>
      <c r="AE19" s="103" t="s">
        <v>924</v>
      </c>
      <c r="AF19" s="20"/>
      <c r="AG19" s="21" t="str">
        <f t="shared" si="5"/>
        <v>TRUE</v>
      </c>
      <c r="AH19" s="22" t="str">
        <f t="shared" si="11"/>
        <v>تهران خ مطهری تقاطع خیابان شریعتی خیابان شهدای ناجا خ سلیمی جنوبی کوچه علایی پلاک 2 ط1  - بهرام میرمیران 09121213455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3">
        <v>13</v>
      </c>
      <c r="H20" s="125">
        <v>274670731831</v>
      </c>
      <c r="I20" s="123" t="s">
        <v>911</v>
      </c>
      <c r="J20" s="102"/>
      <c r="K20" s="10" t="str">
        <f t="shared" ca="1" si="6"/>
        <v/>
      </c>
      <c r="L20" s="121" t="s">
        <v>441</v>
      </c>
      <c r="M20" s="121" t="s">
        <v>925</v>
      </c>
      <c r="N20" s="121"/>
      <c r="O20" s="102">
        <v>5501.1</v>
      </c>
      <c r="P20" s="102">
        <v>2</v>
      </c>
      <c r="Q20" s="12" t="str">
        <f>VLOOKUP(O20, '[1]لیست محصولات اردیبهشت ۱۴۰۳'!B:C,2,0)</f>
        <v>ورتکس | Vortex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2100000</v>
      </c>
      <c r="U20" s="14"/>
      <c r="V20" s="15">
        <f t="shared" si="7"/>
        <v>0</v>
      </c>
      <c r="W20" s="11">
        <f t="shared" si="8"/>
        <v>2</v>
      </c>
      <c r="X20" s="13">
        <f t="shared" si="9"/>
        <v>4200000</v>
      </c>
      <c r="Y20" s="16"/>
      <c r="Z20" s="13">
        <f t="shared" si="10"/>
        <v>4200000</v>
      </c>
      <c r="AA20" s="133" t="s">
        <v>38</v>
      </c>
      <c r="AB20" s="131" t="s">
        <v>926</v>
      </c>
      <c r="AC20" s="127" t="s">
        <v>927</v>
      </c>
      <c r="AD20" s="129"/>
      <c r="AE20" s="162" t="s">
        <v>928</v>
      </c>
      <c r="AF20" s="20"/>
      <c r="AG20" s="21" t="str">
        <f t="shared" si="5"/>
        <v>TRUE</v>
      </c>
      <c r="AH20" s="22" t="str">
        <f t="shared" si="11"/>
        <v>تهران تهرانسر بلوار گلها نبش کوچه ششم پلاک 125  - احمد رفعت 09121152024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4"/>
      <c r="H21" s="126"/>
      <c r="I21" s="124"/>
      <c r="J21" s="102"/>
      <c r="K21" s="10" t="str">
        <f t="shared" ca="1" si="6"/>
        <v/>
      </c>
      <c r="L21" s="122"/>
      <c r="M21" s="122"/>
      <c r="N21" s="122"/>
      <c r="O21" s="102">
        <v>5522.1</v>
      </c>
      <c r="P21" s="102">
        <v>1</v>
      </c>
      <c r="Q21" s="12" t="str">
        <f>VLOOKUP(O21, '[1]لیست محصولات اردیبهشت ۱۴۰۳'!B:C,2,0)</f>
        <v>تامارا | Tamara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2600000</v>
      </c>
      <c r="U21" s="14"/>
      <c r="V21" s="15">
        <f t="shared" si="7"/>
        <v>0</v>
      </c>
      <c r="W21" s="11">
        <f t="shared" si="8"/>
        <v>1</v>
      </c>
      <c r="X21" s="13">
        <f t="shared" si="9"/>
        <v>2600000</v>
      </c>
      <c r="Y21" s="16"/>
      <c r="Z21" s="13">
        <f t="shared" si="10"/>
        <v>2600000</v>
      </c>
      <c r="AA21" s="134"/>
      <c r="AB21" s="132"/>
      <c r="AC21" s="128"/>
      <c r="AD21" s="130"/>
      <c r="AE21" s="163"/>
      <c r="AF21" s="20"/>
      <c r="AG21" s="21" t="str">
        <f t="shared" si="5"/>
        <v>TRUE</v>
      </c>
      <c r="AH21" s="22" t="str">
        <f t="shared" si="11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14</v>
      </c>
      <c r="H22" s="125">
        <v>274680133302</v>
      </c>
      <c r="I22" s="123" t="s">
        <v>911</v>
      </c>
      <c r="J22" s="102"/>
      <c r="K22" s="10" t="str">
        <f t="shared" ca="1" si="6"/>
        <v/>
      </c>
      <c r="L22" s="121" t="s">
        <v>315</v>
      </c>
      <c r="M22" s="121" t="s">
        <v>404</v>
      </c>
      <c r="N22" s="121" t="s">
        <v>405</v>
      </c>
      <c r="O22" s="102">
        <v>5511.22</v>
      </c>
      <c r="P22" s="102">
        <v>5</v>
      </c>
      <c r="Q22" s="65" t="str">
        <f>VLOOKUP(O22, '[1]لیست محصولات اردیبهشت ۱۴۰۳'!B:C,2,0)</f>
        <v>هامبلا(رست دمی) | Hambella( Filter Roast)</v>
      </c>
      <c r="R22" s="102"/>
      <c r="S22" s="11">
        <f>VLOOKUP(O22, '[1]لیست محصولات اردیبهشت ۱۴۰۳'!B:F,5,0)</f>
        <v>750</v>
      </c>
      <c r="T22" s="13">
        <f>VLOOKUP(O22, '[1]لیست محصولات اردیبهشت ۱۴۰۳'!B:G,6,0)</f>
        <v>13350000</v>
      </c>
      <c r="U22" s="14"/>
      <c r="V22" s="15">
        <f t="shared" si="7"/>
        <v>0</v>
      </c>
      <c r="W22" s="11">
        <f t="shared" si="8"/>
        <v>5</v>
      </c>
      <c r="X22" s="13">
        <f t="shared" si="9"/>
        <v>66750000</v>
      </c>
      <c r="Y22" s="16"/>
      <c r="Z22" s="13">
        <f t="shared" si="10"/>
        <v>66750000</v>
      </c>
      <c r="AA22" s="133" t="s">
        <v>282</v>
      </c>
      <c r="AB22" s="131" t="s">
        <v>929</v>
      </c>
      <c r="AC22" s="127" t="s">
        <v>407</v>
      </c>
      <c r="AD22" s="129"/>
      <c r="AE22" s="162" t="s">
        <v>930</v>
      </c>
      <c r="AF22" s="20"/>
      <c r="AG22" s="21" t="str">
        <f t="shared" si="5"/>
        <v>TRUE</v>
      </c>
      <c r="AH22" s="22" t="str">
        <f t="shared" si="11"/>
        <v>زنجان چهارراه سعدی به سمت دروازه ارک کوچه شادمان قهوه آفریقا - محمدرضا جلدی 09195241245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4"/>
      <c r="H23" s="126"/>
      <c r="I23" s="124"/>
      <c r="J23" s="102"/>
      <c r="K23" s="10" t="str">
        <f t="shared" ca="1" si="6"/>
        <v/>
      </c>
      <c r="L23" s="122"/>
      <c r="M23" s="122"/>
      <c r="N23" s="122"/>
      <c r="O23" s="102">
        <v>3326.2</v>
      </c>
      <c r="P23" s="102">
        <v>1</v>
      </c>
      <c r="Q23" s="12" t="str">
        <f>VLOOKUP(O23, '[1]لیست محصولات اردیبهشت ۱۴۰۳'!B:C,2,0)</f>
        <v>میاگروس | Milagros</v>
      </c>
      <c r="R23" s="102"/>
      <c r="S23" s="11">
        <f>VLOOKUP(O23, '[1]لیست محصولات اردیبهشت ۱۴۰۳'!B:F,5,0)</f>
        <v>750</v>
      </c>
      <c r="T23" s="13">
        <f>VLOOKUP(O23, '[1]لیست محصولات اردیبهشت ۱۴۰۳'!B:G,6,0)</f>
        <v>18150000</v>
      </c>
      <c r="U23" s="14"/>
      <c r="V23" s="15">
        <f t="shared" si="7"/>
        <v>0</v>
      </c>
      <c r="W23" s="11">
        <f t="shared" si="8"/>
        <v>1</v>
      </c>
      <c r="X23" s="13">
        <f t="shared" si="9"/>
        <v>18150000</v>
      </c>
      <c r="Y23" s="16"/>
      <c r="Z23" s="13">
        <f t="shared" si="10"/>
        <v>18150000</v>
      </c>
      <c r="AA23" s="134"/>
      <c r="AB23" s="132"/>
      <c r="AC23" s="128"/>
      <c r="AD23" s="130"/>
      <c r="AE23" s="163"/>
      <c r="AF23" s="20"/>
      <c r="AG23" s="21" t="str">
        <f t="shared" si="5"/>
        <v>TRUE</v>
      </c>
      <c r="AH23" s="22" t="str">
        <f t="shared" si="11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15</v>
      </c>
      <c r="H24" s="9">
        <v>68288</v>
      </c>
      <c r="I24" s="102" t="s">
        <v>911</v>
      </c>
      <c r="J24" s="102"/>
      <c r="K24" s="10" t="str">
        <f t="shared" ca="1" si="6"/>
        <v/>
      </c>
      <c r="L24" s="11" t="s">
        <v>931</v>
      </c>
      <c r="M24" s="11" t="s">
        <v>932</v>
      </c>
      <c r="N24" s="11"/>
      <c r="O24" s="102">
        <v>5522.1</v>
      </c>
      <c r="P24" s="102">
        <v>1</v>
      </c>
      <c r="Q24" s="12" t="str">
        <f>VLOOKUP(O24, '[1]لیست محصولات اردیبهشت ۱۴۰۳'!B:C,2,0)</f>
        <v>تامارا | Tamara</v>
      </c>
      <c r="R24" s="102" t="s">
        <v>54</v>
      </c>
      <c r="S24" s="11">
        <f>VLOOKUP(O24, '[1]لیست محصولات اردیبهشت ۱۴۰۳'!B:F,5,0)</f>
        <v>150</v>
      </c>
      <c r="T24" s="13">
        <f>VLOOKUP(O24, '[1]لیست محصولات اردیبهشت ۱۴۰۳'!B:G,6,0)</f>
        <v>2600000</v>
      </c>
      <c r="U24" s="14"/>
      <c r="V24" s="15">
        <f t="shared" si="7"/>
        <v>0</v>
      </c>
      <c r="W24" s="11">
        <f t="shared" si="8"/>
        <v>1</v>
      </c>
      <c r="X24" s="13">
        <f t="shared" si="9"/>
        <v>2600000</v>
      </c>
      <c r="Y24" s="16"/>
      <c r="Z24" s="13">
        <f t="shared" si="10"/>
        <v>2600000</v>
      </c>
      <c r="AA24" s="17" t="s">
        <v>38</v>
      </c>
      <c r="AB24" s="12" t="s">
        <v>933</v>
      </c>
      <c r="AC24" s="18" t="s">
        <v>934</v>
      </c>
      <c r="AD24" s="19" t="s">
        <v>41</v>
      </c>
      <c r="AE24" s="18"/>
      <c r="AF24" s="20"/>
      <c r="AG24" s="21" t="str">
        <f t="shared" si="5"/>
        <v>TRUE</v>
      </c>
      <c r="AH24" s="22" t="str">
        <f t="shared" si="11"/>
        <v>تهران میدان ونک/ خیابان ملاصدرا/ خ شیخ بهایی شمالی/ خ عرفی شیرازی/ پ 22  - موژان رسولیان 09385575447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3">
        <v>16</v>
      </c>
      <c r="H25" s="125">
        <v>274688357886</v>
      </c>
      <c r="I25" s="123" t="s">
        <v>911</v>
      </c>
      <c r="J25" s="102"/>
      <c r="K25" s="10" t="str">
        <f t="shared" ca="1" si="6"/>
        <v/>
      </c>
      <c r="L25" s="121" t="s">
        <v>935</v>
      </c>
      <c r="M25" s="121" t="s">
        <v>350</v>
      </c>
      <c r="N25" s="121"/>
      <c r="O25" s="102">
        <v>3325.1</v>
      </c>
      <c r="P25" s="102">
        <v>1</v>
      </c>
      <c r="Q25" s="12" t="str">
        <f>VLOOKUP(O25, '[1]لیست محصولات اردیبهشت ۱۴۰۳'!B:C,2,0)</f>
        <v>راتناگری | Ratnagiri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4250000</v>
      </c>
      <c r="U25" s="14"/>
      <c r="V25" s="15">
        <f t="shared" si="7"/>
        <v>0</v>
      </c>
      <c r="W25" s="11">
        <f t="shared" si="8"/>
        <v>1</v>
      </c>
      <c r="X25" s="13">
        <f t="shared" si="9"/>
        <v>4250000</v>
      </c>
      <c r="Y25" s="16"/>
      <c r="Z25" s="13">
        <f t="shared" si="10"/>
        <v>4250000</v>
      </c>
      <c r="AA25" s="133" t="s">
        <v>936</v>
      </c>
      <c r="AB25" s="131" t="s">
        <v>937</v>
      </c>
      <c r="AC25" s="127" t="s">
        <v>938</v>
      </c>
      <c r="AD25" s="129"/>
      <c r="AE25" s="18"/>
      <c r="AF25" s="20"/>
      <c r="AG25" s="21" t="str">
        <f t="shared" si="5"/>
        <v>TRUE</v>
      </c>
      <c r="AH25" s="22" t="str">
        <f t="shared" si="11"/>
        <v>ماسال خیابان معلم-کوچه شهید مهیار کاظمی-ساختمان مهیار-واحد۴  - حمیدرضا کاظمی 09116197335</v>
      </c>
    </row>
    <row r="26" spans="1:34" ht="22.35" customHeight="1">
      <c r="A26" s="7"/>
      <c r="B26" s="7"/>
      <c r="C26" s="7"/>
      <c r="D26" s="7"/>
      <c r="E26" s="7"/>
      <c r="F26" s="8"/>
      <c r="G26" s="124"/>
      <c r="H26" s="126"/>
      <c r="I26" s="124"/>
      <c r="J26" s="102"/>
      <c r="K26" s="10" t="str">
        <f t="shared" ca="1" si="6"/>
        <v/>
      </c>
      <c r="L26" s="122"/>
      <c r="M26" s="122"/>
      <c r="N26" s="122"/>
      <c r="O26" s="102">
        <v>3326.1</v>
      </c>
      <c r="P26" s="102">
        <v>1</v>
      </c>
      <c r="Q26" s="12" t="str">
        <f>VLOOKUP(O26, '[1]لیست محصولات اردیبهشت ۱۴۰۳'!B:C,2,0)</f>
        <v>میاگروس | Milagros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3750000</v>
      </c>
      <c r="U26" s="14"/>
      <c r="V26" s="15">
        <f t="shared" si="7"/>
        <v>0</v>
      </c>
      <c r="W26" s="11">
        <f t="shared" si="8"/>
        <v>1</v>
      </c>
      <c r="X26" s="13">
        <f t="shared" si="9"/>
        <v>3750000</v>
      </c>
      <c r="Y26" s="16"/>
      <c r="Z26" s="13">
        <f t="shared" si="10"/>
        <v>3750000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11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>
        <v>17</v>
      </c>
      <c r="H27" s="9">
        <v>274684063794</v>
      </c>
      <c r="I27" s="102" t="s">
        <v>911</v>
      </c>
      <c r="J27" s="102"/>
      <c r="K27" s="10" t="str">
        <f t="shared" ca="1" si="6"/>
        <v/>
      </c>
      <c r="L27" s="11" t="s">
        <v>64</v>
      </c>
      <c r="M27" s="11" t="s">
        <v>90</v>
      </c>
      <c r="N27" s="11" t="s">
        <v>91</v>
      </c>
      <c r="O27" s="102">
        <v>5501.2</v>
      </c>
      <c r="P27" s="102">
        <v>3</v>
      </c>
      <c r="Q27" s="12" t="str">
        <f>VLOOKUP(O27, '[1]لیست محصولات اردیبهشت ۱۴۰۳'!B:C,2,0)</f>
        <v>ورتکس | Vortex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9900000</v>
      </c>
      <c r="U27" s="14"/>
      <c r="V27" s="15">
        <f t="shared" si="7"/>
        <v>0</v>
      </c>
      <c r="W27" s="11">
        <f t="shared" si="8"/>
        <v>3</v>
      </c>
      <c r="X27" s="13">
        <f t="shared" si="9"/>
        <v>29700000</v>
      </c>
      <c r="Y27" s="16"/>
      <c r="Z27" s="13">
        <f t="shared" si="10"/>
        <v>29700000</v>
      </c>
      <c r="AA27" s="17" t="s">
        <v>38</v>
      </c>
      <c r="AB27" s="12" t="s">
        <v>92</v>
      </c>
      <c r="AC27" s="18" t="s">
        <v>93</v>
      </c>
      <c r="AD27" s="19" t="s">
        <v>41</v>
      </c>
      <c r="AE27" s="18"/>
      <c r="AF27" s="20"/>
      <c r="AG27" s="21" t="str">
        <f t="shared" si="5"/>
        <v>TRUE</v>
      </c>
      <c r="AH27" s="22" t="str">
        <f t="shared" si="11"/>
        <v>تهران خ جمهوری خ رازی خ پرتوی پلاک 18/1 کافه والهالا - مهدی محمدی فخر 09376116149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>
        <v>18</v>
      </c>
      <c r="H28" s="9">
        <v>298795</v>
      </c>
      <c r="I28" s="102" t="s">
        <v>911</v>
      </c>
      <c r="J28" s="102"/>
      <c r="K28" s="10" t="str">
        <f t="shared" ca="1" si="6"/>
        <v/>
      </c>
      <c r="L28" s="11" t="s">
        <v>940</v>
      </c>
      <c r="M28" s="11" t="s">
        <v>941</v>
      </c>
      <c r="N28" s="11"/>
      <c r="O28" s="102">
        <v>5523.2</v>
      </c>
      <c r="P28" s="102">
        <v>1</v>
      </c>
      <c r="Q28" s="12" t="str">
        <f>VLOOKUP(O28, '[1]لیست محصولات اردیبهشت ۱۴۰۳'!B:C,2,0)</f>
        <v>کوتوا دانکن | Kotowa Duncan</v>
      </c>
      <c r="R28" s="102" t="s">
        <v>151</v>
      </c>
      <c r="S28" s="11">
        <f>VLOOKUP(O28, '[1]لیست محصولات اردیبهشت ۱۴۰۳'!B:F,5,0)</f>
        <v>750</v>
      </c>
      <c r="T28" s="13">
        <f>VLOOKUP(O28, '[1]لیست محصولات اردیبهشت ۱۴۰۳'!B:G,6,0)</f>
        <v>12150000</v>
      </c>
      <c r="U28" s="14"/>
      <c r="V28" s="15">
        <f t="shared" si="7"/>
        <v>0</v>
      </c>
      <c r="W28" s="11">
        <f t="shared" si="8"/>
        <v>1</v>
      </c>
      <c r="X28" s="13">
        <f t="shared" si="9"/>
        <v>12150000</v>
      </c>
      <c r="Y28" s="16"/>
      <c r="Z28" s="13">
        <f t="shared" si="10"/>
        <v>12150000</v>
      </c>
      <c r="AA28" s="17" t="s">
        <v>38</v>
      </c>
      <c r="AB28" s="12" t="s">
        <v>942</v>
      </c>
      <c r="AC28" s="18" t="s">
        <v>943</v>
      </c>
      <c r="AD28" s="19" t="s">
        <v>41</v>
      </c>
      <c r="AE28" s="103" t="s">
        <v>924</v>
      </c>
      <c r="AF28" s="20"/>
      <c r="AG28" s="21" t="str">
        <f t="shared" si="5"/>
        <v>TRUE</v>
      </c>
      <c r="AH28" s="22" t="str">
        <f t="shared" si="11"/>
        <v>تهران بلوار قیطریه خیابان اندرزگو خیابان سلیمی جنوبی کوچه نعمتی کوچه فیروزه پلاک ۲۱ طبقه ٥ شرقي  - Lillian  Lillac 09120086515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3">
        <v>19</v>
      </c>
      <c r="H29" s="125">
        <v>356519</v>
      </c>
      <c r="I29" s="123" t="s">
        <v>911</v>
      </c>
      <c r="J29" s="102"/>
      <c r="K29" s="10" t="str">
        <f t="shared" ca="1" si="6"/>
        <v/>
      </c>
      <c r="L29" s="121" t="s">
        <v>247</v>
      </c>
      <c r="M29" s="121" t="s">
        <v>944</v>
      </c>
      <c r="N29" s="121"/>
      <c r="O29" s="102">
        <v>1125.3</v>
      </c>
      <c r="P29" s="102">
        <v>1</v>
      </c>
      <c r="Q29" s="12" t="str">
        <f>VLOOKUP(O29, '[1]لیست محصولات اردیبهشت ۱۴۰۳'!B:C,2,0)</f>
        <v>بنجامین دیانوس | Benjamin De Dianous</v>
      </c>
      <c r="R29" s="102"/>
      <c r="S29" s="11">
        <f>VLOOKUP(O29, '[1]لیست محصولات اردیبهشت ۱۴۰۳'!B:F,5,0)</f>
        <v>40</v>
      </c>
      <c r="T29" s="13">
        <f>VLOOKUP(O29, '[1]لیست محصولات اردیبهشت ۱۴۰۳'!B:G,6,0)</f>
        <v>5600000</v>
      </c>
      <c r="U29" s="14"/>
      <c r="V29" s="15">
        <f t="shared" si="7"/>
        <v>0</v>
      </c>
      <c r="W29" s="11">
        <f t="shared" si="8"/>
        <v>1</v>
      </c>
      <c r="X29" s="13">
        <f t="shared" si="9"/>
        <v>5600000</v>
      </c>
      <c r="Y29" s="16"/>
      <c r="Z29" s="13">
        <f t="shared" si="10"/>
        <v>5600000</v>
      </c>
      <c r="AA29" s="133" t="s">
        <v>38</v>
      </c>
      <c r="AB29" s="131" t="s">
        <v>946</v>
      </c>
      <c r="AC29" s="127" t="s">
        <v>945</v>
      </c>
      <c r="AD29" s="129" t="s">
        <v>41</v>
      </c>
      <c r="AE29" s="18"/>
      <c r="AF29" s="20"/>
      <c r="AG29" s="21" t="str">
        <f t="shared" si="5"/>
        <v>TRUE</v>
      </c>
      <c r="AH29" s="22" t="str">
        <f t="shared" si="11"/>
        <v>تهران بلوار اشرفی اصفهانی - بالاتر از پل حکیم - سه راه باغ فیض - خیابان ناطق نوری - تقاطع ابراهیم نوری - پلاک 9 - اسنپ شاپ آقای امین سمیعی - *تحویل نگهبانی داده شود *  - مصطفی قلی زاده 09355140667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1"/>
      <c r="H30" s="182"/>
      <c r="I30" s="151"/>
      <c r="J30" s="102"/>
      <c r="K30" s="10" t="str">
        <f t="shared" ca="1" si="6"/>
        <v/>
      </c>
      <c r="L30" s="135"/>
      <c r="M30" s="135"/>
      <c r="N30" s="135"/>
      <c r="O30" s="102">
        <v>1130.3</v>
      </c>
      <c r="P30" s="102">
        <v>1</v>
      </c>
      <c r="Q30" s="12" t="str">
        <f>VLOOKUP(O30, '[1]لیست محصولات اردیبهشت ۱۴۰۳'!B:C,2,0)</f>
        <v>الیدا پلانو | Elida Plano</v>
      </c>
      <c r="R30" s="102"/>
      <c r="S30" s="11">
        <f>VLOOKUP(O30, '[1]لیست محصولات اردیبهشت ۱۴۰۳'!B:F,5,0)</f>
        <v>40</v>
      </c>
      <c r="T30" s="13">
        <f>VLOOKUP(O30, '[1]لیست محصولات اردیبهشت ۱۴۰۳'!B:G,6,0)</f>
        <v>6650000</v>
      </c>
      <c r="U30" s="14"/>
      <c r="V30" s="15">
        <f t="shared" si="7"/>
        <v>0</v>
      </c>
      <c r="W30" s="11">
        <f t="shared" si="8"/>
        <v>1</v>
      </c>
      <c r="X30" s="13">
        <f t="shared" si="9"/>
        <v>6650000</v>
      </c>
      <c r="Y30" s="16"/>
      <c r="Z30" s="13">
        <f t="shared" si="10"/>
        <v>6650000</v>
      </c>
      <c r="AA30" s="155"/>
      <c r="AB30" s="154"/>
      <c r="AC30" s="153"/>
      <c r="AD30" s="152"/>
      <c r="AE30" s="18"/>
      <c r="AF30" s="20"/>
      <c r="AG30" s="21" t="str">
        <f t="shared" si="5"/>
        <v>TRUE</v>
      </c>
      <c r="AH30" s="22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1"/>
      <c r="H31" s="182"/>
      <c r="I31" s="151"/>
      <c r="J31" s="102"/>
      <c r="K31" s="10" t="str">
        <f t="shared" ca="1" si="6"/>
        <v/>
      </c>
      <c r="L31" s="135"/>
      <c r="M31" s="135"/>
      <c r="N31" s="135"/>
      <c r="O31" s="102">
        <v>3325.3</v>
      </c>
      <c r="P31" s="102">
        <v>1</v>
      </c>
      <c r="Q31" s="12" t="str">
        <f>VLOOKUP(O31, '[1]لیست محصولات اردیبهشت ۱۴۰۳'!B:C,2,0)</f>
        <v>راتناگری | Ratnagiri</v>
      </c>
      <c r="R31" s="102"/>
      <c r="S31" s="11">
        <f>VLOOKUP(O31, '[1]لیست محصولات اردیبهشت ۱۴۰۳'!B:F,5,0)</f>
        <v>40</v>
      </c>
      <c r="T31" s="13">
        <f>VLOOKUP(O31, '[1]لیست محصولات اردیبهشت ۱۴۰۳'!B:G,6,0)</f>
        <v>1250000</v>
      </c>
      <c r="U31" s="14"/>
      <c r="V31" s="15">
        <f t="shared" si="7"/>
        <v>0</v>
      </c>
      <c r="W31" s="11">
        <f t="shared" si="8"/>
        <v>1</v>
      </c>
      <c r="X31" s="13">
        <f t="shared" si="9"/>
        <v>1250000</v>
      </c>
      <c r="Y31" s="16"/>
      <c r="Z31" s="13">
        <f t="shared" si="10"/>
        <v>1250000</v>
      </c>
      <c r="AA31" s="155"/>
      <c r="AB31" s="154"/>
      <c r="AC31" s="153"/>
      <c r="AD31" s="152"/>
      <c r="AE31" s="18"/>
      <c r="AF31" s="20"/>
      <c r="AG31" s="21" t="str">
        <f t="shared" si="5"/>
        <v>TRUE</v>
      </c>
      <c r="AH31" s="22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24"/>
      <c r="H32" s="126"/>
      <c r="I32" s="124"/>
      <c r="J32" s="102"/>
      <c r="K32" s="10" t="str">
        <f t="shared" ca="1" si="6"/>
        <v/>
      </c>
      <c r="L32" s="122"/>
      <c r="M32" s="122"/>
      <c r="N32" s="122"/>
      <c r="O32" s="102">
        <v>3326.3</v>
      </c>
      <c r="P32" s="102">
        <v>1</v>
      </c>
      <c r="Q32" s="12" t="str">
        <f>VLOOKUP(O32, '[1]لیست محصولات اردیبهشت ۱۴۰۳'!B:C,2,0)</f>
        <v>میاگروس | Milagros</v>
      </c>
      <c r="R32" s="102"/>
      <c r="S32" s="11">
        <f>VLOOKUP(O32, '[1]لیست محصولات اردیبهشت ۱۴۰۳'!B:F,5,0)</f>
        <v>40</v>
      </c>
      <c r="T32" s="13">
        <f>VLOOKUP(O32, '[1]لیست محصولات اردیبهشت ۱۴۰۳'!B:G,6,0)</f>
        <v>1100000</v>
      </c>
      <c r="U32" s="14"/>
      <c r="V32" s="15">
        <f t="shared" si="7"/>
        <v>0</v>
      </c>
      <c r="W32" s="11">
        <f t="shared" si="8"/>
        <v>1</v>
      </c>
      <c r="X32" s="13">
        <f t="shared" si="9"/>
        <v>1100000</v>
      </c>
      <c r="Y32" s="16"/>
      <c r="Z32" s="13">
        <f t="shared" si="10"/>
        <v>1100000</v>
      </c>
      <c r="AA32" s="134"/>
      <c r="AB32" s="132"/>
      <c r="AC32" s="128"/>
      <c r="AD32" s="130"/>
      <c r="AE32" s="18"/>
      <c r="AF32" s="20"/>
      <c r="AG32" s="21" t="str">
        <f t="shared" si="5"/>
        <v>TRUE</v>
      </c>
      <c r="AH32" s="22" t="str">
        <f t="shared" si="11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23">
        <v>20</v>
      </c>
      <c r="H33" s="125">
        <v>483783</v>
      </c>
      <c r="I33" s="123" t="s">
        <v>911</v>
      </c>
      <c r="J33" s="102"/>
      <c r="K33" s="10" t="str">
        <f t="shared" ca="1" si="6"/>
        <v/>
      </c>
      <c r="L33" s="121" t="s">
        <v>315</v>
      </c>
      <c r="M33" s="121" t="s">
        <v>947</v>
      </c>
      <c r="N33" s="121"/>
      <c r="O33" s="102">
        <v>5511.22</v>
      </c>
      <c r="P33" s="102">
        <v>1</v>
      </c>
      <c r="Q33" s="65" t="str">
        <f>VLOOKUP(O33, '[1]لیست محصولات اردیبهشت ۱۴۰۳'!B:C,2,0)</f>
        <v>هامبلا(رست دمی) | Hambella( Filter Roast)</v>
      </c>
      <c r="R33" s="102" t="s">
        <v>853</v>
      </c>
      <c r="S33" s="11">
        <f>VLOOKUP(O33, '[1]لیست محصولات اردیبهشت ۱۴۰۳'!B:F,5,0)</f>
        <v>750</v>
      </c>
      <c r="T33" s="13">
        <f>VLOOKUP(O33, '[1]لیست محصولات اردیبهشت ۱۴۰۳'!B:G,6,0)</f>
        <v>13350000</v>
      </c>
      <c r="U33" s="14"/>
      <c r="V33" s="15">
        <f t="shared" si="7"/>
        <v>0</v>
      </c>
      <c r="W33" s="11">
        <f t="shared" si="8"/>
        <v>1</v>
      </c>
      <c r="X33" s="13">
        <f t="shared" si="9"/>
        <v>13350000</v>
      </c>
      <c r="Y33" s="16"/>
      <c r="Z33" s="13">
        <f t="shared" si="10"/>
        <v>13350000</v>
      </c>
      <c r="AA33" s="133" t="s">
        <v>38</v>
      </c>
      <c r="AB33" s="131" t="s">
        <v>948</v>
      </c>
      <c r="AC33" s="127" t="s">
        <v>949</v>
      </c>
      <c r="AD33" s="129" t="s">
        <v>41</v>
      </c>
      <c r="AE33" s="18"/>
      <c r="AF33" s="20"/>
      <c r="AG33" s="21" t="str">
        <f t="shared" si="5"/>
        <v>TRUE</v>
      </c>
      <c r="AH33" s="22" t="str">
        <f t="shared" si="11"/>
        <v>تهران خیابان شیخ بهایی جنوبی - بلوار آزادگان - خیابان بیست و دوم غربی - بعد از تقاطع جانبازان - پلاک 69 - زنگ بالا  - محمدرضا نوربخش 09124237066</v>
      </c>
    </row>
    <row r="34" spans="1:34" ht="22.35" customHeight="1">
      <c r="A34" s="7"/>
      <c r="B34" s="7"/>
      <c r="C34" s="7"/>
      <c r="D34" s="7"/>
      <c r="E34" s="7"/>
      <c r="F34" s="8"/>
      <c r="G34" s="124"/>
      <c r="H34" s="126"/>
      <c r="I34" s="124"/>
      <c r="J34" s="102"/>
      <c r="K34" s="10" t="str">
        <f t="shared" ca="1" si="6"/>
        <v/>
      </c>
      <c r="L34" s="122"/>
      <c r="M34" s="122"/>
      <c r="N34" s="122"/>
      <c r="O34" s="102">
        <v>5523.1</v>
      </c>
      <c r="P34" s="102">
        <v>1</v>
      </c>
      <c r="Q34" s="12" t="str">
        <f>VLOOKUP(O34, '[1]لیست محصولات اردیبهشت ۱۴۰۳'!B:C,2,0)</f>
        <v>کوتوا دانکن | Kotowa Duncan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2550000</v>
      </c>
      <c r="U34" s="14"/>
      <c r="V34" s="15">
        <f t="shared" si="7"/>
        <v>0</v>
      </c>
      <c r="W34" s="11">
        <f t="shared" si="8"/>
        <v>1</v>
      </c>
      <c r="X34" s="13">
        <f t="shared" si="9"/>
        <v>2550000</v>
      </c>
      <c r="Y34" s="16"/>
      <c r="Z34" s="13">
        <f t="shared" si="10"/>
        <v>2550000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11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>
        <v>21</v>
      </c>
      <c r="H35" s="9">
        <v>494168</v>
      </c>
      <c r="I35" s="102" t="s">
        <v>911</v>
      </c>
      <c r="J35" s="102"/>
      <c r="K35" s="10" t="str">
        <f t="shared" ca="1" si="6"/>
        <v/>
      </c>
      <c r="L35" s="11" t="s">
        <v>950</v>
      </c>
      <c r="M35" s="11" t="s">
        <v>951</v>
      </c>
      <c r="N35" s="11"/>
      <c r="O35" s="102">
        <v>3326.2</v>
      </c>
      <c r="P35" s="102">
        <v>1</v>
      </c>
      <c r="Q35" s="12" t="str">
        <f>VLOOKUP(O35, '[1]لیست محصولات اردیبهشت ۱۴۰۳'!B:C,2,0)</f>
        <v>میاگروس | Milagros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18150000</v>
      </c>
      <c r="U35" s="14"/>
      <c r="V35" s="15">
        <f t="shared" si="7"/>
        <v>0</v>
      </c>
      <c r="W35" s="11">
        <f t="shared" si="8"/>
        <v>1</v>
      </c>
      <c r="X35" s="13">
        <f t="shared" si="9"/>
        <v>18150000</v>
      </c>
      <c r="Y35" s="16"/>
      <c r="Z35" s="13">
        <f t="shared" si="10"/>
        <v>18150000</v>
      </c>
      <c r="AA35" s="17" t="s">
        <v>38</v>
      </c>
      <c r="AB35" s="12" t="s">
        <v>952</v>
      </c>
      <c r="AC35" s="18" t="s">
        <v>953</v>
      </c>
      <c r="AD35" s="19" t="s">
        <v>41</v>
      </c>
      <c r="AE35" s="18"/>
      <c r="AF35" s="20"/>
      <c r="AG35" s="21" t="str">
        <f t="shared" si="5"/>
        <v>TRUE</v>
      </c>
      <c r="AH35" s="22" t="str">
        <f t="shared" si="11"/>
        <v>تهران عدل شمالی_بلوار کمالی_خیابان جهاد_کوچه جهاد سوم_پلاک ۶/۸  - فرشاد شیرانی 09132274506</v>
      </c>
    </row>
    <row r="36" spans="1:34" ht="22.35" customHeight="1">
      <c r="A36" s="7"/>
      <c r="B36" s="7"/>
      <c r="C36" s="7"/>
      <c r="D36" s="7"/>
      <c r="E36" s="7"/>
      <c r="F36" s="8"/>
      <c r="G36" s="123">
        <v>22</v>
      </c>
      <c r="H36" s="125">
        <v>274705999933</v>
      </c>
      <c r="I36" s="123" t="s">
        <v>911</v>
      </c>
      <c r="J36" s="102"/>
      <c r="K36" s="10" t="str">
        <f t="shared" ca="1" si="6"/>
        <v/>
      </c>
      <c r="L36" s="121" t="s">
        <v>315</v>
      </c>
      <c r="M36" s="121" t="s">
        <v>886</v>
      </c>
      <c r="N36" s="121" t="s">
        <v>887</v>
      </c>
      <c r="O36" s="102">
        <v>5523.1</v>
      </c>
      <c r="P36" s="102">
        <v>1</v>
      </c>
      <c r="Q36" s="12" t="str">
        <f>VLOOKUP(O36, '[1]لیست محصولات اردیبهشت ۱۴۰۳'!B:C,2,0)</f>
        <v>کوتوا دانکن | Kotowa Duncan</v>
      </c>
      <c r="R36" s="102"/>
      <c r="S36" s="11">
        <f>VLOOKUP(O36, '[1]لیست محصولات اردیبهشت ۱۴۰۳'!B:F,5,0)</f>
        <v>150</v>
      </c>
      <c r="T36" s="13">
        <f>VLOOKUP(O36, '[1]لیست محصولات اردیبهشت ۱۴۰۳'!B:G,6,0)</f>
        <v>2550000</v>
      </c>
      <c r="U36" s="14"/>
      <c r="V36" s="15">
        <f t="shared" si="7"/>
        <v>0</v>
      </c>
      <c r="W36" s="11">
        <f t="shared" si="8"/>
        <v>1</v>
      </c>
      <c r="X36" s="13">
        <f t="shared" si="9"/>
        <v>2550000</v>
      </c>
      <c r="Y36" s="16"/>
      <c r="Z36" s="13">
        <f t="shared" si="10"/>
        <v>2550000</v>
      </c>
      <c r="AA36" s="133" t="s">
        <v>379</v>
      </c>
      <c r="AB36" s="131" t="s">
        <v>888</v>
      </c>
      <c r="AC36" s="127" t="s">
        <v>889</v>
      </c>
      <c r="AD36" s="129"/>
      <c r="AE36" s="18"/>
      <c r="AF36" s="20"/>
      <c r="AG36" s="21" t="str">
        <f t="shared" si="5"/>
        <v>TRUE</v>
      </c>
      <c r="AH36" s="22" t="str">
        <f t="shared" si="11"/>
        <v>ساری میدان امام بلوار آزادی خیابان بعثت بین بعثت ۲ و ۴ کافه قهومون - محمدرضا غلامی شه بندی 09376143341</v>
      </c>
    </row>
    <row r="37" spans="1:34" ht="22.35" customHeight="1">
      <c r="A37" s="7"/>
      <c r="B37" s="7"/>
      <c r="C37" s="7"/>
      <c r="D37" s="7"/>
      <c r="E37" s="7"/>
      <c r="F37" s="8"/>
      <c r="G37" s="151"/>
      <c r="H37" s="182"/>
      <c r="I37" s="151"/>
      <c r="J37" s="102"/>
      <c r="K37" s="10" t="str">
        <f t="shared" ca="1" si="6"/>
        <v/>
      </c>
      <c r="L37" s="135"/>
      <c r="M37" s="135"/>
      <c r="N37" s="135"/>
      <c r="O37" s="102">
        <v>5522.1</v>
      </c>
      <c r="P37" s="102">
        <v>1</v>
      </c>
      <c r="Q37" s="12" t="str">
        <f>VLOOKUP(O37, '[1]لیست محصولات اردیبهشت ۱۴۰۳'!B:C,2,0)</f>
        <v>تامارا | Tamara</v>
      </c>
      <c r="R37" s="102"/>
      <c r="S37" s="11">
        <f>VLOOKUP(O37, '[1]لیست محصولات اردیبهشت ۱۴۰۳'!B:F,5,0)</f>
        <v>150</v>
      </c>
      <c r="T37" s="13">
        <f>VLOOKUP(O37, '[1]لیست محصولات اردیبهشت ۱۴۰۳'!B:G,6,0)</f>
        <v>2600000</v>
      </c>
      <c r="U37" s="14"/>
      <c r="V37" s="15">
        <f t="shared" si="7"/>
        <v>0</v>
      </c>
      <c r="W37" s="11">
        <f t="shared" si="8"/>
        <v>1</v>
      </c>
      <c r="X37" s="13">
        <f t="shared" si="9"/>
        <v>2600000</v>
      </c>
      <c r="Y37" s="16"/>
      <c r="Z37" s="13">
        <f t="shared" si="10"/>
        <v>2600000</v>
      </c>
      <c r="AA37" s="155"/>
      <c r="AB37" s="154"/>
      <c r="AC37" s="153"/>
      <c r="AD37" s="152"/>
      <c r="AE37" s="18"/>
      <c r="AF37" s="20"/>
      <c r="AG37" s="21" t="str">
        <f t="shared" si="5"/>
        <v>TRUE</v>
      </c>
      <c r="AH37" s="22" t="str">
        <f t="shared" si="11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51"/>
      <c r="H38" s="182"/>
      <c r="I38" s="151"/>
      <c r="J38" s="102"/>
      <c r="K38" s="10" t="str">
        <f t="shared" ca="1" si="6"/>
        <v/>
      </c>
      <c r="L38" s="135"/>
      <c r="M38" s="135"/>
      <c r="N38" s="135"/>
      <c r="O38" s="102">
        <v>5511.1</v>
      </c>
      <c r="P38" s="102">
        <v>1</v>
      </c>
      <c r="Q38" s="12" t="str">
        <f>VLOOKUP(O38, '[1]لیست محصولات اردیبهشت ۱۴۰۳'!B:C,2,0)</f>
        <v>هامبلا | Hambella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2800000</v>
      </c>
      <c r="U38" s="14"/>
      <c r="V38" s="15">
        <f t="shared" si="7"/>
        <v>0</v>
      </c>
      <c r="W38" s="11">
        <f t="shared" si="8"/>
        <v>1</v>
      </c>
      <c r="X38" s="13">
        <f t="shared" si="9"/>
        <v>2800000</v>
      </c>
      <c r="Y38" s="16"/>
      <c r="Z38" s="13">
        <f t="shared" si="10"/>
        <v>2800000</v>
      </c>
      <c r="AA38" s="155"/>
      <c r="AB38" s="154"/>
      <c r="AC38" s="153"/>
      <c r="AD38" s="152"/>
      <c r="AE38" s="18"/>
      <c r="AF38" s="20"/>
      <c r="AG38" s="21" t="str">
        <f t="shared" si="5"/>
        <v>TRUE</v>
      </c>
      <c r="AH38" s="22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51"/>
      <c r="H39" s="182"/>
      <c r="I39" s="151"/>
      <c r="J39" s="102"/>
      <c r="K39" s="10" t="str">
        <f t="shared" ca="1" si="6"/>
        <v/>
      </c>
      <c r="L39" s="135"/>
      <c r="M39" s="135"/>
      <c r="N39" s="135"/>
      <c r="O39" s="102">
        <v>3326.1</v>
      </c>
      <c r="P39" s="102">
        <v>1</v>
      </c>
      <c r="Q39" s="12" t="str">
        <f>VLOOKUP(O39, '[1]لیست محصولات اردیبهشت ۱۴۰۳'!B:C,2,0)</f>
        <v>میاگروس | Milagros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3750000</v>
      </c>
      <c r="U39" s="14"/>
      <c r="V39" s="15">
        <f t="shared" si="7"/>
        <v>0</v>
      </c>
      <c r="W39" s="11">
        <f t="shared" si="8"/>
        <v>1</v>
      </c>
      <c r="X39" s="13">
        <f t="shared" si="9"/>
        <v>3750000</v>
      </c>
      <c r="Y39" s="16"/>
      <c r="Z39" s="13">
        <f t="shared" si="10"/>
        <v>3750000</v>
      </c>
      <c r="AA39" s="155"/>
      <c r="AB39" s="154"/>
      <c r="AC39" s="153"/>
      <c r="AD39" s="152"/>
      <c r="AE39" s="18"/>
      <c r="AF39" s="20"/>
      <c r="AG39" s="21" t="str">
        <f t="shared" si="5"/>
        <v>TRUE</v>
      </c>
      <c r="AH39" s="22" t="str">
        <f t="shared" si="11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51"/>
      <c r="H40" s="182"/>
      <c r="I40" s="151"/>
      <c r="J40" s="102"/>
      <c r="K40" s="10" t="str">
        <f t="shared" ca="1" si="6"/>
        <v/>
      </c>
      <c r="L40" s="135"/>
      <c r="M40" s="135"/>
      <c r="N40" s="135"/>
      <c r="O40" s="102">
        <v>3325.1</v>
      </c>
      <c r="P40" s="102">
        <v>1</v>
      </c>
      <c r="Q40" s="12" t="str">
        <f>VLOOKUP(O40, '[1]لیست محصولات اردیبهشت ۱۴۰۳'!B:C,2,0)</f>
        <v>راتناگری | Ratnagiri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4250000</v>
      </c>
      <c r="U40" s="14"/>
      <c r="V40" s="15">
        <f t="shared" si="7"/>
        <v>0</v>
      </c>
      <c r="W40" s="11">
        <f t="shared" si="8"/>
        <v>1</v>
      </c>
      <c r="X40" s="13">
        <f t="shared" si="9"/>
        <v>4250000</v>
      </c>
      <c r="Y40" s="16"/>
      <c r="Z40" s="13">
        <f t="shared" si="10"/>
        <v>4250000</v>
      </c>
      <c r="AA40" s="155"/>
      <c r="AB40" s="154"/>
      <c r="AC40" s="153"/>
      <c r="AD40" s="152"/>
      <c r="AE40" s="18"/>
      <c r="AF40" s="20"/>
      <c r="AG40" s="21" t="str">
        <f t="shared" si="5"/>
        <v>TRUE</v>
      </c>
      <c r="AH40" s="22" t="str">
        <f t="shared" si="11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24"/>
      <c r="H41" s="126"/>
      <c r="I41" s="124"/>
      <c r="J41" s="102"/>
      <c r="K41" s="10" t="str">
        <f t="shared" ca="1" si="6"/>
        <v/>
      </c>
      <c r="L41" s="122"/>
      <c r="M41" s="122"/>
      <c r="N41" s="122"/>
      <c r="O41" s="102">
        <v>5501.3</v>
      </c>
      <c r="P41" s="102">
        <v>1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4000</v>
      </c>
      <c r="T41" s="13">
        <f>VLOOKUP(O41, '[1]لیست محصولات اردیبهشت ۱۴۰۳'!B:G,6,0)</f>
        <v>51200000</v>
      </c>
      <c r="U41" s="14"/>
      <c r="V41" s="15">
        <f t="shared" si="7"/>
        <v>0</v>
      </c>
      <c r="W41" s="11">
        <f t="shared" si="8"/>
        <v>1</v>
      </c>
      <c r="X41" s="13">
        <f t="shared" si="9"/>
        <v>51200000</v>
      </c>
      <c r="Y41" s="16"/>
      <c r="Z41" s="13">
        <f t="shared" si="10"/>
        <v>51200000</v>
      </c>
      <c r="AA41" s="134"/>
      <c r="AB41" s="132"/>
      <c r="AC41" s="128"/>
      <c r="AD41" s="130"/>
      <c r="AE41" s="18"/>
      <c r="AF41" s="20"/>
      <c r="AG41" s="21" t="str">
        <f t="shared" si="5"/>
        <v>TRUE</v>
      </c>
      <c r="AH41" s="22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6">
        <v>23</v>
      </c>
      <c r="H42" s="139" t="s">
        <v>120</v>
      </c>
      <c r="I42" s="136" t="s">
        <v>911</v>
      </c>
      <c r="J42" s="102"/>
      <c r="K42" s="10" t="str">
        <f t="shared" ca="1" si="6"/>
        <v/>
      </c>
      <c r="L42" s="121" t="s">
        <v>954</v>
      </c>
      <c r="M42" s="121" t="s">
        <v>955</v>
      </c>
      <c r="N42" s="121" t="s">
        <v>956</v>
      </c>
      <c r="O42" s="102">
        <v>5501.3</v>
      </c>
      <c r="P42" s="102">
        <v>3</v>
      </c>
      <c r="Q42" s="12" t="str">
        <f>VLOOKUP(O42, '[1]لیست محصولات اردیبهشت ۱۴۰۳'!B:C,2,0)</f>
        <v>ورتکس | Vortex</v>
      </c>
      <c r="R42" s="102"/>
      <c r="S42" s="11">
        <f>VLOOKUP(O42, '[1]لیست محصولات اردیبهشت ۱۴۰۳'!B:F,5,0)</f>
        <v>4000</v>
      </c>
      <c r="T42" s="13">
        <f>VLOOKUP(O42, '[1]لیست محصولات اردیبهشت ۱۴۰۳'!B:G,6,0)</f>
        <v>51200000</v>
      </c>
      <c r="U42" s="14"/>
      <c r="V42" s="15">
        <f t="shared" si="7"/>
        <v>0</v>
      </c>
      <c r="W42" s="11">
        <f t="shared" si="8"/>
        <v>3</v>
      </c>
      <c r="X42" s="13">
        <f t="shared" si="9"/>
        <v>153600000</v>
      </c>
      <c r="Y42" s="16"/>
      <c r="Z42" s="13">
        <f t="shared" si="10"/>
        <v>153600000</v>
      </c>
      <c r="AA42" s="133" t="s">
        <v>33</v>
      </c>
      <c r="AB42" s="131" t="s">
        <v>957</v>
      </c>
      <c r="AC42" s="127" t="s">
        <v>958</v>
      </c>
      <c r="AD42" s="129"/>
      <c r="AE42" s="162" t="s">
        <v>825</v>
      </c>
      <c r="AF42" s="20"/>
      <c r="AG42" s="21" t="str">
        <f t="shared" si="5"/>
        <v>TRUE</v>
      </c>
      <c r="AH42" s="22" t="str">
        <f t="shared" si="11"/>
        <v>کرمان بلوار جمهوري اسلامي همتي فر نبش كوچه شماره يك کافه دارسین - عبدالرضا ملک قاسمی 09133423604</v>
      </c>
    </row>
    <row r="43" spans="1:34" ht="22.35" customHeight="1">
      <c r="A43" s="7"/>
      <c r="B43" s="7"/>
      <c r="C43" s="7"/>
      <c r="D43" s="7"/>
      <c r="E43" s="7"/>
      <c r="F43" s="8"/>
      <c r="G43" s="138"/>
      <c r="H43" s="141"/>
      <c r="I43" s="138"/>
      <c r="J43" s="102"/>
      <c r="K43" s="10" t="str">
        <f t="shared" ca="1" si="6"/>
        <v/>
      </c>
      <c r="L43" s="122"/>
      <c r="M43" s="122"/>
      <c r="N43" s="122"/>
      <c r="O43" s="102">
        <v>3325.2</v>
      </c>
      <c r="P43" s="102">
        <v>2</v>
      </c>
      <c r="Q43" s="12" t="str">
        <f>VLOOKUP(O43, '[1]لیست محصولات اردیبهشت ۱۴۰۳'!B:C,2,0)</f>
        <v>راتناگری | Ratnagiri</v>
      </c>
      <c r="R43" s="102"/>
      <c r="S43" s="11">
        <f>VLOOKUP(O43, '[1]لیست محصولات اردیبهشت ۱۴۰۳'!B:F,5,0)</f>
        <v>750</v>
      </c>
      <c r="T43" s="13">
        <f>VLOOKUP(O43, '[1]لیست محصولات اردیبهشت ۱۴۰۳'!B:G,6,0)</f>
        <v>20700000</v>
      </c>
      <c r="U43" s="14"/>
      <c r="V43" s="15">
        <f t="shared" si="7"/>
        <v>0</v>
      </c>
      <c r="W43" s="11">
        <f t="shared" si="8"/>
        <v>2</v>
      </c>
      <c r="X43" s="13">
        <f t="shared" si="9"/>
        <v>41400000</v>
      </c>
      <c r="Y43" s="16"/>
      <c r="Z43" s="13">
        <f t="shared" si="10"/>
        <v>41400000</v>
      </c>
      <c r="AA43" s="134"/>
      <c r="AB43" s="132"/>
      <c r="AC43" s="128"/>
      <c r="AD43" s="130"/>
      <c r="AE43" s="163"/>
      <c r="AF43" s="20"/>
      <c r="AG43" s="21" t="str">
        <f t="shared" si="5"/>
        <v>TRUE</v>
      </c>
      <c r="AH43" s="22" t="str">
        <f t="shared" si="11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63">
        <v>24</v>
      </c>
      <c r="H44" s="64"/>
      <c r="I44" s="63" t="s">
        <v>911</v>
      </c>
      <c r="J44" s="102"/>
      <c r="K44" s="10" t="str">
        <f t="shared" ca="1" si="6"/>
        <v/>
      </c>
      <c r="L44" s="11" t="s">
        <v>959</v>
      </c>
      <c r="M44" s="11" t="s">
        <v>644</v>
      </c>
      <c r="N44" s="11" t="s">
        <v>645</v>
      </c>
      <c r="O44" s="102">
        <v>5523.2</v>
      </c>
      <c r="P44" s="102">
        <v>32</v>
      </c>
      <c r="Q44" s="12" t="str">
        <f>VLOOKUP(O44, '[1]لیست محصولات اردیبهشت ۱۴۰۳'!B:C,2,0)</f>
        <v>کوتوا دانکن | Kotowa Duncan</v>
      </c>
      <c r="R44" s="102"/>
      <c r="S44" s="11">
        <f>VLOOKUP(O44, '[1]لیست محصولات اردیبهشت ۱۴۰۳'!B:F,5,0)</f>
        <v>750</v>
      </c>
      <c r="T44" s="13">
        <f>VLOOKUP(O44, '[1]لیست محصولات اردیبهشت ۱۴۰۳'!B:G,6,0)</f>
        <v>12150000</v>
      </c>
      <c r="U44" s="14"/>
      <c r="V44" s="15">
        <f t="shared" si="7"/>
        <v>0</v>
      </c>
      <c r="W44" s="11">
        <f t="shared" si="8"/>
        <v>32</v>
      </c>
      <c r="X44" s="13">
        <f t="shared" si="9"/>
        <v>388800000</v>
      </c>
      <c r="Y44" s="16"/>
      <c r="Z44" s="13">
        <f t="shared" si="10"/>
        <v>388800000</v>
      </c>
      <c r="AA44" s="17" t="s">
        <v>38</v>
      </c>
      <c r="AB44" s="12" t="s">
        <v>646</v>
      </c>
      <c r="AC44" s="18" t="s">
        <v>647</v>
      </c>
      <c r="AD44" s="19"/>
      <c r="AE44" s="103" t="s">
        <v>664</v>
      </c>
      <c r="AF44" s="20"/>
      <c r="AG44" s="21" t="str">
        <f t="shared" si="5"/>
        <v>TRUE</v>
      </c>
      <c r="AH44" s="22" t="str">
        <f t="shared" si="11"/>
        <v>تهران نياوران،خيابان عمار،نرسيده به سه راه ياسر، پلاك ۲۴ کافه بیکری رولن - محمد حسن شمیرانی 09126221305</v>
      </c>
    </row>
    <row r="45" spans="1:34" ht="22.35" customHeight="1">
      <c r="A45" s="7"/>
      <c r="B45" s="7"/>
      <c r="C45" s="7"/>
      <c r="D45" s="7"/>
      <c r="E45" s="7"/>
      <c r="F45" s="8"/>
      <c r="G45" s="123">
        <v>25</v>
      </c>
      <c r="H45" s="125">
        <v>274757918118</v>
      </c>
      <c r="I45" s="123" t="s">
        <v>911</v>
      </c>
      <c r="J45" s="102"/>
      <c r="K45" s="10" t="str">
        <f t="shared" ca="1" si="6"/>
        <v/>
      </c>
      <c r="L45" s="121" t="s">
        <v>485</v>
      </c>
      <c r="M45" s="121" t="s">
        <v>960</v>
      </c>
      <c r="N45" s="121" t="s">
        <v>961</v>
      </c>
      <c r="O45" s="102">
        <v>3326.2</v>
      </c>
      <c r="P45" s="102">
        <v>5</v>
      </c>
      <c r="Q45" s="12" t="str">
        <f>VLOOKUP(O45, '[1]لیست محصولات اردیبهشت ۱۴۰۳'!B:C,2,0)</f>
        <v>میاگروس | Milagros</v>
      </c>
      <c r="R45" s="102"/>
      <c r="S45" s="11">
        <f>VLOOKUP(O45, '[1]لیست محصولات اردیبهشت ۱۴۰۳'!B:F,5,0)</f>
        <v>750</v>
      </c>
      <c r="T45" s="13">
        <f>VLOOKUP(O45, '[1]لیست محصولات اردیبهشت ۱۴۰۳'!B:G,6,0)</f>
        <v>18150000</v>
      </c>
      <c r="U45" s="24"/>
      <c r="V45" s="15">
        <f t="shared" si="7"/>
        <v>0</v>
      </c>
      <c r="W45" s="11">
        <f t="shared" si="8"/>
        <v>5</v>
      </c>
      <c r="X45" s="13">
        <f t="shared" si="9"/>
        <v>90750000</v>
      </c>
      <c r="Y45" s="16"/>
      <c r="Z45" s="13">
        <f t="shared" si="10"/>
        <v>90750000</v>
      </c>
      <c r="AA45" s="133" t="s">
        <v>962</v>
      </c>
      <c r="AB45" s="131" t="s">
        <v>963</v>
      </c>
      <c r="AC45" s="127" t="s">
        <v>964</v>
      </c>
      <c r="AD45" s="129"/>
      <c r="AE45" s="18"/>
      <c r="AF45" s="20"/>
      <c r="AG45" s="21" t="str">
        <f t="shared" si="5"/>
        <v>TRUE</v>
      </c>
      <c r="AH45" s="22" t="str">
        <f t="shared" si="11"/>
        <v>اهواز کیان آباد مجتمع خلیج فارس طبقه‌ی منفی ۱ مجموعه کافه دیپ - محمد صمیمی 09038952354</v>
      </c>
    </row>
    <row r="46" spans="1:34" ht="22.35" customHeight="1">
      <c r="A46" s="7"/>
      <c r="B46" s="7"/>
      <c r="C46" s="7"/>
      <c r="D46" s="7"/>
      <c r="E46" s="7"/>
      <c r="F46" s="8"/>
      <c r="G46" s="151"/>
      <c r="H46" s="182"/>
      <c r="I46" s="151"/>
      <c r="J46" s="102"/>
      <c r="K46" s="10" t="str">
        <f t="shared" ca="1" si="6"/>
        <v/>
      </c>
      <c r="L46" s="135"/>
      <c r="M46" s="135"/>
      <c r="N46" s="135"/>
      <c r="O46" s="102">
        <v>3325.2</v>
      </c>
      <c r="P46" s="102">
        <v>2</v>
      </c>
      <c r="Q46" s="12" t="str">
        <f>VLOOKUP(O46, '[1]لیست محصولات اردیبهشت ۱۴۰۳'!B:C,2,0)</f>
        <v>راتناگری | Ratnagiri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20700000</v>
      </c>
      <c r="U46" s="24"/>
      <c r="V46" s="15">
        <f t="shared" si="7"/>
        <v>0</v>
      </c>
      <c r="W46" s="11">
        <f t="shared" si="8"/>
        <v>2</v>
      </c>
      <c r="X46" s="13">
        <f t="shared" si="9"/>
        <v>41400000</v>
      </c>
      <c r="Y46" s="16"/>
      <c r="Z46" s="13">
        <f t="shared" si="10"/>
        <v>41400000</v>
      </c>
      <c r="AA46" s="155"/>
      <c r="AB46" s="154"/>
      <c r="AC46" s="153"/>
      <c r="AD46" s="152"/>
      <c r="AE46" s="18"/>
      <c r="AF46" s="20"/>
      <c r="AG46" s="21" t="str">
        <f t="shared" si="5"/>
        <v>TRUE</v>
      </c>
      <c r="AH46" s="22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24"/>
      <c r="H47" s="126"/>
      <c r="I47" s="124"/>
      <c r="J47" s="102"/>
      <c r="K47" s="10" t="str">
        <f t="shared" ca="1" si="6"/>
        <v/>
      </c>
      <c r="L47" s="122"/>
      <c r="M47" s="122"/>
      <c r="N47" s="122"/>
      <c r="O47" s="102">
        <v>5511.3</v>
      </c>
      <c r="P47" s="102">
        <v>1</v>
      </c>
      <c r="Q47" s="12" t="str">
        <f>VLOOKUP(O47, '[1]لیست محصولات اردیبهشت ۱۴۰۳'!B:C,2,0)</f>
        <v>هامبلا | Hambella</v>
      </c>
      <c r="R47" s="102"/>
      <c r="S47" s="11">
        <f>VLOOKUP(O47, '[1]لیست محصولات اردیبهشت ۱۴۰۳'!B:F,5,0)</f>
        <v>4000</v>
      </c>
      <c r="T47" s="13">
        <f>VLOOKUP(O47, '[1]لیست محصولات اردیبهشت ۱۴۰۳'!B:G,6,0)</f>
        <v>69600000</v>
      </c>
      <c r="U47" s="14"/>
      <c r="V47" s="15">
        <f t="shared" si="7"/>
        <v>0</v>
      </c>
      <c r="W47" s="11">
        <f t="shared" si="8"/>
        <v>1</v>
      </c>
      <c r="X47" s="13">
        <f t="shared" si="9"/>
        <v>69600000</v>
      </c>
      <c r="Y47" s="16"/>
      <c r="Z47" s="13">
        <f t="shared" si="10"/>
        <v>69600000</v>
      </c>
      <c r="AA47" s="134"/>
      <c r="AB47" s="132"/>
      <c r="AC47" s="128"/>
      <c r="AD47" s="130"/>
      <c r="AE47" s="18"/>
      <c r="AF47" s="20"/>
      <c r="AG47" s="21" t="str">
        <f t="shared" si="5"/>
        <v>TRUE</v>
      </c>
      <c r="AH47" s="22" t="str">
        <f t="shared" si="11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63">
        <v>26</v>
      </c>
      <c r="H48" s="64" t="s">
        <v>120</v>
      </c>
      <c r="I48" s="63" t="s">
        <v>977</v>
      </c>
      <c r="J48" s="102"/>
      <c r="K48" s="10" t="str">
        <f t="shared" ca="1" si="6"/>
        <v/>
      </c>
      <c r="L48" s="11" t="s">
        <v>1001</v>
      </c>
      <c r="M48" s="11" t="s">
        <v>1002</v>
      </c>
      <c r="N48" s="11" t="s">
        <v>1003</v>
      </c>
      <c r="O48" s="102">
        <v>5511.2</v>
      </c>
      <c r="P48" s="102">
        <v>5</v>
      </c>
      <c r="Q48" s="12" t="str">
        <f>VLOOKUP(O48, '[1]لیست محصولات اردیبهشت ۱۴۰۳'!B:C,2,0)</f>
        <v>هامبلا | Hambella</v>
      </c>
      <c r="R48" s="102"/>
      <c r="S48" s="11">
        <f>VLOOKUP(O48, '[1]لیست محصولات اردیبهشت ۱۴۰۳'!B:F,5,0)</f>
        <v>750</v>
      </c>
      <c r="T48" s="13">
        <f>VLOOKUP(O48, '[1]لیست محصولات اردیبهشت ۱۴۰۳'!B:G,6,0)</f>
        <v>13350000</v>
      </c>
      <c r="U48" s="14"/>
      <c r="V48" s="15">
        <f t="shared" si="7"/>
        <v>0</v>
      </c>
      <c r="W48" s="11">
        <f t="shared" si="8"/>
        <v>5</v>
      </c>
      <c r="X48" s="13">
        <f t="shared" si="9"/>
        <v>66750000</v>
      </c>
      <c r="Y48" s="16"/>
      <c r="Z48" s="13">
        <f t="shared" si="10"/>
        <v>66750000</v>
      </c>
      <c r="AA48" s="17" t="s">
        <v>38</v>
      </c>
      <c r="AB48" s="12" t="s">
        <v>1004</v>
      </c>
      <c r="AC48" s="18" t="s">
        <v>1005</v>
      </c>
      <c r="AD48" s="19"/>
      <c r="AE48" s="18"/>
      <c r="AF48" s="20"/>
      <c r="AG48" s="21" t="str">
        <f t="shared" si="5"/>
        <v>TRUE</v>
      </c>
      <c r="AH48" s="22" t="str">
        <f t="shared" si="11"/>
        <v>تهران سه راه یاسر، خ باهنر، به سمت تجریش، نبش کوچه آهنگ، برگر هایم - امیررضا شیخ لو 09364001440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>
        <v>27</v>
      </c>
      <c r="H49" s="9" t="s">
        <v>67</v>
      </c>
      <c r="I49" s="102" t="s">
        <v>977</v>
      </c>
      <c r="J49" s="102"/>
      <c r="K49" s="10" t="str">
        <f t="shared" ca="1" si="6"/>
        <v/>
      </c>
      <c r="L49" s="11" t="s">
        <v>1014</v>
      </c>
      <c r="M49" s="11" t="s">
        <v>1015</v>
      </c>
      <c r="N49" s="11" t="s">
        <v>1016</v>
      </c>
      <c r="O49" s="102">
        <v>5511.11</v>
      </c>
      <c r="P49" s="102">
        <v>1</v>
      </c>
      <c r="Q49" s="65" t="str">
        <f>VLOOKUP(O49, '[1]لیست محصولات اردیبهشت ۱۴۰۳'!B:C,2,0)</f>
        <v>هامبلا(رست دمی) | Hambella( Filter Roast)</v>
      </c>
      <c r="R49" s="102"/>
      <c r="S49" s="11">
        <f>VLOOKUP(O49, '[1]لیست محصولات اردیبهشت ۱۴۰۳'!B:F,5,0)</f>
        <v>150</v>
      </c>
      <c r="T49" s="13">
        <f>VLOOKUP(O49, '[1]لیست محصولات اردیبهشت ۱۴۰۳'!B:G,6,0)</f>
        <v>2800000</v>
      </c>
      <c r="U49" s="14"/>
      <c r="V49" s="15">
        <f t="shared" si="7"/>
        <v>0</v>
      </c>
      <c r="W49" s="11">
        <f t="shared" si="8"/>
        <v>1</v>
      </c>
      <c r="X49" s="13">
        <f t="shared" si="9"/>
        <v>2800000</v>
      </c>
      <c r="Y49" s="16"/>
      <c r="Z49" s="13">
        <f t="shared" si="10"/>
        <v>2800000</v>
      </c>
      <c r="AA49" s="17"/>
      <c r="AB49" s="12"/>
      <c r="AC49" s="18"/>
      <c r="AD49" s="19"/>
      <c r="AE49" s="18"/>
      <c r="AF49" s="20"/>
      <c r="AG49" s="21" t="str">
        <f t="shared" si="5"/>
        <v>TRUE</v>
      </c>
      <c r="AH49" s="22" t="str">
        <f t="shared" si="11"/>
        <v xml:space="preserve">  (پرسنل) - رامتین حضرتی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6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7"/>
        <v>0</v>
      </c>
      <c r="W50" s="11">
        <f t="shared" si="8"/>
        <v>0</v>
      </c>
      <c r="X50" s="13" t="e">
        <f t="shared" si="9"/>
        <v>#N/A</v>
      </c>
      <c r="Y50" s="16"/>
      <c r="Z50" s="13" t="e">
        <f t="shared" si="10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6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7"/>
        <v>0</v>
      </c>
      <c r="W51" s="11">
        <f t="shared" si="8"/>
        <v>0</v>
      </c>
      <c r="X51" s="13" t="e">
        <f t="shared" si="9"/>
        <v>#N/A</v>
      </c>
      <c r="Y51" s="16"/>
      <c r="Z51" s="13" t="e">
        <f t="shared" si="10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11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6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7"/>
        <v>0</v>
      </c>
      <c r="W52" s="11">
        <f t="shared" si="8"/>
        <v>0</v>
      </c>
      <c r="X52" s="13" t="e">
        <f t="shared" si="9"/>
        <v>#N/A</v>
      </c>
      <c r="Y52" s="16"/>
      <c r="Z52" s="13" t="e">
        <f t="shared" si="10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11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6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7"/>
        <v>0</v>
      </c>
      <c r="W53" s="11">
        <f t="shared" si="8"/>
        <v>0</v>
      </c>
      <c r="X53" s="13" t="e">
        <f t="shared" si="9"/>
        <v>#N/A</v>
      </c>
      <c r="Y53" s="16"/>
      <c r="Z53" s="13" t="e">
        <f t="shared" si="10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6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7"/>
        <v>0</v>
      </c>
      <c r="W54" s="11">
        <f t="shared" si="8"/>
        <v>0</v>
      </c>
      <c r="X54" s="13" t="e">
        <f t="shared" si="9"/>
        <v>#N/A</v>
      </c>
      <c r="Y54" s="16"/>
      <c r="Z54" s="13" t="e">
        <f t="shared" si="10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6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7"/>
        <v>0</v>
      </c>
      <c r="W55" s="11">
        <f t="shared" si="8"/>
        <v>0</v>
      </c>
      <c r="X55" s="13" t="e">
        <f t="shared" si="9"/>
        <v>#N/A</v>
      </c>
      <c r="Y55" s="16"/>
      <c r="Z55" s="13" t="e">
        <f t="shared" si="10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11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6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7"/>
        <v>0</v>
      </c>
      <c r="W56" s="11">
        <f t="shared" si="8"/>
        <v>0</v>
      </c>
      <c r="X56" s="13" t="e">
        <f t="shared" si="9"/>
        <v>#N/A</v>
      </c>
      <c r="Y56" s="16"/>
      <c r="Z56" s="13" t="e">
        <f t="shared" si="10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6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7"/>
        <v>0</v>
      </c>
      <c r="W57" s="11">
        <f t="shared" si="8"/>
        <v>0</v>
      </c>
      <c r="X57" s="13" t="e">
        <f t="shared" si="9"/>
        <v>#N/A</v>
      </c>
      <c r="Y57" s="16"/>
      <c r="Z57" s="13" t="e">
        <f t="shared" si="10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6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7"/>
        <v>0</v>
      </c>
      <c r="W58" s="11">
        <f t="shared" si="8"/>
        <v>0</v>
      </c>
      <c r="X58" s="13" t="e">
        <f t="shared" si="9"/>
        <v>#N/A</v>
      </c>
      <c r="Y58" s="16"/>
      <c r="Z58" s="13" t="e">
        <f t="shared" si="10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6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7"/>
        <v>0</v>
      </c>
      <c r="W59" s="11">
        <f t="shared" si="8"/>
        <v>0</v>
      </c>
      <c r="X59" s="13" t="e">
        <f t="shared" si="9"/>
        <v>#N/A</v>
      </c>
      <c r="Y59" s="16"/>
      <c r="Z59" s="13" t="e">
        <f t="shared" si="10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6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7"/>
        <v>0</v>
      </c>
      <c r="W60" s="11">
        <f t="shared" si="8"/>
        <v>0</v>
      </c>
      <c r="X60" s="13" t="e">
        <f t="shared" si="9"/>
        <v>#N/A</v>
      </c>
      <c r="Y60" s="16"/>
      <c r="Z60" s="13" t="e">
        <f t="shared" si="10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6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7"/>
        <v>0</v>
      </c>
      <c r="W61" s="11">
        <f t="shared" si="8"/>
        <v>0</v>
      </c>
      <c r="X61" s="13" t="e">
        <f t="shared" si="9"/>
        <v>#N/A</v>
      </c>
      <c r="Y61" s="16"/>
      <c r="Z61" s="13" t="e">
        <f t="shared" si="10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6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7"/>
        <v>0</v>
      </c>
      <c r="W62" s="11">
        <f t="shared" si="8"/>
        <v>0</v>
      </c>
      <c r="X62" s="13" t="e">
        <f t="shared" si="9"/>
        <v>#N/A</v>
      </c>
      <c r="Y62" s="16"/>
      <c r="Z62" s="13" t="e">
        <f t="shared" si="10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6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7"/>
        <v>0</v>
      </c>
      <c r="W63" s="11">
        <f t="shared" si="8"/>
        <v>0</v>
      </c>
      <c r="X63" s="13" t="e">
        <f t="shared" si="9"/>
        <v>#N/A</v>
      </c>
      <c r="Y63" s="16"/>
      <c r="Z63" s="13" t="e">
        <f t="shared" si="10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6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7"/>
        <v>0</v>
      </c>
      <c r="W64" s="11">
        <f t="shared" si="8"/>
        <v>0</v>
      </c>
      <c r="X64" s="13" t="e">
        <f t="shared" si="9"/>
        <v>#N/A</v>
      </c>
      <c r="Y64" s="16"/>
      <c r="Z64" s="13" t="e">
        <f t="shared" si="10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6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7"/>
        <v>0</v>
      </c>
      <c r="W65" s="11">
        <f t="shared" si="8"/>
        <v>0</v>
      </c>
      <c r="X65" s="13" t="e">
        <f t="shared" si="9"/>
        <v>#N/A</v>
      </c>
      <c r="Y65" s="16"/>
      <c r="Z65" s="13" t="e">
        <f t="shared" si="10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12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13">IF(C66, P66, U66 )</f>
        <v>0</v>
      </c>
      <c r="W66" s="11">
        <f t="shared" ref="W66:W200" si="14">P66-V66</f>
        <v>0</v>
      </c>
      <c r="X66" s="13" t="e">
        <f t="shared" ref="X66:X200" si="15">P66*T66</f>
        <v>#N/A</v>
      </c>
      <c r="Y66" s="16"/>
      <c r="Z66" s="13" t="e">
        <f t="shared" ref="Z66:Z200" si="16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7">IF(V66=P66, "FALSE", "TRUE" )</f>
        <v>FALSE</v>
      </c>
      <c r="AH66" s="22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12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13"/>
        <v>0</v>
      </c>
      <c r="W67" s="11">
        <f t="shared" si="14"/>
        <v>0</v>
      </c>
      <c r="X67" s="13" t="e">
        <f t="shared" si="15"/>
        <v>#N/A</v>
      </c>
      <c r="Y67" s="16"/>
      <c r="Z67" s="13" t="e">
        <f t="shared" si="16"/>
        <v>#N/A</v>
      </c>
      <c r="AA67" s="17"/>
      <c r="AB67" s="12"/>
      <c r="AC67" s="18"/>
      <c r="AD67" s="19"/>
      <c r="AE67" s="18"/>
      <c r="AF67" s="20"/>
      <c r="AG67" s="21" t="str">
        <f t="shared" si="17"/>
        <v>FALSE</v>
      </c>
      <c r="AH67" s="22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12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13"/>
        <v>0</v>
      </c>
      <c r="W68" s="11">
        <f t="shared" si="14"/>
        <v>0</v>
      </c>
      <c r="X68" s="13" t="e">
        <f t="shared" si="15"/>
        <v>#N/A</v>
      </c>
      <c r="Y68" s="16"/>
      <c r="Z68" s="13" t="e">
        <f t="shared" si="16"/>
        <v>#N/A</v>
      </c>
      <c r="AA68" s="17"/>
      <c r="AB68" s="12"/>
      <c r="AC68" s="18"/>
      <c r="AD68" s="19"/>
      <c r="AE68" s="18"/>
      <c r="AF68" s="20"/>
      <c r="AG68" s="21" t="str">
        <f t="shared" si="17"/>
        <v>FALSE</v>
      </c>
      <c r="AH68" s="22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12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13"/>
        <v>0</v>
      </c>
      <c r="W69" s="11">
        <f t="shared" si="14"/>
        <v>0</v>
      </c>
      <c r="X69" s="13" t="e">
        <f t="shared" si="15"/>
        <v>#N/A</v>
      </c>
      <c r="Y69" s="16"/>
      <c r="Z69" s="13" t="e">
        <f t="shared" si="16"/>
        <v>#N/A</v>
      </c>
      <c r="AA69" s="17"/>
      <c r="AB69" s="12"/>
      <c r="AC69" s="18"/>
      <c r="AD69" s="19"/>
      <c r="AE69" s="18"/>
      <c r="AF69" s="20"/>
      <c r="AG69" s="21" t="str">
        <f t="shared" si="17"/>
        <v>FALSE</v>
      </c>
      <c r="AH69" s="22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12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13"/>
        <v>0</v>
      </c>
      <c r="W70" s="11">
        <f t="shared" si="14"/>
        <v>0</v>
      </c>
      <c r="X70" s="13" t="e">
        <f t="shared" si="15"/>
        <v>#N/A</v>
      </c>
      <c r="Y70" s="16"/>
      <c r="Z70" s="13" t="e">
        <f t="shared" si="16"/>
        <v>#N/A</v>
      </c>
      <c r="AA70" s="17"/>
      <c r="AB70" s="12"/>
      <c r="AC70" s="18"/>
      <c r="AD70" s="19"/>
      <c r="AE70" s="18"/>
      <c r="AF70" s="20"/>
      <c r="AG70" s="21" t="str">
        <f t="shared" si="17"/>
        <v>FALSE</v>
      </c>
      <c r="AH70" s="22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12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13"/>
        <v>0</v>
      </c>
      <c r="W71" s="11">
        <f t="shared" si="14"/>
        <v>0</v>
      </c>
      <c r="X71" s="13" t="e">
        <f t="shared" si="15"/>
        <v>#N/A</v>
      </c>
      <c r="Y71" s="16"/>
      <c r="Z71" s="13" t="e">
        <f t="shared" si="16"/>
        <v>#N/A</v>
      </c>
      <c r="AA71" s="17"/>
      <c r="AB71" s="12"/>
      <c r="AC71" s="18"/>
      <c r="AD71" s="19"/>
      <c r="AE71" s="18"/>
      <c r="AF71" s="20"/>
      <c r="AG71" s="21" t="str">
        <f t="shared" si="17"/>
        <v>FALSE</v>
      </c>
      <c r="AH71" s="22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12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13"/>
        <v>0</v>
      </c>
      <c r="W72" s="11">
        <f t="shared" si="14"/>
        <v>0</v>
      </c>
      <c r="X72" s="13" t="e">
        <f t="shared" si="15"/>
        <v>#N/A</v>
      </c>
      <c r="Y72" s="16"/>
      <c r="Z72" s="13" t="e">
        <f t="shared" si="16"/>
        <v>#N/A</v>
      </c>
      <c r="AA72" s="17"/>
      <c r="AB72" s="12"/>
      <c r="AC72" s="18"/>
      <c r="AD72" s="19"/>
      <c r="AE72" s="18"/>
      <c r="AF72" s="20"/>
      <c r="AG72" s="21" t="str">
        <f t="shared" si="17"/>
        <v>FALSE</v>
      </c>
      <c r="AH72" s="22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12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13"/>
        <v>0</v>
      </c>
      <c r="W73" s="11">
        <f t="shared" si="14"/>
        <v>0</v>
      </c>
      <c r="X73" s="13" t="e">
        <f t="shared" si="15"/>
        <v>#N/A</v>
      </c>
      <c r="Y73" s="16"/>
      <c r="Z73" s="13" t="e">
        <f t="shared" si="16"/>
        <v>#N/A</v>
      </c>
      <c r="AA73" s="17"/>
      <c r="AB73" s="12"/>
      <c r="AC73" s="18"/>
      <c r="AD73" s="19"/>
      <c r="AE73" s="18"/>
      <c r="AF73" s="20"/>
      <c r="AG73" s="21" t="str">
        <f t="shared" si="17"/>
        <v>FALSE</v>
      </c>
      <c r="AH73" s="22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12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13"/>
        <v>0</v>
      </c>
      <c r="W74" s="11">
        <f t="shared" si="14"/>
        <v>0</v>
      </c>
      <c r="X74" s="13" t="e">
        <f t="shared" si="15"/>
        <v>#N/A</v>
      </c>
      <c r="Y74" s="16"/>
      <c r="Z74" s="13" t="e">
        <f t="shared" si="16"/>
        <v>#N/A</v>
      </c>
      <c r="AA74" s="17"/>
      <c r="AB74" s="12"/>
      <c r="AC74" s="18"/>
      <c r="AD74" s="19"/>
      <c r="AE74" s="18"/>
      <c r="AF74" s="20"/>
      <c r="AG74" s="21" t="str">
        <f t="shared" si="17"/>
        <v>FALSE</v>
      </c>
      <c r="AH74" s="22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12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13"/>
        <v>0</v>
      </c>
      <c r="W75" s="11">
        <f t="shared" si="14"/>
        <v>0</v>
      </c>
      <c r="X75" s="13" t="e">
        <f t="shared" si="15"/>
        <v>#N/A</v>
      </c>
      <c r="Y75" s="16"/>
      <c r="Z75" s="13" t="e">
        <f t="shared" si="16"/>
        <v>#N/A</v>
      </c>
      <c r="AA75" s="17"/>
      <c r="AB75" s="12"/>
      <c r="AC75" s="18"/>
      <c r="AD75" s="19"/>
      <c r="AE75" s="18"/>
      <c r="AF75" s="20"/>
      <c r="AG75" s="21" t="str">
        <f t="shared" si="17"/>
        <v>FALSE</v>
      </c>
      <c r="AH75" s="22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12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13"/>
        <v>0</v>
      </c>
      <c r="W76" s="11">
        <f t="shared" si="14"/>
        <v>0</v>
      </c>
      <c r="X76" s="13" t="e">
        <f t="shared" si="15"/>
        <v>#N/A</v>
      </c>
      <c r="Y76" s="16"/>
      <c r="Z76" s="13" t="e">
        <f t="shared" si="16"/>
        <v>#N/A</v>
      </c>
      <c r="AA76" s="17"/>
      <c r="AB76" s="12"/>
      <c r="AC76" s="18"/>
      <c r="AD76" s="19"/>
      <c r="AE76" s="18"/>
      <c r="AF76" s="20"/>
      <c r="AG76" s="21" t="str">
        <f t="shared" si="17"/>
        <v>FALSE</v>
      </c>
      <c r="AH76" s="22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12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13"/>
        <v>0</v>
      </c>
      <c r="W77" s="11">
        <f t="shared" si="14"/>
        <v>0</v>
      </c>
      <c r="X77" s="13" t="e">
        <f t="shared" si="15"/>
        <v>#N/A</v>
      </c>
      <c r="Y77" s="16"/>
      <c r="Z77" s="13" t="e">
        <f t="shared" si="16"/>
        <v>#N/A</v>
      </c>
      <c r="AA77" s="17"/>
      <c r="AB77" s="12"/>
      <c r="AC77" s="18"/>
      <c r="AD77" s="19"/>
      <c r="AE77" s="18"/>
      <c r="AF77" s="20"/>
      <c r="AG77" s="21" t="str">
        <f t="shared" si="17"/>
        <v>FALSE</v>
      </c>
      <c r="AH77" s="22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12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13"/>
        <v>0</v>
      </c>
      <c r="W78" s="11">
        <f t="shared" si="14"/>
        <v>0</v>
      </c>
      <c r="X78" s="13" t="e">
        <f t="shared" si="15"/>
        <v>#N/A</v>
      </c>
      <c r="Y78" s="16"/>
      <c r="Z78" s="13" t="e">
        <f t="shared" si="16"/>
        <v>#N/A</v>
      </c>
      <c r="AA78" s="17"/>
      <c r="AB78" s="12"/>
      <c r="AC78" s="18"/>
      <c r="AD78" s="19"/>
      <c r="AE78" s="18"/>
      <c r="AF78" s="20"/>
      <c r="AG78" s="21" t="str">
        <f t="shared" si="17"/>
        <v>FALSE</v>
      </c>
      <c r="AH78" s="22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12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13"/>
        <v>0</v>
      </c>
      <c r="W79" s="11">
        <f t="shared" si="14"/>
        <v>0</v>
      </c>
      <c r="X79" s="13" t="e">
        <f t="shared" si="15"/>
        <v>#N/A</v>
      </c>
      <c r="Y79" s="16"/>
      <c r="Z79" s="13" t="e">
        <f t="shared" si="16"/>
        <v>#N/A</v>
      </c>
      <c r="AA79" s="17"/>
      <c r="AB79" s="12"/>
      <c r="AC79" s="18"/>
      <c r="AD79" s="19"/>
      <c r="AE79" s="18"/>
      <c r="AF79" s="20"/>
      <c r="AG79" s="21" t="str">
        <f t="shared" si="17"/>
        <v>FALSE</v>
      </c>
      <c r="AH79" s="22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2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3"/>
        <v>0</v>
      </c>
      <c r="W80" s="11">
        <f t="shared" si="14"/>
        <v>0</v>
      </c>
      <c r="X80" s="13" t="e">
        <f t="shared" si="15"/>
        <v>#N/A</v>
      </c>
      <c r="Y80" s="16"/>
      <c r="Z80" s="13" t="e">
        <f t="shared" si="16"/>
        <v>#N/A</v>
      </c>
      <c r="AA80" s="17"/>
      <c r="AB80" s="12"/>
      <c r="AC80" s="18"/>
      <c r="AD80" s="19"/>
      <c r="AE80" s="18"/>
      <c r="AF80" s="20"/>
      <c r="AG80" s="21" t="str">
        <f t="shared" si="17"/>
        <v>FALSE</v>
      </c>
      <c r="AH80" s="22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2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3"/>
        <v>0</v>
      </c>
      <c r="W81" s="11">
        <f t="shared" si="14"/>
        <v>0</v>
      </c>
      <c r="X81" s="13" t="e">
        <f t="shared" si="15"/>
        <v>#N/A</v>
      </c>
      <c r="Y81" s="16"/>
      <c r="Z81" s="13" t="e">
        <f t="shared" si="16"/>
        <v>#N/A</v>
      </c>
      <c r="AA81" s="17"/>
      <c r="AB81" s="12"/>
      <c r="AC81" s="18"/>
      <c r="AD81" s="19"/>
      <c r="AE81" s="18"/>
      <c r="AF81" s="20"/>
      <c r="AG81" s="21" t="str">
        <f t="shared" si="17"/>
        <v>FALSE</v>
      </c>
      <c r="AH81" s="22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2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3"/>
        <v>0</v>
      </c>
      <c r="W82" s="11">
        <f t="shared" si="14"/>
        <v>0</v>
      </c>
      <c r="X82" s="13" t="e">
        <f t="shared" si="15"/>
        <v>#N/A</v>
      </c>
      <c r="Y82" s="16"/>
      <c r="Z82" s="13" t="e">
        <f t="shared" si="16"/>
        <v>#N/A</v>
      </c>
      <c r="AA82" s="17"/>
      <c r="AB82" s="12"/>
      <c r="AC82" s="18"/>
      <c r="AD82" s="19"/>
      <c r="AE82" s="18"/>
      <c r="AF82" s="20"/>
      <c r="AG82" s="21" t="str">
        <f t="shared" si="17"/>
        <v>FALSE</v>
      </c>
      <c r="AH82" s="22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2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3"/>
        <v>0</v>
      </c>
      <c r="W83" s="11">
        <f t="shared" si="14"/>
        <v>0</v>
      </c>
      <c r="X83" s="13" t="e">
        <f t="shared" si="15"/>
        <v>#N/A</v>
      </c>
      <c r="Y83" s="16"/>
      <c r="Z83" s="13" t="e">
        <f t="shared" si="16"/>
        <v>#N/A</v>
      </c>
      <c r="AA83" s="17"/>
      <c r="AB83" s="12"/>
      <c r="AC83" s="18"/>
      <c r="AD83" s="19"/>
      <c r="AE83" s="18"/>
      <c r="AF83" s="20"/>
      <c r="AG83" s="21" t="str">
        <f t="shared" si="17"/>
        <v>FALSE</v>
      </c>
      <c r="AH83" s="22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2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3"/>
        <v>0</v>
      </c>
      <c r="W84" s="11">
        <f t="shared" si="14"/>
        <v>0</v>
      </c>
      <c r="X84" s="13" t="e">
        <f t="shared" si="15"/>
        <v>#N/A</v>
      </c>
      <c r="Y84" s="16"/>
      <c r="Z84" s="13" t="e">
        <f t="shared" si="16"/>
        <v>#N/A</v>
      </c>
      <c r="AA84" s="17"/>
      <c r="AB84" s="12"/>
      <c r="AC84" s="18"/>
      <c r="AD84" s="19"/>
      <c r="AE84" s="18"/>
      <c r="AF84" s="20"/>
      <c r="AG84" s="21" t="str">
        <f t="shared" si="17"/>
        <v>FALSE</v>
      </c>
      <c r="AH84" s="22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2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3"/>
        <v>0</v>
      </c>
      <c r="W85" s="11">
        <f t="shared" si="14"/>
        <v>0</v>
      </c>
      <c r="X85" s="13" t="e">
        <f t="shared" si="15"/>
        <v>#N/A</v>
      </c>
      <c r="Y85" s="16"/>
      <c r="Z85" s="13" t="e">
        <f t="shared" si="16"/>
        <v>#N/A</v>
      </c>
      <c r="AA85" s="17"/>
      <c r="AB85" s="12"/>
      <c r="AC85" s="18"/>
      <c r="AD85" s="19"/>
      <c r="AE85" s="18"/>
      <c r="AF85" s="20"/>
      <c r="AG85" s="21" t="str">
        <f t="shared" si="17"/>
        <v>FALSE</v>
      </c>
      <c r="AH85" s="22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2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3"/>
        <v>0</v>
      </c>
      <c r="W86" s="11">
        <f t="shared" si="14"/>
        <v>0</v>
      </c>
      <c r="X86" s="13" t="e">
        <f t="shared" si="15"/>
        <v>#N/A</v>
      </c>
      <c r="Y86" s="16"/>
      <c r="Z86" s="13" t="e">
        <f t="shared" si="16"/>
        <v>#N/A</v>
      </c>
      <c r="AA86" s="17"/>
      <c r="AB86" s="12"/>
      <c r="AC86" s="18"/>
      <c r="AD86" s="19"/>
      <c r="AE86" s="18"/>
      <c r="AF86" s="20"/>
      <c r="AG86" s="21" t="str">
        <f t="shared" si="17"/>
        <v>FALSE</v>
      </c>
      <c r="AH86" s="22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2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3"/>
        <v>0</v>
      </c>
      <c r="W87" s="11">
        <f t="shared" si="14"/>
        <v>0</v>
      </c>
      <c r="X87" s="13" t="e">
        <f t="shared" si="15"/>
        <v>#N/A</v>
      </c>
      <c r="Y87" s="16"/>
      <c r="Z87" s="13" t="e">
        <f t="shared" si="16"/>
        <v>#N/A</v>
      </c>
      <c r="AA87" s="17"/>
      <c r="AB87" s="12"/>
      <c r="AC87" s="18"/>
      <c r="AD87" s="19"/>
      <c r="AE87" s="18"/>
      <c r="AF87" s="20"/>
      <c r="AG87" s="21" t="str">
        <f t="shared" si="17"/>
        <v>FALSE</v>
      </c>
      <c r="AH87" s="22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3"/>
        <v>0</v>
      </c>
      <c r="W88" s="11">
        <f t="shared" si="14"/>
        <v>0</v>
      </c>
      <c r="X88" s="13" t="e">
        <f t="shared" si="15"/>
        <v>#N/A</v>
      </c>
      <c r="Y88" s="16"/>
      <c r="Z88" s="13" t="e">
        <f t="shared" si="16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3"/>
        <v>0</v>
      </c>
      <c r="W89" s="11">
        <f t="shared" si="14"/>
        <v>0</v>
      </c>
      <c r="X89" s="13" t="e">
        <f t="shared" si="15"/>
        <v>#N/A</v>
      </c>
      <c r="Y89" s="16"/>
      <c r="Z89" s="13" t="e">
        <f t="shared" si="16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3"/>
        <v>0</v>
      </c>
      <c r="W90" s="11">
        <f t="shared" si="14"/>
        <v>0</v>
      </c>
      <c r="X90" s="13" t="e">
        <f t="shared" si="15"/>
        <v>#N/A</v>
      </c>
      <c r="Y90" s="16"/>
      <c r="Z90" s="13" t="e">
        <f t="shared" si="16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3"/>
        <v>0</v>
      </c>
      <c r="W91" s="11">
        <f t="shared" si="14"/>
        <v>0</v>
      </c>
      <c r="X91" s="13" t="e">
        <f t="shared" si="15"/>
        <v>#N/A</v>
      </c>
      <c r="Y91" s="16"/>
      <c r="Z91" s="13" t="e">
        <f t="shared" si="16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3"/>
        <v>0</v>
      </c>
      <c r="W92" s="11">
        <f t="shared" si="14"/>
        <v>0</v>
      </c>
      <c r="X92" s="13" t="e">
        <f t="shared" si="15"/>
        <v>#N/A</v>
      </c>
      <c r="Y92" s="16"/>
      <c r="Z92" s="13" t="e">
        <f t="shared" si="16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3"/>
        <v>0</v>
      </c>
      <c r="W93" s="11">
        <f t="shared" si="14"/>
        <v>0</v>
      </c>
      <c r="X93" s="13" t="e">
        <f t="shared" si="15"/>
        <v>#N/A</v>
      </c>
      <c r="Y93" s="16"/>
      <c r="Z93" s="13" t="e">
        <f t="shared" si="16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3"/>
        <v>0</v>
      </c>
      <c r="W94" s="11">
        <f t="shared" si="14"/>
        <v>0</v>
      </c>
      <c r="X94" s="13" t="e">
        <f t="shared" si="15"/>
        <v>#N/A</v>
      </c>
      <c r="Y94" s="16"/>
      <c r="Z94" s="13" t="e">
        <f t="shared" si="16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3"/>
        <v>0</v>
      </c>
      <c r="W95" s="11">
        <f t="shared" si="14"/>
        <v>0</v>
      </c>
      <c r="X95" s="13" t="e">
        <f t="shared" si="15"/>
        <v>#N/A</v>
      </c>
      <c r="Y95" s="16"/>
      <c r="Z95" s="13" t="e">
        <f t="shared" si="16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3"/>
        <v>0</v>
      </c>
      <c r="W96" s="11">
        <f t="shared" si="14"/>
        <v>0</v>
      </c>
      <c r="X96" s="13" t="e">
        <f t="shared" si="15"/>
        <v>#N/A</v>
      </c>
      <c r="Y96" s="16"/>
      <c r="Z96" s="13" t="e">
        <f t="shared" si="16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3"/>
        <v>0</v>
      </c>
      <c r="W97" s="11">
        <f t="shared" si="14"/>
        <v>0</v>
      </c>
      <c r="X97" s="13" t="e">
        <f t="shared" si="15"/>
        <v>#N/A</v>
      </c>
      <c r="Y97" s="16"/>
      <c r="Z97" s="13" t="e">
        <f t="shared" si="16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3"/>
        <v>0</v>
      </c>
      <c r="W98" s="11">
        <f t="shared" si="14"/>
        <v>0</v>
      </c>
      <c r="X98" s="13" t="e">
        <f t="shared" si="15"/>
        <v>#N/A</v>
      </c>
      <c r="Y98" s="16"/>
      <c r="Z98" s="13" t="e">
        <f t="shared" si="16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3"/>
        <v>0</v>
      </c>
      <c r="W99" s="11">
        <f t="shared" si="14"/>
        <v>0</v>
      </c>
      <c r="X99" s="13" t="e">
        <f t="shared" si="15"/>
        <v>#N/A</v>
      </c>
      <c r="Y99" s="16"/>
      <c r="Z99" s="13" t="e">
        <f t="shared" si="16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3"/>
        <v>0</v>
      </c>
      <c r="W100" s="11">
        <f t="shared" si="14"/>
        <v>0</v>
      </c>
      <c r="X100" s="13" t="e">
        <f t="shared" si="15"/>
        <v>#N/A</v>
      </c>
      <c r="Y100" s="16"/>
      <c r="Z100" s="13" t="e">
        <f t="shared" si="16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3"/>
        <v>0</v>
      </c>
      <c r="W101" s="11">
        <f t="shared" si="14"/>
        <v>0</v>
      </c>
      <c r="X101" s="13" t="e">
        <f t="shared" si="15"/>
        <v>#N/A</v>
      </c>
      <c r="Y101" s="16"/>
      <c r="Z101" s="13" t="e">
        <f t="shared" si="16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3"/>
        <v>0</v>
      </c>
      <c r="W102" s="11">
        <f t="shared" si="14"/>
        <v>0</v>
      </c>
      <c r="X102" s="13" t="e">
        <f t="shared" si="15"/>
        <v>#N/A</v>
      </c>
      <c r="Y102" s="16"/>
      <c r="Z102" s="13" t="e">
        <f t="shared" si="16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3"/>
        <v>0</v>
      </c>
      <c r="W103" s="11">
        <f t="shared" si="14"/>
        <v>0</v>
      </c>
      <c r="X103" s="13" t="e">
        <f t="shared" si="15"/>
        <v>#N/A</v>
      </c>
      <c r="Y103" s="16"/>
      <c r="Z103" s="13" t="e">
        <f t="shared" si="16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3"/>
        <v>0</v>
      </c>
      <c r="W104" s="11">
        <f t="shared" si="14"/>
        <v>0</v>
      </c>
      <c r="X104" s="13" t="e">
        <f t="shared" si="15"/>
        <v>#N/A</v>
      </c>
      <c r="Y104" s="16"/>
      <c r="Z104" s="13" t="e">
        <f t="shared" si="16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3"/>
        <v>0</v>
      </c>
      <c r="W105" s="11">
        <f t="shared" si="14"/>
        <v>0</v>
      </c>
      <c r="X105" s="13" t="e">
        <f t="shared" si="15"/>
        <v>#N/A</v>
      </c>
      <c r="Y105" s="16"/>
      <c r="Z105" s="13" t="e">
        <f t="shared" si="16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3"/>
        <v>0</v>
      </c>
      <c r="W106" s="11">
        <f t="shared" si="14"/>
        <v>0</v>
      </c>
      <c r="X106" s="13" t="e">
        <f t="shared" si="15"/>
        <v>#N/A</v>
      </c>
      <c r="Y106" s="16"/>
      <c r="Z106" s="13" t="e">
        <f t="shared" si="16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3"/>
        <v>0</v>
      </c>
      <c r="W107" s="11">
        <f t="shared" si="14"/>
        <v>0</v>
      </c>
      <c r="X107" s="13" t="e">
        <f t="shared" si="15"/>
        <v>#N/A</v>
      </c>
      <c r="Y107" s="16"/>
      <c r="Z107" s="13" t="e">
        <f t="shared" si="16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3"/>
        <v>0</v>
      </c>
      <c r="W108" s="11">
        <f t="shared" si="14"/>
        <v>0</v>
      </c>
      <c r="X108" s="13" t="e">
        <f t="shared" si="15"/>
        <v>#N/A</v>
      </c>
      <c r="Y108" s="16"/>
      <c r="Z108" s="13" t="e">
        <f t="shared" si="16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3"/>
        <v>0</v>
      </c>
      <c r="W109" s="11">
        <f t="shared" si="14"/>
        <v>0</v>
      </c>
      <c r="X109" s="13" t="e">
        <f t="shared" si="15"/>
        <v>#N/A</v>
      </c>
      <c r="Y109" s="16"/>
      <c r="Z109" s="13" t="e">
        <f t="shared" si="16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3"/>
        <v>0</v>
      </c>
      <c r="W110" s="11">
        <f t="shared" si="14"/>
        <v>0</v>
      </c>
      <c r="X110" s="13" t="e">
        <f t="shared" si="15"/>
        <v>#N/A</v>
      </c>
      <c r="Y110" s="16"/>
      <c r="Z110" s="13" t="e">
        <f t="shared" si="16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3"/>
        <v>0</v>
      </c>
      <c r="W111" s="11">
        <f t="shared" si="14"/>
        <v>0</v>
      </c>
      <c r="X111" s="13" t="e">
        <f t="shared" si="15"/>
        <v>#N/A</v>
      </c>
      <c r="Y111" s="16"/>
      <c r="Z111" s="13" t="e">
        <f t="shared" si="16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3"/>
        <v>0</v>
      </c>
      <c r="W112" s="11">
        <f t="shared" si="14"/>
        <v>0</v>
      </c>
      <c r="X112" s="13" t="e">
        <f t="shared" si="15"/>
        <v>#N/A</v>
      </c>
      <c r="Y112" s="16"/>
      <c r="Z112" s="13" t="e">
        <f t="shared" si="16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3"/>
        <v>0</v>
      </c>
      <c r="W113" s="11">
        <f t="shared" si="14"/>
        <v>0</v>
      </c>
      <c r="X113" s="13" t="e">
        <f t="shared" si="15"/>
        <v>#N/A</v>
      </c>
      <c r="Y113" s="16"/>
      <c r="Z113" s="13" t="e">
        <f t="shared" si="16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3"/>
        <v>0</v>
      </c>
      <c r="W114" s="11">
        <f t="shared" si="14"/>
        <v>0</v>
      </c>
      <c r="X114" s="13" t="e">
        <f t="shared" si="15"/>
        <v>#N/A</v>
      </c>
      <c r="Y114" s="16"/>
      <c r="Z114" s="13" t="e">
        <f t="shared" si="16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3"/>
        <v>0</v>
      </c>
      <c r="W115" s="11">
        <f t="shared" si="14"/>
        <v>0</v>
      </c>
      <c r="X115" s="13" t="e">
        <f t="shared" si="15"/>
        <v>#N/A</v>
      </c>
      <c r="Y115" s="16"/>
      <c r="Z115" s="13" t="e">
        <f t="shared" si="16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3"/>
        <v>0</v>
      </c>
      <c r="W116" s="11">
        <f t="shared" si="14"/>
        <v>0</v>
      </c>
      <c r="X116" s="13" t="e">
        <f t="shared" si="15"/>
        <v>#N/A</v>
      </c>
      <c r="Y116" s="16"/>
      <c r="Z116" s="13" t="e">
        <f t="shared" si="16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3"/>
        <v>0</v>
      </c>
      <c r="W117" s="11">
        <f t="shared" si="14"/>
        <v>0</v>
      </c>
      <c r="X117" s="13" t="e">
        <f t="shared" si="15"/>
        <v>#N/A</v>
      </c>
      <c r="Y117" s="16"/>
      <c r="Z117" s="13" t="e">
        <f t="shared" si="16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3"/>
        <v>0</v>
      </c>
      <c r="W118" s="11">
        <f t="shared" si="14"/>
        <v>0</v>
      </c>
      <c r="X118" s="13" t="e">
        <f t="shared" si="15"/>
        <v>#N/A</v>
      </c>
      <c r="Y118" s="16"/>
      <c r="Z118" s="13" t="e">
        <f t="shared" si="16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3"/>
        <v>0</v>
      </c>
      <c r="W119" s="11">
        <f t="shared" si="14"/>
        <v>0</v>
      </c>
      <c r="X119" s="13" t="e">
        <f t="shared" si="15"/>
        <v>#N/A</v>
      </c>
      <c r="Y119" s="16"/>
      <c r="Z119" s="13" t="e">
        <f t="shared" si="16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3"/>
        <v>0</v>
      </c>
      <c r="W120" s="11">
        <f t="shared" si="14"/>
        <v>0</v>
      </c>
      <c r="X120" s="13" t="e">
        <f t="shared" si="15"/>
        <v>#N/A</v>
      </c>
      <c r="Y120" s="16"/>
      <c r="Z120" s="13" t="e">
        <f t="shared" si="16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3"/>
        <v>0</v>
      </c>
      <c r="W121" s="11">
        <f t="shared" si="14"/>
        <v>0</v>
      </c>
      <c r="X121" s="13" t="e">
        <f t="shared" si="15"/>
        <v>#N/A</v>
      </c>
      <c r="Y121" s="16"/>
      <c r="Z121" s="13" t="e">
        <f t="shared" si="16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3"/>
        <v>0</v>
      </c>
      <c r="W122" s="11">
        <f t="shared" si="14"/>
        <v>0</v>
      </c>
      <c r="X122" s="13" t="e">
        <f t="shared" si="15"/>
        <v>#N/A</v>
      </c>
      <c r="Y122" s="16"/>
      <c r="Z122" s="13" t="e">
        <f t="shared" si="16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3"/>
        <v>0</v>
      </c>
      <c r="W123" s="11">
        <f t="shared" si="14"/>
        <v>0</v>
      </c>
      <c r="X123" s="13" t="e">
        <f t="shared" si="15"/>
        <v>#N/A</v>
      </c>
      <c r="Y123" s="16"/>
      <c r="Z123" s="13" t="e">
        <f t="shared" si="16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3"/>
        <v>0</v>
      </c>
      <c r="W124" s="11">
        <f t="shared" si="14"/>
        <v>0</v>
      </c>
      <c r="X124" s="13" t="e">
        <f t="shared" si="15"/>
        <v>#N/A</v>
      </c>
      <c r="Y124" s="16"/>
      <c r="Z124" s="13" t="e">
        <f t="shared" si="16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3"/>
        <v>0</v>
      </c>
      <c r="W125" s="11">
        <f t="shared" si="14"/>
        <v>0</v>
      </c>
      <c r="X125" s="13" t="e">
        <f t="shared" si="15"/>
        <v>#N/A</v>
      </c>
      <c r="Y125" s="16"/>
      <c r="Z125" s="13" t="e">
        <f t="shared" si="16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3"/>
        <v>0</v>
      </c>
      <c r="W126" s="11">
        <f t="shared" si="14"/>
        <v>0</v>
      </c>
      <c r="X126" s="13" t="e">
        <f t="shared" si="15"/>
        <v>#N/A</v>
      </c>
      <c r="Y126" s="16"/>
      <c r="Z126" s="13" t="e">
        <f t="shared" si="16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3"/>
        <v>0</v>
      </c>
      <c r="W127" s="11">
        <f t="shared" si="14"/>
        <v>0</v>
      </c>
      <c r="X127" s="13" t="e">
        <f t="shared" si="15"/>
        <v>#N/A</v>
      </c>
      <c r="Y127" s="16"/>
      <c r="Z127" s="13" t="e">
        <f t="shared" si="16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3"/>
        <v>0</v>
      </c>
      <c r="W128" s="11">
        <f t="shared" si="14"/>
        <v>0</v>
      </c>
      <c r="X128" s="13" t="e">
        <f t="shared" si="15"/>
        <v>#N/A</v>
      </c>
      <c r="Y128" s="16"/>
      <c r="Z128" s="13" t="e">
        <f t="shared" si="16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3"/>
        <v>0</v>
      </c>
      <c r="W129" s="11">
        <f t="shared" si="14"/>
        <v>0</v>
      </c>
      <c r="X129" s="13" t="e">
        <f t="shared" si="15"/>
        <v>#N/A</v>
      </c>
      <c r="Y129" s="16"/>
      <c r="Z129" s="13" t="e">
        <f t="shared" si="16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9">IF(C130, P130, U130 )</f>
        <v>0</v>
      </c>
      <c r="W130" s="11">
        <f t="shared" si="14"/>
        <v>0</v>
      </c>
      <c r="X130" s="13" t="e">
        <f t="shared" si="15"/>
        <v>#N/A</v>
      </c>
      <c r="Y130" s="16"/>
      <c r="Z130" s="13" t="e">
        <f t="shared" si="16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9"/>
        <v>0</v>
      </c>
      <c r="W131" s="11">
        <f t="shared" si="14"/>
        <v>0</v>
      </c>
      <c r="X131" s="13" t="e">
        <f t="shared" si="15"/>
        <v>#N/A</v>
      </c>
      <c r="Y131" s="16"/>
      <c r="Z131" s="13" t="e">
        <f t="shared" si="16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9"/>
        <v>0</v>
      </c>
      <c r="W132" s="11">
        <f t="shared" si="14"/>
        <v>0</v>
      </c>
      <c r="X132" s="13" t="e">
        <f t="shared" si="15"/>
        <v>#N/A</v>
      </c>
      <c r="Y132" s="16"/>
      <c r="Z132" s="13" t="e">
        <f t="shared" si="16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9"/>
        <v>0</v>
      </c>
      <c r="W133" s="11">
        <f t="shared" si="14"/>
        <v>0</v>
      </c>
      <c r="X133" s="13" t="e">
        <f t="shared" si="15"/>
        <v>#N/A</v>
      </c>
      <c r="Y133" s="16"/>
      <c r="Z133" s="13" t="e">
        <f t="shared" si="16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9"/>
        <v>0</v>
      </c>
      <c r="W134" s="11">
        <f t="shared" si="14"/>
        <v>0</v>
      </c>
      <c r="X134" s="13" t="e">
        <f t="shared" si="15"/>
        <v>#N/A</v>
      </c>
      <c r="Y134" s="16"/>
      <c r="Z134" s="13" t="e">
        <f t="shared" si="16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9"/>
        <v>0</v>
      </c>
      <c r="W135" s="11">
        <f t="shared" si="14"/>
        <v>0</v>
      </c>
      <c r="X135" s="13" t="e">
        <f t="shared" si="15"/>
        <v>#N/A</v>
      </c>
      <c r="Y135" s="16"/>
      <c r="Z135" s="13" t="e">
        <f t="shared" si="16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9"/>
        <v>0</v>
      </c>
      <c r="W136" s="11">
        <f t="shared" si="14"/>
        <v>0</v>
      </c>
      <c r="X136" s="13" t="e">
        <f t="shared" si="15"/>
        <v>#N/A</v>
      </c>
      <c r="Y136" s="16"/>
      <c r="Z136" s="13" t="e">
        <f t="shared" si="16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9"/>
        <v>0</v>
      </c>
      <c r="W137" s="11">
        <f t="shared" si="14"/>
        <v>0</v>
      </c>
      <c r="X137" s="13" t="e">
        <f t="shared" si="15"/>
        <v>#N/A</v>
      </c>
      <c r="Y137" s="16"/>
      <c r="Z137" s="13" t="e">
        <f t="shared" si="16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9"/>
        <v>0</v>
      </c>
      <c r="W138" s="11">
        <f t="shared" si="14"/>
        <v>0</v>
      </c>
      <c r="X138" s="13" t="e">
        <f t="shared" si="15"/>
        <v>#N/A</v>
      </c>
      <c r="Y138" s="16"/>
      <c r="Z138" s="13" t="e">
        <f t="shared" si="16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9"/>
        <v>0</v>
      </c>
      <c r="W139" s="11">
        <f t="shared" si="14"/>
        <v>0</v>
      </c>
      <c r="X139" s="13" t="e">
        <f t="shared" si="15"/>
        <v>#N/A</v>
      </c>
      <c r="Y139" s="16"/>
      <c r="Z139" s="13" t="e">
        <f t="shared" si="16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9"/>
        <v>0</v>
      </c>
      <c r="W140" s="11">
        <f t="shared" si="14"/>
        <v>0</v>
      </c>
      <c r="X140" s="13" t="e">
        <f t="shared" si="15"/>
        <v>#N/A</v>
      </c>
      <c r="Y140" s="16"/>
      <c r="Z140" s="13" t="e">
        <f t="shared" si="16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9"/>
        <v>0</v>
      </c>
      <c r="W141" s="11">
        <f t="shared" si="14"/>
        <v>0</v>
      </c>
      <c r="X141" s="13" t="e">
        <f t="shared" si="15"/>
        <v>#N/A</v>
      </c>
      <c r="Y141" s="16"/>
      <c r="Z141" s="13" t="e">
        <f t="shared" si="16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9"/>
        <v>0</v>
      </c>
      <c r="W142" s="11">
        <f t="shared" si="14"/>
        <v>0</v>
      </c>
      <c r="X142" s="13" t="e">
        <f t="shared" si="15"/>
        <v>#N/A</v>
      </c>
      <c r="Y142" s="16"/>
      <c r="Z142" s="13" t="e">
        <f t="shared" si="16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9"/>
        <v>0</v>
      </c>
      <c r="W143" s="11">
        <f t="shared" si="14"/>
        <v>0</v>
      </c>
      <c r="X143" s="13" t="e">
        <f t="shared" si="15"/>
        <v>#N/A</v>
      </c>
      <c r="Y143" s="16"/>
      <c r="Z143" s="13" t="e">
        <f t="shared" si="16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9"/>
        <v>0</v>
      </c>
      <c r="W144" s="11">
        <f t="shared" si="14"/>
        <v>0</v>
      </c>
      <c r="X144" s="13" t="e">
        <f t="shared" si="15"/>
        <v>#N/A</v>
      </c>
      <c r="Y144" s="16"/>
      <c r="Z144" s="13" t="e">
        <f t="shared" si="16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9"/>
        <v>0</v>
      </c>
      <c r="W145" s="11">
        <f t="shared" si="14"/>
        <v>0</v>
      </c>
      <c r="X145" s="13" t="e">
        <f t="shared" si="15"/>
        <v>#N/A</v>
      </c>
      <c r="Y145" s="16"/>
      <c r="Z145" s="13" t="e">
        <f t="shared" si="16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9"/>
        <v>0</v>
      </c>
      <c r="W146" s="11">
        <f t="shared" si="14"/>
        <v>0</v>
      </c>
      <c r="X146" s="13" t="e">
        <f t="shared" si="15"/>
        <v>#N/A</v>
      </c>
      <c r="Y146" s="16"/>
      <c r="Z146" s="13" t="e">
        <f t="shared" si="16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9"/>
        <v>0</v>
      </c>
      <c r="W147" s="11">
        <f t="shared" si="14"/>
        <v>0</v>
      </c>
      <c r="X147" s="13" t="e">
        <f t="shared" si="15"/>
        <v>#N/A</v>
      </c>
      <c r="Y147" s="16"/>
      <c r="Z147" s="13" t="e">
        <f t="shared" si="16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9"/>
        <v>0</v>
      </c>
      <c r="W148" s="11">
        <f t="shared" si="14"/>
        <v>0</v>
      </c>
      <c r="X148" s="13" t="e">
        <f t="shared" si="15"/>
        <v>#N/A</v>
      </c>
      <c r="Y148" s="16"/>
      <c r="Z148" s="13" t="e">
        <f t="shared" si="16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9"/>
        <v>0</v>
      </c>
      <c r="W149" s="11">
        <f t="shared" si="14"/>
        <v>0</v>
      </c>
      <c r="X149" s="13" t="e">
        <f t="shared" si="15"/>
        <v>#N/A</v>
      </c>
      <c r="Y149" s="16"/>
      <c r="Z149" s="13" t="e">
        <f t="shared" si="16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9"/>
        <v>0</v>
      </c>
      <c r="W150" s="11">
        <f t="shared" si="14"/>
        <v>0</v>
      </c>
      <c r="X150" s="13" t="e">
        <f t="shared" si="15"/>
        <v>#N/A</v>
      </c>
      <c r="Y150" s="16"/>
      <c r="Z150" s="13" t="e">
        <f t="shared" si="16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9"/>
        <v>0</v>
      </c>
      <c r="W151" s="11">
        <f t="shared" si="14"/>
        <v>0</v>
      </c>
      <c r="X151" s="13" t="e">
        <f t="shared" si="15"/>
        <v>#N/A</v>
      </c>
      <c r="Y151" s="16"/>
      <c r="Z151" s="13" t="e">
        <f t="shared" si="16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9"/>
        <v>0</v>
      </c>
      <c r="W152" s="11">
        <f t="shared" si="14"/>
        <v>0</v>
      </c>
      <c r="X152" s="13" t="e">
        <f t="shared" si="15"/>
        <v>#N/A</v>
      </c>
      <c r="Y152" s="16"/>
      <c r="Z152" s="13" t="e">
        <f t="shared" si="16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9"/>
        <v>0</v>
      </c>
      <c r="W153" s="11">
        <f t="shared" si="14"/>
        <v>0</v>
      </c>
      <c r="X153" s="13" t="e">
        <f t="shared" si="15"/>
        <v>#N/A</v>
      </c>
      <c r="Y153" s="16"/>
      <c r="Z153" s="13" t="e">
        <f t="shared" si="16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9"/>
        <v>0</v>
      </c>
      <c r="W154" s="11">
        <f t="shared" si="14"/>
        <v>0</v>
      </c>
      <c r="X154" s="13" t="e">
        <f t="shared" si="15"/>
        <v>#N/A</v>
      </c>
      <c r="Y154" s="16"/>
      <c r="Z154" s="13" t="e">
        <f t="shared" si="16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9"/>
        <v>0</v>
      </c>
      <c r="W155" s="11">
        <f t="shared" si="14"/>
        <v>0</v>
      </c>
      <c r="X155" s="13" t="e">
        <f t="shared" si="15"/>
        <v>#N/A</v>
      </c>
      <c r="Y155" s="16"/>
      <c r="Z155" s="13" t="e">
        <f t="shared" si="16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9"/>
        <v>0</v>
      </c>
      <c r="W156" s="11">
        <f t="shared" si="14"/>
        <v>0</v>
      </c>
      <c r="X156" s="13" t="e">
        <f t="shared" si="15"/>
        <v>#N/A</v>
      </c>
      <c r="Y156" s="16"/>
      <c r="Z156" s="13" t="e">
        <f t="shared" si="16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9"/>
        <v>0</v>
      </c>
      <c r="W157" s="11">
        <f t="shared" si="14"/>
        <v>0</v>
      </c>
      <c r="X157" s="13" t="e">
        <f t="shared" si="15"/>
        <v>#N/A</v>
      </c>
      <c r="Y157" s="16"/>
      <c r="Z157" s="13" t="e">
        <f t="shared" si="16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9"/>
        <v>0</v>
      </c>
      <c r="W158" s="11">
        <f t="shared" si="14"/>
        <v>0</v>
      </c>
      <c r="X158" s="13" t="e">
        <f t="shared" si="15"/>
        <v>#N/A</v>
      </c>
      <c r="Y158" s="16"/>
      <c r="Z158" s="13" t="e">
        <f t="shared" si="16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9"/>
        <v>0</v>
      </c>
      <c r="W159" s="11">
        <f t="shared" si="14"/>
        <v>0</v>
      </c>
      <c r="X159" s="13" t="e">
        <f t="shared" si="15"/>
        <v>#N/A</v>
      </c>
      <c r="Y159" s="16"/>
      <c r="Z159" s="13" t="e">
        <f t="shared" si="16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9"/>
        <v>0</v>
      </c>
      <c r="W160" s="11">
        <f t="shared" si="14"/>
        <v>0</v>
      </c>
      <c r="X160" s="13" t="e">
        <f t="shared" si="15"/>
        <v>#N/A</v>
      </c>
      <c r="Y160" s="16"/>
      <c r="Z160" s="13" t="e">
        <f t="shared" si="16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9"/>
        <v>0</v>
      </c>
      <c r="W161" s="11">
        <f t="shared" si="14"/>
        <v>0</v>
      </c>
      <c r="X161" s="13" t="e">
        <f t="shared" si="15"/>
        <v>#N/A</v>
      </c>
      <c r="Y161" s="16"/>
      <c r="Z161" s="13" t="e">
        <f t="shared" si="16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9"/>
        <v>0</v>
      </c>
      <c r="W162" s="11">
        <f t="shared" si="14"/>
        <v>0</v>
      </c>
      <c r="X162" s="13" t="e">
        <f t="shared" si="15"/>
        <v>#N/A</v>
      </c>
      <c r="Y162" s="16"/>
      <c r="Z162" s="13" t="e">
        <f t="shared" si="16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9"/>
        <v>0</v>
      </c>
      <c r="W163" s="11">
        <f t="shared" si="14"/>
        <v>0</v>
      </c>
      <c r="X163" s="13" t="e">
        <f t="shared" si="15"/>
        <v>#N/A</v>
      </c>
      <c r="Y163" s="16"/>
      <c r="Z163" s="13" t="e">
        <f t="shared" si="16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9"/>
        <v>0</v>
      </c>
      <c r="W164" s="11">
        <f t="shared" si="14"/>
        <v>0</v>
      </c>
      <c r="X164" s="13" t="e">
        <f t="shared" si="15"/>
        <v>#N/A</v>
      </c>
      <c r="Y164" s="16"/>
      <c r="Z164" s="13" t="e">
        <f t="shared" si="16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9"/>
        <v>0</v>
      </c>
      <c r="W165" s="11">
        <f t="shared" si="14"/>
        <v>0</v>
      </c>
      <c r="X165" s="13" t="e">
        <f t="shared" si="15"/>
        <v>#N/A</v>
      </c>
      <c r="Y165" s="16"/>
      <c r="Z165" s="13" t="e">
        <f t="shared" si="16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9"/>
        <v>0</v>
      </c>
      <c r="W166" s="11">
        <f t="shared" si="14"/>
        <v>0</v>
      </c>
      <c r="X166" s="13" t="e">
        <f t="shared" si="15"/>
        <v>#N/A</v>
      </c>
      <c r="Y166" s="16"/>
      <c r="Z166" s="13" t="e">
        <f t="shared" si="16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9"/>
        <v>0</v>
      </c>
      <c r="W167" s="11">
        <f t="shared" si="14"/>
        <v>0</v>
      </c>
      <c r="X167" s="13" t="e">
        <f t="shared" si="15"/>
        <v>#N/A</v>
      </c>
      <c r="Y167" s="16"/>
      <c r="Z167" s="13" t="e">
        <f t="shared" si="16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9"/>
        <v>0</v>
      </c>
      <c r="W168" s="11">
        <f t="shared" si="14"/>
        <v>0</v>
      </c>
      <c r="X168" s="13" t="e">
        <f t="shared" si="15"/>
        <v>#N/A</v>
      </c>
      <c r="Y168" s="16"/>
      <c r="Z168" s="13" t="e">
        <f t="shared" si="16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9"/>
        <v>0</v>
      </c>
      <c r="W169" s="11">
        <f t="shared" si="14"/>
        <v>0</v>
      </c>
      <c r="X169" s="13" t="e">
        <f t="shared" si="15"/>
        <v>#N/A</v>
      </c>
      <c r="Y169" s="16"/>
      <c r="Z169" s="13" t="e">
        <f t="shared" si="16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9"/>
        <v>0</v>
      </c>
      <c r="W170" s="11">
        <f t="shared" si="14"/>
        <v>0</v>
      </c>
      <c r="X170" s="13" t="e">
        <f t="shared" si="15"/>
        <v>#N/A</v>
      </c>
      <c r="Y170" s="16"/>
      <c r="Z170" s="13" t="e">
        <f t="shared" si="16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9"/>
        <v>0</v>
      </c>
      <c r="W171" s="11">
        <f t="shared" si="14"/>
        <v>0</v>
      </c>
      <c r="X171" s="13" t="e">
        <f t="shared" si="15"/>
        <v>#N/A</v>
      </c>
      <c r="Y171" s="16"/>
      <c r="Z171" s="13" t="e">
        <f t="shared" si="16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9"/>
        <v>0</v>
      </c>
      <c r="W172" s="11">
        <f t="shared" si="14"/>
        <v>0</v>
      </c>
      <c r="X172" s="13" t="e">
        <f t="shared" si="15"/>
        <v>#N/A</v>
      </c>
      <c r="Y172" s="16"/>
      <c r="Z172" s="13" t="e">
        <f t="shared" si="16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9"/>
        <v>0</v>
      </c>
      <c r="W173" s="11">
        <f t="shared" si="14"/>
        <v>0</v>
      </c>
      <c r="X173" s="13" t="e">
        <f t="shared" si="15"/>
        <v>#N/A</v>
      </c>
      <c r="Y173" s="16"/>
      <c r="Z173" s="13" t="e">
        <f t="shared" si="16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9"/>
        <v>0</v>
      </c>
      <c r="W174" s="11">
        <f t="shared" si="14"/>
        <v>0</v>
      </c>
      <c r="X174" s="13" t="e">
        <f t="shared" si="15"/>
        <v>#N/A</v>
      </c>
      <c r="Y174" s="16"/>
      <c r="Z174" s="13" t="e">
        <f t="shared" si="16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9"/>
        <v>0</v>
      </c>
      <c r="W175" s="11">
        <f t="shared" si="14"/>
        <v>0</v>
      </c>
      <c r="X175" s="13" t="e">
        <f t="shared" si="15"/>
        <v>#N/A</v>
      </c>
      <c r="Y175" s="16"/>
      <c r="Z175" s="13" t="e">
        <f t="shared" si="16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9"/>
        <v>0</v>
      </c>
      <c r="W176" s="11">
        <f t="shared" si="14"/>
        <v>0</v>
      </c>
      <c r="X176" s="13" t="e">
        <f t="shared" si="15"/>
        <v>#N/A</v>
      </c>
      <c r="Y176" s="16"/>
      <c r="Z176" s="13" t="e">
        <f t="shared" si="16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9"/>
        <v>0</v>
      </c>
      <c r="W177" s="11">
        <f t="shared" si="14"/>
        <v>0</v>
      </c>
      <c r="X177" s="13" t="e">
        <f t="shared" si="15"/>
        <v>#N/A</v>
      </c>
      <c r="Y177" s="16"/>
      <c r="Z177" s="13" t="e">
        <f t="shared" si="16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9"/>
        <v>0</v>
      </c>
      <c r="W178" s="11">
        <f t="shared" si="14"/>
        <v>0</v>
      </c>
      <c r="X178" s="13" t="e">
        <f t="shared" si="15"/>
        <v>#N/A</v>
      </c>
      <c r="Y178" s="16"/>
      <c r="Z178" s="13" t="e">
        <f t="shared" si="16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9"/>
        <v>0</v>
      </c>
      <c r="W179" s="11">
        <f t="shared" si="14"/>
        <v>0</v>
      </c>
      <c r="X179" s="13" t="e">
        <f t="shared" si="15"/>
        <v>#N/A</v>
      </c>
      <c r="Y179" s="16"/>
      <c r="Z179" s="13" t="e">
        <f t="shared" si="16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9"/>
        <v>0</v>
      </c>
      <c r="W180" s="11">
        <f t="shared" si="14"/>
        <v>0</v>
      </c>
      <c r="X180" s="13" t="e">
        <f t="shared" si="15"/>
        <v>#N/A</v>
      </c>
      <c r="Y180" s="16"/>
      <c r="Z180" s="13" t="e">
        <f t="shared" si="16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9"/>
        <v>0</v>
      </c>
      <c r="W181" s="11">
        <f t="shared" si="14"/>
        <v>0</v>
      </c>
      <c r="X181" s="13" t="e">
        <f t="shared" si="15"/>
        <v>#N/A</v>
      </c>
      <c r="Y181" s="16"/>
      <c r="Z181" s="13" t="e">
        <f t="shared" si="16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9"/>
        <v>0</v>
      </c>
      <c r="W182" s="11">
        <f t="shared" si="14"/>
        <v>0</v>
      </c>
      <c r="X182" s="13" t="e">
        <f t="shared" si="15"/>
        <v>#N/A</v>
      </c>
      <c r="Y182" s="16"/>
      <c r="Z182" s="13" t="e">
        <f t="shared" si="16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9"/>
        <v>0</v>
      </c>
      <c r="W183" s="11">
        <f t="shared" si="14"/>
        <v>0</v>
      </c>
      <c r="X183" s="13" t="e">
        <f t="shared" si="15"/>
        <v>#N/A</v>
      </c>
      <c r="Y183" s="16"/>
      <c r="Z183" s="13" t="e">
        <f t="shared" si="16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9"/>
        <v>0</v>
      </c>
      <c r="W184" s="11">
        <f t="shared" si="14"/>
        <v>0</v>
      </c>
      <c r="X184" s="13" t="e">
        <f t="shared" si="15"/>
        <v>#N/A</v>
      </c>
      <c r="Y184" s="16"/>
      <c r="Z184" s="13" t="e">
        <f t="shared" si="16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9"/>
        <v>0</v>
      </c>
      <c r="W185" s="11">
        <f t="shared" si="14"/>
        <v>0</v>
      </c>
      <c r="X185" s="13" t="e">
        <f t="shared" si="15"/>
        <v>#N/A</v>
      </c>
      <c r="Y185" s="16"/>
      <c r="Z185" s="13" t="e">
        <f t="shared" si="16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9"/>
        <v>0</v>
      </c>
      <c r="W186" s="11">
        <f t="shared" si="14"/>
        <v>0</v>
      </c>
      <c r="X186" s="13" t="e">
        <f t="shared" si="15"/>
        <v>#N/A</v>
      </c>
      <c r="Y186" s="16"/>
      <c r="Z186" s="13" t="e">
        <f t="shared" si="16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9"/>
        <v>0</v>
      </c>
      <c r="W187" s="11">
        <f t="shared" si="14"/>
        <v>0</v>
      </c>
      <c r="X187" s="13" t="e">
        <f t="shared" si="15"/>
        <v>#N/A</v>
      </c>
      <c r="Y187" s="16"/>
      <c r="Z187" s="13" t="e">
        <f t="shared" si="16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9"/>
        <v>0</v>
      </c>
      <c r="W188" s="11">
        <f t="shared" si="14"/>
        <v>0</v>
      </c>
      <c r="X188" s="13" t="e">
        <f t="shared" si="15"/>
        <v>#N/A</v>
      </c>
      <c r="Y188" s="16"/>
      <c r="Z188" s="13" t="e">
        <f t="shared" si="16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9"/>
        <v>0</v>
      </c>
      <c r="W189" s="11">
        <f t="shared" si="14"/>
        <v>0</v>
      </c>
      <c r="X189" s="13" t="e">
        <f t="shared" si="15"/>
        <v>#N/A</v>
      </c>
      <c r="Y189" s="16"/>
      <c r="Z189" s="13" t="e">
        <f t="shared" si="16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9"/>
        <v>0</v>
      </c>
      <c r="W190" s="11">
        <f t="shared" si="14"/>
        <v>0</v>
      </c>
      <c r="X190" s="13" t="e">
        <f t="shared" si="15"/>
        <v>#N/A</v>
      </c>
      <c r="Y190" s="16"/>
      <c r="Z190" s="13" t="e">
        <f t="shared" si="16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9"/>
        <v>0</v>
      </c>
      <c r="W191" s="11">
        <f t="shared" si="14"/>
        <v>0</v>
      </c>
      <c r="X191" s="13" t="e">
        <f t="shared" si="15"/>
        <v>#N/A</v>
      </c>
      <c r="Y191" s="16"/>
      <c r="Z191" s="13" t="e">
        <f t="shared" si="16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9"/>
        <v>0</v>
      </c>
      <c r="W192" s="11">
        <f t="shared" si="14"/>
        <v>0</v>
      </c>
      <c r="X192" s="13" t="e">
        <f t="shared" si="15"/>
        <v>#N/A</v>
      </c>
      <c r="Y192" s="16"/>
      <c r="Z192" s="13" t="e">
        <f t="shared" si="16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9"/>
        <v>0</v>
      </c>
      <c r="W193" s="11">
        <f t="shared" si="14"/>
        <v>0</v>
      </c>
      <c r="X193" s="13" t="e">
        <f t="shared" si="15"/>
        <v>#N/A</v>
      </c>
      <c r="Y193" s="16"/>
      <c r="Z193" s="13" t="e">
        <f t="shared" si="16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1">IF(C194, P194, U194 )</f>
        <v>0</v>
      </c>
      <c r="W194" s="11">
        <f t="shared" si="14"/>
        <v>0</v>
      </c>
      <c r="X194" s="13" t="e">
        <f t="shared" si="15"/>
        <v>#N/A</v>
      </c>
      <c r="Y194" s="16"/>
      <c r="Z194" s="13" t="e">
        <f t="shared" si="16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1"/>
        <v>0</v>
      </c>
      <c r="W195" s="11">
        <f t="shared" si="14"/>
        <v>0</v>
      </c>
      <c r="X195" s="13" t="e">
        <f t="shared" si="15"/>
        <v>#N/A</v>
      </c>
      <c r="Y195" s="16"/>
      <c r="Z195" s="13" t="e">
        <f t="shared" si="16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1"/>
        <v>0</v>
      </c>
      <c r="W196" s="11">
        <f t="shared" si="14"/>
        <v>0</v>
      </c>
      <c r="X196" s="13" t="e">
        <f t="shared" si="15"/>
        <v>#N/A</v>
      </c>
      <c r="Y196" s="16"/>
      <c r="Z196" s="13" t="e">
        <f t="shared" si="16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1"/>
        <v>0</v>
      </c>
      <c r="W197" s="11">
        <f t="shared" si="14"/>
        <v>0</v>
      </c>
      <c r="X197" s="13" t="e">
        <f t="shared" si="15"/>
        <v>#N/A</v>
      </c>
      <c r="Y197" s="16"/>
      <c r="Z197" s="13" t="e">
        <f t="shared" si="16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1"/>
        <v>0</v>
      </c>
      <c r="W198" s="11">
        <f t="shared" si="14"/>
        <v>0</v>
      </c>
      <c r="X198" s="13" t="e">
        <f t="shared" si="15"/>
        <v>#N/A</v>
      </c>
      <c r="Y198" s="16"/>
      <c r="Z198" s="13" t="e">
        <f t="shared" si="16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1"/>
        <v>0</v>
      </c>
      <c r="W199" s="11">
        <f t="shared" si="14"/>
        <v>0</v>
      </c>
      <c r="X199" s="13" t="e">
        <f t="shared" si="15"/>
        <v>#N/A</v>
      </c>
      <c r="Y199" s="16"/>
      <c r="Z199" s="13" t="e">
        <f t="shared" si="16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1"/>
        <v>0</v>
      </c>
      <c r="W200" s="11">
        <f t="shared" si="14"/>
        <v>0</v>
      </c>
      <c r="X200" s="13" t="e">
        <f t="shared" si="15"/>
        <v>#N/A</v>
      </c>
      <c r="Y200" s="16"/>
      <c r="Z200" s="13" t="e">
        <f t="shared" si="16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2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3">SUMIF(O:O,AA203,P:P)</f>
        <v>0</v>
      </c>
      <c r="AI203" s="39">
        <f t="shared" ref="AI203:AI266" si="24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3"/>
        <v>0</v>
      </c>
      <c r="AI204" s="39">
        <f t="shared" si="24"/>
        <v>0</v>
      </c>
      <c r="AJ204" s="40">
        <f t="shared" ref="AJ204:AJ222" si="25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6">AL204*AG204/1000</f>
        <v>0</v>
      </c>
      <c r="AO204" s="42"/>
      <c r="AP204" s="41" t="str">
        <f t="shared" ref="AP204:AP267" si="27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3"/>
        <v>0</v>
      </c>
      <c r="AI205" s="39">
        <f t="shared" si="24"/>
        <v>0</v>
      </c>
      <c r="AJ205" s="40">
        <f t="shared" si="25"/>
        <v>0</v>
      </c>
      <c r="AK205" s="41">
        <f>AH205*AG205/1000</f>
        <v>0</v>
      </c>
      <c r="AL205" s="42"/>
      <c r="AM205" s="42"/>
      <c r="AN205" s="41">
        <f t="shared" si="26"/>
        <v>0</v>
      </c>
      <c r="AO205" s="41"/>
      <c r="AP205" s="41" t="str">
        <f t="shared" si="27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3"/>
        <v>0</v>
      </c>
      <c r="AI206" s="39">
        <f t="shared" si="24"/>
        <v>0</v>
      </c>
      <c r="AJ206" s="40">
        <f t="shared" si="25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6"/>
        <v>0</v>
      </c>
      <c r="AO206" s="42"/>
      <c r="AP206" s="41" t="str">
        <f t="shared" si="27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3"/>
        <v>0</v>
      </c>
      <c r="AI207" s="39">
        <f t="shared" si="24"/>
        <v>0</v>
      </c>
      <c r="AJ207" s="40">
        <f t="shared" si="25"/>
        <v>0</v>
      </c>
      <c r="AK207" s="41">
        <f t="shared" ref="AK207:AK240" si="28">AH207*AG207/1000</f>
        <v>0</v>
      </c>
      <c r="AL207" s="42">
        <f>AO207+AQ207-[3]Sheet1!$AH208</f>
        <v>0</v>
      </c>
      <c r="AM207" s="42">
        <f t="shared" ref="AM207:AM216" si="29">AL207-AJ207</f>
        <v>0</v>
      </c>
      <c r="AN207" s="41">
        <f t="shared" si="26"/>
        <v>0</v>
      </c>
      <c r="AO207" s="42"/>
      <c r="AP207" s="41" t="str">
        <f t="shared" si="27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3"/>
        <v>0</v>
      </c>
      <c r="AI208" s="39">
        <f t="shared" si="24"/>
        <v>0</v>
      </c>
      <c r="AJ208" s="40">
        <f t="shared" si="25"/>
        <v>0</v>
      </c>
      <c r="AK208" s="41">
        <f t="shared" si="28"/>
        <v>0</v>
      </c>
      <c r="AL208" s="42">
        <f>AO208+AQ208-[3]Sheet1!$AH209</f>
        <v>0</v>
      </c>
      <c r="AM208" s="42">
        <f t="shared" si="29"/>
        <v>0</v>
      </c>
      <c r="AN208" s="41">
        <f t="shared" si="26"/>
        <v>0</v>
      </c>
      <c r="AO208" s="42"/>
      <c r="AP208" s="41" t="str">
        <f t="shared" si="27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3"/>
        <v>0</v>
      </c>
      <c r="AI209" s="39">
        <f t="shared" si="24"/>
        <v>0</v>
      </c>
      <c r="AJ209" s="40">
        <f t="shared" si="25"/>
        <v>0</v>
      </c>
      <c r="AK209" s="41">
        <f t="shared" si="28"/>
        <v>0</v>
      </c>
      <c r="AL209" s="42">
        <f>AO209+AQ209-[3]Sheet1!$AH210</f>
        <v>0</v>
      </c>
      <c r="AM209" s="42">
        <f t="shared" si="29"/>
        <v>0</v>
      </c>
      <c r="AN209" s="41">
        <f t="shared" si="26"/>
        <v>0</v>
      </c>
      <c r="AO209" s="42"/>
      <c r="AP209" s="41" t="str">
        <f t="shared" si="27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3"/>
        <v>0</v>
      </c>
      <c r="AI210" s="39">
        <f t="shared" si="24"/>
        <v>0</v>
      </c>
      <c r="AJ210" s="40">
        <f t="shared" si="25"/>
        <v>0</v>
      </c>
      <c r="AK210" s="41">
        <f t="shared" si="28"/>
        <v>0</v>
      </c>
      <c r="AL210" s="42">
        <f>AO210+AQ210-[3]Sheet1!$AH211</f>
        <v>0</v>
      </c>
      <c r="AM210" s="42">
        <f t="shared" si="29"/>
        <v>0</v>
      </c>
      <c r="AN210" s="41">
        <f t="shared" si="26"/>
        <v>0</v>
      </c>
      <c r="AO210" s="42"/>
      <c r="AP210" s="41" t="str">
        <f t="shared" si="27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3"/>
        <v>0</v>
      </c>
      <c r="AI211" s="39">
        <f t="shared" si="24"/>
        <v>0</v>
      </c>
      <c r="AJ211" s="40">
        <f t="shared" si="25"/>
        <v>0</v>
      </c>
      <c r="AK211" s="41">
        <f t="shared" si="28"/>
        <v>0</v>
      </c>
      <c r="AL211" s="42">
        <f>AO211+AQ211-[3]Sheet1!$AH212</f>
        <v>0</v>
      </c>
      <c r="AM211" s="42">
        <f t="shared" si="29"/>
        <v>0</v>
      </c>
      <c r="AN211" s="41">
        <f t="shared" si="26"/>
        <v>0</v>
      </c>
      <c r="AO211" s="42"/>
      <c r="AP211" s="41" t="str">
        <f t="shared" si="27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3"/>
        <v>0</v>
      </c>
      <c r="AI212" s="39">
        <f t="shared" si="24"/>
        <v>0</v>
      </c>
      <c r="AJ212" s="40">
        <f t="shared" si="25"/>
        <v>0</v>
      </c>
      <c r="AK212" s="41">
        <f t="shared" si="28"/>
        <v>0</v>
      </c>
      <c r="AL212" s="42">
        <f>AO212+AQ212-[3]Sheet1!$AH213</f>
        <v>0</v>
      </c>
      <c r="AM212" s="42">
        <f t="shared" si="29"/>
        <v>0</v>
      </c>
      <c r="AN212" s="41">
        <f t="shared" si="26"/>
        <v>0</v>
      </c>
      <c r="AO212" s="42"/>
      <c r="AP212" s="41" t="str">
        <f t="shared" si="27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3"/>
        <v>0</v>
      </c>
      <c r="AI213" s="39">
        <f t="shared" si="24"/>
        <v>0</v>
      </c>
      <c r="AJ213" s="40">
        <f t="shared" si="25"/>
        <v>0</v>
      </c>
      <c r="AK213" s="41">
        <f t="shared" si="28"/>
        <v>0</v>
      </c>
      <c r="AL213" s="42">
        <f>AO213+AQ213-[3]Sheet1!$AH214</f>
        <v>0</v>
      </c>
      <c r="AM213" s="42">
        <f t="shared" si="29"/>
        <v>0</v>
      </c>
      <c r="AN213" s="41">
        <f t="shared" si="26"/>
        <v>0</v>
      </c>
      <c r="AO213" s="42"/>
      <c r="AP213" s="41" t="str">
        <f t="shared" si="27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3"/>
        <v>0</v>
      </c>
      <c r="AI214" s="39">
        <f t="shared" si="24"/>
        <v>0</v>
      </c>
      <c r="AJ214" s="40">
        <f t="shared" si="25"/>
        <v>0</v>
      </c>
      <c r="AK214" s="41">
        <f t="shared" si="28"/>
        <v>0</v>
      </c>
      <c r="AL214" s="42">
        <f>AO214+AQ214-[3]Sheet1!$AH215</f>
        <v>0</v>
      </c>
      <c r="AM214" s="42">
        <f t="shared" si="29"/>
        <v>0</v>
      </c>
      <c r="AN214" s="41">
        <f t="shared" si="26"/>
        <v>0</v>
      </c>
      <c r="AO214" s="42"/>
      <c r="AP214" s="41" t="str">
        <f t="shared" si="27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3"/>
        <v>0</v>
      </c>
      <c r="AI215" s="39">
        <f t="shared" si="24"/>
        <v>0</v>
      </c>
      <c r="AJ215" s="40">
        <f t="shared" si="25"/>
        <v>0</v>
      </c>
      <c r="AK215" s="41">
        <f t="shared" si="28"/>
        <v>0</v>
      </c>
      <c r="AL215" s="42">
        <f>AO215+AQ215-[3]Sheet1!$AH216</f>
        <v>0</v>
      </c>
      <c r="AM215" s="42">
        <f t="shared" si="29"/>
        <v>0</v>
      </c>
      <c r="AN215" s="41">
        <f t="shared" si="26"/>
        <v>0</v>
      </c>
      <c r="AO215" s="42"/>
      <c r="AP215" s="41" t="str">
        <f t="shared" si="27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3"/>
        <v>0</v>
      </c>
      <c r="AI216" s="39">
        <f t="shared" si="24"/>
        <v>0</v>
      </c>
      <c r="AJ216" s="40">
        <f t="shared" si="25"/>
        <v>0</v>
      </c>
      <c r="AK216" s="41">
        <f t="shared" si="28"/>
        <v>0</v>
      </c>
      <c r="AL216" s="42">
        <f>AO216+AQ216-[3]Sheet1!$AH217</f>
        <v>0</v>
      </c>
      <c r="AM216" s="42">
        <f t="shared" si="29"/>
        <v>0</v>
      </c>
      <c r="AN216" s="41">
        <f t="shared" si="26"/>
        <v>0</v>
      </c>
      <c r="AO216" s="41"/>
      <c r="AP216" s="41" t="str">
        <f t="shared" si="27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3"/>
        <v>0</v>
      </c>
      <c r="AI217" s="39">
        <f t="shared" si="24"/>
        <v>0</v>
      </c>
      <c r="AJ217" s="40">
        <f t="shared" si="25"/>
        <v>0</v>
      </c>
      <c r="AK217" s="41">
        <f t="shared" si="28"/>
        <v>0</v>
      </c>
      <c r="AL217" s="42">
        <f>AO217+AQ217-[3]Sheet1!$AH218</f>
        <v>0</v>
      </c>
      <c r="AM217" s="42">
        <f>AL217-AJ217</f>
        <v>0</v>
      </c>
      <c r="AN217" s="41">
        <f t="shared" si="26"/>
        <v>0</v>
      </c>
      <c r="AO217" s="42"/>
      <c r="AP217" s="41" t="str">
        <f t="shared" si="27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3"/>
        <v>0</v>
      </c>
      <c r="AI218" s="39">
        <f t="shared" si="24"/>
        <v>0</v>
      </c>
      <c r="AJ218" s="40">
        <f t="shared" si="25"/>
        <v>0</v>
      </c>
      <c r="AK218" s="41">
        <f t="shared" si="28"/>
        <v>0</v>
      </c>
      <c r="AL218" s="42">
        <f>AO218+AQ218-[3]Sheet1!$AH219</f>
        <v>0</v>
      </c>
      <c r="AM218" s="42">
        <f t="shared" ref="AM218:AM267" si="30">AL218-AJ218</f>
        <v>0</v>
      </c>
      <c r="AN218" s="41">
        <f t="shared" si="26"/>
        <v>0</v>
      </c>
      <c r="AO218" s="42"/>
      <c r="AP218" s="41" t="str">
        <f t="shared" si="27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3"/>
        <v>0</v>
      </c>
      <c r="AI219" s="39">
        <f t="shared" si="24"/>
        <v>0</v>
      </c>
      <c r="AJ219" s="40">
        <f t="shared" si="25"/>
        <v>0</v>
      </c>
      <c r="AK219" s="41">
        <f t="shared" si="28"/>
        <v>0</v>
      </c>
      <c r="AL219" s="42">
        <f>AO219+AQ219-[3]Sheet1!$AH220</f>
        <v>0</v>
      </c>
      <c r="AM219" s="42">
        <f t="shared" si="30"/>
        <v>0</v>
      </c>
      <c r="AN219" s="41">
        <f t="shared" si="26"/>
        <v>0</v>
      </c>
      <c r="AO219" s="42"/>
      <c r="AP219" s="41" t="str">
        <f t="shared" si="27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3"/>
        <v>0</v>
      </c>
      <c r="AI220" s="39">
        <f t="shared" si="24"/>
        <v>0</v>
      </c>
      <c r="AJ220" s="40">
        <f t="shared" si="25"/>
        <v>0</v>
      </c>
      <c r="AK220" s="41">
        <f t="shared" si="28"/>
        <v>0</v>
      </c>
      <c r="AL220" s="42">
        <f>AO220+AQ220-[3]Sheet1!$AH221</f>
        <v>0</v>
      </c>
      <c r="AM220" s="42">
        <f t="shared" si="30"/>
        <v>0</v>
      </c>
      <c r="AN220" s="41">
        <f t="shared" si="26"/>
        <v>0</v>
      </c>
      <c r="AO220" s="42"/>
      <c r="AP220" s="41" t="str">
        <f t="shared" si="27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3"/>
        <v>0</v>
      </c>
      <c r="AI221" s="39">
        <f t="shared" si="24"/>
        <v>0</v>
      </c>
      <c r="AJ221" s="40">
        <f t="shared" si="25"/>
        <v>0</v>
      </c>
      <c r="AK221" s="41">
        <f t="shared" si="28"/>
        <v>0</v>
      </c>
      <c r="AL221" s="42">
        <f>AO221+AQ221-[3]Sheet1!$AH222</f>
        <v>0</v>
      </c>
      <c r="AM221" s="42">
        <f t="shared" si="30"/>
        <v>0</v>
      </c>
      <c r="AN221" s="41">
        <f t="shared" si="26"/>
        <v>0</v>
      </c>
      <c r="AO221" s="42"/>
      <c r="AP221" s="41" t="str">
        <f t="shared" si="27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3"/>
        <v>0</v>
      </c>
      <c r="AI222" s="39">
        <f t="shared" si="24"/>
        <v>0</v>
      </c>
      <c r="AJ222" s="40">
        <f t="shared" si="25"/>
        <v>0</v>
      </c>
      <c r="AK222" s="41">
        <f t="shared" si="28"/>
        <v>0</v>
      </c>
      <c r="AL222" s="42">
        <f>AO222+AQ222-[3]Sheet1!$AH223</f>
        <v>0</v>
      </c>
      <c r="AM222" s="42">
        <f t="shared" si="30"/>
        <v>0</v>
      </c>
      <c r="AN222" s="41">
        <f t="shared" si="26"/>
        <v>0</v>
      </c>
      <c r="AO222" s="42"/>
      <c r="AP222" s="41" t="str">
        <f t="shared" si="27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3"/>
        <v>0</v>
      </c>
      <c r="AI223" s="46">
        <f t="shared" si="24"/>
        <v>0</v>
      </c>
      <c r="AJ223" s="47">
        <f>AH223-AI223</f>
        <v>0</v>
      </c>
      <c r="AK223" s="48">
        <f t="shared" si="28"/>
        <v>0</v>
      </c>
      <c r="AL223" s="49">
        <f>AO223+AQ223-[3]Sheet1!$AH224</f>
        <v>0</v>
      </c>
      <c r="AM223" s="49">
        <f t="shared" si="30"/>
        <v>0</v>
      </c>
      <c r="AN223" s="48">
        <f t="shared" si="26"/>
        <v>0</v>
      </c>
      <c r="AO223" s="49"/>
      <c r="AP223" s="48" t="str">
        <f t="shared" si="27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3"/>
        <v>0</v>
      </c>
      <c r="AI224" s="46">
        <f t="shared" si="24"/>
        <v>0</v>
      </c>
      <c r="AJ224" s="47">
        <f t="shared" ref="AJ224:AJ239" si="31">AH224-AI224</f>
        <v>0</v>
      </c>
      <c r="AK224" s="48">
        <f t="shared" si="28"/>
        <v>0</v>
      </c>
      <c r="AL224" s="49">
        <f>AO224+AQ224-[3]Sheet1!$AH225</f>
        <v>0</v>
      </c>
      <c r="AM224" s="49">
        <f t="shared" si="30"/>
        <v>0</v>
      </c>
      <c r="AN224" s="48">
        <f t="shared" si="26"/>
        <v>0</v>
      </c>
      <c r="AO224" s="49"/>
      <c r="AP224" s="48" t="str">
        <f t="shared" si="27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3"/>
        <v>0</v>
      </c>
      <c r="AI225" s="46">
        <f t="shared" si="24"/>
        <v>0</v>
      </c>
      <c r="AJ225" s="47">
        <f t="shared" si="31"/>
        <v>0</v>
      </c>
      <c r="AK225" s="48">
        <f t="shared" si="28"/>
        <v>0</v>
      </c>
      <c r="AL225" s="49">
        <f>AO225+AQ225-[3]Sheet1!$AH226</f>
        <v>0</v>
      </c>
      <c r="AM225" s="49">
        <f t="shared" si="30"/>
        <v>0</v>
      </c>
      <c r="AN225" s="48">
        <f t="shared" si="26"/>
        <v>0</v>
      </c>
      <c r="AO225" s="49"/>
      <c r="AP225" s="48" t="str">
        <f t="shared" si="27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3"/>
        <v>0</v>
      </c>
      <c r="AI226" s="46">
        <f t="shared" si="24"/>
        <v>0</v>
      </c>
      <c r="AJ226" s="47">
        <f t="shared" si="31"/>
        <v>0</v>
      </c>
      <c r="AK226" s="48">
        <f t="shared" si="28"/>
        <v>0</v>
      </c>
      <c r="AL226" s="49">
        <f>AO226+AQ226-[3]Sheet1!$AH227</f>
        <v>0</v>
      </c>
      <c r="AM226" s="49">
        <f t="shared" si="30"/>
        <v>0</v>
      </c>
      <c r="AN226" s="48">
        <f t="shared" si="26"/>
        <v>0</v>
      </c>
      <c r="AO226" s="49"/>
      <c r="AP226" s="48" t="str">
        <f t="shared" si="27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3"/>
        <v>0</v>
      </c>
      <c r="AI227" s="46">
        <f t="shared" si="24"/>
        <v>0</v>
      </c>
      <c r="AJ227" s="47">
        <f t="shared" si="31"/>
        <v>0</v>
      </c>
      <c r="AK227" s="48">
        <f t="shared" si="28"/>
        <v>0</v>
      </c>
      <c r="AL227" s="49">
        <f>AO227+AQ227-[3]Sheet1!$AH228</f>
        <v>0</v>
      </c>
      <c r="AM227" s="49">
        <f t="shared" si="30"/>
        <v>0</v>
      </c>
      <c r="AN227" s="48">
        <f t="shared" si="26"/>
        <v>0</v>
      </c>
      <c r="AO227" s="49"/>
      <c r="AP227" s="48" t="str">
        <f t="shared" si="27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3"/>
        <v>0</v>
      </c>
      <c r="AI228" s="46">
        <f t="shared" si="24"/>
        <v>0</v>
      </c>
      <c r="AJ228" s="47">
        <f t="shared" si="31"/>
        <v>0</v>
      </c>
      <c r="AK228" s="48">
        <f t="shared" si="28"/>
        <v>0</v>
      </c>
      <c r="AL228" s="49">
        <f>AO228+AQ228-[3]Sheet1!$AH229</f>
        <v>0</v>
      </c>
      <c r="AM228" s="49">
        <f t="shared" si="30"/>
        <v>0</v>
      </c>
      <c r="AN228" s="48">
        <f t="shared" si="26"/>
        <v>0</v>
      </c>
      <c r="AO228" s="49"/>
      <c r="AP228" s="48" t="str">
        <f t="shared" si="27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3"/>
        <v>0</v>
      </c>
      <c r="AI229" s="46">
        <f t="shared" si="24"/>
        <v>0</v>
      </c>
      <c r="AJ229" s="47">
        <f t="shared" si="31"/>
        <v>0</v>
      </c>
      <c r="AK229" s="48">
        <f t="shared" si="28"/>
        <v>0</v>
      </c>
      <c r="AL229" s="49">
        <f>AO229+AQ229-[3]Sheet1!$AH230</f>
        <v>0</v>
      </c>
      <c r="AM229" s="49">
        <f t="shared" si="30"/>
        <v>0</v>
      </c>
      <c r="AN229" s="48">
        <f t="shared" si="26"/>
        <v>0</v>
      </c>
      <c r="AO229" s="49"/>
      <c r="AP229" s="48" t="str">
        <f t="shared" si="27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3"/>
        <v>0</v>
      </c>
      <c r="AI230" s="46">
        <f t="shared" si="24"/>
        <v>0</v>
      </c>
      <c r="AJ230" s="47">
        <f t="shared" si="31"/>
        <v>0</v>
      </c>
      <c r="AK230" s="48">
        <f t="shared" si="28"/>
        <v>0</v>
      </c>
      <c r="AL230" s="49">
        <f>AO230+AQ230-[3]Sheet1!$AH231</f>
        <v>0</v>
      </c>
      <c r="AM230" s="49">
        <f t="shared" si="30"/>
        <v>0</v>
      </c>
      <c r="AN230" s="48">
        <f t="shared" si="26"/>
        <v>0</v>
      </c>
      <c r="AO230" s="49"/>
      <c r="AP230" s="48" t="str">
        <f t="shared" si="27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3"/>
        <v>0</v>
      </c>
      <c r="AI231" s="46">
        <f t="shared" si="24"/>
        <v>0</v>
      </c>
      <c r="AJ231" s="47">
        <f t="shared" si="31"/>
        <v>0</v>
      </c>
      <c r="AK231" s="48">
        <f t="shared" si="28"/>
        <v>0</v>
      </c>
      <c r="AL231" s="49">
        <f>AO231+AQ231-[3]Sheet1!$AH232</f>
        <v>0</v>
      </c>
      <c r="AM231" s="49">
        <f t="shared" si="30"/>
        <v>0</v>
      </c>
      <c r="AN231" s="48">
        <f t="shared" si="26"/>
        <v>0</v>
      </c>
      <c r="AO231" s="49"/>
      <c r="AP231" s="48" t="str">
        <f t="shared" si="27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3"/>
        <v>0</v>
      </c>
      <c r="AI232" s="46">
        <f t="shared" si="24"/>
        <v>0</v>
      </c>
      <c r="AJ232" s="47">
        <f t="shared" si="31"/>
        <v>0</v>
      </c>
      <c r="AK232" s="48">
        <f t="shared" si="28"/>
        <v>0</v>
      </c>
      <c r="AL232" s="49">
        <f>AO232+AQ232-[3]Sheet1!$AH233</f>
        <v>0</v>
      </c>
      <c r="AM232" s="49">
        <f t="shared" si="30"/>
        <v>0</v>
      </c>
      <c r="AN232" s="48">
        <f t="shared" si="26"/>
        <v>0</v>
      </c>
      <c r="AO232" s="49"/>
      <c r="AP232" s="48" t="str">
        <f t="shared" si="27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3"/>
        <v>0</v>
      </c>
      <c r="AI233" s="46">
        <f t="shared" si="24"/>
        <v>0</v>
      </c>
      <c r="AJ233" s="47">
        <f t="shared" si="31"/>
        <v>0</v>
      </c>
      <c r="AK233" s="48">
        <f t="shared" si="28"/>
        <v>0</v>
      </c>
      <c r="AL233" s="49">
        <f>AO233+AQ233-[3]Sheet1!$AH234</f>
        <v>0</v>
      </c>
      <c r="AM233" s="49">
        <f t="shared" si="30"/>
        <v>0</v>
      </c>
      <c r="AN233" s="48">
        <f t="shared" si="26"/>
        <v>0</v>
      </c>
      <c r="AO233" s="49"/>
      <c r="AP233" s="48" t="str">
        <f t="shared" si="27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3"/>
        <v>0</v>
      </c>
      <c r="AI234" s="46">
        <f t="shared" si="24"/>
        <v>0</v>
      </c>
      <c r="AJ234" s="47">
        <f t="shared" si="31"/>
        <v>0</v>
      </c>
      <c r="AK234" s="48">
        <f t="shared" si="28"/>
        <v>0</v>
      </c>
      <c r="AL234" s="49">
        <f>AO234+AQ234-[3]Sheet1!$AH235</f>
        <v>0</v>
      </c>
      <c r="AM234" s="49">
        <f t="shared" si="30"/>
        <v>0</v>
      </c>
      <c r="AN234" s="48">
        <f t="shared" si="26"/>
        <v>0</v>
      </c>
      <c r="AO234" s="49"/>
      <c r="AP234" s="48" t="str">
        <f t="shared" si="27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3"/>
        <v>0</v>
      </c>
      <c r="AI235" s="46">
        <f t="shared" si="24"/>
        <v>0</v>
      </c>
      <c r="AJ235" s="47">
        <f t="shared" si="31"/>
        <v>0</v>
      </c>
      <c r="AK235" s="48">
        <f t="shared" si="28"/>
        <v>0</v>
      </c>
      <c r="AL235" s="49">
        <f>AO235+AQ235-[3]Sheet1!$AH236</f>
        <v>0</v>
      </c>
      <c r="AM235" s="49">
        <f t="shared" si="30"/>
        <v>0</v>
      </c>
      <c r="AN235" s="48">
        <f t="shared" si="26"/>
        <v>0</v>
      </c>
      <c r="AO235" s="49"/>
      <c r="AP235" s="48" t="str">
        <f t="shared" si="27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3"/>
        <v>0</v>
      </c>
      <c r="AI236" s="46">
        <f t="shared" si="24"/>
        <v>0</v>
      </c>
      <c r="AJ236" s="47">
        <f t="shared" si="31"/>
        <v>0</v>
      </c>
      <c r="AK236" s="48">
        <f t="shared" si="28"/>
        <v>0</v>
      </c>
      <c r="AL236" s="49">
        <f>AO236+AQ236-[3]Sheet1!$AH237</f>
        <v>0</v>
      </c>
      <c r="AM236" s="49">
        <f t="shared" si="30"/>
        <v>0</v>
      </c>
      <c r="AN236" s="48">
        <f t="shared" si="26"/>
        <v>0</v>
      </c>
      <c r="AO236" s="49"/>
      <c r="AP236" s="48" t="str">
        <f t="shared" si="27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3"/>
        <v>0</v>
      </c>
      <c r="AI237" s="46">
        <f t="shared" si="24"/>
        <v>0</v>
      </c>
      <c r="AJ237" s="47">
        <f t="shared" si="31"/>
        <v>0</v>
      </c>
      <c r="AK237" s="48">
        <f t="shared" si="28"/>
        <v>0</v>
      </c>
      <c r="AL237" s="49">
        <f>AO237+AQ237-[3]Sheet1!$AH238</f>
        <v>0</v>
      </c>
      <c r="AM237" s="49">
        <f t="shared" si="30"/>
        <v>0</v>
      </c>
      <c r="AN237" s="48">
        <f t="shared" si="26"/>
        <v>0</v>
      </c>
      <c r="AO237" s="49"/>
      <c r="AP237" s="48" t="str">
        <f t="shared" si="27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3"/>
        <v>0</v>
      </c>
      <c r="AI238" s="46">
        <f t="shared" si="24"/>
        <v>0</v>
      </c>
      <c r="AJ238" s="47">
        <f t="shared" si="31"/>
        <v>0</v>
      </c>
      <c r="AK238" s="48">
        <f t="shared" si="28"/>
        <v>0</v>
      </c>
      <c r="AL238" s="49">
        <f>AO238+AQ238-[3]Sheet1!$AH239</f>
        <v>0</v>
      </c>
      <c r="AM238" s="49">
        <f t="shared" si="30"/>
        <v>0</v>
      </c>
      <c r="AN238" s="48">
        <f t="shared" si="26"/>
        <v>0</v>
      </c>
      <c r="AO238" s="49"/>
      <c r="AP238" s="48" t="str">
        <f t="shared" si="27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3"/>
        <v>0</v>
      </c>
      <c r="AI239" s="46">
        <f t="shared" si="24"/>
        <v>0</v>
      </c>
      <c r="AJ239" s="47">
        <f t="shared" si="31"/>
        <v>0</v>
      </c>
      <c r="AK239" s="48">
        <f t="shared" si="28"/>
        <v>0</v>
      </c>
      <c r="AL239" s="49">
        <f>AO239+AQ239-[3]Sheet1!$AH240</f>
        <v>0</v>
      </c>
      <c r="AM239" s="49">
        <f t="shared" si="30"/>
        <v>0</v>
      </c>
      <c r="AN239" s="48">
        <f t="shared" si="26"/>
        <v>0</v>
      </c>
      <c r="AO239" s="49"/>
      <c r="AP239" s="48" t="str">
        <f t="shared" si="27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3"/>
        <v>2</v>
      </c>
      <c r="AI240" s="53">
        <f t="shared" si="24"/>
        <v>0</v>
      </c>
      <c r="AJ240" s="54">
        <f>AH240-AI240</f>
        <v>2</v>
      </c>
      <c r="AK240" s="55">
        <f t="shared" si="28"/>
        <v>0.3</v>
      </c>
      <c r="AL240" s="56">
        <f>AO240+AQ240-[3]Sheet1!$AH241</f>
        <v>0</v>
      </c>
      <c r="AM240" s="56">
        <f t="shared" si="30"/>
        <v>-2</v>
      </c>
      <c r="AN240" s="55">
        <f t="shared" si="26"/>
        <v>0</v>
      </c>
      <c r="AO240" s="56"/>
      <c r="AP240" s="55">
        <f t="shared" si="27"/>
        <v>-0.3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3"/>
        <v>6</v>
      </c>
      <c r="AI241" s="53">
        <f t="shared" si="24"/>
        <v>0</v>
      </c>
      <c r="AJ241" s="54">
        <f t="shared" ref="AJ241:AJ264" si="32">AH241-AI241</f>
        <v>6</v>
      </c>
      <c r="AK241" s="55">
        <f>AH241*AG241/1000</f>
        <v>4.5</v>
      </c>
      <c r="AL241" s="56">
        <f>AO241+AQ241-[3]Sheet1!$AH242</f>
        <v>0</v>
      </c>
      <c r="AM241" s="56">
        <f t="shared" si="30"/>
        <v>-6</v>
      </c>
      <c r="AN241" s="55">
        <f t="shared" si="26"/>
        <v>0</v>
      </c>
      <c r="AO241" s="56"/>
      <c r="AP241" s="55">
        <f t="shared" si="27"/>
        <v>-4.5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3"/>
        <v>13</v>
      </c>
      <c r="AI242" s="53">
        <f t="shared" si="24"/>
        <v>0</v>
      </c>
      <c r="AJ242" s="54">
        <f t="shared" si="32"/>
        <v>13</v>
      </c>
      <c r="AK242" s="55">
        <f t="shared" ref="AK242:AK267" si="33">AH242*AG242/1000</f>
        <v>52</v>
      </c>
      <c r="AL242" s="56">
        <f>AO242+AQ242-[3]Sheet1!$AH243</f>
        <v>0</v>
      </c>
      <c r="AM242" s="56">
        <f t="shared" si="30"/>
        <v>-13</v>
      </c>
      <c r="AN242" s="55">
        <f t="shared" si="26"/>
        <v>0</v>
      </c>
      <c r="AO242" s="56"/>
      <c r="AP242" s="55">
        <f t="shared" si="27"/>
        <v>-52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3"/>
        <v>0</v>
      </c>
      <c r="AI243" s="53">
        <f t="shared" si="24"/>
        <v>0</v>
      </c>
      <c r="AJ243" s="54">
        <f t="shared" si="32"/>
        <v>0</v>
      </c>
      <c r="AK243" s="55">
        <f t="shared" si="33"/>
        <v>0</v>
      </c>
      <c r="AL243" s="56">
        <f>AO243+AQ243-[3]Sheet1!$AH244</f>
        <v>0</v>
      </c>
      <c r="AM243" s="56">
        <f t="shared" si="30"/>
        <v>0</v>
      </c>
      <c r="AN243" s="55">
        <f t="shared" si="26"/>
        <v>0</v>
      </c>
      <c r="AO243" s="56"/>
      <c r="AP243" s="55" t="str">
        <f t="shared" si="27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3"/>
        <v>0</v>
      </c>
      <c r="AI244" s="53">
        <f t="shared" si="24"/>
        <v>0</v>
      </c>
      <c r="AJ244" s="54">
        <f t="shared" si="32"/>
        <v>0</v>
      </c>
      <c r="AK244" s="55">
        <f t="shared" si="33"/>
        <v>0</v>
      </c>
      <c r="AL244" s="56">
        <f>AO244+AQ244-[3]Sheet1!$AH245</f>
        <v>0</v>
      </c>
      <c r="AM244" s="56">
        <f t="shared" si="30"/>
        <v>0</v>
      </c>
      <c r="AN244" s="55">
        <f t="shared" si="26"/>
        <v>0</v>
      </c>
      <c r="AO244" s="56"/>
      <c r="AP244" s="55" t="str">
        <f t="shared" si="27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3"/>
        <v>0</v>
      </c>
      <c r="AI245" s="53">
        <f t="shared" si="24"/>
        <v>0</v>
      </c>
      <c r="AJ245" s="54">
        <f t="shared" si="32"/>
        <v>0</v>
      </c>
      <c r="AK245" s="55">
        <f t="shared" si="33"/>
        <v>0</v>
      </c>
      <c r="AL245" s="56">
        <f>AO245+AQ245-[3]Sheet1!$AH246</f>
        <v>0</v>
      </c>
      <c r="AM245" s="56">
        <f t="shared" si="30"/>
        <v>0</v>
      </c>
      <c r="AN245" s="55">
        <f t="shared" si="26"/>
        <v>0</v>
      </c>
      <c r="AO245" s="56"/>
      <c r="AP245" s="55" t="str">
        <f t="shared" si="27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3"/>
        <v>0</v>
      </c>
      <c r="AI246" s="53">
        <f t="shared" si="24"/>
        <v>0</v>
      </c>
      <c r="AJ246" s="54">
        <f t="shared" si="32"/>
        <v>0</v>
      </c>
      <c r="AK246" s="55">
        <f t="shared" si="33"/>
        <v>0</v>
      </c>
      <c r="AL246" s="56">
        <f>AO246+AQ246-[3]Sheet1!$AH247</f>
        <v>0</v>
      </c>
      <c r="AM246" s="56">
        <f t="shared" si="30"/>
        <v>0</v>
      </c>
      <c r="AN246" s="55">
        <f t="shared" si="26"/>
        <v>0</v>
      </c>
      <c r="AO246" s="56"/>
      <c r="AP246" s="55" t="str">
        <f t="shared" si="27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3"/>
        <v>0</v>
      </c>
      <c r="AI247" s="53">
        <f t="shared" si="24"/>
        <v>0</v>
      </c>
      <c r="AJ247" s="54">
        <f t="shared" si="32"/>
        <v>0</v>
      </c>
      <c r="AK247" s="55">
        <f t="shared" si="33"/>
        <v>0</v>
      </c>
      <c r="AL247" s="56">
        <f>AO247+AQ247-[3]Sheet1!$AH248</f>
        <v>0</v>
      </c>
      <c r="AM247" s="56">
        <f t="shared" si="30"/>
        <v>0</v>
      </c>
      <c r="AN247" s="55">
        <f t="shared" si="26"/>
        <v>0</v>
      </c>
      <c r="AO247" s="56"/>
      <c r="AP247" s="55" t="str">
        <f t="shared" si="27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3"/>
        <v>0</v>
      </c>
      <c r="AI248" s="53">
        <f t="shared" si="24"/>
        <v>0</v>
      </c>
      <c r="AJ248" s="54">
        <f t="shared" si="32"/>
        <v>0</v>
      </c>
      <c r="AK248" s="55">
        <f t="shared" si="33"/>
        <v>0</v>
      </c>
      <c r="AL248" s="56">
        <f>AO248+AQ248-[3]Sheet1!$AH249</f>
        <v>0</v>
      </c>
      <c r="AM248" s="56">
        <f t="shared" si="30"/>
        <v>0</v>
      </c>
      <c r="AN248" s="55">
        <f t="shared" si="26"/>
        <v>0</v>
      </c>
      <c r="AO248" s="56"/>
      <c r="AP248" s="55" t="str">
        <f t="shared" si="27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3"/>
        <v>0</v>
      </c>
      <c r="AI249" s="53">
        <f t="shared" si="24"/>
        <v>0</v>
      </c>
      <c r="AJ249" s="54">
        <f t="shared" si="32"/>
        <v>0</v>
      </c>
      <c r="AK249" s="55">
        <f t="shared" si="33"/>
        <v>0</v>
      </c>
      <c r="AL249" s="56">
        <f>AO249+AQ249-[3]Sheet1!$AH250</f>
        <v>0</v>
      </c>
      <c r="AM249" s="56">
        <f t="shared" si="30"/>
        <v>0</v>
      </c>
      <c r="AN249" s="55">
        <f t="shared" si="26"/>
        <v>0</v>
      </c>
      <c r="AO249" s="56"/>
      <c r="AP249" s="55" t="str">
        <f t="shared" si="27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3"/>
        <v>0</v>
      </c>
      <c r="AI250" s="53">
        <f t="shared" si="24"/>
        <v>0</v>
      </c>
      <c r="AJ250" s="54">
        <f t="shared" si="32"/>
        <v>0</v>
      </c>
      <c r="AK250" s="55">
        <f t="shared" si="33"/>
        <v>0</v>
      </c>
      <c r="AL250" s="56">
        <f>AO250+AQ250-[3]Sheet1!$AH251</f>
        <v>0</v>
      </c>
      <c r="AM250" s="56">
        <f t="shared" si="30"/>
        <v>0</v>
      </c>
      <c r="AN250" s="55">
        <f t="shared" si="26"/>
        <v>0</v>
      </c>
      <c r="AO250" s="56"/>
      <c r="AP250" s="55" t="str">
        <f t="shared" si="27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3"/>
        <v>1</v>
      </c>
      <c r="AI251" s="53">
        <f t="shared" si="24"/>
        <v>0</v>
      </c>
      <c r="AJ251" s="54">
        <f t="shared" si="32"/>
        <v>1</v>
      </c>
      <c r="AK251" s="55">
        <f t="shared" si="33"/>
        <v>0.15</v>
      </c>
      <c r="AL251" s="56">
        <f>AO251+AQ251-[3]Sheet1!$AH252</f>
        <v>0</v>
      </c>
      <c r="AM251" s="56">
        <f t="shared" si="30"/>
        <v>-1</v>
      </c>
      <c r="AN251" s="55">
        <f t="shared" si="26"/>
        <v>0</v>
      </c>
      <c r="AO251" s="56"/>
      <c r="AP251" s="55">
        <f t="shared" si="27"/>
        <v>-0.15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3"/>
        <v>5</v>
      </c>
      <c r="AI252" s="53">
        <f t="shared" si="24"/>
        <v>0</v>
      </c>
      <c r="AJ252" s="54">
        <f t="shared" si="32"/>
        <v>5</v>
      </c>
      <c r="AK252" s="55">
        <f t="shared" si="33"/>
        <v>3.75</v>
      </c>
      <c r="AL252" s="56">
        <f>AO252+AQ252-[3]Sheet1!$AH253</f>
        <v>0</v>
      </c>
      <c r="AM252" s="56">
        <f t="shared" si="30"/>
        <v>-5</v>
      </c>
      <c r="AN252" s="55">
        <f t="shared" si="26"/>
        <v>0</v>
      </c>
      <c r="AO252" s="56"/>
      <c r="AP252" s="55">
        <f t="shared" si="27"/>
        <v>-3.75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3"/>
        <v>2</v>
      </c>
      <c r="AI253" s="53">
        <f t="shared" si="24"/>
        <v>0</v>
      </c>
      <c r="AJ253" s="54">
        <f t="shared" si="32"/>
        <v>2</v>
      </c>
      <c r="AK253" s="55">
        <f t="shared" si="33"/>
        <v>0.3</v>
      </c>
      <c r="AL253" s="56">
        <f>AO253+AQ253-[3]Sheet1!$AH254</f>
        <v>0</v>
      </c>
      <c r="AM253" s="56">
        <f t="shared" si="30"/>
        <v>-2</v>
      </c>
      <c r="AN253" s="55">
        <f t="shared" si="26"/>
        <v>0</v>
      </c>
      <c r="AO253" s="56"/>
      <c r="AP253" s="55">
        <f t="shared" si="27"/>
        <v>-0.3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3"/>
        <v>7</v>
      </c>
      <c r="AI254" s="53">
        <f t="shared" si="24"/>
        <v>0</v>
      </c>
      <c r="AJ254" s="54">
        <f t="shared" si="32"/>
        <v>7</v>
      </c>
      <c r="AK254" s="55">
        <f t="shared" si="33"/>
        <v>5.25</v>
      </c>
      <c r="AL254" s="56">
        <f>AO254+AQ254-[3]Sheet1!$AH255</f>
        <v>0</v>
      </c>
      <c r="AM254" s="56">
        <f t="shared" si="30"/>
        <v>-7</v>
      </c>
      <c r="AN254" s="55">
        <f t="shared" si="26"/>
        <v>0</v>
      </c>
      <c r="AO254" s="56"/>
      <c r="AP254" s="55">
        <f t="shared" si="27"/>
        <v>-5.25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3"/>
        <v>0</v>
      </c>
      <c r="AI255" s="53">
        <f t="shared" si="24"/>
        <v>0</v>
      </c>
      <c r="AJ255" s="54">
        <f t="shared" si="32"/>
        <v>0</v>
      </c>
      <c r="AK255" s="55">
        <f t="shared" si="33"/>
        <v>0</v>
      </c>
      <c r="AL255" s="56">
        <f>AO255+AQ255-[3]Sheet1!$AH256</f>
        <v>0</v>
      </c>
      <c r="AM255" s="56">
        <f t="shared" si="30"/>
        <v>0</v>
      </c>
      <c r="AN255" s="55">
        <f t="shared" si="26"/>
        <v>0</v>
      </c>
      <c r="AO255" s="56"/>
      <c r="AP255" s="55" t="str">
        <f t="shared" si="27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3"/>
        <v>0</v>
      </c>
      <c r="AI256" s="53">
        <f t="shared" si="24"/>
        <v>0</v>
      </c>
      <c r="AJ256" s="54">
        <f t="shared" si="32"/>
        <v>0</v>
      </c>
      <c r="AK256" s="55">
        <f t="shared" si="33"/>
        <v>0</v>
      </c>
      <c r="AL256" s="56">
        <f>AO256+AQ256-[3]Sheet1!$AH257</f>
        <v>0</v>
      </c>
      <c r="AM256" s="56">
        <f t="shared" si="30"/>
        <v>0</v>
      </c>
      <c r="AN256" s="55">
        <f t="shared" si="26"/>
        <v>0</v>
      </c>
      <c r="AO256" s="56"/>
      <c r="AP256" s="55" t="str">
        <f t="shared" si="27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3"/>
        <v>0</v>
      </c>
      <c r="AI257" s="53">
        <f t="shared" si="24"/>
        <v>0</v>
      </c>
      <c r="AJ257" s="54">
        <f t="shared" si="32"/>
        <v>0</v>
      </c>
      <c r="AK257" s="55">
        <f t="shared" si="33"/>
        <v>0</v>
      </c>
      <c r="AL257" s="56">
        <f>AO257+AQ257-[3]Sheet1!$AH258</f>
        <v>0</v>
      </c>
      <c r="AM257" s="56">
        <f t="shared" si="30"/>
        <v>0</v>
      </c>
      <c r="AN257" s="55">
        <f t="shared" si="26"/>
        <v>0</v>
      </c>
      <c r="AO257" s="56"/>
      <c r="AP257" s="55" t="str">
        <f t="shared" si="27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3"/>
        <v>0</v>
      </c>
      <c r="AI258" s="53">
        <f t="shared" si="24"/>
        <v>0</v>
      </c>
      <c r="AJ258" s="54">
        <f t="shared" si="32"/>
        <v>0</v>
      </c>
      <c r="AK258" s="55">
        <f t="shared" si="33"/>
        <v>0</v>
      </c>
      <c r="AL258" s="56">
        <f>AO258+AQ258-[3]Sheet1!$AH259</f>
        <v>0</v>
      </c>
      <c r="AM258" s="56">
        <f t="shared" si="30"/>
        <v>0</v>
      </c>
      <c r="AN258" s="55">
        <f t="shared" si="26"/>
        <v>0</v>
      </c>
      <c r="AO258" s="56"/>
      <c r="AP258" s="55" t="str">
        <f t="shared" si="27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3"/>
        <v>0</v>
      </c>
      <c r="AI259" s="53">
        <f t="shared" si="24"/>
        <v>0</v>
      </c>
      <c r="AJ259" s="54">
        <f t="shared" si="32"/>
        <v>0</v>
      </c>
      <c r="AK259" s="55">
        <f t="shared" si="33"/>
        <v>0</v>
      </c>
      <c r="AL259" s="56">
        <f>AO259+AQ259-[3]Sheet1!$AH260</f>
        <v>0</v>
      </c>
      <c r="AM259" s="56">
        <f t="shared" si="30"/>
        <v>0</v>
      </c>
      <c r="AN259" s="55">
        <f t="shared" si="26"/>
        <v>0</v>
      </c>
      <c r="AO259" s="56"/>
      <c r="AP259" s="55" t="str">
        <f t="shared" si="27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3"/>
        <v>0</v>
      </c>
      <c r="AI260" s="53">
        <f t="shared" si="24"/>
        <v>0</v>
      </c>
      <c r="AJ260" s="54">
        <f t="shared" si="32"/>
        <v>0</v>
      </c>
      <c r="AK260" s="55">
        <f t="shared" si="33"/>
        <v>0</v>
      </c>
      <c r="AL260" s="56">
        <f>AO260+AQ260-[3]Sheet1!$AH261</f>
        <v>0</v>
      </c>
      <c r="AM260" s="56">
        <f t="shared" si="30"/>
        <v>0</v>
      </c>
      <c r="AN260" s="55">
        <f t="shared" si="26"/>
        <v>0</v>
      </c>
      <c r="AO260" s="56"/>
      <c r="AP260" s="55" t="str">
        <f t="shared" si="27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3"/>
        <v>0</v>
      </c>
      <c r="AI261" s="53">
        <f t="shared" si="24"/>
        <v>0</v>
      </c>
      <c r="AJ261" s="54">
        <f t="shared" si="32"/>
        <v>0</v>
      </c>
      <c r="AK261" s="55">
        <f t="shared" si="33"/>
        <v>0</v>
      </c>
      <c r="AL261" s="56">
        <f>AO261+AQ261-[3]Sheet1!$AH262</f>
        <v>0</v>
      </c>
      <c r="AM261" s="56">
        <f t="shared" si="30"/>
        <v>0</v>
      </c>
      <c r="AN261" s="55">
        <f t="shared" si="26"/>
        <v>0</v>
      </c>
      <c r="AO261" s="56"/>
      <c r="AP261" s="55" t="str">
        <f t="shared" si="27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3"/>
        <v>0</v>
      </c>
      <c r="AI262" s="53">
        <f t="shared" si="24"/>
        <v>0</v>
      </c>
      <c r="AJ262" s="54">
        <f t="shared" si="32"/>
        <v>0</v>
      </c>
      <c r="AK262" s="55">
        <f t="shared" si="33"/>
        <v>0</v>
      </c>
      <c r="AL262" s="56">
        <f>AO262+AQ262-[3]Sheet1!$AH263</f>
        <v>0</v>
      </c>
      <c r="AM262" s="56">
        <f t="shared" si="30"/>
        <v>0</v>
      </c>
      <c r="AN262" s="55">
        <f t="shared" si="26"/>
        <v>0</v>
      </c>
      <c r="AO262" s="56"/>
      <c r="AP262" s="55" t="str">
        <f t="shared" si="27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3"/>
        <v>0</v>
      </c>
      <c r="AI263" s="53">
        <f t="shared" si="24"/>
        <v>0</v>
      </c>
      <c r="AJ263" s="54">
        <f t="shared" si="32"/>
        <v>0</v>
      </c>
      <c r="AK263" s="55">
        <f t="shared" si="33"/>
        <v>0</v>
      </c>
      <c r="AL263" s="56">
        <f>AO263+AQ263-[3]Sheet1!$AH264</f>
        <v>0</v>
      </c>
      <c r="AM263" s="56">
        <f t="shared" si="30"/>
        <v>0</v>
      </c>
      <c r="AN263" s="55">
        <f t="shared" si="26"/>
        <v>0</v>
      </c>
      <c r="AO263" s="56"/>
      <c r="AP263" s="55" t="str">
        <f t="shared" si="27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3"/>
        <v>0</v>
      </c>
      <c r="AI264" s="53">
        <f t="shared" si="24"/>
        <v>0</v>
      </c>
      <c r="AJ264" s="54">
        <f t="shared" si="32"/>
        <v>0</v>
      </c>
      <c r="AK264" s="55">
        <f t="shared" si="33"/>
        <v>0</v>
      </c>
      <c r="AL264" s="56">
        <f>AO264+AQ264-[3]Sheet1!$AH265</f>
        <v>0</v>
      </c>
      <c r="AM264" s="56">
        <f t="shared" si="30"/>
        <v>0</v>
      </c>
      <c r="AN264" s="55">
        <f t="shared" si="26"/>
        <v>0</v>
      </c>
      <c r="AO264" s="56"/>
      <c r="AP264" s="55" t="str">
        <f t="shared" si="27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3"/>
        <v>0</v>
      </c>
      <c r="AI265" s="58">
        <f t="shared" si="24"/>
        <v>0</v>
      </c>
      <c r="AJ265" s="58"/>
      <c r="AK265" s="61" t="e">
        <f t="shared" si="33"/>
        <v>#VALUE!</v>
      </c>
      <c r="AL265" s="61">
        <f>AO265+AQ265-[3]Sheet1!$AH266</f>
        <v>0</v>
      </c>
      <c r="AM265" s="61">
        <f t="shared" si="30"/>
        <v>0</v>
      </c>
      <c r="AN265" s="61" t="e">
        <f t="shared" si="26"/>
        <v>#VALUE!</v>
      </c>
      <c r="AO265" s="62"/>
      <c r="AP265" s="61" t="str">
        <f t="shared" si="27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3"/>
        <v>0</v>
      </c>
      <c r="AI266" s="58">
        <f t="shared" si="24"/>
        <v>0</v>
      </c>
      <c r="AJ266" s="58"/>
      <c r="AK266" s="61" t="e">
        <f t="shared" si="33"/>
        <v>#VALUE!</v>
      </c>
      <c r="AL266" s="61">
        <f>AO266+AQ266-[3]Sheet1!$AH267</f>
        <v>0</v>
      </c>
      <c r="AM266" s="61">
        <f t="shared" si="30"/>
        <v>0</v>
      </c>
      <c r="AN266" s="61" t="e">
        <f t="shared" si="26"/>
        <v>#VALUE!</v>
      </c>
      <c r="AO266" s="62"/>
      <c r="AP266" s="61" t="str">
        <f t="shared" si="27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4">SUMIF(O:O,AA267,P:P)</f>
        <v>0</v>
      </c>
      <c r="AI267" s="58">
        <f t="shared" ref="AI267" si="35">SUMIF(O:O,AA267,V:V)</f>
        <v>0</v>
      </c>
      <c r="AJ267" s="58"/>
      <c r="AK267" s="61" t="e">
        <f t="shared" si="33"/>
        <v>#VALUE!</v>
      </c>
      <c r="AL267" s="61">
        <f>AO267+AQ267-[3]Sheet1!$AH268</f>
        <v>0</v>
      </c>
      <c r="AM267" s="61">
        <f t="shared" si="30"/>
        <v>0</v>
      </c>
      <c r="AN267" s="61" t="e">
        <f t="shared" si="26"/>
        <v>#VALUE!</v>
      </c>
      <c r="AO267" s="62"/>
      <c r="AP267" s="61" t="str">
        <f t="shared" si="27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4:W6 W28:W200" name="باقیمانده_5"/>
    <protectedRange algorithmName="SHA-512" hashValue="f5WsBkExWTs/LKakVBbNBXjGjwaAPcOxHhJFt4MnEAAY0TgGUtLBwc6BQDnps5THm9Gccqda3SWXIrg2Z9o+GA==" saltValue="9EXh0tvvNrwpkDbSuYJ+Uw==" spinCount="100000" sqref="V4:V6 V28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  <protectedRange algorithmName="SHA-512" hashValue="jjrV5Hy6JwvVqOO7tKoZVoRg7rpBcjqvT96GSIFiDncBaImziwFUF2JC6d0rT0SfgZv+eJ/5g2VdqSB7bdW0mg==" saltValue="0Igh3j97EZBwjtfDd8U1wg==" spinCount="100000" sqref="W7:W27" name="باقیمانده_5_2"/>
    <protectedRange algorithmName="SHA-512" hashValue="f5WsBkExWTs/LKakVBbNBXjGjwaAPcOxHhJFt4MnEAAY0TgGUtLBwc6BQDnps5THm9Gccqda3SWXIrg2Z9o+GA==" saltValue="9EXh0tvvNrwpkDbSuYJ+Uw==" spinCount="100000" sqref="V7:V27" name="تعداد ارسال شده_4_2"/>
  </protectedRanges>
  <mergeCells count="127">
    <mergeCell ref="H45:H47"/>
    <mergeCell ref="G45:G47"/>
    <mergeCell ref="AA45:AA47"/>
    <mergeCell ref="AB45:AB47"/>
    <mergeCell ref="AC45:AC47"/>
    <mergeCell ref="AE42:AE43"/>
    <mergeCell ref="N45:N47"/>
    <mergeCell ref="M45:M47"/>
    <mergeCell ref="L45:L47"/>
    <mergeCell ref="I45:I47"/>
    <mergeCell ref="AD45:AD47"/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  <mergeCell ref="AD36:AD41"/>
    <mergeCell ref="AC36:AC41"/>
    <mergeCell ref="AB36:AB41"/>
    <mergeCell ref="AA36:AA41"/>
    <mergeCell ref="G36:G41"/>
    <mergeCell ref="H36:H41"/>
    <mergeCell ref="I36:I41"/>
    <mergeCell ref="L36:L41"/>
    <mergeCell ref="M36:M41"/>
    <mergeCell ref="N36:N41"/>
    <mergeCell ref="G33:G34"/>
    <mergeCell ref="AD33:AD34"/>
    <mergeCell ref="AC33:AC34"/>
    <mergeCell ref="AB33:AB34"/>
    <mergeCell ref="AA33:AA34"/>
    <mergeCell ref="N33:N34"/>
    <mergeCell ref="M33:M34"/>
    <mergeCell ref="L33:L34"/>
    <mergeCell ref="I33:I34"/>
    <mergeCell ref="H33:H34"/>
    <mergeCell ref="G5:G6"/>
    <mergeCell ref="AD5:AD6"/>
    <mergeCell ref="AC5:AC6"/>
    <mergeCell ref="AB5:AB6"/>
    <mergeCell ref="AA5:AA6"/>
    <mergeCell ref="N5:N6"/>
    <mergeCell ref="M5:M6"/>
    <mergeCell ref="L5:L6"/>
    <mergeCell ref="I5:I6"/>
    <mergeCell ref="H5:H6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AD10:AD11"/>
    <mergeCell ref="G14:G17"/>
    <mergeCell ref="H14:H17"/>
    <mergeCell ref="I14:I17"/>
    <mergeCell ref="L14:L17"/>
    <mergeCell ref="M14:M17"/>
    <mergeCell ref="N14:N17"/>
    <mergeCell ref="AA14:AA17"/>
    <mergeCell ref="AB14:AB17"/>
    <mergeCell ref="AC14:AC17"/>
    <mergeCell ref="AD14:AD17"/>
    <mergeCell ref="G10:G11"/>
    <mergeCell ref="H10:H11"/>
    <mergeCell ref="I10:I11"/>
    <mergeCell ref="L10:L11"/>
    <mergeCell ref="M10:M11"/>
    <mergeCell ref="N10:N11"/>
    <mergeCell ref="AA10:AA11"/>
    <mergeCell ref="AB10:AB11"/>
    <mergeCell ref="AC10:AC11"/>
    <mergeCell ref="AD20:AD21"/>
    <mergeCell ref="G20:G21"/>
    <mergeCell ref="H20:H21"/>
    <mergeCell ref="I20:I21"/>
    <mergeCell ref="L20:L21"/>
    <mergeCell ref="M20:M21"/>
    <mergeCell ref="AE20:AE21"/>
    <mergeCell ref="G22:G23"/>
    <mergeCell ref="H22:H23"/>
    <mergeCell ref="I22:I23"/>
    <mergeCell ref="L22:L23"/>
    <mergeCell ref="M22:M23"/>
    <mergeCell ref="N22:N23"/>
    <mergeCell ref="AA22:AA23"/>
    <mergeCell ref="AB22:AB23"/>
    <mergeCell ref="AC22:AC23"/>
    <mergeCell ref="AD22:AD23"/>
    <mergeCell ref="AE22:AE23"/>
    <mergeCell ref="N20:N21"/>
    <mergeCell ref="AA20:AA21"/>
    <mergeCell ref="AB20:AB21"/>
    <mergeCell ref="AC20:AC21"/>
    <mergeCell ref="AD25:AD26"/>
    <mergeCell ref="AD29:AD32"/>
    <mergeCell ref="AC29:AC32"/>
    <mergeCell ref="AB29:AB32"/>
    <mergeCell ref="AA29:AA32"/>
    <mergeCell ref="G29:G32"/>
    <mergeCell ref="H29:H32"/>
    <mergeCell ref="I29:I32"/>
    <mergeCell ref="L29:L32"/>
    <mergeCell ref="M29:M32"/>
    <mergeCell ref="N29:N32"/>
    <mergeCell ref="G25:G26"/>
    <mergeCell ref="H25:H26"/>
    <mergeCell ref="I25:I26"/>
    <mergeCell ref="L25:L26"/>
    <mergeCell ref="M25:M26"/>
    <mergeCell ref="N25:N26"/>
    <mergeCell ref="AA25:AA26"/>
    <mergeCell ref="AB25:AB26"/>
    <mergeCell ref="AC25:AC26"/>
  </mergeCells>
  <conditionalFormatting sqref="G2:I2 AA2:AF2 Q2:Z3 K2:P2 AE3:AF3">
    <cfRule type="expression" dxfId="122" priority="10">
      <formula>$C2</formula>
    </cfRule>
  </conditionalFormatting>
  <conditionalFormatting sqref="G2:I2 AD2 Z2:Z3">
    <cfRule type="expression" dxfId="121" priority="11">
      <formula>$E2</formula>
    </cfRule>
  </conditionalFormatting>
  <conditionalFormatting sqref="G2:I2 AD2">
    <cfRule type="expression" dxfId="120" priority="9">
      <formula>$A2</formula>
    </cfRule>
  </conditionalFormatting>
  <conditionalFormatting sqref="J2:J200 O3:P10 K3:K11">
    <cfRule type="expression" dxfId="119" priority="3">
      <formula>$C2</formula>
    </cfRule>
  </conditionalFormatting>
  <conditionalFormatting sqref="J2:J200 Z2:Z200">
    <cfRule type="expression" dxfId="118" priority="2">
      <formula>$A2</formula>
    </cfRule>
  </conditionalFormatting>
  <conditionalFormatting sqref="J2:J200">
    <cfRule type="expression" dxfId="117" priority="4">
      <formula>$E2</formula>
    </cfRule>
  </conditionalFormatting>
  <conditionalFormatting sqref="Q4:AF5 G33:I33 K33:AF33 G35:I36 K35:AF36 G42:I42 K42:AF42 G44:I45 K44:AF45 G48:I200 K48:AF200 Q6:Z6 O30:Z32 O34:Z34 O37:Z41 O43:Z43 O46:Z47 H4:H5 AE6:AF6 K30:K32 AE30:AF32 K34 AE34:AF34 K37:K41 AE37:AF41 K43 AF43 K46:K47 AE46:AF47">
    <cfRule type="expression" dxfId="116" priority="75">
      <formula>$C4</formula>
    </cfRule>
  </conditionalFormatting>
  <conditionalFormatting sqref="Q7:AF10 G12:I14 K12:AF14 G18:I20 K18:AF20 G22:I22 K22:AF22 G24:I25 K24:AF25 G27:I29 K27:AF29 O11:Z11 O15:Z17 O21:Z21 O23:Z23 O26:Z26 H7:H10 AE11:AF11 K15:K17 AE15:AF17 K21 AF21 K23 AF23 K26 AE26:AF26">
    <cfRule type="expression" dxfId="115" priority="6">
      <formula>$C7</formula>
    </cfRule>
  </conditionalFormatting>
  <conditionalFormatting sqref="W2:W200">
    <cfRule type="expression" dxfId="114" priority="1">
      <formula>$AG2</formula>
    </cfRule>
  </conditionalFormatting>
  <conditionalFormatting sqref="AD4:AD5 G33:I33 AD33 G35:I36 AD35:AD36 G42:I42 AD42 G44:I45 AD44:AD45 G48:I200 AD48:AD200">
    <cfRule type="expression" dxfId="113" priority="74">
      <formula>$A4</formula>
    </cfRule>
  </conditionalFormatting>
  <conditionalFormatting sqref="AD4:AD5 Z4:Z6 Z28:Z200 G33:I33 AD33 G35:I36 AD35:AD36 G42:I42 AD42 G44:I45 AD44:AD45 G48:I200 AD48:AD200">
    <cfRule type="expression" dxfId="112" priority="76">
      <formula>$E4</formula>
    </cfRule>
  </conditionalFormatting>
  <conditionalFormatting sqref="AD7:AD10 G12:I14 AD12:AD14 G18:I20 AD18:AD20 G22:I22 AD22 G24:I25 AD24:AD25 G27:I29 AD27:AD29">
    <cfRule type="expression" dxfId="111" priority="5">
      <formula>$A7</formula>
    </cfRule>
  </conditionalFormatting>
  <conditionalFormatting sqref="AD7:AD10 Z7:Z27 G12:I14 AD12:AD14 G18:I20 AD18:AD20 G22:I22 AD22 G24:I25 AD24:AD25 G27:I29 AD27:AD29">
    <cfRule type="expression" dxfId="110" priority="7">
      <formula>$E7</formula>
    </cfRule>
  </conditionalFormatting>
  <conditionalFormatting sqref="AL203:AM203">
    <cfRule type="dataBar" priority="3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{54200644-AEB4-47E4-B0DB-E2C820CC625D}</x14:id>
        </ext>
      </extLst>
    </cfRule>
  </conditionalFormatting>
  <conditionalFormatting sqref="AL204:AM204">
    <cfRule type="dataBar" priority="3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{B845802E-CB38-41E0-BE25-49F33B5C9391}</x14:id>
        </ext>
      </extLst>
    </cfRule>
  </conditionalFormatting>
  <conditionalFormatting sqref="AL205:AM205">
    <cfRule type="dataBar" priority="3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{4E06F9CA-7716-45C5-BC64-7152463C16A6}</x14:id>
        </ext>
      </extLst>
    </cfRule>
  </conditionalFormatting>
  <conditionalFormatting sqref="AL206:AM206">
    <cfRule type="dataBar" priority="3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{F29DB974-6837-4EE9-BD8B-AD279FC90C20}</x14:id>
        </ext>
      </extLst>
    </cfRule>
  </conditionalFormatting>
  <conditionalFormatting sqref="AL207:AM207">
    <cfRule type="dataBar" priority="3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{114DF819-5265-44D1-B382-B74177B305C0}</x14:id>
        </ext>
      </extLst>
    </cfRule>
  </conditionalFormatting>
  <conditionalFormatting sqref="AL208:AM208">
    <cfRule type="dataBar" priority="3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{4422ECE2-746C-4BF3-B809-E04E2F038B93}</x14:id>
        </ext>
      </extLst>
    </cfRule>
  </conditionalFormatting>
  <conditionalFormatting sqref="AL209:AM209">
    <cfRule type="dataBar" priority="3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{28D86815-EB5B-45EC-BABA-E51F6299AC25}</x14:id>
        </ext>
      </extLst>
    </cfRule>
  </conditionalFormatting>
  <conditionalFormatting sqref="AL210:AM210">
    <cfRule type="dataBar" priority="3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{C12FE5EB-78FF-4B30-8878-4FD03712AA2D}</x14:id>
        </ext>
      </extLst>
    </cfRule>
  </conditionalFormatting>
  <conditionalFormatting sqref="AL211:AM211">
    <cfRule type="dataBar" priority="3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{3D043E9E-5F09-4361-87B3-AD3C911EEEB9}</x14:id>
        </ext>
      </extLst>
    </cfRule>
  </conditionalFormatting>
  <conditionalFormatting sqref="AL212:AM212">
    <cfRule type="dataBar" priority="2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{FF923ECB-EE4A-492F-B56C-BD57C9F62813}</x14:id>
        </ext>
      </extLst>
    </cfRule>
  </conditionalFormatting>
  <conditionalFormatting sqref="AL213:AM213">
    <cfRule type="dataBar" priority="2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{0C2D36A3-0BD3-4B4E-B1FA-008ED563143C}</x14:id>
        </ext>
      </extLst>
    </cfRule>
  </conditionalFormatting>
  <conditionalFormatting sqref="AL214:AM214">
    <cfRule type="dataBar" priority="2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{6B68A836-C822-4131-A3D9-888ED451AEDC}</x14:id>
        </ext>
      </extLst>
    </cfRule>
  </conditionalFormatting>
  <conditionalFormatting sqref="AL215:AM215">
    <cfRule type="dataBar" priority="2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{410A0009-1C28-4528-A554-AA536F74BAB3}</x14:id>
        </ext>
      </extLst>
    </cfRule>
  </conditionalFormatting>
  <conditionalFormatting sqref="AL216:AM216">
    <cfRule type="dataBar" priority="2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{A36A211B-2241-4ECB-B04D-C6BE418BD8E6}</x14:id>
        </ext>
      </extLst>
    </cfRule>
  </conditionalFormatting>
  <conditionalFormatting sqref="AL217:AM217">
    <cfRule type="dataBar" priority="2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{D76EDB98-4775-41F4-9396-671FD4FFA027}</x14:id>
        </ext>
      </extLst>
    </cfRule>
  </conditionalFormatting>
  <conditionalFormatting sqref="AL218:AM218">
    <cfRule type="dataBar" priority="2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{645EF775-52C5-4DE8-B498-382D272FA7E4}</x14:id>
        </ext>
      </extLst>
    </cfRule>
  </conditionalFormatting>
  <conditionalFormatting sqref="AL219:AM219">
    <cfRule type="dataBar" priority="2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{7B242401-321F-4830-9E67-3CA565C674CF}</x14:id>
        </ext>
      </extLst>
    </cfRule>
  </conditionalFormatting>
  <conditionalFormatting sqref="AL220:AM220">
    <cfRule type="dataBar" priority="2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{D388B1F4-9361-4076-8193-28FBC1F3157C}</x14:id>
        </ext>
      </extLst>
    </cfRule>
  </conditionalFormatting>
  <conditionalFormatting sqref="AL221:AM221">
    <cfRule type="dataBar" priority="3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{0C48AC31-221E-4A2A-A335-F5A0EF066AD8}</x14:id>
        </ext>
      </extLst>
    </cfRule>
  </conditionalFormatting>
  <conditionalFormatting sqref="AL223:AM223">
    <cfRule type="dataBar" priority="4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{412E2997-784C-4745-86E0-364D1A4799F3}</x14:id>
        </ext>
      </extLst>
    </cfRule>
  </conditionalFormatting>
  <conditionalFormatting sqref="AL224:AM224">
    <cfRule type="dataBar" priority="4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{3483EE0F-D44F-4FF7-8F0B-27AEAB436C87}</x14:id>
        </ext>
      </extLst>
    </cfRule>
  </conditionalFormatting>
  <conditionalFormatting sqref="AL225:AM225">
    <cfRule type="dataBar" priority="4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{0BDA2365-AEFB-4E27-B7F8-01AAD777518F}</x14:id>
        </ext>
      </extLst>
    </cfRule>
  </conditionalFormatting>
  <conditionalFormatting sqref="AL226:AM226">
    <cfRule type="dataBar" priority="4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{03FB36E2-DEAE-4D01-84B3-924E0B7F5CA6}</x14:id>
        </ext>
      </extLst>
    </cfRule>
  </conditionalFormatting>
  <conditionalFormatting sqref="AL227:AM227">
    <cfRule type="dataBar" priority="4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{C3FA92E4-D0AF-4562-9614-F82A4EDCC0D7}</x14:id>
        </ext>
      </extLst>
    </cfRule>
  </conditionalFormatting>
  <conditionalFormatting sqref="AL228:AM228">
    <cfRule type="dataBar" priority="4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{41CC2A42-78C2-45D6-BF55-287443576FF6}</x14:id>
        </ext>
      </extLst>
    </cfRule>
  </conditionalFormatting>
  <conditionalFormatting sqref="AL229:AM229">
    <cfRule type="dataBar" priority="2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{B8523FF5-7BC7-4EF2-9CF7-BD7A04E0ADFA}</x14:id>
        </ext>
      </extLst>
    </cfRule>
  </conditionalFormatting>
  <conditionalFormatting sqref="AL230:AM230">
    <cfRule type="dataBar" priority="1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{499E558F-1BEE-4945-B524-6FDC2D7FB03C}</x14:id>
        </ext>
      </extLst>
    </cfRule>
  </conditionalFormatting>
  <conditionalFormatting sqref="AL231:AM231">
    <cfRule type="dataBar" priority="1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{7CFB4A59-A3C7-44D7-95EE-BA26A5A89A49}</x14:id>
        </ext>
      </extLst>
    </cfRule>
  </conditionalFormatting>
  <conditionalFormatting sqref="AL232:AM232">
    <cfRule type="dataBar" priority="1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{47ABD118-5012-48D2-BA3B-1E6869D8BA6A}</x14:id>
        </ext>
      </extLst>
    </cfRule>
  </conditionalFormatting>
  <conditionalFormatting sqref="AL233:AM233">
    <cfRule type="dataBar" priority="1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{29156ABE-1970-477B-BB17-CE21A8F849B7}</x14:id>
        </ext>
      </extLst>
    </cfRule>
  </conditionalFormatting>
  <conditionalFormatting sqref="AL234:AM234">
    <cfRule type="dataBar" priority="1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{D1511E87-0567-4F5F-B525-90224EA8A585}</x14:id>
        </ext>
      </extLst>
    </cfRule>
  </conditionalFormatting>
  <conditionalFormatting sqref="AL235:AM235">
    <cfRule type="dataBar" priority="4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{1F78E9B4-F48F-4DC8-9450-E639EE9DCFD9}</x14:id>
        </ext>
      </extLst>
    </cfRule>
  </conditionalFormatting>
  <conditionalFormatting sqref="AL236:AM236">
    <cfRule type="dataBar" priority="4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{1CC55A7A-7F7A-4F2E-9BD6-14CF6BC7CE17}</x14:id>
        </ext>
      </extLst>
    </cfRule>
  </conditionalFormatting>
  <conditionalFormatting sqref="AL237:AM237">
    <cfRule type="dataBar" priority="4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{EBE0CC08-F788-4A96-8B26-183EE6A3E803}</x14:id>
        </ext>
      </extLst>
    </cfRule>
  </conditionalFormatting>
  <conditionalFormatting sqref="AL238:AM238">
    <cfRule type="dataBar" priority="4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{A6C2D6FD-2973-4C14-8267-A2FD0896DA75}</x14:id>
        </ext>
      </extLst>
    </cfRule>
  </conditionalFormatting>
  <conditionalFormatting sqref="AL239:AM239">
    <cfRule type="dataBar" priority="5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{DB0C396D-421A-4D11-999C-F6EAF223E496}</x14:id>
        </ext>
      </extLst>
    </cfRule>
  </conditionalFormatting>
  <conditionalFormatting sqref="AL240:AM240">
    <cfRule type="dataBar" priority="5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{8992DEA8-45C3-430C-8F66-57372F71F511}</x14:id>
        </ext>
      </extLst>
    </cfRule>
  </conditionalFormatting>
  <conditionalFormatting sqref="AL241:AM241">
    <cfRule type="dataBar" priority="5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{D1454B0A-2402-4EA8-8D13-AB48A9B96CB4}</x14:id>
        </ext>
      </extLst>
    </cfRule>
  </conditionalFormatting>
  <conditionalFormatting sqref="AL242:AM242">
    <cfRule type="dataBar" priority="5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{1C8E9B44-12D5-4113-96F9-C258171A7970}</x14:id>
        </ext>
      </extLst>
    </cfRule>
  </conditionalFormatting>
  <conditionalFormatting sqref="AL243:AM243">
    <cfRule type="dataBar" priority="5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{C02218DB-900C-44DB-A886-EED722628C95}</x14:id>
        </ext>
      </extLst>
    </cfRule>
  </conditionalFormatting>
  <conditionalFormatting sqref="AL244:AM244">
    <cfRule type="dataBar" priority="5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{4FC21C7B-2638-419F-8B76-784FDF13A03A}</x14:id>
        </ext>
      </extLst>
    </cfRule>
  </conditionalFormatting>
  <conditionalFormatting sqref="AL245:AM245">
    <cfRule type="dataBar" priority="5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{DDD03282-E207-48A0-8DA0-2A2DC5C8686F}</x14:id>
        </ext>
      </extLst>
    </cfRule>
  </conditionalFormatting>
  <conditionalFormatting sqref="AL246:AM246">
    <cfRule type="dataBar" priority="5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{7C98AC6D-402B-4613-A0BC-A69DE86C2A8D}</x14:id>
        </ext>
      </extLst>
    </cfRule>
  </conditionalFormatting>
  <conditionalFormatting sqref="AL247:AM247">
    <cfRule type="dataBar" priority="5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{04083B98-CF04-490A-85F3-5A70D425557C}</x14:id>
        </ext>
      </extLst>
    </cfRule>
  </conditionalFormatting>
  <conditionalFormatting sqref="AL248:AM248">
    <cfRule type="dataBar" priority="1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{DE5CC571-15D7-49CE-B35F-0F83484B1735}</x14:id>
        </ext>
      </extLst>
    </cfRule>
  </conditionalFormatting>
  <conditionalFormatting sqref="AL249:AM249">
    <cfRule type="dataBar" priority="5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{FBAB0425-BF65-4072-85D8-28099D40A4AB}</x14:id>
        </ext>
      </extLst>
    </cfRule>
  </conditionalFormatting>
  <conditionalFormatting sqref="AL250:AM250">
    <cfRule type="dataBar" priority="6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{E35A62CC-C48E-4AC0-A0D0-5C5B779187E1}</x14:id>
        </ext>
      </extLst>
    </cfRule>
  </conditionalFormatting>
  <conditionalFormatting sqref="AL251:AM251">
    <cfRule type="dataBar" priority="6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{AFAEEA5E-23B9-4C3E-B24D-67F56465C1EA}</x14:id>
        </ext>
      </extLst>
    </cfRule>
  </conditionalFormatting>
  <conditionalFormatting sqref="AL252:AM252">
    <cfRule type="dataBar" priority="6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{15A875C2-ECBB-4BC5-A207-50774C9AA798}</x14:id>
        </ext>
      </extLst>
    </cfRule>
  </conditionalFormatting>
  <conditionalFormatting sqref="AL253:AM253">
    <cfRule type="dataBar" priority="6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{24D5F61C-5D66-4F66-8E0E-4569ABEBA821}</x14:id>
        </ext>
      </extLst>
    </cfRule>
  </conditionalFormatting>
  <conditionalFormatting sqref="AL254:AM254">
    <cfRule type="dataBar" priority="6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{ABCC4666-59BE-427B-AC59-1C60F2AF9DC5}</x14:id>
        </ext>
      </extLst>
    </cfRule>
  </conditionalFormatting>
  <conditionalFormatting sqref="AL255:AM255">
    <cfRule type="dataBar" priority="6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{19EDC7A5-31E2-4EBB-925A-E0E047A2041B}</x14:id>
        </ext>
      </extLst>
    </cfRule>
  </conditionalFormatting>
  <conditionalFormatting sqref="AL256:AM256">
    <cfRule type="dataBar" priority="6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{1DB47D66-7A1D-44C4-BA0D-99D91CE46756}</x14:id>
        </ext>
      </extLst>
    </cfRule>
  </conditionalFormatting>
  <conditionalFormatting sqref="AL257:AM257">
    <cfRule type="dataBar" priority="6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{4A5C777D-C0C2-4AD4-922C-E00C61A43975}</x14:id>
        </ext>
      </extLst>
    </cfRule>
  </conditionalFormatting>
  <conditionalFormatting sqref="AL258:AM258">
    <cfRule type="dataBar" priority="1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{18366112-7B88-411C-AB68-0D7DC64D389E}</x14:id>
        </ext>
      </extLst>
    </cfRule>
  </conditionalFormatting>
  <conditionalFormatting sqref="AL259:AM259">
    <cfRule type="dataBar" priority="1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{262014A0-2853-4548-920D-2F73FB60AD20}</x14:id>
        </ext>
      </extLst>
    </cfRule>
  </conditionalFormatting>
  <conditionalFormatting sqref="AL260:AM260">
    <cfRule type="dataBar" priority="6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{380C6002-8491-48A5-B949-2FD63A4B06EF}</x14:id>
        </ext>
      </extLst>
    </cfRule>
  </conditionalFormatting>
  <conditionalFormatting sqref="AL261:AM261">
    <cfRule type="dataBar" priority="6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{A06BA362-B38D-47BD-AB2D-7A48BFB9CA7B}</x14:id>
        </ext>
      </extLst>
    </cfRule>
  </conditionalFormatting>
  <conditionalFormatting sqref="AL262:AM262">
    <cfRule type="dataBar" priority="7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{D928C41A-7379-40D5-BFF4-B1BC8CDA0300}</x14:id>
        </ext>
      </extLst>
    </cfRule>
  </conditionalFormatting>
  <conditionalFormatting sqref="AL263:AM263">
    <cfRule type="dataBar" priority="7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{60FE8376-98B5-4D0C-90E8-6915D6FCD8A6}</x14:id>
        </ext>
      </extLst>
    </cfRule>
  </conditionalFormatting>
  <conditionalFormatting sqref="AL264:AM264">
    <cfRule type="dataBar" priority="7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{A63085DB-0632-46FB-BC5C-991CF1007FFA}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200644-AEB4-47E4-B0DB-E2C820CC625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845802E-CB38-41E0-BE25-49F33B5C939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E06F9CA-7716-45C5-BC64-7152463C16A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29DB974-6837-4EE9-BD8B-AD279FC90C2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14DF819-5265-44D1-B382-B74177B305C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422ECE2-746C-4BF3-B809-E04E2F038B9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8D86815-EB5B-45EC-BABA-E51F6299AC2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12FE5EB-78FF-4B30-8878-4FD03712AA2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D043E9E-5F09-4361-87B3-AD3C911EEEB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F923ECB-EE4A-492F-B56C-BD57C9F6281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C2D36A3-0BD3-4B4E-B1FA-008ED563143C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B68A836-C822-4131-A3D9-888ED451AED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10A0009-1C28-4528-A554-AA536F74BAB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36A211B-2241-4ECB-B04D-C6BE418BD8E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76EDB98-4775-41F4-9396-671FD4FFA02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45EF775-52C5-4DE8-B498-382D272FA7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B242401-321F-4830-9E67-3CA565C674C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388B1F4-9361-4076-8193-28FBC1F3157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C48AC31-221E-4A2A-A335-F5A0EF066A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12E2997-784C-4745-86E0-364D1A4799F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483EE0F-D44F-4FF7-8F0B-27AEAB436C8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BDA2365-AEFB-4E27-B7F8-01AAD777518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3FB36E2-DEAE-4D01-84B3-924E0B7F5CA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3FA92E4-D0AF-4562-9614-F82A4EDCC0D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1CC2A42-78C2-45D6-BF55-287443576F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8523FF5-7BC7-4EF2-9CF7-BD7A04E0ADF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99E558F-1BEE-4945-B524-6FDC2D7FB03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CFB4A59-A3C7-44D7-95EE-BA26A5A89A4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7ABD118-5012-48D2-BA3B-1E6869D8BA6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9156ABE-1970-477B-BB17-CE21A8F849B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1511E87-0567-4F5F-B525-90224EA8A58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F78E9B4-F48F-4DC8-9450-E639EE9DCFD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CC55A7A-7F7A-4F2E-9BD6-14CF6BC7CE1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BE0CC08-F788-4A96-8B26-183EE6A3E80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6C2D6FD-2973-4C14-8267-A2FD0896DA7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B0C396D-421A-4D11-999C-F6EAF223E49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992DEA8-45C3-430C-8F66-57372F71F51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D1454B0A-2402-4EA8-8D13-AB48A9B96CB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C8E9B44-12D5-4113-96F9-C258171A797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02218DB-900C-44DB-A886-EED722628C9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FC21C7B-2638-419F-8B76-784FDF13A03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DD03282-E207-48A0-8DA0-2A2DC5C8686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C98AC6D-402B-4613-A0BC-A69DE86C2A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4083B98-CF04-490A-85F3-5A70D425557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E5CC571-15D7-49CE-B35F-0F83484B173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BAB0425-BF65-4072-85D8-28099D40A4A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35A62CC-C48E-4AC0-A0D0-5C5B779187E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FAEEA5E-23B9-4C3E-B24D-67F56465C1E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5A875C2-ECBB-4BC5-A207-50774C9AA79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4D5F61C-5D66-4F66-8E0E-4569ABEBA82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BCC4666-59BE-427B-AC59-1C60F2AF9DC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9EDC7A5-31E2-4EBB-925A-E0E047A2041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DB47D66-7A1D-44C4-BA0D-99D91CE4675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A5C777D-C0C2-4AD4-922C-E00C61A4397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8366112-7B88-411C-AB68-0D7DC64D389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62014A0-2853-4548-920D-2F73FB60AD2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80C6002-8491-48A5-B949-2FD63A4B06E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A06BA362-B38D-47BD-AB2D-7A48BFB9CA7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28C41A-7379-40D5-BFF4-B1BC8CDA030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0FE8376-98B5-4D0C-90E8-6915D6FCD8A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63085DB-0632-46FB-BC5C-991CF1007FF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2724-4F49-4955-91E6-ADDD8337D1F1}">
  <dimension ref="A1:AR267"/>
  <sheetViews>
    <sheetView rightToLeft="1" topLeftCell="G1" zoomScale="70" zoomScaleNormal="70" workbookViewId="0">
      <selection activeCell="N13" sqref="N13:N15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21875" style="25" bestFit="1" customWidth="1"/>
    <col min="9" max="9" width="23.7773437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6.88671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06.33203125" style="23" bestFit="1" customWidth="1"/>
    <col min="29" max="29" width="15.77734375" style="28" bestFit="1" customWidth="1"/>
    <col min="30" max="30" width="13.6640625" style="29" bestFit="1" customWidth="1"/>
    <col min="31" max="31" width="31.109375" style="23" bestFit="1" customWidth="1"/>
    <col min="32" max="32" width="28.33203125" style="23" bestFit="1" customWidth="1"/>
    <col min="33" max="33" width="13.5546875" style="23" bestFit="1" customWidth="1"/>
    <col min="34" max="34" width="132.55468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>
        <v>1</v>
      </c>
      <c r="H2" s="125">
        <v>681600</v>
      </c>
      <c r="I2" s="123" t="s">
        <v>911</v>
      </c>
      <c r="J2" s="102"/>
      <c r="K2" s="10" t="str">
        <f t="shared" ref="K2:K65" ca="1" si="0">IF(C2, TODAY(), "" )</f>
        <v/>
      </c>
      <c r="L2" s="121" t="s">
        <v>965</v>
      </c>
      <c r="M2" s="121" t="s">
        <v>966</v>
      </c>
      <c r="N2" s="121"/>
      <c r="O2" s="102">
        <v>5523.1</v>
      </c>
      <c r="P2" s="102">
        <v>1</v>
      </c>
      <c r="Q2" s="12" t="str">
        <f>VLOOKUP(O2, '[1]لیست محصولات اردیبهشت ۱۴۰۳'!B:C,2,0)</f>
        <v>کوتوا دانکن | Kotowa Duncan</v>
      </c>
      <c r="R2" s="102" t="s">
        <v>353</v>
      </c>
      <c r="S2" s="11">
        <f>VLOOKUP(O2, '[1]لیست محصولات اردیبهشت ۱۴۰۳'!B:F,5,0)</f>
        <v>150</v>
      </c>
      <c r="T2" s="13">
        <f>VLOOKUP(O2, '[1]لیست محصولات اردیبهشت ۱۴۰۳'!B:G,6,0)</f>
        <v>2550000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2550000</v>
      </c>
      <c r="Y2" s="16"/>
      <c r="Z2" s="13">
        <f t="shared" ref="Z2:Z65" si="4">X2-Y2</f>
        <v>2550000</v>
      </c>
      <c r="AA2" s="133" t="s">
        <v>38</v>
      </c>
      <c r="AB2" s="131" t="s">
        <v>967</v>
      </c>
      <c r="AC2" s="127" t="s">
        <v>968</v>
      </c>
      <c r="AD2" s="129" t="s">
        <v>41</v>
      </c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شهرک اکباتان کوی بیمه خیابان ریاحی مجتمع پردیس ۲ واحد ۱۲۱  - پرستو مرادی 09123788571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1"/>
      <c r="H3" s="182"/>
      <c r="I3" s="151"/>
      <c r="J3" s="102"/>
      <c r="K3" s="10" t="str">
        <f t="shared" ca="1" si="0"/>
        <v/>
      </c>
      <c r="L3" s="135"/>
      <c r="M3" s="135"/>
      <c r="N3" s="135"/>
      <c r="O3" s="102">
        <v>5522.1</v>
      </c>
      <c r="P3" s="102">
        <v>1</v>
      </c>
      <c r="Q3" s="12" t="str">
        <f>VLOOKUP(O3, '[1]لیست محصولات اردیبهشت ۱۴۰۳'!B:C,2,0)</f>
        <v>تامارا | Tamara</v>
      </c>
      <c r="R3" s="102" t="s">
        <v>353</v>
      </c>
      <c r="S3" s="11">
        <f>VLOOKUP(O3, '[1]لیست محصولات اردیبهشت ۱۴۰۳'!B:F,5,0)</f>
        <v>150</v>
      </c>
      <c r="T3" s="13">
        <f>VLOOKUP(O3, '[1]لیست محصولات اردیبهشت ۱۴۰۳'!B:G,6,0)</f>
        <v>2600000</v>
      </c>
      <c r="U3" s="14"/>
      <c r="V3" s="15">
        <f t="shared" si="1"/>
        <v>0</v>
      </c>
      <c r="W3" s="11">
        <f t="shared" si="2"/>
        <v>1</v>
      </c>
      <c r="X3" s="13">
        <f t="shared" si="3"/>
        <v>2600000</v>
      </c>
      <c r="Y3" s="16"/>
      <c r="Z3" s="13">
        <f t="shared" si="4"/>
        <v>2600000</v>
      </c>
      <c r="AA3" s="155"/>
      <c r="AB3" s="154"/>
      <c r="AC3" s="153"/>
      <c r="AD3" s="152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4"/>
      <c r="H4" s="126"/>
      <c r="I4" s="124"/>
      <c r="J4" s="102"/>
      <c r="K4" s="10" t="str">
        <f t="shared" ca="1" si="0"/>
        <v/>
      </c>
      <c r="L4" s="122"/>
      <c r="M4" s="122"/>
      <c r="N4" s="122"/>
      <c r="O4" s="102">
        <v>5511.11</v>
      </c>
      <c r="P4" s="102">
        <v>1</v>
      </c>
      <c r="Q4" s="65" t="str">
        <f>VLOOKUP(O4, '[1]لیست محصولات اردیبهشت ۱۴۰۳'!B:C,2,0)</f>
        <v>هامبلا(رست دمی) | Hambella( Filter Roast)</v>
      </c>
      <c r="R4" s="102" t="s">
        <v>353</v>
      </c>
      <c r="S4" s="11">
        <f>VLOOKUP(O4, '[1]لیست محصولات اردیبهشت ۱۴۰۳'!B:F,5,0)</f>
        <v>150</v>
      </c>
      <c r="T4" s="13">
        <f>VLOOKUP(O4, '[1]لیست محصولات اردیبهشت ۱۴۰۳'!B:G,6,0)</f>
        <v>2800000</v>
      </c>
      <c r="U4" s="14"/>
      <c r="V4" s="15">
        <f t="shared" si="1"/>
        <v>0</v>
      </c>
      <c r="W4" s="11">
        <f t="shared" si="2"/>
        <v>1</v>
      </c>
      <c r="X4" s="13">
        <f t="shared" si="3"/>
        <v>2800000</v>
      </c>
      <c r="Y4" s="16"/>
      <c r="Z4" s="13">
        <f t="shared" si="4"/>
        <v>2800000</v>
      </c>
      <c r="AA4" s="134"/>
      <c r="AB4" s="132"/>
      <c r="AC4" s="128"/>
      <c r="AD4" s="130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2</v>
      </c>
      <c r="H5" s="9">
        <v>274722071483</v>
      </c>
      <c r="I5" s="101" t="s">
        <v>911</v>
      </c>
      <c r="J5" s="102"/>
      <c r="K5" s="10" t="str">
        <f t="shared" ca="1" si="0"/>
        <v/>
      </c>
      <c r="L5" s="11" t="s">
        <v>969</v>
      </c>
      <c r="M5" s="11" t="s">
        <v>970</v>
      </c>
      <c r="N5" s="11"/>
      <c r="O5" s="102">
        <v>3326.1</v>
      </c>
      <c r="P5" s="102">
        <v>1</v>
      </c>
      <c r="Q5" s="12" t="str">
        <f>VLOOKUP(O5, '[1]لیست محصولات اردیبهشت ۱۴۰۳'!B:C,2,0)</f>
        <v>میاگروس | Milagros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3750000</v>
      </c>
      <c r="U5" s="14"/>
      <c r="V5" s="15">
        <f t="shared" si="1"/>
        <v>0</v>
      </c>
      <c r="W5" s="11">
        <f t="shared" si="2"/>
        <v>1</v>
      </c>
      <c r="X5" s="13">
        <f t="shared" si="3"/>
        <v>3750000</v>
      </c>
      <c r="Y5" s="16"/>
      <c r="Z5" s="13">
        <f t="shared" si="4"/>
        <v>3750000</v>
      </c>
      <c r="AA5" s="17" t="s">
        <v>38</v>
      </c>
      <c r="AB5" s="12" t="s">
        <v>971</v>
      </c>
      <c r="AC5" s="18" t="s">
        <v>972</v>
      </c>
      <c r="AD5" s="19" t="s">
        <v>41</v>
      </c>
      <c r="AE5" s="103" t="s">
        <v>973</v>
      </c>
      <c r="AF5" s="20"/>
      <c r="AG5" s="21" t="str">
        <f t="shared" si="5"/>
        <v>TRUE</v>
      </c>
      <c r="AH5" s="22" t="str">
        <f t="shared" si="6"/>
        <v>تهران خیابان شریعتی خیابان یخچال خیابان کی نژاد خیابان جلایی‌پور پلاک ۲۵ واحد ۴  - سیامک کارخیران 09109030659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3</v>
      </c>
      <c r="H6" s="9">
        <v>274729920876</v>
      </c>
      <c r="I6" s="101" t="s">
        <v>911</v>
      </c>
      <c r="J6" s="102"/>
      <c r="K6" s="10" t="str">
        <f t="shared" ca="1" si="0"/>
        <v/>
      </c>
      <c r="L6" s="11" t="s">
        <v>315</v>
      </c>
      <c r="M6" s="11" t="s">
        <v>551</v>
      </c>
      <c r="N6" s="11" t="s">
        <v>974</v>
      </c>
      <c r="O6" s="102">
        <v>3326.1</v>
      </c>
      <c r="P6" s="102">
        <v>1</v>
      </c>
      <c r="Q6" s="12" t="str">
        <f>VLOOKUP(O6, '[1]لیست محصولات اردیبهشت ۱۴۰۳'!B:C,2,0)</f>
        <v>میاگروس | Milagros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3750000</v>
      </c>
      <c r="U6" s="14"/>
      <c r="V6" s="15">
        <f t="shared" si="1"/>
        <v>0</v>
      </c>
      <c r="W6" s="11">
        <f t="shared" si="2"/>
        <v>1</v>
      </c>
      <c r="X6" s="13">
        <f t="shared" si="3"/>
        <v>3750000</v>
      </c>
      <c r="Y6" s="16"/>
      <c r="Z6" s="13">
        <f t="shared" si="4"/>
        <v>3750000</v>
      </c>
      <c r="AA6" s="17" t="s">
        <v>38</v>
      </c>
      <c r="AB6" s="12" t="s">
        <v>975</v>
      </c>
      <c r="AC6" s="18" t="s">
        <v>976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رودهن - بلوار ایت الله خامنه ای روبه روی درب دانشگاه ازاد اسلامی واحد رودهن کافه رز - محمدرضا رستمی 09012525357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4</v>
      </c>
      <c r="H7" s="9">
        <v>274773295946</v>
      </c>
      <c r="I7" s="102" t="s">
        <v>977</v>
      </c>
      <c r="J7" s="102"/>
      <c r="K7" s="10" t="str">
        <f t="shared" ca="1" si="0"/>
        <v/>
      </c>
      <c r="L7" s="11" t="s">
        <v>325</v>
      </c>
      <c r="M7" s="11" t="s">
        <v>855</v>
      </c>
      <c r="N7" s="11" t="s">
        <v>978</v>
      </c>
      <c r="O7" s="102">
        <v>3325.1</v>
      </c>
      <c r="P7" s="102">
        <v>1</v>
      </c>
      <c r="Q7" s="12" t="str">
        <f>VLOOKUP(O7, '[1]لیست محصولات اردیبهشت ۱۴۰۳'!B:C,2,0)</f>
        <v>راتناگری | Ratnagiri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4250000</v>
      </c>
      <c r="U7" s="24"/>
      <c r="V7" s="15">
        <f t="shared" si="1"/>
        <v>0</v>
      </c>
      <c r="W7" s="11">
        <f t="shared" si="2"/>
        <v>1</v>
      </c>
      <c r="X7" s="13">
        <f t="shared" si="3"/>
        <v>4250000</v>
      </c>
      <c r="Y7" s="16"/>
      <c r="Z7" s="13">
        <f t="shared" si="4"/>
        <v>4250000</v>
      </c>
      <c r="AA7" s="17" t="s">
        <v>292</v>
      </c>
      <c r="AB7" s="12" t="s">
        <v>979</v>
      </c>
      <c r="AC7" s="18" t="s">
        <v>980</v>
      </c>
      <c r="AD7" s="19"/>
      <c r="AE7" s="18"/>
      <c r="AF7" s="20"/>
      <c r="AG7" s="21" t="str">
        <f t="shared" si="5"/>
        <v>TRUE</v>
      </c>
      <c r="AH7" s="22" t="str">
        <f t="shared" si="6"/>
        <v>اصفهان خیابان خواجه عمید خیابان دکتر آیت خیابان فرهنگ شرقی مجتمع مسکونی بهمن (کوی نوبهار)نبش نوبهار 5 پلاک11 کافه دارا - سروش فرهادی 09055392454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3">
        <v>5</v>
      </c>
      <c r="H8" s="125">
        <v>54139721301</v>
      </c>
      <c r="I8" s="123" t="s">
        <v>977</v>
      </c>
      <c r="J8" s="102"/>
      <c r="K8" s="10" t="str">
        <f t="shared" ca="1" si="0"/>
        <v/>
      </c>
      <c r="L8" s="121" t="s">
        <v>64</v>
      </c>
      <c r="M8" s="121" t="s">
        <v>981</v>
      </c>
      <c r="N8" s="121"/>
      <c r="O8" s="102">
        <v>5523.1</v>
      </c>
      <c r="P8" s="102">
        <v>1</v>
      </c>
      <c r="Q8" s="12" t="str">
        <f>VLOOKUP(O8, '[1]لیست محصولات اردیبهشت ۱۴۰۳'!B:C,2,0)</f>
        <v>کوتوا دانکن | Kotowa Duncan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2550000</v>
      </c>
      <c r="U8" s="14"/>
      <c r="V8" s="15">
        <f t="shared" si="1"/>
        <v>0</v>
      </c>
      <c r="W8" s="11">
        <f t="shared" si="2"/>
        <v>1</v>
      </c>
      <c r="X8" s="13">
        <f t="shared" si="3"/>
        <v>2550000</v>
      </c>
      <c r="Y8" s="16"/>
      <c r="Z8" s="13">
        <f t="shared" si="4"/>
        <v>2550000</v>
      </c>
      <c r="AA8" s="133" t="s">
        <v>982</v>
      </c>
      <c r="AB8" s="131" t="s">
        <v>983</v>
      </c>
      <c r="AC8" s="127" t="s">
        <v>984</v>
      </c>
      <c r="AD8" s="129"/>
      <c r="AE8" s="18"/>
      <c r="AF8" s="20"/>
      <c r="AG8" s="21" t="str">
        <f t="shared" si="5"/>
        <v>TRUE</v>
      </c>
      <c r="AH8" s="22" t="str">
        <f t="shared" si="6"/>
        <v>قزوین تاکستان - خیابان معلم خ شهید محرم شاهد هشت پلاک ۲۳  - مهدی کوهی 09399422142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4"/>
      <c r="H9" s="126"/>
      <c r="I9" s="124"/>
      <c r="J9" s="102"/>
      <c r="K9" s="10" t="str">
        <f t="shared" ca="1" si="0"/>
        <v/>
      </c>
      <c r="L9" s="122"/>
      <c r="M9" s="122"/>
      <c r="N9" s="122"/>
      <c r="O9" s="102">
        <v>5522.1</v>
      </c>
      <c r="P9" s="102">
        <v>1</v>
      </c>
      <c r="Q9" s="12" t="str">
        <f>VLOOKUP(O9, '[1]لیست محصولات اردیبهشت ۱۴۰۳'!B:C,2,0)</f>
        <v>تامارا | Tamara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2600000</v>
      </c>
      <c r="U9" s="14"/>
      <c r="V9" s="15">
        <f t="shared" si="1"/>
        <v>0</v>
      </c>
      <c r="W9" s="11">
        <f t="shared" si="2"/>
        <v>1</v>
      </c>
      <c r="X9" s="13">
        <f t="shared" si="3"/>
        <v>2600000</v>
      </c>
      <c r="Y9" s="16"/>
      <c r="Z9" s="13">
        <f t="shared" si="4"/>
        <v>2600000</v>
      </c>
      <c r="AA9" s="134"/>
      <c r="AB9" s="132"/>
      <c r="AC9" s="128"/>
      <c r="AD9" s="130"/>
      <c r="AE9" s="18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6</v>
      </c>
      <c r="H10" s="125">
        <v>274778072286</v>
      </c>
      <c r="I10" s="123" t="s">
        <v>977</v>
      </c>
      <c r="J10" s="102"/>
      <c r="K10" s="10" t="str">
        <f t="shared" ca="1" si="0"/>
        <v/>
      </c>
      <c r="L10" s="121" t="s">
        <v>263</v>
      </c>
      <c r="M10" s="121" t="s">
        <v>985</v>
      </c>
      <c r="N10" s="121"/>
      <c r="O10" s="102">
        <v>3325.1</v>
      </c>
      <c r="P10" s="102">
        <v>1</v>
      </c>
      <c r="Q10" s="12" t="str">
        <f>VLOOKUP(O10, '[1]لیست محصولات اردیبهشت ۱۴۰۳'!B:C,2,0)</f>
        <v>راتناگری | Ratnagiri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4250000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4250000</v>
      </c>
      <c r="Y10" s="16"/>
      <c r="Z10" s="13">
        <f t="shared" si="4"/>
        <v>4250000</v>
      </c>
      <c r="AA10" s="133" t="s">
        <v>38</v>
      </c>
      <c r="AB10" s="131" t="s">
        <v>986</v>
      </c>
      <c r="AC10" s="127" t="s">
        <v>987</v>
      </c>
      <c r="AD10" s="129"/>
      <c r="AE10" s="18"/>
      <c r="AF10" s="20"/>
      <c r="AG10" s="21" t="str">
        <f t="shared" si="5"/>
        <v>TRUE</v>
      </c>
      <c r="AH10" s="22" t="str">
        <f t="shared" si="6"/>
        <v>تهران یوسف آباد- میدان اسد آبادی- بن بست باغچه بان  - آرین سپهری 09113213912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1"/>
      <c r="H11" s="182"/>
      <c r="I11" s="151"/>
      <c r="J11" s="102"/>
      <c r="K11" s="10" t="str">
        <f t="shared" ca="1" si="0"/>
        <v/>
      </c>
      <c r="L11" s="135"/>
      <c r="M11" s="135"/>
      <c r="N11" s="135"/>
      <c r="O11" s="102">
        <v>5511.11</v>
      </c>
      <c r="P11" s="102">
        <v>1</v>
      </c>
      <c r="Q11" s="65" t="str">
        <f>VLOOKUP(O11, '[1]لیست محصولات اردیبهشت ۱۴۰۳'!B:C,2,0)</f>
        <v>هامبلا(رست دمی) | Hambella( Filter Roast)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2800000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2800000</v>
      </c>
      <c r="Y11" s="16"/>
      <c r="Z11" s="13">
        <f t="shared" si="4"/>
        <v>2800000</v>
      </c>
      <c r="AA11" s="155"/>
      <c r="AB11" s="154"/>
      <c r="AC11" s="153"/>
      <c r="AD11" s="152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4"/>
      <c r="H12" s="126"/>
      <c r="I12" s="124"/>
      <c r="J12" s="102"/>
      <c r="K12" s="10" t="str">
        <f t="shared" ca="1" si="0"/>
        <v/>
      </c>
      <c r="L12" s="122"/>
      <c r="M12" s="122"/>
      <c r="N12" s="122"/>
      <c r="O12" s="102">
        <v>5523.1</v>
      </c>
      <c r="P12" s="102">
        <v>1</v>
      </c>
      <c r="Q12" s="12" t="str">
        <f>VLOOKUP(O12, '[1]لیست محصولات اردیبهشت ۱۴۰۳'!B:C,2,0)</f>
        <v>کوتوا دانکن | Kotowa Duncan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2550000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2550000</v>
      </c>
      <c r="Y12" s="16"/>
      <c r="Z12" s="13">
        <f t="shared" si="4"/>
        <v>2550000</v>
      </c>
      <c r="AA12" s="134"/>
      <c r="AB12" s="132"/>
      <c r="AC12" s="128"/>
      <c r="AD12" s="130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3">
        <v>7</v>
      </c>
      <c r="H13" s="125">
        <v>527992</v>
      </c>
      <c r="I13" s="123" t="s">
        <v>977</v>
      </c>
      <c r="J13" s="102"/>
      <c r="K13" s="10" t="str">
        <f t="shared" ca="1" si="0"/>
        <v/>
      </c>
      <c r="L13" s="121" t="s">
        <v>628</v>
      </c>
      <c r="M13" s="121" t="s">
        <v>988</v>
      </c>
      <c r="N13" s="121" t="s">
        <v>989</v>
      </c>
      <c r="O13" s="102">
        <v>5501.2</v>
      </c>
      <c r="P13" s="102">
        <v>1</v>
      </c>
      <c r="Q13" s="12" t="str">
        <f>VLOOKUP(O13, '[1]لیست محصولات اردیبهشت ۱۴۰۳'!B:C,2,0)</f>
        <v>ورتکس | Vortex</v>
      </c>
      <c r="R13" s="102" t="s">
        <v>151</v>
      </c>
      <c r="S13" s="11">
        <f>VLOOKUP(O13, '[1]لیست محصولات اردیبهشت ۱۴۰۳'!B:F,5,0)</f>
        <v>750</v>
      </c>
      <c r="T13" s="13">
        <f>VLOOKUP(O13, '[1]لیست محصولات اردیبهشت ۱۴۰۳'!B:G,6,0)</f>
        <v>9900000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9900000</v>
      </c>
      <c r="Y13" s="16"/>
      <c r="Z13" s="13">
        <f t="shared" si="4"/>
        <v>9900000</v>
      </c>
      <c r="AA13" s="133" t="s">
        <v>83</v>
      </c>
      <c r="AB13" s="131" t="s">
        <v>990</v>
      </c>
      <c r="AC13" s="127" t="s">
        <v>991</v>
      </c>
      <c r="AD13" s="129"/>
      <c r="AE13" s="18"/>
      <c r="AF13" s="20"/>
      <c r="AG13" s="21" t="str">
        <f t="shared" si="5"/>
        <v>TRUE</v>
      </c>
      <c r="AH13" s="22" t="str">
        <f t="shared" si="6"/>
        <v>مشهد بلوار سجاد - بزرگمهر جنوبی 22 ، پاساژ ایران زمین ، طبقه اول کافه کربن - پوریا ابراهیم زاده 09158202132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1"/>
      <c r="H14" s="182"/>
      <c r="I14" s="151"/>
      <c r="J14" s="102"/>
      <c r="K14" s="10" t="str">
        <f t="shared" ca="1" si="0"/>
        <v/>
      </c>
      <c r="L14" s="135"/>
      <c r="M14" s="135"/>
      <c r="N14" s="135"/>
      <c r="O14" s="102">
        <v>3326.1</v>
      </c>
      <c r="P14" s="102">
        <v>1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3750000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3750000</v>
      </c>
      <c r="Y14" s="16"/>
      <c r="Z14" s="13">
        <f t="shared" si="4"/>
        <v>3750000</v>
      </c>
      <c r="AA14" s="155"/>
      <c r="AB14" s="154"/>
      <c r="AC14" s="153"/>
      <c r="AD14" s="152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24"/>
      <c r="H15" s="126"/>
      <c r="I15" s="124"/>
      <c r="J15" s="102"/>
      <c r="K15" s="10" t="str">
        <f t="shared" ca="1" si="0"/>
        <v/>
      </c>
      <c r="L15" s="122"/>
      <c r="M15" s="122"/>
      <c r="N15" s="122"/>
      <c r="O15" s="102">
        <v>3325.1</v>
      </c>
      <c r="P15" s="102">
        <v>1</v>
      </c>
      <c r="Q15" s="12" t="str">
        <f>VLOOKUP(O15, '[1]لیست محصولات اردیبهشت ۱۴۰۳'!B:C,2,0)</f>
        <v>راتناگری | Ratnagiri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4250000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4250000</v>
      </c>
      <c r="Y15" s="16"/>
      <c r="Z15" s="13">
        <f t="shared" si="4"/>
        <v>4250000</v>
      </c>
      <c r="AA15" s="134"/>
      <c r="AB15" s="132"/>
      <c r="AC15" s="128"/>
      <c r="AD15" s="130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36">
        <v>8</v>
      </c>
      <c r="H16" s="139"/>
      <c r="I16" s="136" t="s">
        <v>977</v>
      </c>
      <c r="J16" s="102"/>
      <c r="K16" s="10" t="str">
        <f t="shared" ca="1" si="0"/>
        <v/>
      </c>
      <c r="L16" s="121" t="s">
        <v>263</v>
      </c>
      <c r="M16" s="121" t="s">
        <v>264</v>
      </c>
      <c r="N16" s="121" t="s">
        <v>265</v>
      </c>
      <c r="O16" s="102">
        <v>5501.3</v>
      </c>
      <c r="P16" s="102">
        <v>5</v>
      </c>
      <c r="Q16" s="12" t="str">
        <f>VLOOKUP(O16, '[1]لیست محصولات اردیبهشت ۱۴۰۳'!B:C,2,0)</f>
        <v>ورتکس | Vortex</v>
      </c>
      <c r="R16" s="102"/>
      <c r="S16" s="11">
        <f>VLOOKUP(O16, '[1]لیست محصولات اردیبهشت ۱۴۰۳'!B:F,5,0)</f>
        <v>4000</v>
      </c>
      <c r="T16" s="13">
        <f>VLOOKUP(O16, '[1]لیست محصولات اردیبهشت ۱۴۰۳'!B:G,6,0)</f>
        <v>51200000</v>
      </c>
      <c r="U16" s="14"/>
      <c r="V16" s="15">
        <f t="shared" si="1"/>
        <v>0</v>
      </c>
      <c r="W16" s="11">
        <f t="shared" si="2"/>
        <v>5</v>
      </c>
      <c r="X16" s="13">
        <f t="shared" si="3"/>
        <v>256000000</v>
      </c>
      <c r="Y16" s="16"/>
      <c r="Z16" s="13">
        <f t="shared" si="4"/>
        <v>256000000</v>
      </c>
      <c r="AA16" s="133" t="s">
        <v>38</v>
      </c>
      <c r="AB16" s="131" t="s">
        <v>67</v>
      </c>
      <c r="AC16" s="127" t="s">
        <v>266</v>
      </c>
      <c r="AD16" s="129"/>
      <c r="AE16" s="18"/>
      <c r="AF16" s="20"/>
      <c r="AG16" s="21" t="str">
        <f t="shared" si="5"/>
        <v>TRUE</v>
      </c>
      <c r="AH16" s="22" t="str">
        <f t="shared" si="6"/>
        <v>تهران - کافه نولان پونک - آرین بیکدلی 09125690775</v>
      </c>
    </row>
    <row r="17" spans="1:34" ht="22.35" customHeight="1">
      <c r="A17" s="7"/>
      <c r="B17" s="7"/>
      <c r="C17" s="7"/>
      <c r="D17" s="7"/>
      <c r="E17" s="7"/>
      <c r="F17" s="8"/>
      <c r="G17" s="138"/>
      <c r="H17" s="141"/>
      <c r="I17" s="138"/>
      <c r="J17" s="102"/>
      <c r="K17" s="10" t="str">
        <f t="shared" ca="1" si="0"/>
        <v/>
      </c>
      <c r="L17" s="122"/>
      <c r="M17" s="122"/>
      <c r="N17" s="122"/>
      <c r="O17" s="102">
        <v>5511.2</v>
      </c>
      <c r="P17" s="102">
        <v>1</v>
      </c>
      <c r="Q17" s="12" t="str">
        <f>VLOOKUP(O17, '[1]لیست محصولات اردیبهشت ۱۴۰۳'!B:C,2,0)</f>
        <v>هامبلا | Hambella</v>
      </c>
      <c r="R17" s="102"/>
      <c r="S17" s="11">
        <f>VLOOKUP(O17, '[1]لیست محصولات اردیبهشت ۱۴۰۳'!B:F,5,0)</f>
        <v>750</v>
      </c>
      <c r="T17" s="13">
        <f>VLOOKUP(O17, '[1]لیست محصولات اردیبهشت ۱۴۰۳'!B:G,6,0)</f>
        <v>13350000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13350000</v>
      </c>
      <c r="Y17" s="16"/>
      <c r="Z17" s="13">
        <f t="shared" si="4"/>
        <v>13350000</v>
      </c>
      <c r="AA17" s="134"/>
      <c r="AB17" s="132"/>
      <c r="AC17" s="128"/>
      <c r="AD17" s="130"/>
      <c r="AE17" s="18"/>
      <c r="AF17" s="20"/>
      <c r="AG17" s="21" t="str">
        <f t="shared" si="5"/>
        <v>TRUE</v>
      </c>
      <c r="AH17" s="22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23">
        <v>9</v>
      </c>
      <c r="H18" s="125">
        <v>677598</v>
      </c>
      <c r="I18" s="123" t="s">
        <v>977</v>
      </c>
      <c r="J18" s="102"/>
      <c r="K18" s="10" t="str">
        <f t="shared" ca="1" si="0"/>
        <v/>
      </c>
      <c r="L18" s="121" t="s">
        <v>221</v>
      </c>
      <c r="M18" s="121" t="s">
        <v>992</v>
      </c>
      <c r="N18" s="121" t="s">
        <v>993</v>
      </c>
      <c r="O18" s="102">
        <v>5522.1</v>
      </c>
      <c r="P18" s="102">
        <v>4</v>
      </c>
      <c r="Q18" s="12" t="str">
        <f>VLOOKUP(O18, '[1]لیست محصولات اردیبهشت ۱۴۰۳'!B:C,2,0)</f>
        <v>تامارا | Tamara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2600000</v>
      </c>
      <c r="U18" s="14"/>
      <c r="V18" s="15">
        <f t="shared" si="1"/>
        <v>0</v>
      </c>
      <c r="W18" s="11">
        <f t="shared" si="2"/>
        <v>4</v>
      </c>
      <c r="X18" s="13">
        <f t="shared" si="3"/>
        <v>10400000</v>
      </c>
      <c r="Y18" s="16"/>
      <c r="Z18" s="13">
        <f t="shared" si="4"/>
        <v>10400000</v>
      </c>
      <c r="AA18" s="133" t="s">
        <v>38</v>
      </c>
      <c r="AB18" s="131" t="s">
        <v>994</v>
      </c>
      <c r="AC18" s="127" t="s">
        <v>995</v>
      </c>
      <c r="AD18" s="129"/>
      <c r="AE18" s="18"/>
      <c r="AF18" s="20"/>
      <c r="AG18" s="21" t="str">
        <f t="shared" si="5"/>
        <v>TRUE</v>
      </c>
      <c r="AH18" s="22" t="str">
        <f t="shared" si="6"/>
        <v>تهران شریعتی - قلهک - خیابان یخچال - نرسیده به فکوریان - بن بست سیما - پلاک ۱ - طبقه ۲ - واحد ۷ یا ۹ برندزکافه - رضا گودرزی 09127109197</v>
      </c>
    </row>
    <row r="19" spans="1:34" ht="22.35" customHeight="1">
      <c r="A19" s="7"/>
      <c r="B19" s="7"/>
      <c r="C19" s="7"/>
      <c r="D19" s="7"/>
      <c r="E19" s="7"/>
      <c r="F19" s="8"/>
      <c r="G19" s="151"/>
      <c r="H19" s="182"/>
      <c r="I19" s="151"/>
      <c r="J19" s="102"/>
      <c r="K19" s="10" t="str">
        <f t="shared" ca="1" si="0"/>
        <v/>
      </c>
      <c r="L19" s="135"/>
      <c r="M19" s="135"/>
      <c r="N19" s="135"/>
      <c r="O19" s="102">
        <v>5501.1</v>
      </c>
      <c r="P19" s="102">
        <v>4</v>
      </c>
      <c r="Q19" s="12" t="str">
        <f>VLOOKUP(O19, '[1]لیست محصولات اردیبهشت ۱۴۰۳'!B:C,2,0)</f>
        <v>ورتکس | Vortex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2100000</v>
      </c>
      <c r="U19" s="14"/>
      <c r="V19" s="15">
        <f t="shared" si="1"/>
        <v>0</v>
      </c>
      <c r="W19" s="11">
        <f t="shared" si="2"/>
        <v>4</v>
      </c>
      <c r="X19" s="13">
        <f t="shared" si="3"/>
        <v>8400000</v>
      </c>
      <c r="Y19" s="16"/>
      <c r="Z19" s="13">
        <f t="shared" si="4"/>
        <v>8400000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02"/>
      <c r="K20" s="10" t="str">
        <f t="shared" ca="1" si="0"/>
        <v/>
      </c>
      <c r="L20" s="135"/>
      <c r="M20" s="135"/>
      <c r="N20" s="135"/>
      <c r="O20" s="102">
        <v>3326.1</v>
      </c>
      <c r="P20" s="102">
        <v>4</v>
      </c>
      <c r="Q20" s="12" t="str">
        <f>VLOOKUP(O20, '[1]لیست محصولات اردیبهشت ۱۴۰۳'!B:C,2,0)</f>
        <v>میاگروس | Milagros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3750000</v>
      </c>
      <c r="U20" s="14"/>
      <c r="V20" s="15">
        <f t="shared" si="1"/>
        <v>0</v>
      </c>
      <c r="W20" s="11">
        <f t="shared" si="2"/>
        <v>4</v>
      </c>
      <c r="X20" s="13">
        <f t="shared" si="3"/>
        <v>15000000</v>
      </c>
      <c r="Y20" s="16"/>
      <c r="Z20" s="13">
        <f t="shared" si="4"/>
        <v>15000000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1"/>
      <c r="H21" s="182"/>
      <c r="I21" s="151"/>
      <c r="J21" s="102"/>
      <c r="K21" s="10" t="str">
        <f t="shared" ca="1" si="0"/>
        <v/>
      </c>
      <c r="L21" s="135"/>
      <c r="M21" s="135"/>
      <c r="N21" s="135"/>
      <c r="O21" s="102">
        <v>3325.1</v>
      </c>
      <c r="P21" s="102">
        <v>4</v>
      </c>
      <c r="Q21" s="12" t="str">
        <f>VLOOKUP(O21, '[1]لیست محصولات اردیبهشت ۱۴۰۳'!B:C,2,0)</f>
        <v>راتناگری | Ratnagiri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4250000</v>
      </c>
      <c r="U21" s="14"/>
      <c r="V21" s="15">
        <f t="shared" si="1"/>
        <v>0</v>
      </c>
      <c r="W21" s="11">
        <f t="shared" si="2"/>
        <v>4</v>
      </c>
      <c r="X21" s="13">
        <f t="shared" si="3"/>
        <v>17000000</v>
      </c>
      <c r="Y21" s="16"/>
      <c r="Z21" s="13">
        <f t="shared" si="4"/>
        <v>17000000</v>
      </c>
      <c r="AA21" s="155"/>
      <c r="AB21" s="154"/>
      <c r="AC21" s="153"/>
      <c r="AD21" s="152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6"/>
      <c r="I22" s="124"/>
      <c r="J22" s="102"/>
      <c r="K22" s="10" t="str">
        <f t="shared" ca="1" si="0"/>
        <v/>
      </c>
      <c r="L22" s="122"/>
      <c r="M22" s="122"/>
      <c r="N22" s="122"/>
      <c r="O22" s="102">
        <v>5523.1</v>
      </c>
      <c r="P22" s="102">
        <v>4</v>
      </c>
      <c r="Q22" s="12" t="str">
        <f>VLOOKUP(O22, '[1]لیست محصولات اردیبهشت ۱۴۰۳'!B:C,2,0)</f>
        <v>کوتوا دانکن | Kotowa Duncan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2550000</v>
      </c>
      <c r="U22" s="14"/>
      <c r="V22" s="15">
        <f t="shared" si="1"/>
        <v>0</v>
      </c>
      <c r="W22" s="11">
        <f t="shared" si="2"/>
        <v>4</v>
      </c>
      <c r="X22" s="13">
        <f t="shared" si="3"/>
        <v>10200000</v>
      </c>
      <c r="Y22" s="16"/>
      <c r="Z22" s="13">
        <f t="shared" si="4"/>
        <v>10200000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3">
        <v>10</v>
      </c>
      <c r="H23" s="125">
        <v>274790286075</v>
      </c>
      <c r="I23" s="123" t="s">
        <v>977</v>
      </c>
      <c r="J23" s="102"/>
      <c r="K23" s="10" t="str">
        <f t="shared" ca="1" si="0"/>
        <v/>
      </c>
      <c r="L23" s="121" t="s">
        <v>996</v>
      </c>
      <c r="M23" s="121" t="s">
        <v>997</v>
      </c>
      <c r="N23" s="121" t="s">
        <v>998</v>
      </c>
      <c r="O23" s="102">
        <v>5522.1</v>
      </c>
      <c r="P23" s="102">
        <v>10</v>
      </c>
      <c r="Q23" s="12" t="str">
        <f>VLOOKUP(O23, '[1]لیست محصولات اردیبهشت ۱۴۰۳'!B:C,2,0)</f>
        <v>تامارا | Tamara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2600000</v>
      </c>
      <c r="U23" s="14"/>
      <c r="V23" s="15">
        <f t="shared" si="1"/>
        <v>0</v>
      </c>
      <c r="W23" s="11">
        <f t="shared" si="2"/>
        <v>10</v>
      </c>
      <c r="X23" s="13">
        <f t="shared" si="3"/>
        <v>26000000</v>
      </c>
      <c r="Y23" s="16"/>
      <c r="Z23" s="13">
        <f t="shared" si="4"/>
        <v>26000000</v>
      </c>
      <c r="AA23" s="133" t="s">
        <v>38</v>
      </c>
      <c r="AB23" s="131" t="s">
        <v>999</v>
      </c>
      <c r="AC23" s="127" t="s">
        <v>1000</v>
      </c>
      <c r="AD23" s="129"/>
      <c r="AE23" s="18"/>
      <c r="AF23" s="20"/>
      <c r="AG23" s="21" t="str">
        <f t="shared" si="5"/>
        <v>TRUE</v>
      </c>
      <c r="AH23" s="22" t="str">
        <f t="shared" si="6"/>
        <v>تهران خیابان انقلاب روبروی پارک دانشجو نبش کوچه بالاور کافه ایستگاه - عزیز شریعتی 09389651016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1"/>
      <c r="H24" s="182"/>
      <c r="I24" s="151"/>
      <c r="J24" s="102"/>
      <c r="K24" s="10" t="str">
        <f t="shared" ca="1" si="0"/>
        <v/>
      </c>
      <c r="L24" s="135"/>
      <c r="M24" s="135"/>
      <c r="N24" s="135"/>
      <c r="O24" s="102">
        <v>5511.2</v>
      </c>
      <c r="P24" s="102">
        <v>2</v>
      </c>
      <c r="Q24" s="12" t="str">
        <f>VLOOKUP(O24, '[1]لیست محصولات اردیبهشت ۱۴۰۳'!B:C,2,0)</f>
        <v>هامبلا | Hambella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13350000</v>
      </c>
      <c r="U24" s="14"/>
      <c r="V24" s="15">
        <f t="shared" si="1"/>
        <v>0</v>
      </c>
      <c r="W24" s="11">
        <f t="shared" si="2"/>
        <v>2</v>
      </c>
      <c r="X24" s="13">
        <f t="shared" si="3"/>
        <v>26700000</v>
      </c>
      <c r="Y24" s="16"/>
      <c r="Z24" s="13">
        <f t="shared" si="4"/>
        <v>26700000</v>
      </c>
      <c r="AA24" s="155"/>
      <c r="AB24" s="154"/>
      <c r="AC24" s="153"/>
      <c r="AD24" s="152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4"/>
      <c r="H25" s="126"/>
      <c r="I25" s="124"/>
      <c r="J25" s="102"/>
      <c r="K25" s="10" t="str">
        <f t="shared" ca="1" si="0"/>
        <v/>
      </c>
      <c r="L25" s="122"/>
      <c r="M25" s="122"/>
      <c r="N25" s="122"/>
      <c r="O25" s="102">
        <v>5501.3</v>
      </c>
      <c r="P25" s="102">
        <v>3</v>
      </c>
      <c r="Q25" s="12" t="str">
        <f>VLOOKUP(O25, '[1]لیست محصولات اردیبهشت ۱۴۰۳'!B:C,2,0)</f>
        <v>ورتکس | Vortex</v>
      </c>
      <c r="R25" s="102"/>
      <c r="S25" s="11">
        <f>VLOOKUP(O25, '[1]لیست محصولات اردیبهشت ۱۴۰۳'!B:F,5,0)</f>
        <v>4000</v>
      </c>
      <c r="T25" s="13">
        <f>VLOOKUP(O25, '[1]لیست محصولات اردیبهشت ۱۴۰۳'!B:G,6,0)</f>
        <v>51200000</v>
      </c>
      <c r="U25" s="14"/>
      <c r="V25" s="15">
        <f t="shared" si="1"/>
        <v>0</v>
      </c>
      <c r="W25" s="11">
        <f t="shared" si="2"/>
        <v>3</v>
      </c>
      <c r="X25" s="13">
        <f t="shared" si="3"/>
        <v>153600000</v>
      </c>
      <c r="Y25" s="16"/>
      <c r="Z25" s="13">
        <f t="shared" si="4"/>
        <v>153600000</v>
      </c>
      <c r="AA25" s="134"/>
      <c r="AB25" s="132"/>
      <c r="AC25" s="128"/>
      <c r="AD25" s="130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63">
        <v>11</v>
      </c>
      <c r="H26" s="64"/>
      <c r="I26" s="63" t="s">
        <v>1064</v>
      </c>
      <c r="J26" s="102"/>
      <c r="K26" s="10" t="str">
        <f t="shared" ca="1" si="0"/>
        <v/>
      </c>
      <c r="L26" s="11"/>
      <c r="M26" s="11" t="s">
        <v>1079</v>
      </c>
      <c r="N26" s="11"/>
      <c r="O26" s="102">
        <v>5501.1</v>
      </c>
      <c r="P26" s="102">
        <v>1</v>
      </c>
      <c r="Q26" s="12" t="str">
        <f>VLOOKUP(O26, '[1]لیست محصولات اردیبهشت ۱۴۰۳'!B:C,2,0)</f>
        <v>ورتکس | Vortex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2100000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2100000</v>
      </c>
      <c r="Y26" s="16"/>
      <c r="Z26" s="13">
        <f t="shared" si="4"/>
        <v>2100000</v>
      </c>
      <c r="AA26" s="17" t="s">
        <v>38</v>
      </c>
      <c r="AB26" s="12" t="s">
        <v>1080</v>
      </c>
      <c r="AC26" s="18" t="s">
        <v>1081</v>
      </c>
      <c r="AD26" s="19" t="s">
        <v>41</v>
      </c>
      <c r="AE26" s="103" t="s">
        <v>1082</v>
      </c>
      <c r="AF26" s="20"/>
      <c r="AG26" s="21" t="str">
        <f t="shared" si="5"/>
        <v>TRUE</v>
      </c>
      <c r="AH26" s="22" t="str">
        <f t="shared" si="6"/>
        <v>تهران بزرگراه رسالت - خ کرمان جنوبی - کوچه زرین قبایی پلاک ۹۷ - واحد ششم  -  دهقان 09012220084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36">
        <v>12</v>
      </c>
      <c r="H27" s="139" t="s">
        <v>1086</v>
      </c>
      <c r="I27" s="136" t="s">
        <v>911</v>
      </c>
      <c r="J27" s="102"/>
      <c r="K27" s="10" t="str">
        <f t="shared" ca="1" si="0"/>
        <v/>
      </c>
      <c r="L27" s="121"/>
      <c r="M27" s="121" t="s">
        <v>311</v>
      </c>
      <c r="N27" s="121" t="s">
        <v>312</v>
      </c>
      <c r="O27" s="102">
        <v>5501.3</v>
      </c>
      <c r="P27" s="102">
        <v>7</v>
      </c>
      <c r="Q27" s="12" t="str">
        <f>VLOOKUP(O27, '[1]لیست محصولات اردیبهشت ۱۴۰۳'!B:C,2,0)</f>
        <v>ورتکس | Vortex</v>
      </c>
      <c r="R27" s="102"/>
      <c r="S27" s="11">
        <f>VLOOKUP(O27, '[1]لیست محصولات اردیبهشت ۱۴۰۳'!B:F,5,0)</f>
        <v>4000</v>
      </c>
      <c r="T27" s="13">
        <f>VLOOKUP(O27, '[1]لیست محصولات اردیبهشت ۱۴۰۳'!B:G,6,0)</f>
        <v>51200000</v>
      </c>
      <c r="U27" s="14"/>
      <c r="V27" s="15">
        <f t="shared" si="1"/>
        <v>0</v>
      </c>
      <c r="W27" s="11">
        <f t="shared" si="2"/>
        <v>7</v>
      </c>
      <c r="X27" s="13">
        <f t="shared" si="3"/>
        <v>358400000</v>
      </c>
      <c r="Y27" s="16"/>
      <c r="Z27" s="13">
        <f t="shared" si="4"/>
        <v>358400000</v>
      </c>
      <c r="AA27" s="133" t="s">
        <v>38</v>
      </c>
      <c r="AB27" s="131" t="s">
        <v>67</v>
      </c>
      <c r="AC27" s="127" t="s">
        <v>313</v>
      </c>
      <c r="AD27" s="129"/>
      <c r="AE27" s="18"/>
      <c r="AF27" s="20"/>
      <c r="AG27" s="21" t="str">
        <f t="shared" si="5"/>
        <v>TRUE</v>
      </c>
      <c r="AH27" s="22" t="str">
        <f t="shared" si="6"/>
        <v>تهران - کافه بیکری روستار سانا سنتر -  حجتی 09373955769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38"/>
      <c r="H28" s="141"/>
      <c r="I28" s="138"/>
      <c r="J28" s="102"/>
      <c r="K28" s="10" t="str">
        <f t="shared" ca="1" si="0"/>
        <v/>
      </c>
      <c r="L28" s="122"/>
      <c r="M28" s="122"/>
      <c r="N28" s="122"/>
      <c r="O28" s="102">
        <v>5511.3</v>
      </c>
      <c r="P28" s="102">
        <v>1</v>
      </c>
      <c r="Q28" s="12" t="str">
        <f>VLOOKUP(O28, '[1]لیست محصولات اردیبهشت ۱۴۰۳'!B:C,2,0)</f>
        <v>هامبلا | Hambella</v>
      </c>
      <c r="R28" s="102"/>
      <c r="S28" s="11">
        <f>VLOOKUP(O28, '[1]لیست محصولات اردیبهشت ۱۴۰۳'!B:F,5,0)</f>
        <v>4000</v>
      </c>
      <c r="T28" s="13">
        <f>VLOOKUP(O28, '[1]لیست محصولات اردیبهشت ۱۴۰۳'!B:G,6,0)</f>
        <v>69600000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69600000</v>
      </c>
      <c r="Y28" s="16"/>
      <c r="Z28" s="13">
        <f t="shared" si="4"/>
        <v>69600000</v>
      </c>
      <c r="AA28" s="134"/>
      <c r="AB28" s="132"/>
      <c r="AC28" s="128"/>
      <c r="AD28" s="130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36">
        <v>13</v>
      </c>
      <c r="H29" s="139" t="s">
        <v>1086</v>
      </c>
      <c r="I29" s="136" t="s">
        <v>911</v>
      </c>
      <c r="J29" s="102"/>
      <c r="K29" s="10" t="str">
        <f t="shared" ca="1" si="0"/>
        <v/>
      </c>
      <c r="L29" s="121"/>
      <c r="M29" s="121" t="s">
        <v>311</v>
      </c>
      <c r="N29" s="121" t="s">
        <v>655</v>
      </c>
      <c r="O29" s="102">
        <v>5501.3</v>
      </c>
      <c r="P29" s="102">
        <v>5</v>
      </c>
      <c r="Q29" s="12" t="str">
        <f>VLOOKUP(O29, '[1]لیست محصولات اردیبهشت ۱۴۰۳'!B:C,2,0)</f>
        <v>ورتکس | Vortex</v>
      </c>
      <c r="R29" s="102"/>
      <c r="S29" s="11">
        <f>VLOOKUP(O29, '[1]لیست محصولات اردیبهشت ۱۴۰۳'!B:F,5,0)</f>
        <v>4000</v>
      </c>
      <c r="T29" s="13">
        <f>VLOOKUP(O29, '[1]لیست محصولات اردیبهشت ۱۴۰۳'!B:G,6,0)</f>
        <v>51200000</v>
      </c>
      <c r="U29" s="14"/>
      <c r="V29" s="15">
        <f t="shared" si="1"/>
        <v>0</v>
      </c>
      <c r="W29" s="11">
        <f t="shared" si="2"/>
        <v>5</v>
      </c>
      <c r="X29" s="13">
        <f t="shared" si="3"/>
        <v>256000000</v>
      </c>
      <c r="Y29" s="16"/>
      <c r="Z29" s="13">
        <f t="shared" si="4"/>
        <v>256000000</v>
      </c>
      <c r="AA29" s="133" t="s">
        <v>38</v>
      </c>
      <c r="AB29" s="131" t="s">
        <v>67</v>
      </c>
      <c r="AC29" s="127" t="s">
        <v>1084</v>
      </c>
      <c r="AD29" s="129"/>
      <c r="AE29" s="18"/>
      <c r="AF29" s="20"/>
      <c r="AG29" s="21" t="str">
        <f t="shared" si="5"/>
        <v>TRUE</v>
      </c>
      <c r="AH29" s="22" t="str">
        <f t="shared" si="6"/>
        <v>تهران - کافه بیکری روستار آوا سنتر -  حجتی 09113456916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38"/>
      <c r="H30" s="141"/>
      <c r="I30" s="138"/>
      <c r="J30" s="102"/>
      <c r="K30" s="10" t="str">
        <f t="shared" ca="1" si="0"/>
        <v/>
      </c>
      <c r="L30" s="122"/>
      <c r="M30" s="122"/>
      <c r="N30" s="122"/>
      <c r="O30" s="102">
        <v>5511.3</v>
      </c>
      <c r="P30" s="102">
        <v>3</v>
      </c>
      <c r="Q30" s="12" t="str">
        <f>VLOOKUP(O30, '[1]لیست محصولات اردیبهشت ۱۴۰۳'!B:C,2,0)</f>
        <v>هامبلا | Hambella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69600000</v>
      </c>
      <c r="U30" s="14"/>
      <c r="V30" s="15">
        <f t="shared" si="1"/>
        <v>0</v>
      </c>
      <c r="W30" s="11">
        <f t="shared" si="2"/>
        <v>3</v>
      </c>
      <c r="X30" s="13">
        <f t="shared" si="3"/>
        <v>208800000</v>
      </c>
      <c r="Y30" s="16"/>
      <c r="Z30" s="13">
        <f t="shared" si="4"/>
        <v>208800000</v>
      </c>
      <c r="AA30" s="134"/>
      <c r="AB30" s="132"/>
      <c r="AC30" s="128"/>
      <c r="AD30" s="130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s="94" customFormat="1" ht="22.35" customHeight="1">
      <c r="A31" s="93" t="b">
        <v>0</v>
      </c>
      <c r="B31" s="93"/>
      <c r="C31" s="93" t="b">
        <v>0</v>
      </c>
      <c r="D31" s="93"/>
      <c r="E31" s="93" t="b">
        <v>0</v>
      </c>
      <c r="F31" s="93"/>
      <c r="G31" s="66">
        <v>14</v>
      </c>
      <c r="H31" s="92" t="s">
        <v>79</v>
      </c>
      <c r="I31" s="66" t="s">
        <v>1064</v>
      </c>
      <c r="J31" s="66"/>
      <c r="K31" s="67" t="str">
        <f t="shared" ca="1" si="0"/>
        <v/>
      </c>
      <c r="L31" s="69" t="s">
        <v>116</v>
      </c>
      <c r="M31" s="69" t="s">
        <v>830</v>
      </c>
      <c r="N31" s="69" t="s">
        <v>1093</v>
      </c>
      <c r="O31" s="66">
        <v>5501.1</v>
      </c>
      <c r="P31" s="66">
        <v>1</v>
      </c>
      <c r="Q31" s="68" t="str">
        <f>VLOOKUP(O31, '[1]لیست محصولات اردیبهشت ۱۴۰۳'!B:C,2,0)</f>
        <v>ورتکس | Vortex</v>
      </c>
      <c r="R31" s="66"/>
      <c r="S31" s="69">
        <f>VLOOKUP(O31, '[1]لیست محصولات اردیبهشت ۱۴۰۳'!B:F,5,0)</f>
        <v>150</v>
      </c>
      <c r="T31" s="70">
        <f>VLOOKUP(O31, '[1]لیست محصولات اردیبهشت ۱۴۰۳'!B:G,6,0)</f>
        <v>2100000</v>
      </c>
      <c r="U31" s="71"/>
      <c r="V31" s="72">
        <f t="shared" si="1"/>
        <v>0</v>
      </c>
      <c r="W31" s="69">
        <f t="shared" si="2"/>
        <v>1</v>
      </c>
      <c r="X31" s="70">
        <f t="shared" si="3"/>
        <v>2100000</v>
      </c>
      <c r="Y31" s="73"/>
      <c r="Z31" s="70">
        <f t="shared" si="4"/>
        <v>2100000</v>
      </c>
      <c r="AA31" s="208" t="s">
        <v>1094</v>
      </c>
      <c r="AB31" s="209"/>
      <c r="AC31" s="209"/>
      <c r="AD31" s="209"/>
      <c r="AE31" s="209"/>
      <c r="AF31" s="210"/>
      <c r="AG31" s="94" t="str">
        <f t="shared" si="5"/>
        <v>TRUE</v>
      </c>
      <c r="AH31" s="95" t="str">
        <f t="shared" si="6"/>
        <v xml:space="preserve">تحویل تیم کنترل کیفی برای مراجعه حضوری داده شد.  کافه نامبر تن - علیرضا منصوریان </v>
      </c>
    </row>
    <row r="32" spans="1:34" ht="22.35" customHeight="1">
      <c r="A32" s="7"/>
      <c r="B32" s="7"/>
      <c r="C32" s="7"/>
      <c r="D32" s="7"/>
      <c r="E32" s="7"/>
      <c r="F32" s="8"/>
      <c r="G32" s="123">
        <v>15</v>
      </c>
      <c r="H32" s="125">
        <v>274932559526</v>
      </c>
      <c r="I32" s="123" t="s">
        <v>1064</v>
      </c>
      <c r="J32" s="102"/>
      <c r="K32" s="10" t="str">
        <f t="shared" ca="1" si="0"/>
        <v/>
      </c>
      <c r="L32" s="121" t="s">
        <v>94</v>
      </c>
      <c r="M32" s="121" t="s">
        <v>1060</v>
      </c>
      <c r="N32" s="121" t="s">
        <v>1061</v>
      </c>
      <c r="O32" s="102">
        <v>5523.1</v>
      </c>
      <c r="P32" s="102">
        <v>1</v>
      </c>
      <c r="Q32" s="12" t="str">
        <f>VLOOKUP(O32, '[1]لیست محصولات اردیبهشت ۱۴۰۳'!B:C,2,0)</f>
        <v>کوتوا دانکن | Kotowa Duncan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2550000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2550000</v>
      </c>
      <c r="Y32" s="16"/>
      <c r="Z32" s="13">
        <f t="shared" si="4"/>
        <v>2550000</v>
      </c>
      <c r="AA32" s="133" t="s">
        <v>38</v>
      </c>
      <c r="AB32" s="131" t="s">
        <v>1062</v>
      </c>
      <c r="AC32" s="127" t="s">
        <v>1063</v>
      </c>
      <c r="AD32" s="129" t="s">
        <v>41</v>
      </c>
      <c r="AE32" s="18"/>
      <c r="AF32" s="20"/>
      <c r="AG32" s="21" t="str">
        <f t="shared" si="5"/>
        <v>TRUE</v>
      </c>
      <c r="AH32" s="22" t="str">
        <f t="shared" si="6"/>
        <v>تهران ميدان صنعت. مركز خريد ليدوما. طبقه B1 کافه پارسه - عرفان ابراهیمی 09101146124</v>
      </c>
    </row>
    <row r="33" spans="1:34" ht="22.35" customHeight="1">
      <c r="A33" s="7"/>
      <c r="B33" s="7"/>
      <c r="C33" s="7"/>
      <c r="D33" s="7"/>
      <c r="E33" s="7"/>
      <c r="F33" s="8"/>
      <c r="G33" s="151"/>
      <c r="H33" s="182"/>
      <c r="I33" s="151"/>
      <c r="J33" s="102"/>
      <c r="K33" s="10" t="str">
        <f t="shared" ca="1" si="0"/>
        <v/>
      </c>
      <c r="L33" s="135"/>
      <c r="M33" s="135"/>
      <c r="N33" s="135"/>
      <c r="O33" s="102">
        <v>5501.1</v>
      </c>
      <c r="P33" s="102">
        <v>1</v>
      </c>
      <c r="Q33" s="12" t="str">
        <f>VLOOKUP(O33, '[1]لیست محصولات اردیبهشت ۱۴۰۳'!B:C,2,0)</f>
        <v>ورتکس | Vortex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2100000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2100000</v>
      </c>
      <c r="Y33" s="16"/>
      <c r="Z33" s="13">
        <f t="shared" si="4"/>
        <v>2100000</v>
      </c>
      <c r="AA33" s="155"/>
      <c r="AB33" s="154"/>
      <c r="AC33" s="153"/>
      <c r="AD33" s="152"/>
      <c r="AE33" s="18"/>
      <c r="AF33" s="20"/>
      <c r="AG33" s="21" t="str">
        <f t="shared" si="5"/>
        <v>TRUE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24"/>
      <c r="H34" s="126"/>
      <c r="I34" s="124"/>
      <c r="J34" s="102"/>
      <c r="K34" s="10" t="str">
        <f t="shared" ca="1" si="0"/>
        <v/>
      </c>
      <c r="L34" s="122"/>
      <c r="M34" s="122"/>
      <c r="N34" s="122"/>
      <c r="O34" s="102">
        <v>5511.11</v>
      </c>
      <c r="P34" s="102">
        <v>1</v>
      </c>
      <c r="Q34" s="65" t="str">
        <f>VLOOKUP(O34, '[1]لیست محصولات اردیبهشت ۱۴۰۳'!B:C,2,0)</f>
        <v>هامبلا(رست دمی) | Hambella( Filter Roast)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2800000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2800000</v>
      </c>
      <c r="Y34" s="16"/>
      <c r="Z34" s="13">
        <f t="shared" si="4"/>
        <v>2800000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/>
      <c r="H35" s="9"/>
      <c r="I35" s="102"/>
      <c r="J35" s="102"/>
      <c r="K35" s="10" t="str">
        <f t="shared" ca="1" si="0"/>
        <v/>
      </c>
      <c r="L35" s="11"/>
      <c r="M35" s="11"/>
      <c r="N35" s="11"/>
      <c r="O35" s="102"/>
      <c r="P35" s="102"/>
      <c r="Q35" s="12" t="e">
        <f>VLOOKUP(O35, '[1]لیست محصولات اردیبهشت ۱۴۰۳'!B:C,2,0)</f>
        <v>#N/A</v>
      </c>
      <c r="R35" s="102"/>
      <c r="S35" s="11" t="e">
        <f>VLOOKUP(O35, '[1]لیست محصولات اردیبهشت ۱۴۰۳'!B:F,5,0)</f>
        <v>#N/A</v>
      </c>
      <c r="T35" s="13" t="e">
        <f>VLOOKUP(O35, '[1]لیست محصولات اردیبهشت ۱۴۰۳'!B:G,6,0)</f>
        <v>#N/A</v>
      </c>
      <c r="U35" s="14"/>
      <c r="V35" s="15">
        <f t="shared" si="1"/>
        <v>0</v>
      </c>
      <c r="W35" s="11">
        <f t="shared" si="2"/>
        <v>0</v>
      </c>
      <c r="X35" s="13" t="e">
        <f t="shared" si="3"/>
        <v>#N/A</v>
      </c>
      <c r="Y35" s="16"/>
      <c r="Z35" s="13" t="e">
        <f t="shared" si="4"/>
        <v>#N/A</v>
      </c>
      <c r="AA35" s="17"/>
      <c r="AB35" s="12"/>
      <c r="AC35" s="18"/>
      <c r="AD35" s="19"/>
      <c r="AE35" s="18"/>
      <c r="AF35" s="20"/>
      <c r="AG35" s="21" t="str">
        <f t="shared" si="5"/>
        <v>FALSE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/>
      <c r="H36" s="9"/>
      <c r="I36" s="102"/>
      <c r="J36" s="102"/>
      <c r="K36" s="10" t="str">
        <f t="shared" ca="1" si="0"/>
        <v/>
      </c>
      <c r="L36" s="11"/>
      <c r="M36" s="11"/>
      <c r="N36" s="11"/>
      <c r="O36" s="102"/>
      <c r="P36" s="102"/>
      <c r="Q36" s="12" t="e">
        <f>VLOOKUP(O36, '[1]لیست محصولات اردیبهشت ۱۴۰۳'!B:C,2,0)</f>
        <v>#N/A</v>
      </c>
      <c r="R36" s="102"/>
      <c r="S36" s="11" t="e">
        <f>VLOOKUP(O36, '[1]لیست محصولات اردیبهشت ۱۴۰۳'!B:F,5,0)</f>
        <v>#N/A</v>
      </c>
      <c r="T36" s="13" t="e">
        <f>VLOOKUP(O36, '[1]لیست محصولات اردیبهشت ۱۴۰۳'!B:G,6,0)</f>
        <v>#N/A</v>
      </c>
      <c r="U36" s="14"/>
      <c r="V36" s="15">
        <f t="shared" si="1"/>
        <v>0</v>
      </c>
      <c r="W36" s="11">
        <f t="shared" si="2"/>
        <v>0</v>
      </c>
      <c r="X36" s="13" t="e">
        <f t="shared" si="3"/>
        <v>#N/A</v>
      </c>
      <c r="Y36" s="16"/>
      <c r="Z36" s="13" t="e">
        <f t="shared" si="4"/>
        <v>#N/A</v>
      </c>
      <c r="AA36" s="17"/>
      <c r="AB36" s="12"/>
      <c r="AC36" s="18"/>
      <c r="AD36" s="19"/>
      <c r="AE36" s="18"/>
      <c r="AF36" s="20"/>
      <c r="AG36" s="21" t="str">
        <f t="shared" si="5"/>
        <v>FALSE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0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1"/>
        <v>0</v>
      </c>
      <c r="W37" s="11">
        <f t="shared" si="2"/>
        <v>0</v>
      </c>
      <c r="X37" s="13" t="e">
        <f t="shared" si="3"/>
        <v>#N/A</v>
      </c>
      <c r="Y37" s="16"/>
      <c r="Z37" s="13" t="e">
        <f t="shared" si="4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0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1"/>
        <v>0</v>
      </c>
      <c r="W38" s="11">
        <f t="shared" si="2"/>
        <v>0</v>
      </c>
      <c r="X38" s="13" t="e">
        <f t="shared" si="3"/>
        <v>#N/A</v>
      </c>
      <c r="Y38" s="16"/>
      <c r="Z38" s="13" t="e">
        <f t="shared" si="4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7</v>
      </c>
      <c r="AI240" s="53">
        <f t="shared" si="19"/>
        <v>0</v>
      </c>
      <c r="AJ240" s="54">
        <f>AH240-AI240</f>
        <v>7</v>
      </c>
      <c r="AK240" s="55">
        <f t="shared" si="23"/>
        <v>1.05</v>
      </c>
      <c r="AL240" s="56">
        <f>AO240+AQ240-[3]Sheet1!$AH241</f>
        <v>0</v>
      </c>
      <c r="AM240" s="56">
        <f t="shared" si="25"/>
        <v>-7</v>
      </c>
      <c r="AN240" s="55">
        <f t="shared" si="21"/>
        <v>0</v>
      </c>
      <c r="AO240" s="56"/>
      <c r="AP240" s="55">
        <f t="shared" si="22"/>
        <v>-1.05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1</v>
      </c>
      <c r="AI241" s="53">
        <f t="shared" si="19"/>
        <v>0</v>
      </c>
      <c r="AJ241" s="54">
        <f t="shared" ref="AJ241:AJ264" si="27">AH241-AI241</f>
        <v>1</v>
      </c>
      <c r="AK241" s="55">
        <f>AH241*AG241/1000</f>
        <v>0.75</v>
      </c>
      <c r="AL241" s="56">
        <f>AO241+AQ241-[3]Sheet1!$AH242</f>
        <v>0</v>
      </c>
      <c r="AM241" s="56">
        <f t="shared" si="25"/>
        <v>-1</v>
      </c>
      <c r="AN241" s="55">
        <f t="shared" si="21"/>
        <v>0</v>
      </c>
      <c r="AO241" s="56"/>
      <c r="AP241" s="55">
        <f t="shared" si="22"/>
        <v>-0.75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20</v>
      </c>
      <c r="AI242" s="53">
        <f t="shared" si="19"/>
        <v>0</v>
      </c>
      <c r="AJ242" s="54">
        <f t="shared" si="27"/>
        <v>20</v>
      </c>
      <c r="AK242" s="55">
        <f t="shared" ref="AK242:AK267" si="28">AH242*AG242/1000</f>
        <v>80</v>
      </c>
      <c r="AL242" s="56">
        <f>AO242+AQ242-[3]Sheet1!$AH243</f>
        <v>0</v>
      </c>
      <c r="AM242" s="56">
        <f t="shared" si="25"/>
        <v>-20</v>
      </c>
      <c r="AN242" s="55">
        <f t="shared" si="21"/>
        <v>0</v>
      </c>
      <c r="AO242" s="56"/>
      <c r="AP242" s="55">
        <f t="shared" si="22"/>
        <v>-80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0</v>
      </c>
      <c r="AI251" s="53">
        <f t="shared" si="19"/>
        <v>0</v>
      </c>
      <c r="AJ251" s="54">
        <f t="shared" si="27"/>
        <v>0</v>
      </c>
      <c r="AK251" s="55">
        <f t="shared" si="28"/>
        <v>0</v>
      </c>
      <c r="AL251" s="56">
        <f>AO251+AQ251-[3]Sheet1!$AH252</f>
        <v>0</v>
      </c>
      <c r="AM251" s="56">
        <f t="shared" si="25"/>
        <v>0</v>
      </c>
      <c r="AN251" s="55">
        <f t="shared" si="21"/>
        <v>0</v>
      </c>
      <c r="AO251" s="56"/>
      <c r="AP251" s="55" t="str">
        <f t="shared" si="22"/>
        <v/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3</v>
      </c>
      <c r="AI252" s="53">
        <f t="shared" si="19"/>
        <v>0</v>
      </c>
      <c r="AJ252" s="54">
        <f t="shared" si="27"/>
        <v>3</v>
      </c>
      <c r="AK252" s="55">
        <f t="shared" si="28"/>
        <v>2.25</v>
      </c>
      <c r="AL252" s="56">
        <f>AO252+AQ252-[3]Sheet1!$AH253</f>
        <v>0</v>
      </c>
      <c r="AM252" s="56">
        <f t="shared" si="25"/>
        <v>-3</v>
      </c>
      <c r="AN252" s="55">
        <f t="shared" si="21"/>
        <v>0</v>
      </c>
      <c r="AO252" s="56"/>
      <c r="AP252" s="55">
        <f t="shared" si="22"/>
        <v>-2.25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3</v>
      </c>
      <c r="AI253" s="53">
        <f t="shared" si="19"/>
        <v>0</v>
      </c>
      <c r="AJ253" s="54">
        <f t="shared" si="27"/>
        <v>3</v>
      </c>
      <c r="AK253" s="55">
        <f t="shared" si="28"/>
        <v>0.45</v>
      </c>
      <c r="AL253" s="56">
        <f>AO253+AQ253-[3]Sheet1!$AH254</f>
        <v>0</v>
      </c>
      <c r="AM253" s="56">
        <f t="shared" si="25"/>
        <v>-3</v>
      </c>
      <c r="AN253" s="55">
        <f t="shared" si="21"/>
        <v>0</v>
      </c>
      <c r="AO253" s="56"/>
      <c r="AP253" s="55">
        <f t="shared" si="22"/>
        <v>-0.45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0</v>
      </c>
      <c r="AI254" s="53">
        <f t="shared" si="19"/>
        <v>0</v>
      </c>
      <c r="AJ254" s="54">
        <f t="shared" si="27"/>
        <v>0</v>
      </c>
      <c r="AK254" s="55">
        <f t="shared" si="28"/>
        <v>0</v>
      </c>
      <c r="AL254" s="56">
        <f>AO254+AQ254-[3]Sheet1!$AH255</f>
        <v>0</v>
      </c>
      <c r="AM254" s="56">
        <f t="shared" si="25"/>
        <v>0</v>
      </c>
      <c r="AN254" s="55">
        <f t="shared" si="21"/>
        <v>0</v>
      </c>
      <c r="AO254" s="56"/>
      <c r="AP254" s="55" t="str">
        <f t="shared" si="22"/>
        <v/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31 W35:W200" name="باقیمانده_5"/>
    <protectedRange algorithmName="SHA-512" hashValue="f5WsBkExWTs/LKakVBbNBXjGjwaAPcOxHhJFt4MnEAAY0TgGUtLBwc6BQDnps5THm9Gccqda3SWXIrg2Z9o+GA==" saltValue="9EXh0tvvNrwpkDbSuYJ+Uw==" spinCount="100000" sqref="V2:V31 V35:V200" name="تعداد ارسال شده_4"/>
    <protectedRange algorithmName="SHA-512" hashValue="jjrV5Hy6JwvVqOO7tKoZVoRg7rpBcjqvT96GSIFiDncBaImziwFUF2JC6d0rT0SfgZv+eJ/5g2VdqSB7bdW0mg==" saltValue="0Igh3j97EZBwjtfDd8U1wg==" spinCount="100000" sqref="W32:W34" name="باقیمانده_5_1"/>
    <protectedRange algorithmName="SHA-512" hashValue="f5WsBkExWTs/LKakVBbNBXjGjwaAPcOxHhJFt4MnEAAY0TgGUtLBwc6BQDnps5THm9Gccqda3SWXIrg2Z9o+GA==" saltValue="9EXh0tvvNrwpkDbSuYJ+Uw==" spinCount="100000" sqref="V32:V34" name="تعداد ارسال شده_4_1"/>
  </protectedRanges>
  <mergeCells count="105">
    <mergeCell ref="AD23:AD25"/>
    <mergeCell ref="AC23:AC25"/>
    <mergeCell ref="AB23:AB25"/>
    <mergeCell ref="AA23:AA25"/>
    <mergeCell ref="N23:N25"/>
    <mergeCell ref="M23:M25"/>
    <mergeCell ref="L23:L25"/>
    <mergeCell ref="I23:I25"/>
    <mergeCell ref="H23:H25"/>
    <mergeCell ref="AC18:AC22"/>
    <mergeCell ref="AD18:AD22"/>
    <mergeCell ref="AB18:AB22"/>
    <mergeCell ref="AA18:AA22"/>
    <mergeCell ref="G18:G22"/>
    <mergeCell ref="H18:H22"/>
    <mergeCell ref="I18:I22"/>
    <mergeCell ref="L18:L22"/>
    <mergeCell ref="M18:M22"/>
    <mergeCell ref="N18:N22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AD13:AD15"/>
    <mergeCell ref="AC13:AC15"/>
    <mergeCell ref="AB13:AB15"/>
    <mergeCell ref="AA13:AA15"/>
    <mergeCell ref="N13:N15"/>
    <mergeCell ref="M13:M15"/>
    <mergeCell ref="L13:L15"/>
    <mergeCell ref="I13:I15"/>
    <mergeCell ref="H13:H15"/>
    <mergeCell ref="AD10:AD12"/>
    <mergeCell ref="AC10:AC12"/>
    <mergeCell ref="AB10:AB12"/>
    <mergeCell ref="AA10:AA12"/>
    <mergeCell ref="N10:N12"/>
    <mergeCell ref="M10:M12"/>
    <mergeCell ref="L10:L12"/>
    <mergeCell ref="I10:I12"/>
    <mergeCell ref="H10:H12"/>
    <mergeCell ref="AA8:AA9"/>
    <mergeCell ref="AB8:AB9"/>
    <mergeCell ref="AC8:AC9"/>
    <mergeCell ref="AD8:AD9"/>
    <mergeCell ref="N8:N9"/>
    <mergeCell ref="M8:M9"/>
    <mergeCell ref="L8:L9"/>
    <mergeCell ref="I8:I9"/>
    <mergeCell ref="H8:H9"/>
    <mergeCell ref="U1:V1"/>
    <mergeCell ref="AD2:AD4"/>
    <mergeCell ref="AC2:AC4"/>
    <mergeCell ref="AB2:AB4"/>
    <mergeCell ref="AA2:AA4"/>
    <mergeCell ref="N2:N4"/>
    <mergeCell ref="M2:M4"/>
    <mergeCell ref="L2:L4"/>
    <mergeCell ref="I2:I4"/>
    <mergeCell ref="H29:H30"/>
    <mergeCell ref="G29:G30"/>
    <mergeCell ref="N27:N28"/>
    <mergeCell ref="M27:M28"/>
    <mergeCell ref="L27:L28"/>
    <mergeCell ref="I27:I28"/>
    <mergeCell ref="H27:H28"/>
    <mergeCell ref="A1:B1"/>
    <mergeCell ref="C1:D1"/>
    <mergeCell ref="E1:F1"/>
    <mergeCell ref="H2:H4"/>
    <mergeCell ref="G2:G4"/>
    <mergeCell ref="G8:G9"/>
    <mergeCell ref="G10:G12"/>
    <mergeCell ref="G13:G15"/>
    <mergeCell ref="G16:G17"/>
    <mergeCell ref="G23:G25"/>
    <mergeCell ref="AA29:AA30"/>
    <mergeCell ref="AA27:AA28"/>
    <mergeCell ref="AA31:AF31"/>
    <mergeCell ref="G32:G34"/>
    <mergeCell ref="H32:H34"/>
    <mergeCell ref="I32:I34"/>
    <mergeCell ref="L32:L34"/>
    <mergeCell ref="M32:M34"/>
    <mergeCell ref="N32:N34"/>
    <mergeCell ref="AA32:AA34"/>
    <mergeCell ref="AB32:AB34"/>
    <mergeCell ref="AC32:AC34"/>
    <mergeCell ref="AD32:AD34"/>
    <mergeCell ref="AD29:AD30"/>
    <mergeCell ref="AD27:AD28"/>
    <mergeCell ref="AC29:AC30"/>
    <mergeCell ref="AC27:AC28"/>
    <mergeCell ref="AB29:AB30"/>
    <mergeCell ref="AB27:AB28"/>
    <mergeCell ref="G27:G28"/>
    <mergeCell ref="N29:N30"/>
    <mergeCell ref="M29:M30"/>
    <mergeCell ref="L29:L30"/>
    <mergeCell ref="I29:I30"/>
  </mergeCells>
  <conditionalFormatting sqref="G2:J2 AD2 Z2:Z31 AD5:AD8 AD10 G13:I13 AD13 G16:I16 AD16 G18:I18 AD18 G23:I23 AD23 G26:I27 AD26:AD27 G29:I29 AD29 G35:J200 Z35:Z200 AD35:AD200">
    <cfRule type="expression" dxfId="109" priority="69">
      <formula>$E2</formula>
    </cfRule>
  </conditionalFormatting>
  <conditionalFormatting sqref="G2:J2 AD2 AD5:AD8 AD10 G13:I13 AD13 G16:I16 AD16 G18:I18 AD18 G23:I23 AD23 G26:I27 AD26:AD27 G29:I29 AD29 G35:J200 AD35:AD200">
    <cfRule type="expression" dxfId="108" priority="67">
      <formula>$A2</formula>
    </cfRule>
  </conditionalFormatting>
  <conditionalFormatting sqref="G2:AF2 AA5:AF8 AA10:AF10 G13:I13 AA13:AF13 G16:I16 AA16:AF16 G18:I18 AA18:AF18 G23:I23 AA23:AF23 G26:I27 AA26:AF27 G29:I29 AA29:AF29 G35:AF200 AE3:AF4 K3:K12 O3:P12 H5:H8 AE9:AF9 H10 AE11:AF12 K13:P13 K14:K15 O14:P15 AE14:AF15 K16:P16 K17 O17:P17 AE17:AF17 K18:P18 K19:K22 O19:P22 AE19:AF22 K23:P23 K24:K25 O24:P25 AE24:AF25 K26:P27 K28 O28:P28 AE28:AF28 K29:P29 K30 O30:P30 AE30:AF30 AA31">
    <cfRule type="expression" dxfId="107" priority="68">
      <formula>$C2</formula>
    </cfRule>
  </conditionalFormatting>
  <conditionalFormatting sqref="J3:J34 G31:I32 AD32 Z32:Z34">
    <cfRule type="expression" dxfId="106" priority="4">
      <formula>$E3</formula>
    </cfRule>
  </conditionalFormatting>
  <conditionalFormatting sqref="J3:J34 Q3:Z34 G31:I32 AA32:AF32 K31:P32 K33:K34 O33:P34 AE33:AF34">
    <cfRule type="expression" dxfId="105" priority="3">
      <formula>$C3</formula>
    </cfRule>
  </conditionalFormatting>
  <conditionalFormatting sqref="W2:W200">
    <cfRule type="expression" dxfId="104" priority="1">
      <formula>$AG2</formula>
    </cfRule>
  </conditionalFormatting>
  <conditionalFormatting sqref="Z2:Z200 J3:J34 G31:I32 AD32">
    <cfRule type="expression" dxfId="103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{EBAA8EAE-418D-42ED-8B80-43EF6CB6CA00}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{F0BFDB28-38EE-454D-AC13-14F44CADBD8D}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{010437E6-B149-4C2D-98B1-245B3009ED1A}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{8B0DB478-6ACE-4306-9A53-0EDC1F95D463}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{CE2717EE-1AFD-434B-A30C-DBB5EDD4DC05}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{5298A987-8E51-49EC-815E-A36161B2AE6F}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{4F73F548-7604-4DE9-89F6-45C5D9809D0B}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{F2D13F10-9C56-4812-9411-671567D2AC99}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{61BAFD4A-37AA-43EC-BA81-AA9BA8A9AA9A}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{53189A43-9A1E-4579-B730-C99256B60979}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{61F3FC38-44EE-4CE6-AE76-A6E1B1668052}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{6D5B1907-2CF2-4375-B763-83152DD4FFC8}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{8A433789-C3EA-404C-9F50-CBCCF0EB0F15}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{24E46803-92DE-4D6E-8317-3FF3142BE23A}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{41927D5F-F45A-4D1F-A56C-E158D7BF8367}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{C952CB74-EB4B-4E11-B8EF-BBE833E3FA37}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{77D65B2A-93F0-4121-B897-9154FEE7EDDA}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{8B911B19-27D6-4A42-8765-088C941938B7}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{63EDEB56-F724-4850-B65C-3AB4021E74C6}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{1DC25B4F-EF49-4F48-8A20-5A79E80A59C2}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{CD2C6E82-506E-4C5A-A759-A5EE70FD080F}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{1F41B07B-3357-49B4-BB15-D5AAB1E17450}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{F0CE4DC5-215F-4D6D-BF96-C9A6236AB38E}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{0C0D60B7-0760-4E3C-83C1-8E6A06854C06}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{B7325DEA-9266-4165-8EBE-A994232F3517}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{D2387869-9E87-4887-A483-F0A0E2D9C401}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{D305DB65-0E25-4845-A253-197B73821294}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{30D2AFEB-7673-4609-9F22-03870695CE6B}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{2C7D3962-4465-4EE3-AF1D-1F39CB146201}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{2F682F0E-0E17-43E0-B1EF-66D9EECD5AF8}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{A01DA918-9B3A-4E71-BA33-EFF428A10D41}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{E47B5182-358E-44C0-804C-1F4B2BCE8252}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{6C754B02-1306-479B-BE60-DAF0504DDD6C}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{802D8066-6841-4D5F-B68A-92FAE6056F9F}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{3B4C0998-72CD-4F2C-94C9-6F7507552F84}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{A5BCAA81-F659-49DB-8877-73CD6A67DB6B}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{80048FF3-D6BD-4F5A-85E1-E8CCF2B31CC3}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{316A13B5-FB18-47CF-9DF1-8A56A9B63473}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{EC630BE6-F580-4068-8E06-B5A668E947CB}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{2C9CF237-CC5E-413B-BF88-F163A79F5162}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{9B076B38-279A-4EA0-BBFA-5F61736459FF}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{8F532C48-92CC-4C98-969B-4352E6D92CF6}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{0CF16BF7-2EEE-438D-B1AD-0BB4220C4FC6}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{870360A8-098D-4B8D-8A6F-28485D1205E5}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{67317B53-2EE5-4565-8970-3C40E6C11086}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{9AF8A140-6DF5-4B9B-B2F9-44DF0A3589AD}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{2FFBD5DA-1735-4F0C-A6A1-D7E867AE8634}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{FDC0F2F6-6EB9-4A62-9C36-D2BE9480EDD1}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{E89B4AE3-9A8E-4E1D-A418-E0A5D066A9E8}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{82DB1908-53D5-4562-A3AB-F4DFC8FF47AA}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{15B33FE8-E62E-4E50-9130-3272B4675745}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{82B9D992-A373-4CFB-837E-A70F7966A936}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{D56E86A3-CD26-4A7E-862A-96A43AF1B814}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{99C151D6-8072-4FAA-BCC3-91936D8EC65C}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{04969658-671B-4A2B-9496-BE3C37D71141}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{C20B3779-CA91-44E1-A2D2-EE958EF3D602}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{BB19F9BB-A404-4FC8-8316-F11CBD497E8F}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{0D37160D-BFA4-49D9-99CA-8A421BADFB85}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{5D44E670-C5C3-4DB2-8AA1-4B27D5EF2202}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{A2D71848-6EDF-49A7-A114-EAE5573E2BA4}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{DAC3F0F3-44AF-4085-9F38-8DA4E72BCE28}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AA8EAE-418D-42ED-8B80-43EF6CB6CA0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0BFDB28-38EE-454D-AC13-14F44CADBD8D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10437E6-B149-4C2D-98B1-245B3009ED1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B0DB478-6ACE-4306-9A53-0EDC1F95D46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E2717EE-1AFD-434B-A30C-DBB5EDD4DC0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298A987-8E51-49EC-815E-A36161B2AE6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F73F548-7604-4DE9-89F6-45C5D9809D0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2D13F10-9C56-4812-9411-671567D2AC9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1BAFD4A-37AA-43EC-BA81-AA9BA8A9AA9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3189A43-9A1E-4579-B730-C99256B6097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1F3FC38-44EE-4CE6-AE76-A6E1B166805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D5B1907-2CF2-4375-B763-83152DD4FFC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A433789-C3EA-404C-9F50-CBCCF0EB0F1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4E46803-92DE-4D6E-8317-3FF3142BE23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1927D5F-F45A-4D1F-A56C-E158D7BF836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952CB74-EB4B-4E11-B8EF-BBE833E3FA3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7D65B2A-93F0-4121-B897-9154FEE7EDD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B911B19-27D6-4A42-8765-088C941938B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3EDEB56-F724-4850-B65C-3AB4021E74C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DC25B4F-EF49-4F48-8A20-5A79E80A59C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D2C6E82-506E-4C5A-A759-A5EE70FD080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F41B07B-3357-49B4-BB15-D5AAB1E1745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0CE4DC5-215F-4D6D-BF96-C9A6236AB38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C0D60B7-0760-4E3C-83C1-8E6A06854C0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7325DEA-9266-4165-8EBE-A994232F35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2387869-9E87-4887-A483-F0A0E2D9C40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05DB65-0E25-4845-A253-197B7382129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0D2AFEB-7673-4609-9F22-03870695CE6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C7D3962-4465-4EE3-AF1D-1F39CB14620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F682F0E-0E17-43E0-B1EF-66D9EECD5AF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01DA918-9B3A-4E71-BA33-EFF428A10D4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47B5182-358E-44C0-804C-1F4B2BCE825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C754B02-1306-479B-BE60-DAF0504DDD6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2D8066-6841-4D5F-B68A-92FAE6056F9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B4C0998-72CD-4F2C-94C9-6F7507552F8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5BCAA81-F659-49DB-8877-73CD6A67DB6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0048FF3-D6BD-4F5A-85E1-E8CCF2B31CC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16A13B5-FB18-47CF-9DF1-8A56A9B6347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C630BE6-F580-4068-8E06-B5A668E947C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9CF237-CC5E-413B-BF88-F163A79F516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B076B38-279A-4EA0-BBFA-5F61736459F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F532C48-92CC-4C98-969B-4352E6D92C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CF16BF7-2EEE-438D-B1AD-0BB4220C4FC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70360A8-098D-4B8D-8A6F-28485D1205E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7317B53-2EE5-4565-8970-3C40E6C1108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AF8A140-6DF5-4B9B-B2F9-44DF0A3589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FBD5DA-1735-4F0C-A6A1-D7E867AE863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DC0F2F6-6EB9-4A62-9C36-D2BE9480EDD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89B4AE3-9A8E-4E1D-A418-E0A5D066A9E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2DB1908-53D5-4562-A3AB-F4DFC8FF47A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5B33FE8-E62E-4E50-9130-3272B467574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2B9D992-A373-4CFB-837E-A70F7966A93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56E86A3-CD26-4A7E-862A-96A43AF1B81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99C151D6-8072-4FAA-BCC3-91936D8EC65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4969658-671B-4A2B-9496-BE3C37D7114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20B3779-CA91-44E1-A2D2-EE958EF3D60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B19F9BB-A404-4FC8-8316-F11CBD497E8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D37160D-BFA4-49D9-99CA-8A421BADFB8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D44E670-C5C3-4DB2-8AA1-4B27D5EF220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2D71848-6EDF-49A7-A114-EAE5573E2BA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AC3F0F3-44AF-4085-9F38-8DA4E72BCE2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4C9F8-D265-448A-802D-D9D411077153}">
  <dimension ref="A1:AR267"/>
  <sheetViews>
    <sheetView rightToLeft="1" topLeftCell="H42" zoomScale="70" zoomScaleNormal="70" workbookViewId="0">
      <selection activeCell="O50" sqref="O50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109375" style="25" bestFit="1" customWidth="1"/>
    <col min="9" max="9" width="24.109375" style="23" bestFit="1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1.5546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53.109375" style="23" bestFit="1" customWidth="1"/>
    <col min="29" max="29" width="15.77734375" style="28" bestFit="1" customWidth="1"/>
    <col min="30" max="30" width="13.6640625" style="29" bestFit="1" customWidth="1"/>
    <col min="31" max="31" width="34.109375" style="23" bestFit="1" customWidth="1"/>
    <col min="32" max="32" width="28.33203125" style="23" bestFit="1" customWidth="1"/>
    <col min="33" max="33" width="13.5546875" style="23" bestFit="1" customWidth="1"/>
    <col min="34" max="34" width="142.332031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 t="s">
        <v>654</v>
      </c>
      <c r="I2" s="63" t="s">
        <v>977</v>
      </c>
      <c r="J2" s="102"/>
      <c r="K2" s="10" t="str">
        <f t="shared" ref="K2:K65" ca="1" si="0">IF(C2, TODAY(), "" )</f>
        <v/>
      </c>
      <c r="L2" s="11" t="s">
        <v>437</v>
      </c>
      <c r="M2" s="11" t="s">
        <v>438</v>
      </c>
      <c r="N2" s="11" t="s">
        <v>439</v>
      </c>
      <c r="O2" s="102">
        <v>5511.2</v>
      </c>
      <c r="P2" s="102">
        <v>10</v>
      </c>
      <c r="Q2" s="12" t="str">
        <f>VLOOKUP(O2, '[1]لیست محصولات اردیبهشت ۱۴۰۳'!B:C,2,0)</f>
        <v>هامبلا | Hambella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13350000</v>
      </c>
      <c r="U2" s="14"/>
      <c r="V2" s="15">
        <f t="shared" ref="V2:V65" si="1">IF(C2, P2, U2 )</f>
        <v>0</v>
      </c>
      <c r="W2" s="11">
        <f t="shared" ref="W2:W65" si="2">P2-V2</f>
        <v>10</v>
      </c>
      <c r="X2" s="13">
        <f t="shared" ref="X2:X65" si="3">P2*T2</f>
        <v>133500000</v>
      </c>
      <c r="Y2" s="16"/>
      <c r="Z2" s="13">
        <f t="shared" ref="Z2:Z65" si="4">X2-Y2</f>
        <v>133500000</v>
      </c>
      <c r="AA2" s="17" t="s">
        <v>38</v>
      </c>
      <c r="AB2" s="12" t="s">
        <v>1011</v>
      </c>
      <c r="AC2" s="18" t="s">
        <v>440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خ فرشته نبش خ بوسنى مركز خريد ملل طبقه همكف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274796464260</v>
      </c>
      <c r="I3" s="102" t="s">
        <v>977</v>
      </c>
      <c r="J3" s="102"/>
      <c r="K3" s="10" t="str">
        <f t="shared" ca="1" si="0"/>
        <v/>
      </c>
      <c r="L3" s="11" t="s">
        <v>1006</v>
      </c>
      <c r="M3" s="11" t="s">
        <v>1007</v>
      </c>
      <c r="N3" s="11"/>
      <c r="O3" s="102">
        <v>5523.2</v>
      </c>
      <c r="P3" s="102">
        <v>1</v>
      </c>
      <c r="Q3" s="12" t="str">
        <f>VLOOKUP(O3, '[1]لیست محصولات اردیبهشت ۱۴۰۳'!B:C,2,0)</f>
        <v>کوتوا دانکن | Kotowa Duncan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12150000</v>
      </c>
      <c r="U3" s="14"/>
      <c r="V3" s="15">
        <f t="shared" si="1"/>
        <v>0</v>
      </c>
      <c r="W3" s="11">
        <f t="shared" si="2"/>
        <v>1</v>
      </c>
      <c r="X3" s="13">
        <f t="shared" si="3"/>
        <v>12150000</v>
      </c>
      <c r="Y3" s="16"/>
      <c r="Z3" s="13">
        <f t="shared" si="4"/>
        <v>12150000</v>
      </c>
      <c r="AA3" s="17" t="s">
        <v>1008</v>
      </c>
      <c r="AB3" s="12" t="s">
        <v>1009</v>
      </c>
      <c r="AC3" s="18" t="s">
        <v>1010</v>
      </c>
      <c r="AD3" s="19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>خراسان رضوی تایباد بلوار آزادی بین ازادی9و11  - معین عبدالهی 09100142274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3</v>
      </c>
      <c r="H4" s="9">
        <v>274800325942</v>
      </c>
      <c r="I4" s="101" t="s">
        <v>977</v>
      </c>
      <c r="J4" s="102"/>
      <c r="K4" s="10" t="str">
        <f t="shared" ca="1" si="0"/>
        <v/>
      </c>
      <c r="L4" s="11" t="s">
        <v>116</v>
      </c>
      <c r="M4" s="11" t="s">
        <v>830</v>
      </c>
      <c r="N4" s="11" t="s">
        <v>1093</v>
      </c>
      <c r="O4" s="102">
        <v>5501.3</v>
      </c>
      <c r="P4" s="102">
        <v>1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14"/>
      <c r="V4" s="15">
        <f t="shared" si="1"/>
        <v>0</v>
      </c>
      <c r="W4" s="11">
        <f t="shared" si="2"/>
        <v>1</v>
      </c>
      <c r="X4" s="13">
        <f t="shared" si="3"/>
        <v>51200000</v>
      </c>
      <c r="Y4" s="16"/>
      <c r="Z4" s="13">
        <f t="shared" si="4"/>
        <v>51200000</v>
      </c>
      <c r="AA4" s="17" t="s">
        <v>38</v>
      </c>
      <c r="AB4" s="12" t="s">
        <v>1012</v>
      </c>
      <c r="AC4" s="18" t="s">
        <v>833</v>
      </c>
      <c r="AD4" s="19" t="s">
        <v>41</v>
      </c>
      <c r="AE4" s="103" t="s">
        <v>1013</v>
      </c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تهران شهرک غرب خیابان دادمان خیابان محمدرضا شجریان نبش کوچه نوزدهم کافه نامبر تن - علیرضا منصوریان 09125445524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4</v>
      </c>
      <c r="H5" s="9">
        <v>274808937376</v>
      </c>
      <c r="I5" s="101" t="s">
        <v>977</v>
      </c>
      <c r="J5" s="102"/>
      <c r="K5" s="10" t="str">
        <f t="shared" ca="1" si="0"/>
        <v/>
      </c>
      <c r="L5" s="11" t="s">
        <v>1017</v>
      </c>
      <c r="M5" s="11" t="s">
        <v>99</v>
      </c>
      <c r="N5" s="11" t="s">
        <v>1018</v>
      </c>
      <c r="O5" s="102">
        <v>5501.2</v>
      </c>
      <c r="P5" s="102">
        <v>26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750</v>
      </c>
      <c r="T5" s="13">
        <f>VLOOKUP(O5, '[1]لیست محصولات اردیبهشت ۱۴۰۳'!B:G,6,0)</f>
        <v>9900000</v>
      </c>
      <c r="U5" s="14"/>
      <c r="V5" s="15">
        <f t="shared" si="1"/>
        <v>0</v>
      </c>
      <c r="W5" s="11">
        <f t="shared" si="2"/>
        <v>26</v>
      </c>
      <c r="X5" s="13">
        <f t="shared" si="3"/>
        <v>257400000</v>
      </c>
      <c r="Y5" s="16"/>
      <c r="Z5" s="13">
        <f t="shared" si="4"/>
        <v>257400000</v>
      </c>
      <c r="AA5" s="17" t="s">
        <v>415</v>
      </c>
      <c r="AB5" s="12" t="s">
        <v>1019</v>
      </c>
      <c r="AC5" s="18" t="s">
        <v>1020</v>
      </c>
      <c r="AD5" s="19"/>
      <c r="AE5" s="18"/>
      <c r="AF5" s="20"/>
      <c r="AG5" s="21" t="str">
        <f t="shared" si="5"/>
        <v>TRUE</v>
      </c>
      <c r="AH5" s="22" t="str">
        <f t="shared" si="6"/>
        <v>شیراز بلوار‌نیایش ، بین کوچه ۶ و ۸ کافه گرن - طناز زارع 09055766390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5</v>
      </c>
      <c r="H6" s="9">
        <v>274810607901</v>
      </c>
      <c r="I6" s="101" t="s">
        <v>977</v>
      </c>
      <c r="J6" s="102"/>
      <c r="K6" s="10" t="str">
        <f t="shared" ca="1" si="0"/>
        <v/>
      </c>
      <c r="L6" s="11" t="s">
        <v>1021</v>
      </c>
      <c r="M6" s="11" t="s">
        <v>1022</v>
      </c>
      <c r="N6" s="11" t="s">
        <v>1023</v>
      </c>
      <c r="O6" s="102">
        <v>5511.2</v>
      </c>
      <c r="P6" s="102">
        <v>1</v>
      </c>
      <c r="Q6" s="12" t="str">
        <f>VLOOKUP(O6, '[1]لیست محصولات اردیبهشت ۱۴۰۳'!B:C,2,0)</f>
        <v>هامبلا | Hambella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13350000</v>
      </c>
      <c r="U6" s="14"/>
      <c r="V6" s="15">
        <f t="shared" si="1"/>
        <v>0</v>
      </c>
      <c r="W6" s="11">
        <f t="shared" si="2"/>
        <v>1</v>
      </c>
      <c r="X6" s="13">
        <f t="shared" si="3"/>
        <v>13350000</v>
      </c>
      <c r="Y6" s="16"/>
      <c r="Z6" s="13">
        <f t="shared" si="4"/>
        <v>13350000</v>
      </c>
      <c r="AA6" s="17" t="s">
        <v>1024</v>
      </c>
      <c r="AB6" s="12" t="s">
        <v>1025</v>
      </c>
      <c r="AC6" s="18" t="s">
        <v>1026</v>
      </c>
      <c r="AD6" s="19"/>
      <c r="AE6" s="18"/>
      <c r="AF6" s="20"/>
      <c r="AG6" s="21" t="str">
        <f t="shared" si="5"/>
        <v>TRUE</v>
      </c>
      <c r="AH6" s="22" t="str">
        <f t="shared" si="6"/>
        <v>همدان مجتمع مسکونی سعیدیه بخش اداری پشت بانک مسکن کافه قرار - میلاد نصری 09129376163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6</v>
      </c>
      <c r="H7" s="125">
        <v>274855726311</v>
      </c>
      <c r="I7" s="123" t="s">
        <v>977</v>
      </c>
      <c r="J7" s="102"/>
      <c r="K7" s="10" t="str">
        <f t="shared" ca="1" si="0"/>
        <v/>
      </c>
      <c r="L7" s="121" t="s">
        <v>1027</v>
      </c>
      <c r="M7" s="121" t="s">
        <v>1028</v>
      </c>
      <c r="N7" s="121" t="s">
        <v>1029</v>
      </c>
      <c r="O7" s="102">
        <v>5523.1</v>
      </c>
      <c r="P7" s="102">
        <v>1</v>
      </c>
      <c r="Q7" s="12" t="str">
        <f>VLOOKUP(O7, '[1]لیست محصولات اردیبهشت ۱۴۰۳'!B:C,2,0)</f>
        <v>کوتوا دانکن | Kotowa Duncan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2550000</v>
      </c>
      <c r="U7" s="24"/>
      <c r="V7" s="15">
        <f t="shared" si="1"/>
        <v>0</v>
      </c>
      <c r="W7" s="11">
        <f t="shared" si="2"/>
        <v>1</v>
      </c>
      <c r="X7" s="13">
        <f t="shared" si="3"/>
        <v>2550000</v>
      </c>
      <c r="Y7" s="16"/>
      <c r="Z7" s="13">
        <f t="shared" si="4"/>
        <v>2550000</v>
      </c>
      <c r="AA7" s="133" t="s">
        <v>209</v>
      </c>
      <c r="AB7" s="131" t="s">
        <v>1031</v>
      </c>
      <c r="AC7" s="127" t="s">
        <v>1032</v>
      </c>
      <c r="AD7" s="129"/>
      <c r="AE7" s="162" t="s">
        <v>1030</v>
      </c>
      <c r="AF7" s="20"/>
      <c r="AG7" s="21" t="str">
        <f t="shared" si="5"/>
        <v>TRUE</v>
      </c>
      <c r="AH7" s="22" t="str">
        <f t="shared" si="6"/>
        <v>گرگان گرگانپارس ابتدای مرداد مرکزی کافه رستوران فیوره - نازگل یحیائی 09396923769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1"/>
      <c r="H8" s="182"/>
      <c r="I8" s="151"/>
      <c r="J8" s="102"/>
      <c r="K8" s="10" t="str">
        <f t="shared" ca="1" si="0"/>
        <v/>
      </c>
      <c r="L8" s="135"/>
      <c r="M8" s="135"/>
      <c r="N8" s="135"/>
      <c r="O8" s="102">
        <v>5522.1</v>
      </c>
      <c r="P8" s="102">
        <v>1</v>
      </c>
      <c r="Q8" s="12" t="str">
        <f>VLOOKUP(O8, '[1]لیست محصولات اردیبهشت ۱۴۰۳'!B:C,2,0)</f>
        <v>تامارا | Tamara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2600000</v>
      </c>
      <c r="U8" s="14"/>
      <c r="V8" s="15">
        <f t="shared" si="1"/>
        <v>0</v>
      </c>
      <c r="W8" s="11">
        <f t="shared" si="2"/>
        <v>1</v>
      </c>
      <c r="X8" s="13">
        <f t="shared" si="3"/>
        <v>2600000</v>
      </c>
      <c r="Y8" s="16"/>
      <c r="Z8" s="13">
        <f t="shared" si="4"/>
        <v>2600000</v>
      </c>
      <c r="AA8" s="155"/>
      <c r="AB8" s="154"/>
      <c r="AC8" s="153"/>
      <c r="AD8" s="152"/>
      <c r="AE8" s="207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4"/>
      <c r="H9" s="126"/>
      <c r="I9" s="124"/>
      <c r="J9" s="102"/>
      <c r="K9" s="10" t="str">
        <f t="shared" ca="1" si="0"/>
        <v/>
      </c>
      <c r="L9" s="122"/>
      <c r="M9" s="122"/>
      <c r="N9" s="122"/>
      <c r="O9" s="102">
        <v>3326.1</v>
      </c>
      <c r="P9" s="102">
        <v>1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3750000</v>
      </c>
      <c r="U9" s="14"/>
      <c r="V9" s="15">
        <f t="shared" si="1"/>
        <v>0</v>
      </c>
      <c r="W9" s="11">
        <f t="shared" si="2"/>
        <v>1</v>
      </c>
      <c r="X9" s="13">
        <f t="shared" si="3"/>
        <v>3750000</v>
      </c>
      <c r="Y9" s="16"/>
      <c r="Z9" s="13">
        <f t="shared" si="4"/>
        <v>3750000</v>
      </c>
      <c r="AA9" s="134"/>
      <c r="AB9" s="132"/>
      <c r="AC9" s="128"/>
      <c r="AD9" s="130"/>
      <c r="AE9" s="163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7</v>
      </c>
      <c r="H10" s="9">
        <v>534744</v>
      </c>
      <c r="I10" s="101" t="s">
        <v>977</v>
      </c>
      <c r="J10" s="102"/>
      <c r="K10" s="10" t="str">
        <f t="shared" ca="1" si="0"/>
        <v/>
      </c>
      <c r="L10" s="100" t="s">
        <v>129</v>
      </c>
      <c r="M10" s="100" t="s">
        <v>1033</v>
      </c>
      <c r="N10" s="11"/>
      <c r="O10" s="102">
        <v>5511.1</v>
      </c>
      <c r="P10" s="102">
        <v>1</v>
      </c>
      <c r="Q10" s="12" t="str">
        <f>VLOOKUP(O10, '[1]لیست محصولات اردیبهشت ۱۴۰۳'!B:C,2,0)</f>
        <v>هامبلا | Hambella</v>
      </c>
      <c r="R10" s="102" t="s">
        <v>151</v>
      </c>
      <c r="S10" s="11">
        <f>VLOOKUP(O10, '[1]لیست محصولات اردیبهشت ۱۴۰۳'!B:F,5,0)</f>
        <v>150</v>
      </c>
      <c r="T10" s="13">
        <f>VLOOKUP(O10, '[1]لیست محصولات اردیبهشت ۱۴۰۳'!B:G,6,0)</f>
        <v>2800000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2800000</v>
      </c>
      <c r="Y10" s="16"/>
      <c r="Z10" s="13">
        <f t="shared" si="4"/>
        <v>2800000</v>
      </c>
      <c r="AA10" s="17" t="s">
        <v>38</v>
      </c>
      <c r="AB10" s="12" t="s">
        <v>1034</v>
      </c>
      <c r="AC10" s="18" t="s">
        <v>1035</v>
      </c>
      <c r="AD10" s="19" t="s">
        <v>41</v>
      </c>
      <c r="AE10" s="18"/>
      <c r="AF10" s="20"/>
      <c r="AG10" s="21" t="str">
        <f t="shared" si="5"/>
        <v>TRUE</v>
      </c>
      <c r="AH10" s="22" t="str">
        <f t="shared" si="6"/>
        <v>تهران خ شریعتی، خ دولت(کلاهدوز)، روبروی کلانتری قلهک، کوچه جلالی، بن بست شریعتی، پلاک ۸ واحد ۵  - امین خداکرمی 09372267988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3">
        <v>8</v>
      </c>
      <c r="H11" s="125">
        <v>274871052130</v>
      </c>
      <c r="I11" s="123" t="s">
        <v>1036</v>
      </c>
      <c r="J11" s="102"/>
      <c r="K11" s="10" t="str">
        <f t="shared" ca="1" si="0"/>
        <v/>
      </c>
      <c r="L11" s="121" t="s">
        <v>272</v>
      </c>
      <c r="M11" s="121" t="s">
        <v>273</v>
      </c>
      <c r="N11" s="121"/>
      <c r="O11" s="102">
        <v>5523.1</v>
      </c>
      <c r="P11" s="102">
        <v>1</v>
      </c>
      <c r="Q11" s="12" t="str">
        <f>VLOOKUP(O11, '[1]لیست محصولات اردیبهشت ۱۴۰۳'!B:C,2,0)</f>
        <v>کوتوا دانکن | Kotowa Duncan</v>
      </c>
      <c r="R11" s="102" t="s">
        <v>460</v>
      </c>
      <c r="S11" s="11">
        <f>VLOOKUP(O11, '[1]لیست محصولات اردیبهشت ۱۴۰۳'!B:F,5,0)</f>
        <v>150</v>
      </c>
      <c r="T11" s="13">
        <f>VLOOKUP(O11, '[1]لیست محصولات اردیبهشت ۱۴۰۳'!B:G,6,0)</f>
        <v>2550000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2550000</v>
      </c>
      <c r="Y11" s="16"/>
      <c r="Z11" s="13">
        <f t="shared" si="4"/>
        <v>2550000</v>
      </c>
      <c r="AA11" s="133" t="s">
        <v>38</v>
      </c>
      <c r="AB11" s="131" t="s">
        <v>274</v>
      </c>
      <c r="AC11" s="127" t="s">
        <v>275</v>
      </c>
      <c r="AD11" s="129" t="s">
        <v>41</v>
      </c>
      <c r="AE11" s="18"/>
      <c r="AF11" s="20"/>
      <c r="AG11" s="21" t="str">
        <f t="shared" si="5"/>
        <v>TRUE</v>
      </c>
      <c r="AH11" s="22" t="str">
        <f t="shared" si="6"/>
        <v>تهران یوسف آباد - خیابان جهان آرا- کوچه رحیم زاده - پلاک ۷۴ - واحد ۴  - احسان احمدی 09901157601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51"/>
      <c r="H12" s="182"/>
      <c r="I12" s="151"/>
      <c r="J12" s="102"/>
      <c r="K12" s="10" t="str">
        <f t="shared" ca="1" si="0"/>
        <v/>
      </c>
      <c r="L12" s="135"/>
      <c r="M12" s="135"/>
      <c r="N12" s="135"/>
      <c r="O12" s="102">
        <v>5522.1</v>
      </c>
      <c r="P12" s="102">
        <v>1</v>
      </c>
      <c r="Q12" s="12" t="str">
        <f>VLOOKUP(O12, '[1]لیست محصولات اردیبهشت ۱۴۰۳'!B:C,2,0)</f>
        <v>تامارا | Tamara</v>
      </c>
      <c r="R12" s="102" t="s">
        <v>613</v>
      </c>
      <c r="S12" s="11">
        <f>VLOOKUP(O12, '[1]لیست محصولات اردیبهشت ۱۴۰۳'!B:F,5,0)</f>
        <v>150</v>
      </c>
      <c r="T12" s="13">
        <f>VLOOKUP(O12, '[1]لیست محصولات اردیبهشت ۱۴۰۳'!B:G,6,0)</f>
        <v>2600000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2600000</v>
      </c>
      <c r="Y12" s="16"/>
      <c r="Z12" s="13">
        <f t="shared" si="4"/>
        <v>2600000</v>
      </c>
      <c r="AA12" s="155"/>
      <c r="AB12" s="154"/>
      <c r="AC12" s="153"/>
      <c r="AD12" s="152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4"/>
      <c r="H13" s="126"/>
      <c r="I13" s="124"/>
      <c r="J13" s="102"/>
      <c r="K13" s="10" t="str">
        <f t="shared" ca="1" si="0"/>
        <v/>
      </c>
      <c r="L13" s="122"/>
      <c r="M13" s="122"/>
      <c r="N13" s="122"/>
      <c r="O13" s="102">
        <v>5511.11</v>
      </c>
      <c r="P13" s="102">
        <v>1</v>
      </c>
      <c r="Q13" s="65" t="str">
        <f>VLOOKUP(O13, '[1]لیست محصولات اردیبهشت ۱۴۰۳'!B:C,2,0)</f>
        <v>هامبلا(رست دمی) | Hambella( Filter Roast)</v>
      </c>
      <c r="R13" s="102" t="s">
        <v>613</v>
      </c>
      <c r="S13" s="11">
        <f>VLOOKUP(O13, '[1]لیست محصولات اردیبهشت ۱۴۰۳'!B:F,5,0)</f>
        <v>150</v>
      </c>
      <c r="T13" s="13">
        <f>VLOOKUP(O13, '[1]لیست محصولات اردیبهشت ۱۴۰۳'!B:G,6,0)</f>
        <v>2800000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2800000</v>
      </c>
      <c r="Y13" s="16"/>
      <c r="Z13" s="13">
        <f t="shared" si="4"/>
        <v>2800000</v>
      </c>
      <c r="AA13" s="134"/>
      <c r="AB13" s="132"/>
      <c r="AC13" s="128"/>
      <c r="AD13" s="130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02">
        <v>9</v>
      </c>
      <c r="H14" s="9">
        <v>274873003612</v>
      </c>
      <c r="I14" s="102" t="s">
        <v>1036</v>
      </c>
      <c r="J14" s="102"/>
      <c r="K14" s="10" t="str">
        <f t="shared" ca="1" si="0"/>
        <v/>
      </c>
      <c r="L14" s="11" t="s">
        <v>129</v>
      </c>
      <c r="M14" s="11" t="s">
        <v>359</v>
      </c>
      <c r="N14" s="11" t="s">
        <v>360</v>
      </c>
      <c r="O14" s="102">
        <v>5501.2</v>
      </c>
      <c r="P14" s="102">
        <v>7</v>
      </c>
      <c r="Q14" s="12" t="str">
        <f>VLOOKUP(O14, '[1]لیست محصولات اردیبهشت ۱۴۰۳'!B:C,2,0)</f>
        <v>ورتکس | Vortex</v>
      </c>
      <c r="R14" s="102"/>
      <c r="S14" s="11">
        <f>VLOOKUP(O14, '[1]لیست محصولات اردیبهشت ۱۴۰۳'!B:F,5,0)</f>
        <v>750</v>
      </c>
      <c r="T14" s="13">
        <f>VLOOKUP(O14, '[1]لیست محصولات اردیبهشت ۱۴۰۳'!B:G,6,0)</f>
        <v>9900000</v>
      </c>
      <c r="U14" s="14"/>
      <c r="V14" s="15">
        <f t="shared" si="1"/>
        <v>0</v>
      </c>
      <c r="W14" s="11">
        <f t="shared" si="2"/>
        <v>7</v>
      </c>
      <c r="X14" s="13">
        <f t="shared" si="3"/>
        <v>69300000</v>
      </c>
      <c r="Y14" s="16"/>
      <c r="Z14" s="13">
        <f t="shared" si="4"/>
        <v>69300000</v>
      </c>
      <c r="AA14" s="17" t="s">
        <v>361</v>
      </c>
      <c r="AB14" s="12" t="s">
        <v>1037</v>
      </c>
      <c r="AC14" s="18" t="s">
        <v>363</v>
      </c>
      <c r="AD14" s="19"/>
      <c r="AE14" s="18"/>
      <c r="AF14" s="20"/>
      <c r="AG14" s="21" t="str">
        <f t="shared" si="5"/>
        <v>TRUE</v>
      </c>
      <c r="AH14" s="22" t="str">
        <f t="shared" si="6"/>
        <v>تبریز ولیعصر خیابان رودکی انتهای خیابان خوارزمی بعد از دونر درنا پلاک ۱ کافه پی - امین کیانی 09144146711</v>
      </c>
    </row>
    <row r="15" spans="1:34" ht="22.35" customHeight="1">
      <c r="A15" s="7"/>
      <c r="B15" s="7"/>
      <c r="C15" s="7"/>
      <c r="D15" s="7"/>
      <c r="E15" s="7"/>
      <c r="F15" s="8"/>
      <c r="G15" s="123">
        <v>10</v>
      </c>
      <c r="H15" s="125">
        <v>54177198701</v>
      </c>
      <c r="I15" s="123" t="s">
        <v>1036</v>
      </c>
      <c r="J15" s="102"/>
      <c r="K15" s="10" t="str">
        <f t="shared" ca="1" si="0"/>
        <v/>
      </c>
      <c r="L15" s="121" t="s">
        <v>521</v>
      </c>
      <c r="M15" s="121" t="s">
        <v>1038</v>
      </c>
      <c r="N15" s="121"/>
      <c r="O15" s="102">
        <v>3326.1</v>
      </c>
      <c r="P15" s="102">
        <v>1</v>
      </c>
      <c r="Q15" s="12" t="str">
        <f>VLOOKUP(O15, '[1]لیست محصولات اردیبهشت ۱۴۰۳'!B:C,2,0)</f>
        <v>میاگروس | Milagros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3750000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3750000</v>
      </c>
      <c r="Y15" s="16"/>
      <c r="Z15" s="13">
        <f t="shared" si="4"/>
        <v>3750000</v>
      </c>
      <c r="AA15" s="133" t="s">
        <v>491</v>
      </c>
      <c r="AB15" s="131" t="s">
        <v>1039</v>
      </c>
      <c r="AC15" s="127" t="s">
        <v>1040</v>
      </c>
      <c r="AD15" s="129"/>
      <c r="AE15" s="18"/>
      <c r="AF15" s="20"/>
      <c r="AG15" s="21" t="str">
        <f t="shared" si="5"/>
        <v>TRUE</v>
      </c>
      <c r="AH15" s="22" t="str">
        <f t="shared" si="6"/>
        <v>آمل خیابان هراز آفتاب ۱۰ سال روبه روی نان فانتزی لرا پوشاک بچه‌گانه لی لی پوت  - مجتبی خلیلی 09119482565</v>
      </c>
    </row>
    <row r="16" spans="1:34" ht="22.35" customHeight="1">
      <c r="A16" s="7"/>
      <c r="B16" s="7"/>
      <c r="C16" s="7"/>
      <c r="D16" s="7"/>
      <c r="E16" s="7"/>
      <c r="F16" s="8"/>
      <c r="G16" s="151"/>
      <c r="H16" s="182"/>
      <c r="I16" s="151"/>
      <c r="J16" s="102"/>
      <c r="K16" s="10" t="str">
        <f t="shared" ca="1" si="0"/>
        <v/>
      </c>
      <c r="L16" s="135"/>
      <c r="M16" s="135"/>
      <c r="N16" s="135"/>
      <c r="O16" s="102">
        <v>5522.1</v>
      </c>
      <c r="P16" s="102">
        <v>1</v>
      </c>
      <c r="Q16" s="12" t="str">
        <f>VLOOKUP(O16, '[1]لیست محصولات اردیبهشت ۱۴۰۳'!B:C,2,0)</f>
        <v>تامارا | Tamara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2600000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2600000</v>
      </c>
      <c r="Y16" s="16"/>
      <c r="Z16" s="13">
        <f t="shared" si="4"/>
        <v>2600000</v>
      </c>
      <c r="AA16" s="155"/>
      <c r="AB16" s="154"/>
      <c r="AC16" s="153"/>
      <c r="AD16" s="152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4"/>
      <c r="H17" s="126"/>
      <c r="I17" s="124"/>
      <c r="J17" s="102"/>
      <c r="K17" s="10" t="str">
        <f t="shared" ca="1" si="0"/>
        <v/>
      </c>
      <c r="L17" s="122"/>
      <c r="M17" s="122"/>
      <c r="N17" s="122"/>
      <c r="O17" s="102">
        <v>3325.1</v>
      </c>
      <c r="P17" s="102">
        <v>1</v>
      </c>
      <c r="Q17" s="12" t="str">
        <f>VLOOKUP(O17, '[1]لیست محصولات اردیبهشت ۱۴۰۳'!B:C,2,0)</f>
        <v>راتناگری | Ratnagiri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4250000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4250000</v>
      </c>
      <c r="Y17" s="16"/>
      <c r="Z17" s="13">
        <f t="shared" si="4"/>
        <v>4250000</v>
      </c>
      <c r="AA17" s="134"/>
      <c r="AB17" s="132"/>
      <c r="AC17" s="128"/>
      <c r="AD17" s="130"/>
      <c r="AE17" s="18"/>
      <c r="AF17" s="20"/>
      <c r="AG17" s="21" t="str">
        <f t="shared" si="5"/>
        <v>TRUE</v>
      </c>
      <c r="AH17" s="22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23">
        <v>11</v>
      </c>
      <c r="H18" s="125">
        <v>342248</v>
      </c>
      <c r="I18" s="123" t="s">
        <v>1036</v>
      </c>
      <c r="J18" s="102"/>
      <c r="K18" s="10" t="str">
        <f t="shared" ca="1" si="0"/>
        <v/>
      </c>
      <c r="L18" s="121" t="s">
        <v>437</v>
      </c>
      <c r="M18" s="121" t="s">
        <v>1041</v>
      </c>
      <c r="N18" s="121" t="s">
        <v>1042</v>
      </c>
      <c r="O18" s="102">
        <v>5511.11</v>
      </c>
      <c r="P18" s="102">
        <v>1</v>
      </c>
      <c r="Q18" s="65" t="str">
        <f>VLOOKUP(O18, '[1]لیست محصولات اردیبهشت ۱۴۰۳'!B:C,2,0)</f>
        <v>هامبلا(رست دمی) | Hambella( Filter Roast)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2800000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2800000</v>
      </c>
      <c r="Y18" s="16"/>
      <c r="Z18" s="13">
        <f t="shared" si="4"/>
        <v>2800000</v>
      </c>
      <c r="AA18" s="133" t="s">
        <v>38</v>
      </c>
      <c r="AB18" s="131" t="s">
        <v>1043</v>
      </c>
      <c r="AC18" s="127" t="s">
        <v>1044</v>
      </c>
      <c r="AD18" s="129" t="s">
        <v>41</v>
      </c>
      <c r="AE18" s="18"/>
      <c r="AF18" s="20"/>
      <c r="AG18" s="21" t="str">
        <f t="shared" si="5"/>
        <v>TRUE</v>
      </c>
      <c r="AH18" s="22" t="str">
        <f t="shared" si="6"/>
        <v>تهران تهرانپارس فلکه اول جنب میدان  کافه ملودی - افشین درخشانی 09197241258</v>
      </c>
    </row>
    <row r="19" spans="1:34" ht="22.35" customHeight="1">
      <c r="A19" s="7"/>
      <c r="B19" s="7"/>
      <c r="C19" s="7"/>
      <c r="D19" s="7"/>
      <c r="E19" s="7"/>
      <c r="F19" s="8"/>
      <c r="G19" s="124"/>
      <c r="H19" s="126"/>
      <c r="I19" s="124"/>
      <c r="J19" s="102"/>
      <c r="K19" s="10" t="str">
        <f t="shared" ca="1" si="0"/>
        <v/>
      </c>
      <c r="L19" s="122"/>
      <c r="M19" s="122"/>
      <c r="N19" s="122"/>
      <c r="O19" s="102">
        <v>3326.1</v>
      </c>
      <c r="P19" s="102">
        <v>1</v>
      </c>
      <c r="Q19" s="12" t="str">
        <f>VLOOKUP(O19, '[1]لیست محصولات اردیبهشت ۱۴۰۳'!B:C,2,0)</f>
        <v>میاگروس | Milagros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3750000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3750000</v>
      </c>
      <c r="Y19" s="16"/>
      <c r="Z19" s="13">
        <f t="shared" si="4"/>
        <v>3750000</v>
      </c>
      <c r="AA19" s="134"/>
      <c r="AB19" s="132"/>
      <c r="AC19" s="128"/>
      <c r="AD19" s="130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12</v>
      </c>
      <c r="H20" s="9">
        <v>274894873592</v>
      </c>
      <c r="I20" s="102" t="s">
        <v>1036</v>
      </c>
      <c r="J20" s="102"/>
      <c r="K20" s="10" t="str">
        <f t="shared" ca="1" si="0"/>
        <v/>
      </c>
      <c r="L20" s="11" t="s">
        <v>1045</v>
      </c>
      <c r="M20" s="11" t="s">
        <v>1046</v>
      </c>
      <c r="N20" s="11"/>
      <c r="O20" s="102">
        <v>5511.11</v>
      </c>
      <c r="P20" s="102">
        <v>2</v>
      </c>
      <c r="Q20" s="65" t="str">
        <f>VLOOKUP(O20, '[1]لیست محصولات اردیبهشت ۱۴۰۳'!B:C,2,0)</f>
        <v>هامبلا(رست دمی) | Hambella( Filter Roast)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2800000</v>
      </c>
      <c r="U20" s="14"/>
      <c r="V20" s="15">
        <f t="shared" si="1"/>
        <v>0</v>
      </c>
      <c r="W20" s="11">
        <f t="shared" si="2"/>
        <v>2</v>
      </c>
      <c r="X20" s="13">
        <f t="shared" si="3"/>
        <v>5600000</v>
      </c>
      <c r="Y20" s="16"/>
      <c r="Z20" s="13">
        <f t="shared" si="4"/>
        <v>5600000</v>
      </c>
      <c r="AA20" s="17" t="s">
        <v>38</v>
      </c>
      <c r="AB20" s="12" t="s">
        <v>1047</v>
      </c>
      <c r="AC20" s="18" t="s">
        <v>1048</v>
      </c>
      <c r="AD20" s="19" t="s">
        <v>41</v>
      </c>
      <c r="AE20" s="18"/>
      <c r="AF20" s="20"/>
      <c r="AG20" s="21" t="str">
        <f t="shared" si="5"/>
        <v>TRUE</v>
      </c>
      <c r="AH20" s="22" t="str">
        <f t="shared" si="6"/>
        <v>تهران گیشا، ابتدای خیابان ۳۵، جنب فروشگاه هفت، پلاک ۳۴۶، واحد ۳  - بهراد تقوی 09013335521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13</v>
      </c>
      <c r="H21" s="9">
        <v>54185296201</v>
      </c>
      <c r="I21" s="102" t="s">
        <v>1036</v>
      </c>
      <c r="J21" s="102"/>
      <c r="K21" s="10" t="str">
        <f t="shared" ca="1" si="0"/>
        <v/>
      </c>
      <c r="L21" s="11" t="s">
        <v>30</v>
      </c>
      <c r="M21" s="11" t="s">
        <v>1049</v>
      </c>
      <c r="N21" s="11"/>
      <c r="O21" s="102">
        <v>5511.2</v>
      </c>
      <c r="P21" s="102">
        <v>2</v>
      </c>
      <c r="Q21" s="12" t="str">
        <f>VLOOKUP(O21, '[1]لیست محصولات اردیبهشت ۱۴۰۳'!B:C,2,0)</f>
        <v>هامبلا | Hambella</v>
      </c>
      <c r="R21" s="102"/>
      <c r="S21" s="11">
        <f>VLOOKUP(O21, '[1]لیست محصولات اردیبهشت ۱۴۰۳'!B:F,5,0)</f>
        <v>750</v>
      </c>
      <c r="T21" s="13">
        <f>VLOOKUP(O21, '[1]لیست محصولات اردیبهشت ۱۴۰۳'!B:G,6,0)</f>
        <v>13350000</v>
      </c>
      <c r="U21" s="14"/>
      <c r="V21" s="15">
        <f t="shared" si="1"/>
        <v>0</v>
      </c>
      <c r="W21" s="11">
        <f t="shared" si="2"/>
        <v>2</v>
      </c>
      <c r="X21" s="13">
        <f t="shared" si="3"/>
        <v>26700000</v>
      </c>
      <c r="Y21" s="16"/>
      <c r="Z21" s="13">
        <f t="shared" si="4"/>
        <v>26700000</v>
      </c>
      <c r="AA21" s="17" t="s">
        <v>356</v>
      </c>
      <c r="AB21" s="12" t="s">
        <v>1050</v>
      </c>
      <c r="AC21" s="18" t="s">
        <v>1051</v>
      </c>
      <c r="AD21" s="19"/>
      <c r="AE21" s="18"/>
      <c r="AF21" s="20"/>
      <c r="AG21" s="21" t="str">
        <f t="shared" si="5"/>
        <v>TRUE</v>
      </c>
      <c r="AH21" s="22" t="str">
        <f t="shared" si="6"/>
        <v>بندرعباس چهاراه دامایی گوهران ۱۱،ساختمان گوهران،ط۲،واحد۱۵  - حسین ادریسی پور 09173617827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02">
        <v>14</v>
      </c>
      <c r="H22" s="9">
        <v>274899778155</v>
      </c>
      <c r="I22" s="102" t="s">
        <v>1036</v>
      </c>
      <c r="J22" s="102"/>
      <c r="K22" s="10" t="str">
        <f t="shared" ca="1" si="0"/>
        <v/>
      </c>
      <c r="L22" s="11" t="s">
        <v>94</v>
      </c>
      <c r="M22" s="11" t="s">
        <v>1052</v>
      </c>
      <c r="N22" s="11"/>
      <c r="O22" s="102">
        <v>5501.1</v>
      </c>
      <c r="P22" s="102">
        <v>1</v>
      </c>
      <c r="Q22" s="12" t="str">
        <f>VLOOKUP(O22, '[1]لیست محصولات اردیبهشت ۱۴۰۳'!B:C,2,0)</f>
        <v>ورتکس | Vortex</v>
      </c>
      <c r="R22" s="102" t="s">
        <v>1056</v>
      </c>
      <c r="S22" s="11">
        <f>VLOOKUP(O22, '[1]لیست محصولات اردیبهشت ۱۴۰۳'!B:F,5,0)</f>
        <v>150</v>
      </c>
      <c r="T22" s="13">
        <f>VLOOKUP(O22, '[1]لیست محصولات اردیبهشت ۱۴۰۳'!B:G,6,0)</f>
        <v>2100000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2100000</v>
      </c>
      <c r="Y22" s="16"/>
      <c r="Z22" s="13">
        <f t="shared" si="4"/>
        <v>2100000</v>
      </c>
      <c r="AA22" s="17" t="s">
        <v>38</v>
      </c>
      <c r="AB22" s="12" t="s">
        <v>1053</v>
      </c>
      <c r="AC22" s="18" t="s">
        <v>1054</v>
      </c>
      <c r="AD22" s="19" t="s">
        <v>41</v>
      </c>
      <c r="AE22" s="104" t="s">
        <v>1055</v>
      </c>
      <c r="AF22" s="20"/>
      <c r="AG22" s="21" t="str">
        <f t="shared" si="5"/>
        <v>TRUE</v>
      </c>
      <c r="AH22" s="22" t="str">
        <f t="shared" si="6"/>
        <v>تهران بلوار فرحزادی؛ خیابان آسمان ها, آسمان سوم شرقی, پلاک ۴۳  - عرفان فرهمند 09912375278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02">
        <v>15</v>
      </c>
      <c r="H23" s="9">
        <v>617089</v>
      </c>
      <c r="I23" s="102" t="s">
        <v>1036</v>
      </c>
      <c r="J23" s="102"/>
      <c r="K23" s="10" t="str">
        <f t="shared" ca="1" si="0"/>
        <v/>
      </c>
      <c r="L23" s="11" t="s">
        <v>1057</v>
      </c>
      <c r="M23" s="11" t="s">
        <v>207</v>
      </c>
      <c r="N23" s="11"/>
      <c r="O23" s="102">
        <v>3326.1</v>
      </c>
      <c r="P23" s="102">
        <v>1</v>
      </c>
      <c r="Q23" s="12" t="str">
        <f>VLOOKUP(O23, '[1]لیست محصولات اردیبهشت ۱۴۰۳'!B:C,2,0)</f>
        <v>میاگروس | Milagros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3750000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3750000</v>
      </c>
      <c r="Y23" s="16"/>
      <c r="Z23" s="13">
        <f t="shared" si="4"/>
        <v>3750000</v>
      </c>
      <c r="AA23" s="17" t="s">
        <v>38</v>
      </c>
      <c r="AB23" s="12" t="s">
        <v>1058</v>
      </c>
      <c r="AC23" s="18" t="s">
        <v>1059</v>
      </c>
      <c r="AD23" s="19" t="s">
        <v>41</v>
      </c>
      <c r="AE23" s="18"/>
      <c r="AF23" s="20"/>
      <c r="AG23" s="21" t="str">
        <f t="shared" si="5"/>
        <v>TRUE</v>
      </c>
      <c r="AH23" s="22" t="str">
        <f t="shared" si="6"/>
        <v>تهران ازگل، نوبهار جنوبی، فرهنگیان، آرش، برج سپید، طبقه پنجم واحد ۱۹  - مریم صادقی 09918746745</v>
      </c>
    </row>
    <row r="24" spans="1:34" ht="22.35" hidden="1" customHeight="1">
      <c r="A24" s="7"/>
      <c r="B24" s="7"/>
      <c r="C24" s="7" t="b">
        <v>0</v>
      </c>
      <c r="D24" s="7"/>
      <c r="E24" s="7"/>
      <c r="F24" s="8"/>
      <c r="G24" s="136"/>
      <c r="H24" s="139"/>
      <c r="I24" s="136"/>
      <c r="J24" s="63"/>
      <c r="K24" s="106"/>
      <c r="L24" s="223"/>
      <c r="M24" s="223"/>
      <c r="N24" s="223"/>
      <c r="O24" s="63"/>
      <c r="P24" s="63"/>
      <c r="Q24" s="107"/>
      <c r="R24" s="63"/>
      <c r="S24" s="108"/>
      <c r="T24" s="109"/>
      <c r="U24" s="110"/>
      <c r="V24" s="111"/>
      <c r="W24" s="108"/>
      <c r="X24" s="109"/>
      <c r="Y24" s="112"/>
      <c r="Z24" s="109"/>
      <c r="AA24" s="220"/>
      <c r="AB24" s="217"/>
      <c r="AC24" s="214"/>
      <c r="AD24" s="211"/>
      <c r="AE24" s="113"/>
      <c r="AF24" s="114"/>
      <c r="AG24" s="21" t="str">
        <f t="shared" si="5"/>
        <v>FALSE</v>
      </c>
      <c r="AH24" s="22" t="str">
        <f t="shared" si="6"/>
        <v xml:space="preserve">   -   </v>
      </c>
    </row>
    <row r="25" spans="1:34" ht="22.35" hidden="1" customHeight="1">
      <c r="A25" s="7"/>
      <c r="B25" s="7"/>
      <c r="C25" s="7" t="b">
        <v>0</v>
      </c>
      <c r="D25" s="7"/>
      <c r="E25" s="7"/>
      <c r="F25" s="8"/>
      <c r="G25" s="137"/>
      <c r="H25" s="140"/>
      <c r="I25" s="137"/>
      <c r="J25" s="63"/>
      <c r="K25" s="106"/>
      <c r="L25" s="224"/>
      <c r="M25" s="224"/>
      <c r="N25" s="224"/>
      <c r="O25" s="63"/>
      <c r="P25" s="63"/>
      <c r="Q25" s="107"/>
      <c r="R25" s="63"/>
      <c r="S25" s="108"/>
      <c r="T25" s="109"/>
      <c r="U25" s="110"/>
      <c r="V25" s="111"/>
      <c r="W25" s="108"/>
      <c r="X25" s="109"/>
      <c r="Y25" s="112"/>
      <c r="Z25" s="109"/>
      <c r="AA25" s="221"/>
      <c r="AB25" s="218"/>
      <c r="AC25" s="215"/>
      <c r="AD25" s="212"/>
      <c r="AE25" s="113"/>
      <c r="AF25" s="114"/>
      <c r="AG25" s="21" t="str">
        <f t="shared" si="5"/>
        <v>FALSE</v>
      </c>
      <c r="AH25" s="22" t="str">
        <f t="shared" si="6"/>
        <v xml:space="preserve">   -   </v>
      </c>
    </row>
    <row r="26" spans="1:34" ht="22.35" hidden="1" customHeight="1">
      <c r="A26" s="7"/>
      <c r="B26" s="7"/>
      <c r="C26" s="7"/>
      <c r="D26" s="7"/>
      <c r="E26" s="7"/>
      <c r="F26" s="8"/>
      <c r="G26" s="138"/>
      <c r="H26" s="141"/>
      <c r="I26" s="138"/>
      <c r="J26" s="63"/>
      <c r="K26" s="106"/>
      <c r="L26" s="225"/>
      <c r="M26" s="225"/>
      <c r="N26" s="225"/>
      <c r="O26" s="63"/>
      <c r="P26" s="63"/>
      <c r="Q26" s="107"/>
      <c r="R26" s="63"/>
      <c r="S26" s="108"/>
      <c r="T26" s="109"/>
      <c r="U26" s="110"/>
      <c r="V26" s="111"/>
      <c r="W26" s="108"/>
      <c r="X26" s="109"/>
      <c r="Y26" s="112"/>
      <c r="Z26" s="109"/>
      <c r="AA26" s="222"/>
      <c r="AB26" s="219"/>
      <c r="AC26" s="216"/>
      <c r="AD26" s="213"/>
      <c r="AE26" s="113"/>
      <c r="AF26" s="114"/>
      <c r="AG26" s="21" t="str">
        <f t="shared" si="5"/>
        <v>FALSE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17</v>
      </c>
      <c r="H27" s="125">
        <v>54200729801</v>
      </c>
      <c r="I27" s="123" t="s">
        <v>1064</v>
      </c>
      <c r="J27" s="102"/>
      <c r="K27" s="10" t="str">
        <f t="shared" ca="1" si="0"/>
        <v/>
      </c>
      <c r="L27" s="121" t="s">
        <v>315</v>
      </c>
      <c r="M27" s="121" t="s">
        <v>886</v>
      </c>
      <c r="N27" s="121" t="s">
        <v>887</v>
      </c>
      <c r="O27" s="102">
        <v>5501.3</v>
      </c>
      <c r="P27" s="102">
        <v>1</v>
      </c>
      <c r="Q27" s="12" t="str">
        <f>VLOOKUP(O27, '[1]لیست محصولات اردیبهشت ۱۴۰۳'!B:C,2,0)</f>
        <v>ورتکس | Vortex</v>
      </c>
      <c r="R27" s="102"/>
      <c r="S27" s="11">
        <f>VLOOKUP(O27, '[1]لیست محصولات اردیبهشت ۱۴۰۳'!B:F,5,0)</f>
        <v>4000</v>
      </c>
      <c r="T27" s="13">
        <f>VLOOKUP(O27, '[1]لیست محصولات اردیبهشت ۱۴۰۳'!B:G,6,0)</f>
        <v>51200000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51200000</v>
      </c>
      <c r="Y27" s="16"/>
      <c r="Z27" s="13">
        <f t="shared" si="4"/>
        <v>51200000</v>
      </c>
      <c r="AA27" s="133" t="s">
        <v>379</v>
      </c>
      <c r="AB27" s="131" t="s">
        <v>888</v>
      </c>
      <c r="AC27" s="127" t="s">
        <v>889</v>
      </c>
      <c r="AD27" s="129"/>
      <c r="AE27" s="18"/>
      <c r="AF27" s="20"/>
      <c r="AG27" s="21" t="str">
        <f t="shared" si="5"/>
        <v>TRUE</v>
      </c>
      <c r="AH27" s="22" t="str">
        <f t="shared" si="6"/>
        <v>ساری میدان امام بلوار آزادی خیابان بعثت بین بعثت ۲ و ۴ کافه قهومون - محمدرضا غلامی شه بندی 09376143341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4"/>
      <c r="H28" s="126"/>
      <c r="I28" s="124"/>
      <c r="J28" s="102"/>
      <c r="K28" s="10" t="str">
        <f t="shared" ca="1" si="0"/>
        <v/>
      </c>
      <c r="L28" s="122"/>
      <c r="M28" s="122"/>
      <c r="N28" s="122"/>
      <c r="O28" s="102">
        <v>3325.2</v>
      </c>
      <c r="P28" s="102">
        <v>1</v>
      </c>
      <c r="Q28" s="12" t="str">
        <f>VLOOKUP(O28, '[1]لیست محصولات اردیبهشت ۱۴۰۳'!B:C,2,0)</f>
        <v>راتناگری | Ratnagiri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20700000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20700000</v>
      </c>
      <c r="Y28" s="16"/>
      <c r="Z28" s="13">
        <f t="shared" si="4"/>
        <v>20700000</v>
      </c>
      <c r="AA28" s="134"/>
      <c r="AB28" s="132"/>
      <c r="AC28" s="128"/>
      <c r="AD28" s="130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>
        <v>18</v>
      </c>
      <c r="H29" s="9">
        <v>274941946568</v>
      </c>
      <c r="I29" s="102" t="s">
        <v>1064</v>
      </c>
      <c r="J29" s="102"/>
      <c r="K29" s="10" t="str">
        <f t="shared" ca="1" si="0"/>
        <v/>
      </c>
      <c r="L29" s="11" t="s">
        <v>1065</v>
      </c>
      <c r="M29" s="11" t="s">
        <v>1066</v>
      </c>
      <c r="N29" s="11" t="s">
        <v>1067</v>
      </c>
      <c r="O29" s="102">
        <v>5501.3</v>
      </c>
      <c r="P29" s="102">
        <v>1</v>
      </c>
      <c r="Q29" s="12" t="str">
        <f>VLOOKUP(O29, '[1]لیست محصولات اردیبهشت ۱۴۰۳'!B:C,2,0)</f>
        <v>ورتکس | Vortex</v>
      </c>
      <c r="R29" s="102"/>
      <c r="S29" s="11">
        <f>VLOOKUP(O29, '[1]لیست محصولات اردیبهشت ۱۴۰۳'!B:F,5,0)</f>
        <v>4000</v>
      </c>
      <c r="T29" s="13">
        <f>VLOOKUP(O29, '[1]لیست محصولات اردیبهشت ۱۴۰۳'!B:G,6,0)</f>
        <v>51200000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51200000</v>
      </c>
      <c r="Y29" s="16"/>
      <c r="Z29" s="13">
        <f t="shared" si="4"/>
        <v>51200000</v>
      </c>
      <c r="AA29" s="17" t="s">
        <v>1068</v>
      </c>
      <c r="AB29" s="12" t="s">
        <v>1069</v>
      </c>
      <c r="AC29" s="18" t="s">
        <v>1070</v>
      </c>
      <c r="AD29" s="19"/>
      <c r="AE29" s="18"/>
      <c r="AF29" s="20"/>
      <c r="AG29" s="21" t="str">
        <f t="shared" si="5"/>
        <v>TRUE</v>
      </c>
      <c r="AH29" s="22" t="str">
        <f t="shared" si="6"/>
        <v>بابلسر دریاکنار خیابان ششم سر کوچه یکم  کافه زین - زینب دولتی 09123513718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>
        <v>19</v>
      </c>
      <c r="H30" s="9">
        <v>274953449169</v>
      </c>
      <c r="I30" s="102" t="s">
        <v>1064</v>
      </c>
      <c r="J30" s="102"/>
      <c r="K30" s="10" t="str">
        <f t="shared" ca="1" si="0"/>
        <v/>
      </c>
      <c r="L30" s="11" t="s">
        <v>1071</v>
      </c>
      <c r="M30" s="11" t="s">
        <v>1072</v>
      </c>
      <c r="N30" s="11"/>
      <c r="O30" s="102">
        <v>5523.2</v>
      </c>
      <c r="P30" s="102">
        <v>1</v>
      </c>
      <c r="Q30" s="12" t="str">
        <f>VLOOKUP(O30, '[1]لیست محصولات اردیبهشت ۱۴۰۳'!B:C,2,0)</f>
        <v>کوتوا دانکن | Kotowa Duncan</v>
      </c>
      <c r="R30" s="102"/>
      <c r="S30" s="11">
        <f>VLOOKUP(O30, '[1]لیست محصولات اردیبهشت ۱۴۰۳'!B:F,5,0)</f>
        <v>750</v>
      </c>
      <c r="T30" s="13">
        <f>VLOOKUP(O30, '[1]لیست محصولات اردیبهشت ۱۴۰۳'!B:G,6,0)</f>
        <v>12150000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12150000</v>
      </c>
      <c r="Y30" s="16"/>
      <c r="Z30" s="13">
        <f t="shared" si="4"/>
        <v>12150000</v>
      </c>
      <c r="AA30" s="17" t="s">
        <v>38</v>
      </c>
      <c r="AB30" s="12" t="s">
        <v>1073</v>
      </c>
      <c r="AC30" s="18" t="s">
        <v>1074</v>
      </c>
      <c r="AD30" s="19" t="s">
        <v>41</v>
      </c>
      <c r="AE30" s="18"/>
      <c r="AF30" s="20"/>
      <c r="AG30" s="21" t="str">
        <f t="shared" si="5"/>
        <v>TRUE</v>
      </c>
      <c r="AH30" s="22" t="str">
        <f t="shared" si="6"/>
        <v>تهران الهیه- خیابان آقابزرگی- خیابان صحرا- خیابان پارسا پلاک32  - ناهید باقری 09153010241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20</v>
      </c>
      <c r="H31" s="9">
        <v>274956255737</v>
      </c>
      <c r="I31" s="102" t="s">
        <v>1064</v>
      </c>
      <c r="J31" s="102"/>
      <c r="K31" s="10" t="str">
        <f t="shared" ca="1" si="0"/>
        <v/>
      </c>
      <c r="L31" s="11" t="s">
        <v>1075</v>
      </c>
      <c r="M31" s="11" t="s">
        <v>1076</v>
      </c>
      <c r="N31" s="11"/>
      <c r="O31" s="102">
        <v>5523.1</v>
      </c>
      <c r="P31" s="102">
        <v>1</v>
      </c>
      <c r="Q31" s="12" t="str">
        <f>VLOOKUP(O31, '[1]لیست محصولات اردیبهشت ۱۴۰۳'!B:C,2,0)</f>
        <v>کوتوا دانکن | Kotowa Duncan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2550000</v>
      </c>
      <c r="U31" s="14"/>
      <c r="V31" s="15">
        <f t="shared" si="1"/>
        <v>0</v>
      </c>
      <c r="W31" s="11">
        <f t="shared" si="2"/>
        <v>1</v>
      </c>
      <c r="X31" s="13">
        <f t="shared" si="3"/>
        <v>2550000</v>
      </c>
      <c r="Y31" s="16"/>
      <c r="Z31" s="13">
        <f t="shared" si="4"/>
        <v>2550000</v>
      </c>
      <c r="AA31" s="17" t="s">
        <v>361</v>
      </c>
      <c r="AB31" s="12" t="s">
        <v>1077</v>
      </c>
      <c r="AC31" s="18" t="s">
        <v>1078</v>
      </c>
      <c r="AD31" s="19"/>
      <c r="AE31" s="18"/>
      <c r="AF31" s="20"/>
      <c r="AG31" s="21" t="str">
        <f t="shared" si="5"/>
        <v>TRUE</v>
      </c>
      <c r="AH31" s="22" t="str">
        <f t="shared" si="6"/>
        <v>تبریز ولیعصر خیابان نظامی . کوچه 10 متری مولوی .پلاک 33 واحد 2  - ناصر سزاوارا 09144940854</v>
      </c>
    </row>
    <row r="32" spans="1:34" ht="22.35" customHeight="1">
      <c r="A32" s="7"/>
      <c r="B32" s="7"/>
      <c r="C32" s="7"/>
      <c r="D32" s="7"/>
      <c r="E32" s="7"/>
      <c r="F32" s="8"/>
      <c r="G32" s="136">
        <v>21</v>
      </c>
      <c r="H32" s="139"/>
      <c r="I32" s="136" t="s">
        <v>1064</v>
      </c>
      <c r="J32" s="102"/>
      <c r="K32" s="10" t="str">
        <f t="shared" ca="1" si="0"/>
        <v/>
      </c>
      <c r="L32" s="121" t="s">
        <v>116</v>
      </c>
      <c r="M32" s="121" t="s">
        <v>117</v>
      </c>
      <c r="N32" s="121" t="s">
        <v>118</v>
      </c>
      <c r="O32" s="102">
        <v>5501.3</v>
      </c>
      <c r="P32" s="102">
        <v>3</v>
      </c>
      <c r="Q32" s="12" t="str">
        <f>VLOOKUP(O32, '[1]لیست محصولات اردیبهشت ۱۴۰۳'!B:C,2,0)</f>
        <v>ورتکس | Vortex</v>
      </c>
      <c r="R32" s="102"/>
      <c r="S32" s="11">
        <f>VLOOKUP(O32, '[1]لیست محصولات اردیبهشت ۱۴۰۳'!B:F,5,0)</f>
        <v>4000</v>
      </c>
      <c r="T32" s="13">
        <f>VLOOKUP(O32, '[1]لیست محصولات اردیبهشت ۱۴۰۳'!B:G,6,0)</f>
        <v>51200000</v>
      </c>
      <c r="U32" s="14"/>
      <c r="V32" s="15">
        <f t="shared" si="1"/>
        <v>0</v>
      </c>
      <c r="W32" s="11">
        <f t="shared" si="2"/>
        <v>3</v>
      </c>
      <c r="X32" s="13">
        <f t="shared" si="3"/>
        <v>153600000</v>
      </c>
      <c r="Y32" s="16"/>
      <c r="Z32" s="13">
        <f t="shared" si="4"/>
        <v>153600000</v>
      </c>
      <c r="AA32" s="133" t="s">
        <v>38</v>
      </c>
      <c r="AB32" s="131" t="s">
        <v>67</v>
      </c>
      <c r="AC32" s="127" t="s">
        <v>119</v>
      </c>
      <c r="AD32" s="129"/>
      <c r="AE32" s="18"/>
      <c r="AF32" s="20"/>
      <c r="AG32" s="21" t="str">
        <f t="shared" si="5"/>
        <v>TRUE</v>
      </c>
      <c r="AH32" s="22" t="str">
        <f t="shared" si="6"/>
        <v>تهران - کافه نولان ونک - علیرضا متقی 09331770320</v>
      </c>
    </row>
    <row r="33" spans="1:34" ht="22.35" customHeight="1">
      <c r="A33" s="7"/>
      <c r="B33" s="7"/>
      <c r="C33" s="7"/>
      <c r="D33" s="7"/>
      <c r="E33" s="7"/>
      <c r="F33" s="8"/>
      <c r="G33" s="137"/>
      <c r="H33" s="140"/>
      <c r="I33" s="137"/>
      <c r="J33" s="102"/>
      <c r="K33" s="10" t="str">
        <f t="shared" ca="1" si="0"/>
        <v/>
      </c>
      <c r="L33" s="135"/>
      <c r="M33" s="135"/>
      <c r="N33" s="135"/>
      <c r="O33" s="102">
        <v>3325.2</v>
      </c>
      <c r="P33" s="102">
        <v>1</v>
      </c>
      <c r="Q33" s="12" t="str">
        <f>VLOOKUP(O33, '[1]لیست محصولات اردیبهشت ۱۴۰۳'!B:C,2,0)</f>
        <v>راتناگری | Ratnagiri</v>
      </c>
      <c r="R33" s="102"/>
      <c r="S33" s="11">
        <f>VLOOKUP(O33, '[1]لیست محصولات اردیبهشت ۱۴۰۳'!B:F,5,0)</f>
        <v>750</v>
      </c>
      <c r="T33" s="13">
        <f>VLOOKUP(O33, '[1]لیست محصولات اردیبهشت ۱۴۰۳'!B:G,6,0)</f>
        <v>20700000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20700000</v>
      </c>
      <c r="Y33" s="16"/>
      <c r="Z33" s="13">
        <f t="shared" si="4"/>
        <v>20700000</v>
      </c>
      <c r="AA33" s="155"/>
      <c r="AB33" s="154"/>
      <c r="AC33" s="153"/>
      <c r="AD33" s="152"/>
      <c r="AE33" s="18"/>
      <c r="AF33" s="20"/>
      <c r="AG33" s="21" t="str">
        <f t="shared" si="5"/>
        <v>TRUE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38"/>
      <c r="H34" s="141"/>
      <c r="I34" s="138"/>
      <c r="J34" s="102"/>
      <c r="K34" s="10" t="str">
        <f t="shared" ca="1" si="0"/>
        <v/>
      </c>
      <c r="L34" s="122"/>
      <c r="M34" s="122"/>
      <c r="N34" s="122"/>
      <c r="O34" s="102">
        <v>3326.2</v>
      </c>
      <c r="P34" s="102">
        <v>1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750</v>
      </c>
      <c r="T34" s="13">
        <f>VLOOKUP(O34, '[1]لیست محصولات اردیبهشت ۱۴۰۳'!B:G,6,0)</f>
        <v>18150000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18150000</v>
      </c>
      <c r="Y34" s="16"/>
      <c r="Z34" s="13">
        <f t="shared" si="4"/>
        <v>18150000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>
        <v>22</v>
      </c>
      <c r="H35" s="9">
        <v>274959454770</v>
      </c>
      <c r="I35" s="102" t="s">
        <v>1064</v>
      </c>
      <c r="J35" s="102"/>
      <c r="K35" s="10" t="str">
        <f t="shared" ca="1" si="0"/>
        <v/>
      </c>
      <c r="L35" s="11" t="s">
        <v>267</v>
      </c>
      <c r="M35" s="11" t="s">
        <v>1083</v>
      </c>
      <c r="N35" s="11"/>
      <c r="O35" s="102">
        <v>5511.2</v>
      </c>
      <c r="P35" s="102">
        <v>1</v>
      </c>
      <c r="Q35" s="12" t="str">
        <f>VLOOKUP(O35, '[1]لیست محصولات اردیبهشت ۱۴۰۳'!B:C,2,0)</f>
        <v>هامبلا | Hambella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13350000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13350000</v>
      </c>
      <c r="Y35" s="16"/>
      <c r="Z35" s="13">
        <f t="shared" si="4"/>
        <v>13350000</v>
      </c>
      <c r="AA35" s="17" t="s">
        <v>38</v>
      </c>
      <c r="AB35" s="12" t="s">
        <v>1088</v>
      </c>
      <c r="AC35" s="18" t="s">
        <v>1084</v>
      </c>
      <c r="AD35" s="19" t="s">
        <v>41</v>
      </c>
      <c r="AE35" s="18"/>
      <c r="AF35" s="20"/>
      <c r="AG35" s="21" t="str">
        <f t="shared" si="5"/>
        <v>TRUE</v>
      </c>
      <c r="AH35" s="22" t="str">
        <f t="shared" si="6"/>
        <v>تهران سعادت آباد- سرو غربی- بوستان ششم- پلاک ۳۱- مجتمع نگار- واحد ۶ ** در صورت عدم حضور، به سرایداری؛ آقای رحمان تحویل داده شود. **  - علی بهاری 09113456916</v>
      </c>
    </row>
    <row r="36" spans="1:34" ht="22.35" customHeight="1">
      <c r="A36" s="7"/>
      <c r="B36" s="7"/>
      <c r="C36" s="7"/>
      <c r="D36" s="7"/>
      <c r="E36" s="7"/>
      <c r="F36" s="8"/>
      <c r="G36" s="136">
        <v>23</v>
      </c>
      <c r="H36" s="139"/>
      <c r="I36" s="136" t="s">
        <v>1064</v>
      </c>
      <c r="J36" s="102"/>
      <c r="K36" s="10"/>
      <c r="L36" s="121" t="s">
        <v>267</v>
      </c>
      <c r="M36" s="121" t="s">
        <v>268</v>
      </c>
      <c r="N36" s="121" t="s">
        <v>269</v>
      </c>
      <c r="O36" s="102">
        <v>5501.3</v>
      </c>
      <c r="P36" s="102">
        <v>5</v>
      </c>
      <c r="Q36" s="12" t="str">
        <f>VLOOKUP(O36, '[1]لیست محصولات اردیبهشت ۱۴۰۳'!B:C,2,0)</f>
        <v>ورتکس | Vortex</v>
      </c>
      <c r="R36" s="102"/>
      <c r="S36" s="11">
        <f>VLOOKUP(O36, '[1]لیست محصولات اردیبهشت ۱۴۰۳'!B:F,5,0)</f>
        <v>4000</v>
      </c>
      <c r="T36" s="13">
        <f>VLOOKUP(O36, '[1]لیست محصولات اردیبهشت ۱۴۰۳'!B:G,6,0)</f>
        <v>51200000</v>
      </c>
      <c r="U36" s="14"/>
      <c r="V36" s="15">
        <f t="shared" si="1"/>
        <v>0</v>
      </c>
      <c r="W36" s="11">
        <f t="shared" si="2"/>
        <v>5</v>
      </c>
      <c r="X36" s="13">
        <f t="shared" si="3"/>
        <v>256000000</v>
      </c>
      <c r="Y36" s="16"/>
      <c r="Z36" s="13">
        <f t="shared" si="4"/>
        <v>256000000</v>
      </c>
      <c r="AA36" s="133" t="s">
        <v>45</v>
      </c>
      <c r="AB36" s="131" t="s">
        <v>270</v>
      </c>
      <c r="AC36" s="127" t="s">
        <v>271</v>
      </c>
      <c r="AD36" s="129"/>
      <c r="AE36" s="18"/>
      <c r="AF36" s="20"/>
      <c r="AG36" s="21" t="str">
        <f t="shared" si="5"/>
        <v>TRUE</v>
      </c>
      <c r="AH36" s="22" t="str">
        <f t="shared" si="6"/>
        <v>قم خيابان شهيد صدوقي ميدان مفتح خيابان مفتح نبش كوچه 8  کافه کی آر بی - علی کرباسچی 09191954192</v>
      </c>
    </row>
    <row r="37" spans="1:34" ht="22.35" customHeight="1">
      <c r="A37" s="7"/>
      <c r="B37" s="7"/>
      <c r="C37" s="7"/>
      <c r="D37" s="7"/>
      <c r="E37" s="7"/>
      <c r="F37" s="8"/>
      <c r="G37" s="138"/>
      <c r="H37" s="141"/>
      <c r="I37" s="138"/>
      <c r="J37" s="102"/>
      <c r="K37" s="10" t="str">
        <f t="shared" ca="1" si="0"/>
        <v/>
      </c>
      <c r="L37" s="122"/>
      <c r="M37" s="122"/>
      <c r="N37" s="122"/>
      <c r="O37" s="102">
        <v>5511.2</v>
      </c>
      <c r="P37" s="102">
        <v>4</v>
      </c>
      <c r="Q37" s="12" t="str">
        <f>VLOOKUP(O37, '[1]لیست محصولات اردیبهشت ۱۴۰۳'!B:C,2,0)</f>
        <v>هامبلا | Hambella</v>
      </c>
      <c r="R37" s="102"/>
      <c r="S37" s="11">
        <f>VLOOKUP(O37, '[1]لیست محصولات اردیبهشت ۱۴۰۳'!B:F,5,0)</f>
        <v>750</v>
      </c>
      <c r="T37" s="13">
        <f>VLOOKUP(O37, '[1]لیست محصولات اردیبهشت ۱۴۰۳'!B:G,6,0)</f>
        <v>13350000</v>
      </c>
      <c r="U37" s="14"/>
      <c r="V37" s="15">
        <f t="shared" si="1"/>
        <v>0</v>
      </c>
      <c r="W37" s="11">
        <f t="shared" si="2"/>
        <v>4</v>
      </c>
      <c r="X37" s="13">
        <f t="shared" si="3"/>
        <v>53400000</v>
      </c>
      <c r="Y37" s="16"/>
      <c r="Z37" s="13">
        <f t="shared" si="4"/>
        <v>53400000</v>
      </c>
      <c r="AA37" s="134"/>
      <c r="AB37" s="132"/>
      <c r="AC37" s="128"/>
      <c r="AD37" s="130"/>
      <c r="AE37" s="18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63">
        <v>24</v>
      </c>
      <c r="H38" s="64" t="s">
        <v>120</v>
      </c>
      <c r="I38" s="63" t="s">
        <v>1064</v>
      </c>
      <c r="J38" s="102"/>
      <c r="K38" s="10" t="str">
        <f t="shared" ca="1" si="0"/>
        <v/>
      </c>
      <c r="L38" s="11" t="s">
        <v>485</v>
      </c>
      <c r="M38" s="11" t="s">
        <v>1090</v>
      </c>
      <c r="N38" s="11" t="s">
        <v>1089</v>
      </c>
      <c r="O38" s="102">
        <v>5501.3</v>
      </c>
      <c r="P38" s="102">
        <v>1</v>
      </c>
      <c r="Q38" s="12" t="str">
        <f>VLOOKUP(O38, '[1]لیست محصولات اردیبهشت ۱۴۰۳'!B:C,2,0)</f>
        <v>ورتکس | Vortex</v>
      </c>
      <c r="R38" s="102"/>
      <c r="S38" s="11">
        <f>VLOOKUP(O38, '[1]لیست محصولات اردیبهشت ۱۴۰۳'!B:F,5,0)</f>
        <v>4000</v>
      </c>
      <c r="T38" s="13">
        <f>VLOOKUP(O38, '[1]لیست محصولات اردیبهشت ۱۴۰۳'!B:G,6,0)</f>
        <v>51200000</v>
      </c>
      <c r="U38" s="14"/>
      <c r="V38" s="15">
        <f t="shared" si="1"/>
        <v>0</v>
      </c>
      <c r="W38" s="11">
        <f t="shared" si="2"/>
        <v>1</v>
      </c>
      <c r="X38" s="13">
        <f t="shared" si="3"/>
        <v>51200000</v>
      </c>
      <c r="Y38" s="16"/>
      <c r="Z38" s="13">
        <f t="shared" si="4"/>
        <v>51200000</v>
      </c>
      <c r="AA38" s="17" t="s">
        <v>38</v>
      </c>
      <c r="AB38" s="12" t="s">
        <v>1092</v>
      </c>
      <c r="AC38" s="18" t="s">
        <v>1091</v>
      </c>
      <c r="AD38" s="19" t="s">
        <v>41</v>
      </c>
      <c r="AE38" s="96" t="s">
        <v>500</v>
      </c>
      <c r="AF38" s="20"/>
      <c r="AG38" s="21" t="str">
        <f t="shared" si="5"/>
        <v>TRUE</v>
      </c>
      <c r="AH38" s="22" t="str">
        <f t="shared" si="6"/>
        <v>تهران سعادت آباد بلوار شهرداري خ سرو غربي روبروي مخابرات سلمان فارسي پ 16 ساختمان level شرکت غذایی پارس آکام - محمد موسوی 09363187326</v>
      </c>
    </row>
    <row r="39" spans="1:34" ht="22.35" customHeight="1">
      <c r="A39" s="7"/>
      <c r="B39" s="7"/>
      <c r="C39" s="7"/>
      <c r="D39" s="7"/>
      <c r="E39" s="7"/>
      <c r="F39" s="8"/>
      <c r="G39" s="102">
        <v>25</v>
      </c>
      <c r="H39" s="9">
        <v>274969647190</v>
      </c>
      <c r="I39" s="102" t="s">
        <v>1064</v>
      </c>
      <c r="J39" s="102"/>
      <c r="K39" s="10" t="str">
        <f t="shared" ca="1" si="0"/>
        <v/>
      </c>
      <c r="L39" s="11" t="s">
        <v>267</v>
      </c>
      <c r="M39" s="11" t="s">
        <v>1095</v>
      </c>
      <c r="N39" s="11"/>
      <c r="O39" s="102">
        <v>5523.2</v>
      </c>
      <c r="P39" s="102">
        <v>1</v>
      </c>
      <c r="Q39" s="12" t="str">
        <f>VLOOKUP(O39, '[1]لیست محصولات اردیبهشت ۱۴۰۳'!B:C,2,0)</f>
        <v>کوتوا دانکن | Kotowa Duncan</v>
      </c>
      <c r="R39" s="102"/>
      <c r="S39" s="11">
        <f>VLOOKUP(O39, '[1]لیست محصولات اردیبهشت ۱۴۰۳'!B:F,5,0)</f>
        <v>750</v>
      </c>
      <c r="T39" s="13">
        <f>VLOOKUP(O39, '[1]لیست محصولات اردیبهشت ۱۴۰۳'!B:G,6,0)</f>
        <v>12150000</v>
      </c>
      <c r="U39" s="14"/>
      <c r="V39" s="15">
        <f t="shared" si="1"/>
        <v>0</v>
      </c>
      <c r="W39" s="11">
        <f t="shared" si="2"/>
        <v>1</v>
      </c>
      <c r="X39" s="13">
        <f t="shared" si="3"/>
        <v>12150000</v>
      </c>
      <c r="Y39" s="16"/>
      <c r="Z39" s="13">
        <f t="shared" si="4"/>
        <v>12150000</v>
      </c>
      <c r="AA39" s="17" t="s">
        <v>292</v>
      </c>
      <c r="AB39" s="12" t="s">
        <v>1096</v>
      </c>
      <c r="AC39" s="18" t="s">
        <v>1097</v>
      </c>
      <c r="AD39" s="19"/>
      <c r="AE39" s="18"/>
      <c r="AF39" s="20"/>
      <c r="AG39" s="21" t="str">
        <f t="shared" si="5"/>
        <v>TRUE</v>
      </c>
      <c r="AH39" s="22" t="str">
        <f t="shared" si="6"/>
        <v>اصفهان اصفهان، بلوار کشاورز ، کوچه ۴۲(ارغوان)، پلاک ۷۰ طبقه ۲  - علی رزمخواه 09134094834</v>
      </c>
    </row>
    <row r="40" spans="1:34" ht="22.35" customHeight="1">
      <c r="A40" s="7"/>
      <c r="B40" s="7"/>
      <c r="C40" s="7"/>
      <c r="D40" s="7"/>
      <c r="E40" s="7"/>
      <c r="F40" s="8"/>
      <c r="G40" s="123">
        <v>26</v>
      </c>
      <c r="H40" s="125">
        <v>274971494999</v>
      </c>
      <c r="I40" s="123" t="s">
        <v>1064</v>
      </c>
      <c r="J40" s="102"/>
      <c r="K40" s="10" t="str">
        <f t="shared" ca="1" si="0"/>
        <v/>
      </c>
      <c r="L40" s="121" t="s">
        <v>903</v>
      </c>
      <c r="M40" s="121" t="s">
        <v>1098</v>
      </c>
      <c r="N40" s="121"/>
      <c r="O40" s="102">
        <v>3325.1</v>
      </c>
      <c r="P40" s="102">
        <v>1</v>
      </c>
      <c r="Q40" s="12" t="str">
        <f>VLOOKUP(O40, '[1]لیست محصولات اردیبهشت ۱۴۰۳'!B:C,2,0)</f>
        <v>راتناگری | Ratnagiri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4250000</v>
      </c>
      <c r="U40" s="14"/>
      <c r="V40" s="15">
        <f t="shared" si="1"/>
        <v>0</v>
      </c>
      <c r="W40" s="11">
        <f t="shared" si="2"/>
        <v>1</v>
      </c>
      <c r="X40" s="13">
        <f t="shared" si="3"/>
        <v>4250000</v>
      </c>
      <c r="Y40" s="16"/>
      <c r="Z40" s="13">
        <f t="shared" si="4"/>
        <v>4250000</v>
      </c>
      <c r="AA40" s="133" t="s">
        <v>38</v>
      </c>
      <c r="AB40" s="131" t="s">
        <v>1099</v>
      </c>
      <c r="AC40" s="127" t="s">
        <v>1100</v>
      </c>
      <c r="AD40" s="129" t="s">
        <v>41</v>
      </c>
      <c r="AE40" s="18"/>
      <c r="AF40" s="20"/>
      <c r="AG40" s="21" t="str">
        <f t="shared" si="5"/>
        <v>TRUE</v>
      </c>
      <c r="AH40" s="22" t="str">
        <f t="shared" si="6"/>
        <v>تهران آیت اله کاشانی، بلوار فرساد شرقی، خیابان سرو، سرو هفتم غربی، پلاک۴، واحد ۱  - غزاله محسنی پویا 09124584634</v>
      </c>
    </row>
    <row r="41" spans="1:34" ht="22.35" customHeight="1">
      <c r="A41" s="7"/>
      <c r="B41" s="7"/>
      <c r="C41" s="7"/>
      <c r="D41" s="7"/>
      <c r="E41" s="7"/>
      <c r="F41" s="8"/>
      <c r="G41" s="151"/>
      <c r="H41" s="182"/>
      <c r="I41" s="151"/>
      <c r="J41" s="102"/>
      <c r="K41" s="10" t="str">
        <f t="shared" ca="1" si="0"/>
        <v/>
      </c>
      <c r="L41" s="135"/>
      <c r="M41" s="135"/>
      <c r="N41" s="135"/>
      <c r="O41" s="102">
        <v>3326.1</v>
      </c>
      <c r="P41" s="102">
        <v>1</v>
      </c>
      <c r="Q41" s="12" t="str">
        <f>VLOOKUP(O41, '[1]لیست محصولات اردیبهشت ۱۴۰۳'!B:C,2,0)</f>
        <v>میاگروس | Milagros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3750000</v>
      </c>
      <c r="U41" s="14"/>
      <c r="V41" s="15">
        <f t="shared" si="1"/>
        <v>0</v>
      </c>
      <c r="W41" s="11">
        <f t="shared" si="2"/>
        <v>1</v>
      </c>
      <c r="X41" s="13">
        <f t="shared" si="3"/>
        <v>3750000</v>
      </c>
      <c r="Y41" s="16"/>
      <c r="Z41" s="13">
        <f t="shared" si="4"/>
        <v>3750000</v>
      </c>
      <c r="AA41" s="155"/>
      <c r="AB41" s="154"/>
      <c r="AC41" s="153"/>
      <c r="AD41" s="152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51"/>
      <c r="H42" s="182"/>
      <c r="I42" s="151"/>
      <c r="J42" s="102"/>
      <c r="K42" s="10" t="str">
        <f t="shared" ca="1" si="0"/>
        <v/>
      </c>
      <c r="L42" s="135"/>
      <c r="M42" s="135"/>
      <c r="N42" s="135"/>
      <c r="O42" s="102">
        <v>1125.0999999999999</v>
      </c>
      <c r="P42" s="102">
        <v>2</v>
      </c>
      <c r="Q42" s="12" t="str">
        <f>VLOOKUP(O42, '[1]لیست محصولات اردیبهشت ۱۴۰۳'!B:C,2,0)</f>
        <v>بنجامین دیانوس | Benjamin De Dianous</v>
      </c>
      <c r="R42" s="102"/>
      <c r="S42" s="11">
        <f>VLOOKUP(O42, '[1]لیست محصولات اردیبهشت ۱۴۰۳'!B:F,5,0)</f>
        <v>80</v>
      </c>
      <c r="T42" s="13">
        <f>VLOOKUP(O42, '[1]لیست محصولات اردیبهشت ۱۴۰۳'!B:G,6,0)</f>
        <v>11000000</v>
      </c>
      <c r="U42" s="14"/>
      <c r="V42" s="15">
        <f t="shared" si="1"/>
        <v>0</v>
      </c>
      <c r="W42" s="11">
        <f t="shared" si="2"/>
        <v>2</v>
      </c>
      <c r="X42" s="13">
        <f t="shared" si="3"/>
        <v>22000000</v>
      </c>
      <c r="Y42" s="16"/>
      <c r="Z42" s="13">
        <f t="shared" si="4"/>
        <v>22000000</v>
      </c>
      <c r="AA42" s="155"/>
      <c r="AB42" s="154"/>
      <c r="AC42" s="153"/>
      <c r="AD42" s="152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24"/>
      <c r="H43" s="126"/>
      <c r="I43" s="124"/>
      <c r="J43" s="102"/>
      <c r="K43" s="10" t="str">
        <f t="shared" ca="1" si="0"/>
        <v/>
      </c>
      <c r="L43" s="122"/>
      <c r="M43" s="122"/>
      <c r="N43" s="122"/>
      <c r="O43" s="102">
        <v>5511.11</v>
      </c>
      <c r="P43" s="102">
        <v>1</v>
      </c>
      <c r="Q43" s="65" t="str">
        <f>VLOOKUP(O43, '[1]لیست محصولات اردیبهشت ۱۴۰۳'!B:C,2,0)</f>
        <v>هامبلا(رست دمی) | Hambella( Filter Roast)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2800000</v>
      </c>
      <c r="U43" s="14"/>
      <c r="V43" s="15">
        <f t="shared" si="1"/>
        <v>0</v>
      </c>
      <c r="W43" s="11">
        <f t="shared" si="2"/>
        <v>1</v>
      </c>
      <c r="X43" s="13">
        <f t="shared" si="3"/>
        <v>2800000</v>
      </c>
      <c r="Y43" s="16"/>
      <c r="Z43" s="13">
        <f t="shared" si="4"/>
        <v>2800000</v>
      </c>
      <c r="AA43" s="134"/>
      <c r="AB43" s="132"/>
      <c r="AC43" s="128"/>
      <c r="AD43" s="130"/>
      <c r="AE43" s="18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23">
        <v>27</v>
      </c>
      <c r="H44" s="125">
        <v>274972727475</v>
      </c>
      <c r="I44" s="123" t="s">
        <v>1064</v>
      </c>
      <c r="J44" s="102"/>
      <c r="K44" s="10" t="str">
        <f t="shared" ca="1" si="0"/>
        <v/>
      </c>
      <c r="L44" s="121" t="s">
        <v>607</v>
      </c>
      <c r="M44" s="121" t="s">
        <v>608</v>
      </c>
      <c r="N44" s="121"/>
      <c r="O44" s="102">
        <v>3326.1</v>
      </c>
      <c r="P44" s="102">
        <v>1</v>
      </c>
      <c r="Q44" s="12" t="str">
        <f>VLOOKUP(O44, '[1]لیست محصولات اردیبهشت ۱۴۰۳'!B:C,2,0)</f>
        <v>میاگروس | Milagros</v>
      </c>
      <c r="R44" s="102" t="s">
        <v>1101</v>
      </c>
      <c r="S44" s="11">
        <f>VLOOKUP(O44, '[1]لیست محصولات اردیبهشت ۱۴۰۳'!B:F,5,0)</f>
        <v>150</v>
      </c>
      <c r="T44" s="13">
        <f>VLOOKUP(O44, '[1]لیست محصولات اردیبهشت ۱۴۰۳'!B:G,6,0)</f>
        <v>3750000</v>
      </c>
      <c r="U44" s="14"/>
      <c r="V44" s="15">
        <f t="shared" si="1"/>
        <v>0</v>
      </c>
      <c r="W44" s="11">
        <f t="shared" si="2"/>
        <v>1</v>
      </c>
      <c r="X44" s="13">
        <f t="shared" si="3"/>
        <v>3750000</v>
      </c>
      <c r="Y44" s="16"/>
      <c r="Z44" s="13">
        <f t="shared" si="4"/>
        <v>3750000</v>
      </c>
      <c r="AA44" s="133" t="s">
        <v>38</v>
      </c>
      <c r="AB44" s="131" t="s">
        <v>609</v>
      </c>
      <c r="AC44" s="127" t="s">
        <v>610</v>
      </c>
      <c r="AD44" s="129" t="s">
        <v>41</v>
      </c>
      <c r="AE44" s="18"/>
      <c r="AF44" s="20"/>
      <c r="AG44" s="21" t="str">
        <f t="shared" si="5"/>
        <v>TRUE</v>
      </c>
      <c r="AH44" s="22" t="str">
        <f t="shared" si="6"/>
        <v>تهران خیابان جمهوری،خیابان آذربایجان شرقی،تقاطع خیابان دانشگاه و خیابان دوازده فروردین، شماره ۱۰۳،گروه سولیکو کاله  - نازنین مختاری ترکمانی 09128131029</v>
      </c>
    </row>
    <row r="45" spans="1:34" ht="22.35" customHeight="1">
      <c r="A45" s="7"/>
      <c r="B45" s="7"/>
      <c r="C45" s="7"/>
      <c r="D45" s="7"/>
      <c r="E45" s="7"/>
      <c r="F45" s="8"/>
      <c r="G45" s="124"/>
      <c r="H45" s="126"/>
      <c r="I45" s="124"/>
      <c r="J45" s="102"/>
      <c r="K45" s="10" t="str">
        <f t="shared" ca="1" si="0"/>
        <v/>
      </c>
      <c r="L45" s="122"/>
      <c r="M45" s="122"/>
      <c r="N45" s="122"/>
      <c r="O45" s="102">
        <v>3326.1</v>
      </c>
      <c r="P45" s="102">
        <v>1</v>
      </c>
      <c r="Q45" s="12" t="str">
        <f>VLOOKUP(O45, '[1]لیست محصولات اردیبهشت ۱۴۰۳'!B:C,2,0)</f>
        <v>میاگروس | Milagros</v>
      </c>
      <c r="R45" s="102"/>
      <c r="S45" s="11">
        <f>VLOOKUP(O45, '[1]لیست محصولات اردیبهشت ۱۴۰۳'!B:F,5,0)</f>
        <v>150</v>
      </c>
      <c r="T45" s="13">
        <f>VLOOKUP(O45, '[1]لیست محصولات اردیبهشت ۱۴۰۳'!B:G,6,0)</f>
        <v>3750000</v>
      </c>
      <c r="U45" s="24"/>
      <c r="V45" s="15">
        <f t="shared" si="1"/>
        <v>0</v>
      </c>
      <c r="W45" s="11">
        <f t="shared" si="2"/>
        <v>1</v>
      </c>
      <c r="X45" s="13">
        <f t="shared" si="3"/>
        <v>3750000</v>
      </c>
      <c r="Y45" s="16"/>
      <c r="Z45" s="13">
        <f t="shared" si="4"/>
        <v>3750000</v>
      </c>
      <c r="AA45" s="134"/>
      <c r="AB45" s="132"/>
      <c r="AC45" s="128"/>
      <c r="AD45" s="130"/>
      <c r="AE45" s="18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>
        <v>28</v>
      </c>
      <c r="H46" s="9">
        <v>274973549269</v>
      </c>
      <c r="I46" s="102" t="s">
        <v>1064</v>
      </c>
      <c r="J46" s="102"/>
      <c r="K46" s="10" t="str">
        <f t="shared" ca="1" si="0"/>
        <v/>
      </c>
      <c r="L46" s="11" t="s">
        <v>427</v>
      </c>
      <c r="M46" s="11" t="s">
        <v>1102</v>
      </c>
      <c r="N46" s="11" t="s">
        <v>1103</v>
      </c>
      <c r="O46" s="102">
        <v>5501.2</v>
      </c>
      <c r="P46" s="102">
        <v>2</v>
      </c>
      <c r="Q46" s="12" t="str">
        <f>VLOOKUP(O46, '[1]لیست محصولات اردیبهشت ۱۴۰۳'!B:C,2,0)</f>
        <v>ورتکس | Vortex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9900000</v>
      </c>
      <c r="U46" s="24"/>
      <c r="V46" s="15">
        <f t="shared" si="1"/>
        <v>0</v>
      </c>
      <c r="W46" s="11">
        <f t="shared" si="2"/>
        <v>2</v>
      </c>
      <c r="X46" s="13">
        <f t="shared" si="3"/>
        <v>19800000</v>
      </c>
      <c r="Y46" s="16"/>
      <c r="Z46" s="13">
        <f t="shared" si="4"/>
        <v>19800000</v>
      </c>
      <c r="AA46" s="17" t="s">
        <v>45</v>
      </c>
      <c r="AB46" s="12" t="s">
        <v>1104</v>
      </c>
      <c r="AC46" s="18" t="s">
        <v>1105</v>
      </c>
      <c r="AD46" s="19"/>
      <c r="AE46" s="103" t="s">
        <v>664</v>
      </c>
      <c r="AF46" s="20"/>
      <c r="AG46" s="21" t="str">
        <f t="shared" si="5"/>
        <v>TRUE</v>
      </c>
      <c r="AH46" s="22" t="str">
        <f t="shared" si="6"/>
        <v>قم خیابان زنبیل آباد میدان مفتح  کافه والیا - وحید ولی 09127998836</v>
      </c>
    </row>
    <row r="47" spans="1:34" ht="22.35" customHeight="1">
      <c r="A47" s="7"/>
      <c r="B47" s="7"/>
      <c r="C47" s="7"/>
      <c r="D47" s="7"/>
      <c r="E47" s="7"/>
      <c r="F47" s="8"/>
      <c r="G47" s="123">
        <v>29</v>
      </c>
      <c r="H47" s="125">
        <v>274975261166</v>
      </c>
      <c r="I47" s="123" t="s">
        <v>1064</v>
      </c>
      <c r="J47" s="102"/>
      <c r="K47" s="10" t="str">
        <f t="shared" ca="1" si="0"/>
        <v/>
      </c>
      <c r="L47" s="121" t="s">
        <v>216</v>
      </c>
      <c r="M47" s="121" t="s">
        <v>505</v>
      </c>
      <c r="N47" s="121" t="s">
        <v>1106</v>
      </c>
      <c r="O47" s="102">
        <v>5501.3</v>
      </c>
      <c r="P47" s="102">
        <v>4</v>
      </c>
      <c r="Q47" s="12" t="str">
        <f>VLOOKUP(O47, '[1]لیست محصولات اردیبهشت ۱۴۰۳'!B:C,2,0)</f>
        <v>ورتکس | Vortex</v>
      </c>
      <c r="R47" s="102"/>
      <c r="S47" s="11">
        <f>VLOOKUP(O47, '[1]لیست محصولات اردیبهشت ۱۴۰۳'!B:F,5,0)</f>
        <v>4000</v>
      </c>
      <c r="T47" s="13">
        <f>VLOOKUP(O47, '[1]لیست محصولات اردیبهشت ۱۴۰۳'!B:G,6,0)</f>
        <v>51200000</v>
      </c>
      <c r="U47" s="14"/>
      <c r="V47" s="15">
        <f t="shared" si="1"/>
        <v>0</v>
      </c>
      <c r="W47" s="11">
        <f t="shared" si="2"/>
        <v>4</v>
      </c>
      <c r="X47" s="13">
        <f t="shared" si="3"/>
        <v>204800000</v>
      </c>
      <c r="Y47" s="16"/>
      <c r="Z47" s="13">
        <f t="shared" si="4"/>
        <v>204800000</v>
      </c>
      <c r="AA47" s="133" t="s">
        <v>38</v>
      </c>
      <c r="AB47" s="131" t="s">
        <v>507</v>
      </c>
      <c r="AC47" s="127" t="s">
        <v>508</v>
      </c>
      <c r="AD47" s="129"/>
      <c r="AE47" s="18"/>
      <c r="AF47" s="20"/>
      <c r="AG47" s="21" t="str">
        <f t="shared" si="5"/>
        <v>TRUE</v>
      </c>
      <c r="AH47" s="22" t="str">
        <f t="shared" si="6"/>
        <v>تهران تهران پارس فلکه اول بلوار برادران قانع جنب بوستان آب ایوار لانژ - امیرحسین تاجیک 09391942344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51"/>
      <c r="H48" s="182"/>
      <c r="I48" s="151"/>
      <c r="J48" s="102"/>
      <c r="K48" s="10" t="str">
        <f t="shared" ca="1" si="0"/>
        <v/>
      </c>
      <c r="L48" s="135"/>
      <c r="M48" s="135"/>
      <c r="N48" s="135"/>
      <c r="O48" s="102">
        <v>5523.1</v>
      </c>
      <c r="P48" s="102">
        <v>1</v>
      </c>
      <c r="Q48" s="12" t="str">
        <f>VLOOKUP(O48, '[1]لیست محصولات اردیبهشت ۱۴۰۳'!B:C,2,0)</f>
        <v>کوتوا دانکن | Kotowa Duncan</v>
      </c>
      <c r="R48" s="102"/>
      <c r="S48" s="11">
        <f>VLOOKUP(O48, '[1]لیست محصولات اردیبهشت ۱۴۰۳'!B:F,5,0)</f>
        <v>150</v>
      </c>
      <c r="T48" s="13">
        <f>VLOOKUP(O48, '[1]لیست محصولات اردیبهشت ۱۴۰۳'!B:G,6,0)</f>
        <v>2550000</v>
      </c>
      <c r="U48" s="14"/>
      <c r="V48" s="15">
        <f t="shared" si="1"/>
        <v>0</v>
      </c>
      <c r="W48" s="11">
        <f t="shared" si="2"/>
        <v>1</v>
      </c>
      <c r="X48" s="13">
        <f t="shared" si="3"/>
        <v>2550000</v>
      </c>
      <c r="Y48" s="16"/>
      <c r="Z48" s="13">
        <f t="shared" si="4"/>
        <v>2550000</v>
      </c>
      <c r="AA48" s="155"/>
      <c r="AB48" s="154"/>
      <c r="AC48" s="153"/>
      <c r="AD48" s="152"/>
      <c r="AE48" s="18"/>
      <c r="AF48" s="20"/>
      <c r="AG48" s="21" t="str">
        <f t="shared" si="5"/>
        <v>TRUE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51"/>
      <c r="H49" s="182"/>
      <c r="I49" s="151"/>
      <c r="J49" s="102"/>
      <c r="K49" s="10" t="str">
        <f t="shared" ca="1" si="0"/>
        <v/>
      </c>
      <c r="L49" s="135"/>
      <c r="M49" s="135"/>
      <c r="N49" s="135"/>
      <c r="O49" s="102">
        <v>5522.1</v>
      </c>
      <c r="P49" s="102">
        <v>1</v>
      </c>
      <c r="Q49" s="12" t="str">
        <f>VLOOKUP(O49, '[1]لیست محصولات اردیبهشت ۱۴۰۳'!B:C,2,0)</f>
        <v>تامارا | Tamara</v>
      </c>
      <c r="R49" s="102"/>
      <c r="S49" s="11">
        <f>VLOOKUP(O49, '[1]لیست محصولات اردیبهشت ۱۴۰۳'!B:F,5,0)</f>
        <v>150</v>
      </c>
      <c r="T49" s="13">
        <f>VLOOKUP(O49, '[1]لیست محصولات اردیبهشت ۱۴۰۳'!B:G,6,0)</f>
        <v>2600000</v>
      </c>
      <c r="U49" s="14"/>
      <c r="V49" s="15">
        <f t="shared" si="1"/>
        <v>0</v>
      </c>
      <c r="W49" s="11">
        <f t="shared" si="2"/>
        <v>1</v>
      </c>
      <c r="X49" s="13">
        <f t="shared" si="3"/>
        <v>2600000</v>
      </c>
      <c r="Y49" s="16"/>
      <c r="Z49" s="13">
        <f t="shared" si="4"/>
        <v>2600000</v>
      </c>
      <c r="AA49" s="155"/>
      <c r="AB49" s="154"/>
      <c r="AC49" s="153"/>
      <c r="AD49" s="152"/>
      <c r="AE49" s="18"/>
      <c r="AF49" s="20"/>
      <c r="AG49" s="21" t="str">
        <f t="shared" si="5"/>
        <v>TRUE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51"/>
      <c r="H50" s="182"/>
      <c r="I50" s="151"/>
      <c r="J50" s="102"/>
      <c r="K50" s="10" t="str">
        <f t="shared" ca="1" si="0"/>
        <v/>
      </c>
      <c r="L50" s="135"/>
      <c r="M50" s="135"/>
      <c r="N50" s="135"/>
      <c r="O50" s="102">
        <v>3326.1</v>
      </c>
      <c r="P50" s="102">
        <v>1</v>
      </c>
      <c r="Q50" s="12" t="str">
        <f>VLOOKUP(O50, '[1]لیست محصولات اردیبهشت ۱۴۰۳'!B:C,2,0)</f>
        <v>میاگروس | Milagros</v>
      </c>
      <c r="R50" s="102"/>
      <c r="S50" s="11">
        <f>VLOOKUP(O50, '[1]لیست محصولات اردیبهشت ۱۴۰۳'!B:F,5,0)</f>
        <v>150</v>
      </c>
      <c r="T50" s="13">
        <f>VLOOKUP(O50, '[1]لیست محصولات اردیبهشت ۱۴۰۳'!B:G,6,0)</f>
        <v>3750000</v>
      </c>
      <c r="U50" s="24"/>
      <c r="V50" s="15">
        <f t="shared" si="1"/>
        <v>0</v>
      </c>
      <c r="W50" s="11">
        <f t="shared" si="2"/>
        <v>1</v>
      </c>
      <c r="X50" s="13">
        <f t="shared" si="3"/>
        <v>3750000</v>
      </c>
      <c r="Y50" s="16"/>
      <c r="Z50" s="13">
        <f t="shared" si="4"/>
        <v>3750000</v>
      </c>
      <c r="AA50" s="155"/>
      <c r="AB50" s="154"/>
      <c r="AC50" s="153"/>
      <c r="AD50" s="152"/>
      <c r="AE50" s="18"/>
      <c r="AF50" s="20"/>
      <c r="AG50" s="21" t="str">
        <f t="shared" si="5"/>
        <v>TRUE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51"/>
      <c r="H51" s="182"/>
      <c r="I51" s="151"/>
      <c r="J51" s="102"/>
      <c r="K51" s="10" t="str">
        <f t="shared" ca="1" si="0"/>
        <v/>
      </c>
      <c r="L51" s="135"/>
      <c r="M51" s="135"/>
      <c r="N51" s="135"/>
      <c r="O51" s="102">
        <v>3325.1</v>
      </c>
      <c r="P51" s="102">
        <v>1</v>
      </c>
      <c r="Q51" s="12" t="str">
        <f>VLOOKUP(O51, '[1]لیست محصولات اردیبهشت ۱۴۰۳'!B:C,2,0)</f>
        <v>راتناگری | Ratnagiri</v>
      </c>
      <c r="R51" s="102"/>
      <c r="S51" s="11">
        <f>VLOOKUP(O51, '[1]لیست محصولات اردیبهشت ۱۴۰۳'!B:F,5,0)</f>
        <v>150</v>
      </c>
      <c r="T51" s="13">
        <f>VLOOKUP(O51, '[1]لیست محصولات اردیبهشت ۱۴۰۳'!B:G,6,0)</f>
        <v>4250000</v>
      </c>
      <c r="U51" s="14"/>
      <c r="V51" s="15">
        <f t="shared" si="1"/>
        <v>0</v>
      </c>
      <c r="W51" s="11">
        <f t="shared" si="2"/>
        <v>1</v>
      </c>
      <c r="X51" s="13">
        <f t="shared" si="3"/>
        <v>4250000</v>
      </c>
      <c r="Y51" s="16"/>
      <c r="Z51" s="13">
        <f t="shared" si="4"/>
        <v>4250000</v>
      </c>
      <c r="AA51" s="155"/>
      <c r="AB51" s="154"/>
      <c r="AC51" s="153"/>
      <c r="AD51" s="152"/>
      <c r="AE51" s="18"/>
      <c r="AF51" s="20"/>
      <c r="AG51" s="21" t="str">
        <f t="shared" si="5"/>
        <v>TRUE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24"/>
      <c r="H52" s="126"/>
      <c r="I52" s="124"/>
      <c r="J52" s="102"/>
      <c r="K52" s="10" t="str">
        <f t="shared" ca="1" si="0"/>
        <v/>
      </c>
      <c r="L52" s="122"/>
      <c r="M52" s="122"/>
      <c r="N52" s="122"/>
      <c r="O52" s="102">
        <v>5511.3</v>
      </c>
      <c r="P52" s="102">
        <v>2</v>
      </c>
      <c r="Q52" s="12" t="str">
        <f>VLOOKUP(O52, '[1]لیست محصولات اردیبهشت ۱۴۰۳'!B:C,2,0)</f>
        <v>هامبلا | Hambella</v>
      </c>
      <c r="R52" s="102"/>
      <c r="S52" s="11">
        <f>VLOOKUP(O52, '[1]لیست محصولات اردیبهشت ۱۴۰۳'!B:F,5,0)</f>
        <v>4000</v>
      </c>
      <c r="T52" s="13">
        <f>VLOOKUP(O52, '[1]لیست محصولات اردیبهشت ۱۴۰۳'!B:G,6,0)</f>
        <v>69600000</v>
      </c>
      <c r="U52" s="14"/>
      <c r="V52" s="15">
        <f t="shared" si="1"/>
        <v>0</v>
      </c>
      <c r="W52" s="11">
        <f t="shared" si="2"/>
        <v>2</v>
      </c>
      <c r="X52" s="13">
        <f t="shared" si="3"/>
        <v>139200000</v>
      </c>
      <c r="Y52" s="16"/>
      <c r="Z52" s="13">
        <f t="shared" si="4"/>
        <v>139200000</v>
      </c>
      <c r="AA52" s="134"/>
      <c r="AB52" s="132"/>
      <c r="AC52" s="128"/>
      <c r="AD52" s="130"/>
      <c r="AE52" s="18"/>
      <c r="AF52" s="20"/>
      <c r="AG52" s="21" t="str">
        <f t="shared" si="5"/>
        <v>TRUE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63">
        <v>30</v>
      </c>
      <c r="H53" s="64"/>
      <c r="I53" s="63" t="s">
        <v>1064</v>
      </c>
      <c r="J53" s="102"/>
      <c r="K53" s="10" t="str">
        <f t="shared" ca="1" si="0"/>
        <v/>
      </c>
      <c r="L53" s="11" t="s">
        <v>295</v>
      </c>
      <c r="M53" s="11" t="s">
        <v>644</v>
      </c>
      <c r="N53" s="11" t="s">
        <v>645</v>
      </c>
      <c r="O53" s="102">
        <v>5523.2</v>
      </c>
      <c r="P53" s="102">
        <v>14</v>
      </c>
      <c r="Q53" s="12" t="str">
        <f>VLOOKUP(O53, '[1]لیست محصولات اردیبهشت ۱۴۰۳'!B:C,2,0)</f>
        <v>کوتوا دانکن | Kotowa Duncan</v>
      </c>
      <c r="R53" s="102"/>
      <c r="S53" s="11">
        <f>VLOOKUP(O53, '[1]لیست محصولات اردیبهشت ۱۴۰۳'!B:F,5,0)</f>
        <v>750</v>
      </c>
      <c r="T53" s="13">
        <f>VLOOKUP(O53, '[1]لیست محصولات اردیبهشت ۱۴۰۳'!B:G,6,0)</f>
        <v>12150000</v>
      </c>
      <c r="U53" s="14"/>
      <c r="V53" s="15">
        <f t="shared" si="1"/>
        <v>0</v>
      </c>
      <c r="W53" s="11">
        <f t="shared" si="2"/>
        <v>14</v>
      </c>
      <c r="X53" s="13">
        <f t="shared" si="3"/>
        <v>170100000</v>
      </c>
      <c r="Y53" s="16"/>
      <c r="Z53" s="13">
        <f t="shared" si="4"/>
        <v>170100000</v>
      </c>
      <c r="AA53" s="17" t="s">
        <v>38</v>
      </c>
      <c r="AB53" s="12" t="s">
        <v>646</v>
      </c>
      <c r="AC53" s="18" t="s">
        <v>647</v>
      </c>
      <c r="AD53" s="19"/>
      <c r="AE53" s="18"/>
      <c r="AF53" s="20"/>
      <c r="AG53" s="21" t="str">
        <f t="shared" si="5"/>
        <v>TRUE</v>
      </c>
      <c r="AH53" s="22" t="str">
        <f t="shared" si="6"/>
        <v>تهران نياوران،خيابان عمار،نرسيده به سه راه ياسر، پلاك ۲۴ کافه بیکری رولن - محمدحسن شمیرانی 09126221305</v>
      </c>
    </row>
    <row r="54" spans="1:34" ht="22.35" customHeight="1">
      <c r="A54" s="7"/>
      <c r="B54" s="7"/>
      <c r="C54" s="7"/>
      <c r="D54" s="7"/>
      <c r="E54" s="7"/>
      <c r="F54" s="8"/>
      <c r="G54" s="136">
        <v>31</v>
      </c>
      <c r="H54" s="139"/>
      <c r="I54" s="136" t="s">
        <v>1064</v>
      </c>
      <c r="J54" s="102"/>
      <c r="K54" s="10" t="str">
        <f t="shared" ca="1" si="0"/>
        <v/>
      </c>
      <c r="L54" s="121" t="s">
        <v>64</v>
      </c>
      <c r="M54" s="121" t="s">
        <v>65</v>
      </c>
      <c r="N54" s="121" t="s">
        <v>1107</v>
      </c>
      <c r="O54" s="102">
        <v>5501.3</v>
      </c>
      <c r="P54" s="102">
        <v>1</v>
      </c>
      <c r="Q54" s="12" t="str">
        <f>VLOOKUP(O54, '[1]لیست محصولات اردیبهشت ۱۴۰۳'!B:C,2,0)</f>
        <v>ورتکس | Vortex</v>
      </c>
      <c r="R54" s="102"/>
      <c r="S54" s="11">
        <f>VLOOKUP(O54, '[1]لیست محصولات اردیبهشت ۱۴۰۳'!B:F,5,0)</f>
        <v>4000</v>
      </c>
      <c r="T54" s="13">
        <f>VLOOKUP(O54, '[1]لیست محصولات اردیبهشت ۱۴۰۳'!B:G,6,0)</f>
        <v>51200000</v>
      </c>
      <c r="U54" s="14"/>
      <c r="V54" s="15">
        <f t="shared" si="1"/>
        <v>0</v>
      </c>
      <c r="W54" s="11">
        <f t="shared" si="2"/>
        <v>1</v>
      </c>
      <c r="X54" s="13">
        <f t="shared" si="3"/>
        <v>51200000</v>
      </c>
      <c r="Y54" s="16"/>
      <c r="Z54" s="13">
        <f t="shared" si="4"/>
        <v>51200000</v>
      </c>
      <c r="AA54" s="133" t="s">
        <v>38</v>
      </c>
      <c r="AB54" s="131" t="s">
        <v>1112</v>
      </c>
      <c r="AC54" s="127" t="s">
        <v>68</v>
      </c>
      <c r="AD54" s="129"/>
      <c r="AE54" s="18"/>
      <c r="AF54" s="20"/>
      <c r="AG54" s="21" t="str">
        <f t="shared" si="5"/>
        <v>TRUE</v>
      </c>
      <c r="AH54" s="22" t="str">
        <f t="shared" si="6"/>
        <v>تهران انتهاي اتوبان امام علي - بلوار ارتش - خيابان نخل - كوچه خسرو - مجتمع تجاري شميران سنتر - واحد ۶۱۶  کافه ویوو لانژ - مهدی مولایی 09197844409</v>
      </c>
    </row>
    <row r="55" spans="1:34" ht="22.35" customHeight="1">
      <c r="A55" s="7"/>
      <c r="B55" s="7"/>
      <c r="C55" s="7"/>
      <c r="D55" s="7"/>
      <c r="E55" s="7"/>
      <c r="F55" s="8"/>
      <c r="G55" s="138"/>
      <c r="H55" s="141"/>
      <c r="I55" s="138"/>
      <c r="J55" s="102"/>
      <c r="K55" s="10" t="str">
        <f t="shared" ca="1" si="0"/>
        <v/>
      </c>
      <c r="L55" s="122"/>
      <c r="M55" s="122"/>
      <c r="N55" s="122"/>
      <c r="O55" s="102">
        <v>5511.3</v>
      </c>
      <c r="P55" s="102">
        <v>1</v>
      </c>
      <c r="Q55" s="12" t="str">
        <f>VLOOKUP(O55, '[1]لیست محصولات اردیبهشت ۱۴۰۳'!B:C,2,0)</f>
        <v>هامبلا | Hambella</v>
      </c>
      <c r="R55" s="102"/>
      <c r="S55" s="11">
        <f>VLOOKUP(O55, '[1]لیست محصولات اردیبهشت ۱۴۰۳'!B:F,5,0)</f>
        <v>4000</v>
      </c>
      <c r="T55" s="13">
        <f>VLOOKUP(O55, '[1]لیست محصولات اردیبهشت ۱۴۰۳'!B:G,6,0)</f>
        <v>69600000</v>
      </c>
      <c r="U55" s="24"/>
      <c r="V55" s="15">
        <f t="shared" si="1"/>
        <v>0</v>
      </c>
      <c r="W55" s="11">
        <f t="shared" si="2"/>
        <v>1</v>
      </c>
      <c r="X55" s="13">
        <f t="shared" si="3"/>
        <v>69600000</v>
      </c>
      <c r="Y55" s="16"/>
      <c r="Z55" s="13">
        <f t="shared" si="4"/>
        <v>69600000</v>
      </c>
      <c r="AA55" s="134"/>
      <c r="AB55" s="132"/>
      <c r="AC55" s="128"/>
      <c r="AD55" s="130"/>
      <c r="AE55" s="18"/>
      <c r="AF55" s="20"/>
      <c r="AG55" s="21" t="str">
        <f t="shared" si="5"/>
        <v>TRUE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63">
        <v>32</v>
      </c>
      <c r="H56" s="64" t="s">
        <v>1108</v>
      </c>
      <c r="I56" s="63" t="s">
        <v>1064</v>
      </c>
      <c r="J56" s="102"/>
      <c r="K56" s="10" t="str">
        <f t="shared" ca="1" si="0"/>
        <v/>
      </c>
      <c r="L56" s="11" t="s">
        <v>267</v>
      </c>
      <c r="M56" s="11" t="s">
        <v>1109</v>
      </c>
      <c r="N56" s="11" t="s">
        <v>394</v>
      </c>
      <c r="O56" s="102">
        <v>5501.3</v>
      </c>
      <c r="P56" s="102">
        <v>9</v>
      </c>
      <c r="Q56" s="12" t="str">
        <f>VLOOKUP(O56, '[1]لیست محصولات اردیبهشت ۱۴۰۳'!B:C,2,0)</f>
        <v>ورتکس | Vortex</v>
      </c>
      <c r="R56" s="102"/>
      <c r="S56" s="11">
        <f>VLOOKUP(O56, '[1]لیست محصولات اردیبهشت ۱۴۰۳'!B:F,5,0)</f>
        <v>4000</v>
      </c>
      <c r="T56" s="13">
        <f>VLOOKUP(O56, '[1]لیست محصولات اردیبهشت ۱۴۰۳'!B:G,6,0)</f>
        <v>51200000</v>
      </c>
      <c r="U56" s="14"/>
      <c r="V56" s="15">
        <f t="shared" si="1"/>
        <v>0</v>
      </c>
      <c r="W56" s="11">
        <f t="shared" si="2"/>
        <v>9</v>
      </c>
      <c r="X56" s="13">
        <f t="shared" si="3"/>
        <v>460800000</v>
      </c>
      <c r="Y56" s="16"/>
      <c r="Z56" s="13">
        <f t="shared" si="4"/>
        <v>460800000</v>
      </c>
      <c r="AA56" s="17" t="s">
        <v>83</v>
      </c>
      <c r="AB56" s="12" t="s">
        <v>1110</v>
      </c>
      <c r="AC56" s="18" t="s">
        <v>1111</v>
      </c>
      <c r="AD56" s="19"/>
      <c r="AE56" s="105" t="s">
        <v>1108</v>
      </c>
      <c r="AF56" s="20"/>
      <c r="AG56" s="21" t="str">
        <f t="shared" si="5"/>
        <v>TRUE</v>
      </c>
      <c r="AH56" s="22" t="str">
        <f t="shared" si="6"/>
        <v>مشهد مشهد - بلوار وكيل اباد ، خيابان حافظ ، نبش حافظ ۶ کافه دوپیو - علی صالحی 09159205885</v>
      </c>
    </row>
    <row r="57" spans="1:34" ht="22.35" customHeight="1">
      <c r="A57" s="7"/>
      <c r="B57" s="7"/>
      <c r="C57" s="7"/>
      <c r="D57" s="7"/>
      <c r="E57" s="7"/>
      <c r="F57" s="8"/>
      <c r="G57" s="123">
        <v>33</v>
      </c>
      <c r="H57" s="125">
        <v>274989518205</v>
      </c>
      <c r="I57" s="123" t="s">
        <v>1064</v>
      </c>
      <c r="J57" s="102"/>
      <c r="K57" s="10" t="str">
        <f t="shared" ca="1" si="0"/>
        <v/>
      </c>
      <c r="L57" s="121" t="s">
        <v>1113</v>
      </c>
      <c r="M57" s="121" t="s">
        <v>1114</v>
      </c>
      <c r="N57" s="121"/>
      <c r="O57" s="102">
        <v>5522.1</v>
      </c>
      <c r="P57" s="102">
        <v>1</v>
      </c>
      <c r="Q57" s="12" t="str">
        <f>VLOOKUP(O57, '[1]لیست محصولات اردیبهشت ۱۴۰۳'!B:C,2,0)</f>
        <v>تامارا | Tamara</v>
      </c>
      <c r="R57" s="102"/>
      <c r="S57" s="11">
        <f>VLOOKUP(O57, '[1]لیست محصولات اردیبهشت ۱۴۰۳'!B:F,5,0)</f>
        <v>150</v>
      </c>
      <c r="T57" s="13">
        <f>VLOOKUP(O57, '[1]لیست محصولات اردیبهشت ۱۴۰۳'!B:G,6,0)</f>
        <v>2600000</v>
      </c>
      <c r="U57" s="14"/>
      <c r="V57" s="15">
        <f t="shared" si="1"/>
        <v>0</v>
      </c>
      <c r="W57" s="11">
        <f t="shared" si="2"/>
        <v>1</v>
      </c>
      <c r="X57" s="13">
        <f t="shared" si="3"/>
        <v>2600000</v>
      </c>
      <c r="Y57" s="16"/>
      <c r="Z57" s="13">
        <f t="shared" si="4"/>
        <v>2600000</v>
      </c>
      <c r="AA57" s="133" t="s">
        <v>38</v>
      </c>
      <c r="AB57" s="131" t="s">
        <v>1115</v>
      </c>
      <c r="AC57" s="127" t="s">
        <v>1116</v>
      </c>
      <c r="AD57" s="129" t="s">
        <v>41</v>
      </c>
      <c r="AE57" s="18"/>
      <c r="AF57" s="20"/>
      <c r="AG57" s="21" t="str">
        <f t="shared" si="5"/>
        <v>TRUE</v>
      </c>
      <c r="AH57" s="22" t="str">
        <f t="shared" si="6"/>
        <v>تهران میدان رسالت -خیابان هفتم آذر - منازل سازمانی شهدای کوهک - لارک2- طبقه 2 - منزل کرمی * برای تحویل با شماره 09192059778 بیتا رضایی فرد تماس گرفته شود. *  - داود رضایی فرد 09192600545</v>
      </c>
    </row>
    <row r="58" spans="1:34" ht="22.35" customHeight="1">
      <c r="A58" s="7"/>
      <c r="B58" s="7"/>
      <c r="C58" s="7"/>
      <c r="D58" s="7"/>
      <c r="E58" s="7"/>
      <c r="F58" s="8"/>
      <c r="G58" s="124"/>
      <c r="H58" s="126"/>
      <c r="I58" s="124"/>
      <c r="J58" s="102"/>
      <c r="K58" s="10" t="str">
        <f t="shared" ca="1" si="0"/>
        <v/>
      </c>
      <c r="L58" s="122"/>
      <c r="M58" s="122"/>
      <c r="N58" s="122"/>
      <c r="O58" s="102">
        <v>5501.1</v>
      </c>
      <c r="P58" s="102">
        <v>1</v>
      </c>
      <c r="Q58" s="12" t="str">
        <f>VLOOKUP(O58, '[1]لیست محصولات اردیبهشت ۱۴۰۳'!B:C,2,0)</f>
        <v>ورتکس | Vortex</v>
      </c>
      <c r="R58" s="102"/>
      <c r="S58" s="11">
        <f>VLOOKUP(O58, '[1]لیست محصولات اردیبهشت ۱۴۰۳'!B:F,5,0)</f>
        <v>150</v>
      </c>
      <c r="T58" s="13">
        <f>VLOOKUP(O58, '[1]لیست محصولات اردیبهشت ۱۴۰۳'!B:G,6,0)</f>
        <v>2100000</v>
      </c>
      <c r="U58" s="14"/>
      <c r="V58" s="15">
        <f t="shared" si="1"/>
        <v>0</v>
      </c>
      <c r="W58" s="11">
        <f t="shared" si="2"/>
        <v>1</v>
      </c>
      <c r="X58" s="13">
        <f t="shared" si="3"/>
        <v>2100000</v>
      </c>
      <c r="Y58" s="16"/>
      <c r="Z58" s="13">
        <f t="shared" si="4"/>
        <v>2100000</v>
      </c>
      <c r="AA58" s="134"/>
      <c r="AB58" s="132"/>
      <c r="AC58" s="128"/>
      <c r="AD58" s="130"/>
      <c r="AE58" s="18"/>
      <c r="AF58" s="20"/>
      <c r="AG58" s="21" t="str">
        <f t="shared" si="5"/>
        <v>TRUE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>
        <v>34</v>
      </c>
      <c r="H59" s="9">
        <v>275017740778</v>
      </c>
      <c r="I59" s="101" t="s">
        <v>1064</v>
      </c>
      <c r="J59" s="102"/>
      <c r="K59" s="10" t="str">
        <f t="shared" ca="1" si="0"/>
        <v/>
      </c>
      <c r="L59" s="11" t="s">
        <v>787</v>
      </c>
      <c r="M59" s="11" t="s">
        <v>1121</v>
      </c>
      <c r="N59" s="11"/>
      <c r="O59" s="102">
        <v>5501.1</v>
      </c>
      <c r="P59" s="102">
        <v>1</v>
      </c>
      <c r="Q59" s="12" t="str">
        <f>VLOOKUP(O59, '[1]لیست محصولات اردیبهشت ۱۴۰۳'!B:C,2,0)</f>
        <v>ورتکس | Vortex</v>
      </c>
      <c r="R59" s="102" t="s">
        <v>151</v>
      </c>
      <c r="S59" s="11">
        <f>VLOOKUP(O59, '[1]لیست محصولات اردیبهشت ۱۴۰۳'!B:F,5,0)</f>
        <v>150</v>
      </c>
      <c r="T59" s="13">
        <f>VLOOKUP(O59, '[1]لیست محصولات اردیبهشت ۱۴۰۳'!B:G,6,0)</f>
        <v>2100000</v>
      </c>
      <c r="U59" s="14"/>
      <c r="V59" s="15">
        <f t="shared" si="1"/>
        <v>0</v>
      </c>
      <c r="W59" s="11">
        <f t="shared" si="2"/>
        <v>1</v>
      </c>
      <c r="X59" s="13">
        <f t="shared" si="3"/>
        <v>2100000</v>
      </c>
      <c r="Y59" s="16"/>
      <c r="Z59" s="13">
        <f t="shared" si="4"/>
        <v>2100000</v>
      </c>
      <c r="AA59" s="17" t="s">
        <v>38</v>
      </c>
      <c r="AB59" s="12" t="s">
        <v>1122</v>
      </c>
      <c r="AC59" s="18" t="s">
        <v>1123</v>
      </c>
      <c r="AD59" s="19" t="s">
        <v>41</v>
      </c>
      <c r="AE59" s="18"/>
      <c r="AF59" s="20"/>
      <c r="AG59" s="21" t="str">
        <f t="shared" si="5"/>
        <v>TRUE</v>
      </c>
      <c r="AH59" s="22" t="str">
        <f t="shared" si="6"/>
        <v>تهران میدان قدس خیابان دربند خیابان احمدی زمانی بن بست وصال پلاک۳ زنگ۱  - ریحانه معروف 09101171830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23">
        <v>35</v>
      </c>
      <c r="H60" s="125">
        <v>329486</v>
      </c>
      <c r="I60" s="123" t="s">
        <v>1064</v>
      </c>
      <c r="J60" s="102"/>
      <c r="K60" s="10" t="str">
        <f t="shared" ca="1" si="0"/>
        <v/>
      </c>
      <c r="L60" s="121" t="s">
        <v>1124</v>
      </c>
      <c r="M60" s="121" t="s">
        <v>1125</v>
      </c>
      <c r="N60" s="121"/>
      <c r="O60" s="102">
        <v>5522.1</v>
      </c>
      <c r="P60" s="102">
        <v>1</v>
      </c>
      <c r="Q60" s="12" t="str">
        <f>VLOOKUP(O60, '[1]لیست محصولات اردیبهشت ۱۴۰۳'!B:C,2,0)</f>
        <v>تامارا | Tamara</v>
      </c>
      <c r="R60" s="102"/>
      <c r="S60" s="11">
        <f>VLOOKUP(O60, '[1]لیست محصولات اردیبهشت ۱۴۰۳'!B:F,5,0)</f>
        <v>150</v>
      </c>
      <c r="T60" s="13">
        <f>VLOOKUP(O60, '[1]لیست محصولات اردیبهشت ۱۴۰۳'!B:G,6,0)</f>
        <v>2600000</v>
      </c>
      <c r="U60" s="14"/>
      <c r="V60" s="15">
        <f t="shared" si="1"/>
        <v>0</v>
      </c>
      <c r="W60" s="11">
        <f t="shared" si="2"/>
        <v>1</v>
      </c>
      <c r="X60" s="13">
        <f t="shared" si="3"/>
        <v>2600000</v>
      </c>
      <c r="Y60" s="16"/>
      <c r="Z60" s="13">
        <f t="shared" si="4"/>
        <v>2600000</v>
      </c>
      <c r="AA60" s="133" t="s">
        <v>38</v>
      </c>
      <c r="AB60" s="131" t="s">
        <v>1126</v>
      </c>
      <c r="AC60" s="127" t="s">
        <v>1127</v>
      </c>
      <c r="AD60" s="129" t="s">
        <v>41</v>
      </c>
      <c r="AE60" s="162" t="s">
        <v>1128</v>
      </c>
      <c r="AF60" s="20"/>
      <c r="AG60" s="21" t="str">
        <f t="shared" si="5"/>
        <v>TRUE</v>
      </c>
      <c r="AH60" s="22" t="str">
        <f t="shared" si="6"/>
        <v>تهران بلوار فردوس شرق، خیابان قبادی، خیابان ظرافتی، پلاک۶۸, واحد ۸  - سامان خدری 09125337669</v>
      </c>
    </row>
    <row r="61" spans="1:34" ht="22.35" customHeight="1">
      <c r="A61" s="7"/>
      <c r="B61" s="7"/>
      <c r="C61" s="7"/>
      <c r="D61" s="7"/>
      <c r="E61" s="7"/>
      <c r="F61" s="8"/>
      <c r="G61" s="151"/>
      <c r="H61" s="182"/>
      <c r="I61" s="151"/>
      <c r="J61" s="102"/>
      <c r="K61" s="10" t="str">
        <f t="shared" ca="1" si="0"/>
        <v/>
      </c>
      <c r="L61" s="135"/>
      <c r="M61" s="135"/>
      <c r="N61" s="135"/>
      <c r="O61" s="102">
        <v>5523.1</v>
      </c>
      <c r="P61" s="102">
        <v>1</v>
      </c>
      <c r="Q61" s="12" t="str">
        <f>VLOOKUP(O61, '[1]لیست محصولات اردیبهشت ۱۴۰۳'!B:C,2,0)</f>
        <v>کوتوا دانکن | Kotowa Duncan</v>
      </c>
      <c r="R61" s="102"/>
      <c r="S61" s="11">
        <f>VLOOKUP(O61, '[1]لیست محصولات اردیبهشت ۱۴۰۳'!B:F,5,0)</f>
        <v>150</v>
      </c>
      <c r="T61" s="13">
        <f>VLOOKUP(O61, '[1]لیست محصولات اردیبهشت ۱۴۰۳'!B:G,6,0)</f>
        <v>2550000</v>
      </c>
      <c r="U61" s="14"/>
      <c r="V61" s="15">
        <f t="shared" si="1"/>
        <v>0</v>
      </c>
      <c r="W61" s="11">
        <f t="shared" si="2"/>
        <v>1</v>
      </c>
      <c r="X61" s="13">
        <f t="shared" si="3"/>
        <v>2550000</v>
      </c>
      <c r="Y61" s="16"/>
      <c r="Z61" s="13">
        <f t="shared" si="4"/>
        <v>2550000</v>
      </c>
      <c r="AA61" s="155"/>
      <c r="AB61" s="154"/>
      <c r="AC61" s="153"/>
      <c r="AD61" s="152"/>
      <c r="AE61" s="207"/>
      <c r="AF61" s="20"/>
      <c r="AG61" s="21" t="str">
        <f t="shared" si="5"/>
        <v>TRUE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24"/>
      <c r="H62" s="126"/>
      <c r="I62" s="124"/>
      <c r="J62" s="102"/>
      <c r="K62" s="10" t="str">
        <f t="shared" ca="1" si="0"/>
        <v/>
      </c>
      <c r="L62" s="122"/>
      <c r="M62" s="122"/>
      <c r="N62" s="122"/>
      <c r="O62" s="102">
        <v>3326.1</v>
      </c>
      <c r="P62" s="102">
        <v>1</v>
      </c>
      <c r="Q62" s="12" t="str">
        <f>VLOOKUP(O62, '[1]لیست محصولات اردیبهشت ۱۴۰۳'!B:C,2,0)</f>
        <v>میاگروس | Milagros</v>
      </c>
      <c r="R62" s="102"/>
      <c r="S62" s="11">
        <f>VLOOKUP(O62, '[1]لیست محصولات اردیبهشت ۱۴۰۳'!B:F,5,0)</f>
        <v>150</v>
      </c>
      <c r="T62" s="13">
        <f>VLOOKUP(O62, '[1]لیست محصولات اردیبهشت ۱۴۰۳'!B:G,6,0)</f>
        <v>3750000</v>
      </c>
      <c r="U62" s="14"/>
      <c r="V62" s="15">
        <f t="shared" si="1"/>
        <v>0</v>
      </c>
      <c r="W62" s="11">
        <f t="shared" si="2"/>
        <v>1</v>
      </c>
      <c r="X62" s="13">
        <f t="shared" si="3"/>
        <v>3750000</v>
      </c>
      <c r="Y62" s="16"/>
      <c r="Z62" s="13">
        <f t="shared" si="4"/>
        <v>3750000</v>
      </c>
      <c r="AA62" s="134"/>
      <c r="AB62" s="132"/>
      <c r="AC62" s="128"/>
      <c r="AD62" s="130"/>
      <c r="AE62" s="163"/>
      <c r="AF62" s="20"/>
      <c r="AG62" s="21" t="str">
        <f t="shared" si="5"/>
        <v>TRUE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63">
        <v>36</v>
      </c>
      <c r="H63" s="64"/>
      <c r="I63" s="63" t="s">
        <v>1064</v>
      </c>
      <c r="J63" s="102"/>
      <c r="K63" s="10"/>
      <c r="L63" s="226" t="s">
        <v>1148</v>
      </c>
      <c r="M63" s="227"/>
      <c r="N63" s="228"/>
      <c r="O63" s="102">
        <v>5511.2</v>
      </c>
      <c r="P63" s="102">
        <v>3</v>
      </c>
      <c r="Q63" s="12" t="str">
        <f>VLOOKUP(O63, '[1]لیست محصولات اردیبهشت ۱۴۰۳'!B:C,2,0)</f>
        <v>هامبلا | Hambella</v>
      </c>
      <c r="R63" s="102"/>
      <c r="S63" s="11">
        <f>VLOOKUP(O63, '[1]لیست محصولات اردیبهشت ۱۴۰۳'!B:F,5,0)</f>
        <v>750</v>
      </c>
      <c r="T63" s="13">
        <f>VLOOKUP(O63, '[1]لیست محصولات اردیبهشت ۱۴۰۳'!B:G,6,0)</f>
        <v>13350000</v>
      </c>
      <c r="U63" s="14"/>
      <c r="V63" s="15">
        <f t="shared" si="1"/>
        <v>0</v>
      </c>
      <c r="W63" s="11">
        <f t="shared" si="2"/>
        <v>3</v>
      </c>
      <c r="X63" s="13">
        <f t="shared" si="3"/>
        <v>40050000</v>
      </c>
      <c r="Y63" s="16"/>
      <c r="Z63" s="13">
        <f t="shared" si="4"/>
        <v>40050000</v>
      </c>
      <c r="AA63" s="17" t="s">
        <v>38</v>
      </c>
      <c r="AB63" s="12" t="s">
        <v>1149</v>
      </c>
      <c r="AC63" s="18" t="s">
        <v>1150</v>
      </c>
      <c r="AD63" s="19" t="s">
        <v>41</v>
      </c>
      <c r="AE63" s="18"/>
      <c r="AF63" s="20"/>
      <c r="AG63" s="21" t="str">
        <f t="shared" si="5"/>
        <v>TRUE</v>
      </c>
      <c r="AH63" s="22" t="e">
        <f>AA63&amp;" "&amp;AB63&amp;" "&amp;N63&amp;" - "&amp;#REF!&amp;" "&amp;L63&amp;" "&amp;AC63</f>
        <v>#REF!</v>
      </c>
    </row>
    <row r="64" spans="1:34" ht="22.35" customHeight="1">
      <c r="A64" s="7"/>
      <c r="B64" s="7"/>
      <c r="C64" s="7"/>
      <c r="D64" s="7"/>
      <c r="E64" s="7"/>
      <c r="F64" s="8"/>
      <c r="G64" s="63">
        <v>37</v>
      </c>
      <c r="H64" s="64"/>
      <c r="I64" s="63" t="s">
        <v>1129</v>
      </c>
      <c r="J64" s="102"/>
      <c r="K64" s="10" t="str">
        <f t="shared" ca="1" si="0"/>
        <v/>
      </c>
      <c r="L64" s="11" t="s">
        <v>1181</v>
      </c>
      <c r="M64" s="11" t="s">
        <v>1182</v>
      </c>
      <c r="N64" s="11"/>
      <c r="O64" s="102">
        <v>3326.1</v>
      </c>
      <c r="P64" s="102">
        <v>1</v>
      </c>
      <c r="Q64" s="12" t="str">
        <f>VLOOKUP(O64, '[1]لیست محصولات اردیبهشت ۱۴۰۳'!B:C,2,0)</f>
        <v>میاگروس | Milagros</v>
      </c>
      <c r="R64" s="102"/>
      <c r="S64" s="11">
        <f>VLOOKUP(O64, '[1]لیست محصولات اردیبهشت ۱۴۰۳'!B:F,5,0)</f>
        <v>150</v>
      </c>
      <c r="T64" s="13">
        <f>VLOOKUP(O64, '[1]لیست محصولات اردیبهشت ۱۴۰۳'!B:G,6,0)</f>
        <v>3750000</v>
      </c>
      <c r="U64" s="14"/>
      <c r="V64" s="15">
        <f t="shared" si="1"/>
        <v>0</v>
      </c>
      <c r="W64" s="11">
        <f t="shared" si="2"/>
        <v>1</v>
      </c>
      <c r="X64" s="13">
        <f t="shared" si="3"/>
        <v>3750000</v>
      </c>
      <c r="Y64" s="16"/>
      <c r="Z64" s="13">
        <f t="shared" si="4"/>
        <v>3750000</v>
      </c>
      <c r="AA64" s="142" t="s">
        <v>636</v>
      </c>
      <c r="AB64" s="143"/>
      <c r="AC64" s="143"/>
      <c r="AD64" s="143"/>
      <c r="AE64" s="144"/>
      <c r="AF64" s="20"/>
      <c r="AG64" s="21" t="str">
        <f t="shared" si="5"/>
        <v>TRUE</v>
      </c>
      <c r="AH64" s="22" t="str">
        <f t="shared" si="6"/>
        <v xml:space="preserve">تحویل حضوری   - شیوا خالصی </v>
      </c>
    </row>
    <row r="65" spans="1:34" ht="22.35" customHeight="1">
      <c r="A65" s="7"/>
      <c r="B65" s="7"/>
      <c r="C65" s="7"/>
      <c r="D65" s="7"/>
      <c r="E65" s="7"/>
      <c r="F65" s="8"/>
      <c r="G65" s="63">
        <v>38</v>
      </c>
      <c r="H65" s="64" t="s">
        <v>1016</v>
      </c>
      <c r="I65" s="63" t="s">
        <v>1129</v>
      </c>
      <c r="J65" s="102"/>
      <c r="K65" s="10" t="str">
        <f t="shared" ca="1" si="0"/>
        <v/>
      </c>
      <c r="L65" s="11" t="s">
        <v>521</v>
      </c>
      <c r="M65" s="11" t="s">
        <v>1183</v>
      </c>
      <c r="N65" s="11"/>
      <c r="O65" s="102">
        <v>3326.1</v>
      </c>
      <c r="P65" s="102">
        <v>1</v>
      </c>
      <c r="Q65" s="12" t="str">
        <f>VLOOKUP(O65, '[1]لیست محصولات اردیبهشت ۱۴۰۳'!B:C,2,0)</f>
        <v>میاگروس | Milagros</v>
      </c>
      <c r="R65" s="102"/>
      <c r="S65" s="11">
        <f>VLOOKUP(O65, '[1]لیست محصولات اردیبهشت ۱۴۰۳'!B:F,5,0)</f>
        <v>150</v>
      </c>
      <c r="T65" s="13">
        <f>VLOOKUP(O65, '[1]لیست محصولات اردیبهشت ۱۴۰۳'!B:G,6,0)</f>
        <v>3750000</v>
      </c>
      <c r="U65" s="24"/>
      <c r="V65" s="15">
        <f t="shared" si="1"/>
        <v>0</v>
      </c>
      <c r="W65" s="11">
        <f t="shared" si="2"/>
        <v>1</v>
      </c>
      <c r="X65" s="13">
        <f t="shared" si="3"/>
        <v>3750000</v>
      </c>
      <c r="Y65" s="16"/>
      <c r="Z65" s="13">
        <f t="shared" si="4"/>
        <v>3750000</v>
      </c>
      <c r="AA65" s="148"/>
      <c r="AB65" s="149"/>
      <c r="AC65" s="149"/>
      <c r="AD65" s="149"/>
      <c r="AE65" s="150"/>
      <c r="AF65" s="20"/>
      <c r="AG65" s="21" t="str">
        <f t="shared" si="5"/>
        <v>TRUE</v>
      </c>
      <c r="AH65" s="22" t="str">
        <f t="shared" si="6"/>
        <v xml:space="preserve">   - مجتبی زحمتکش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3</v>
      </c>
      <c r="AI240" s="53">
        <f t="shared" si="19"/>
        <v>0</v>
      </c>
      <c r="AJ240" s="54">
        <f>AH240-AI240</f>
        <v>3</v>
      </c>
      <c r="AK240" s="55">
        <f t="shared" si="23"/>
        <v>0.45</v>
      </c>
      <c r="AL240" s="56">
        <f>AO240+AQ240-[3]Sheet1!$AH241</f>
        <v>0</v>
      </c>
      <c r="AM240" s="56">
        <f t="shared" si="25"/>
        <v>-3</v>
      </c>
      <c r="AN240" s="55">
        <f t="shared" si="21"/>
        <v>0</v>
      </c>
      <c r="AO240" s="56"/>
      <c r="AP240" s="55">
        <f t="shared" si="22"/>
        <v>-0.45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35</v>
      </c>
      <c r="AI241" s="53">
        <f t="shared" si="19"/>
        <v>0</v>
      </c>
      <c r="AJ241" s="54">
        <f t="shared" ref="AJ241:AJ264" si="27">AH241-AI241</f>
        <v>35</v>
      </c>
      <c r="AK241" s="55">
        <f>AH241*AG241/1000</f>
        <v>26.25</v>
      </c>
      <c r="AL241" s="56">
        <f>AO241+AQ241-[3]Sheet1!$AH242</f>
        <v>0</v>
      </c>
      <c r="AM241" s="56">
        <f t="shared" si="25"/>
        <v>-35</v>
      </c>
      <c r="AN241" s="55">
        <f t="shared" si="21"/>
        <v>0</v>
      </c>
      <c r="AO241" s="56"/>
      <c r="AP241" s="55">
        <f t="shared" si="22"/>
        <v>-26.25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26</v>
      </c>
      <c r="AI242" s="53">
        <f t="shared" si="19"/>
        <v>0</v>
      </c>
      <c r="AJ242" s="54">
        <f t="shared" si="27"/>
        <v>26</v>
      </c>
      <c r="AK242" s="55">
        <f t="shared" ref="AK242:AK267" si="28">AH242*AG242/1000</f>
        <v>104</v>
      </c>
      <c r="AL242" s="56">
        <f>AO242+AQ242-[3]Sheet1!$AH243</f>
        <v>0</v>
      </c>
      <c r="AM242" s="56">
        <f t="shared" si="25"/>
        <v>-26</v>
      </c>
      <c r="AN242" s="55">
        <f t="shared" si="21"/>
        <v>0</v>
      </c>
      <c r="AO242" s="56"/>
      <c r="AP242" s="55">
        <f t="shared" si="22"/>
        <v>-104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1</v>
      </c>
      <c r="AI251" s="53">
        <f t="shared" si="19"/>
        <v>0</v>
      </c>
      <c r="AJ251" s="54">
        <f t="shared" si="27"/>
        <v>1</v>
      </c>
      <c r="AK251" s="55">
        <f t="shared" si="28"/>
        <v>0.15</v>
      </c>
      <c r="AL251" s="56">
        <f>AO251+AQ251-[3]Sheet1!$AH252</f>
        <v>0</v>
      </c>
      <c r="AM251" s="56">
        <f t="shared" si="25"/>
        <v>-1</v>
      </c>
      <c r="AN251" s="55">
        <f t="shared" si="21"/>
        <v>0</v>
      </c>
      <c r="AO251" s="56"/>
      <c r="AP251" s="55">
        <f t="shared" si="22"/>
        <v>-0.15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21</v>
      </c>
      <c r="AI252" s="53">
        <f t="shared" si="19"/>
        <v>0</v>
      </c>
      <c r="AJ252" s="54">
        <f t="shared" si="27"/>
        <v>21</v>
      </c>
      <c r="AK252" s="55">
        <f t="shared" si="28"/>
        <v>15.75</v>
      </c>
      <c r="AL252" s="56">
        <f>AO252+AQ252-[3]Sheet1!$AH253</f>
        <v>0</v>
      </c>
      <c r="AM252" s="56">
        <f t="shared" si="25"/>
        <v>-21</v>
      </c>
      <c r="AN252" s="55">
        <f t="shared" si="21"/>
        <v>0</v>
      </c>
      <c r="AO252" s="56"/>
      <c r="AP252" s="55">
        <f t="shared" si="22"/>
        <v>-15.75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5</v>
      </c>
      <c r="AI253" s="53">
        <f t="shared" si="19"/>
        <v>0</v>
      </c>
      <c r="AJ253" s="54">
        <f t="shared" si="27"/>
        <v>5</v>
      </c>
      <c r="AK253" s="55">
        <f t="shared" si="28"/>
        <v>0.75</v>
      </c>
      <c r="AL253" s="56">
        <f>AO253+AQ253-[3]Sheet1!$AH254</f>
        <v>0</v>
      </c>
      <c r="AM253" s="56">
        <f t="shared" si="25"/>
        <v>-5</v>
      </c>
      <c r="AN253" s="55">
        <f t="shared" si="21"/>
        <v>0</v>
      </c>
      <c r="AO253" s="56"/>
      <c r="AP253" s="55">
        <f t="shared" si="22"/>
        <v>-0.75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0</v>
      </c>
      <c r="AI254" s="53">
        <f t="shared" si="19"/>
        <v>0</v>
      </c>
      <c r="AJ254" s="54">
        <f t="shared" si="27"/>
        <v>0</v>
      </c>
      <c r="AK254" s="55">
        <f t="shared" si="28"/>
        <v>0</v>
      </c>
      <c r="AL254" s="56">
        <f>AO254+AQ254-[3]Sheet1!$AH255</f>
        <v>0</v>
      </c>
      <c r="AM254" s="56">
        <f t="shared" si="25"/>
        <v>0</v>
      </c>
      <c r="AN254" s="55">
        <f t="shared" si="21"/>
        <v>0</v>
      </c>
      <c r="AO254" s="56"/>
      <c r="AP254" s="55" t="str">
        <f t="shared" si="22"/>
        <v/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48">
    <mergeCell ref="AD60:AD62"/>
    <mergeCell ref="AE60:AE62"/>
    <mergeCell ref="L63:N63"/>
    <mergeCell ref="AA64:AE65"/>
    <mergeCell ref="N60:N62"/>
    <mergeCell ref="M60:M62"/>
    <mergeCell ref="L60:L62"/>
    <mergeCell ref="I60:I62"/>
    <mergeCell ref="H60:H62"/>
    <mergeCell ref="G60:G62"/>
    <mergeCell ref="AA60:AA62"/>
    <mergeCell ref="AB60:AB62"/>
    <mergeCell ref="AC60:AC62"/>
    <mergeCell ref="AE7:AE9"/>
    <mergeCell ref="AD7:AD9"/>
    <mergeCell ref="AC7:AC9"/>
    <mergeCell ref="AB7:AB9"/>
    <mergeCell ref="AA7:AA9"/>
    <mergeCell ref="G11:G13"/>
    <mergeCell ref="AB11:AB13"/>
    <mergeCell ref="AA11:AA13"/>
    <mergeCell ref="AC11:AC13"/>
    <mergeCell ref="AD11:AD13"/>
    <mergeCell ref="N11:N13"/>
    <mergeCell ref="M11:M13"/>
    <mergeCell ref="L11:L13"/>
    <mergeCell ref="I11:I13"/>
    <mergeCell ref="H11:H13"/>
    <mergeCell ref="G15:G17"/>
    <mergeCell ref="AD15:AD17"/>
    <mergeCell ref="AC15:AC17"/>
    <mergeCell ref="AB15:AB17"/>
    <mergeCell ref="AA15:AA17"/>
    <mergeCell ref="A1:B1"/>
    <mergeCell ref="C1:D1"/>
    <mergeCell ref="E1:F1"/>
    <mergeCell ref="U1:V1"/>
    <mergeCell ref="N7:N9"/>
    <mergeCell ref="M7:M9"/>
    <mergeCell ref="L7:L9"/>
    <mergeCell ref="I7:I9"/>
    <mergeCell ref="H7:H9"/>
    <mergeCell ref="G7:G9"/>
    <mergeCell ref="N15:N17"/>
    <mergeCell ref="M15:M17"/>
    <mergeCell ref="L15:L17"/>
    <mergeCell ref="I15:I17"/>
    <mergeCell ref="H15:H17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G24:G26"/>
    <mergeCell ref="AD24:AD26"/>
    <mergeCell ref="AC24:AC26"/>
    <mergeCell ref="AB24:AB26"/>
    <mergeCell ref="AA24:AA26"/>
    <mergeCell ref="N24:N26"/>
    <mergeCell ref="M24:M26"/>
    <mergeCell ref="L24:L26"/>
    <mergeCell ref="I24:I26"/>
    <mergeCell ref="H24:H26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I27:I28"/>
    <mergeCell ref="H27:H28"/>
    <mergeCell ref="G32:G34"/>
    <mergeCell ref="AD32:AD34"/>
    <mergeCell ref="AC32:AC34"/>
    <mergeCell ref="AB32:AB34"/>
    <mergeCell ref="AA32:AA34"/>
    <mergeCell ref="N32:N34"/>
    <mergeCell ref="M32:M34"/>
    <mergeCell ref="L32:L34"/>
    <mergeCell ref="I32:I34"/>
    <mergeCell ref="H32:H34"/>
    <mergeCell ref="G36:G37"/>
    <mergeCell ref="AD36:AD37"/>
    <mergeCell ref="AC36:AC37"/>
    <mergeCell ref="AB36:AB37"/>
    <mergeCell ref="AA36:AA37"/>
    <mergeCell ref="N36:N37"/>
    <mergeCell ref="M36:M37"/>
    <mergeCell ref="L36:L37"/>
    <mergeCell ref="I36:I37"/>
    <mergeCell ref="H36:H37"/>
    <mergeCell ref="AD40:AD43"/>
    <mergeCell ref="AC40:AC43"/>
    <mergeCell ref="AB40:AB43"/>
    <mergeCell ref="AA40:AA43"/>
    <mergeCell ref="G40:G43"/>
    <mergeCell ref="H40:H43"/>
    <mergeCell ref="I40:I43"/>
    <mergeCell ref="L40:L43"/>
    <mergeCell ref="M40:M43"/>
    <mergeCell ref="N40:N43"/>
    <mergeCell ref="G44:G45"/>
    <mergeCell ref="AB44:AB45"/>
    <mergeCell ref="AA44:AA45"/>
    <mergeCell ref="AC44:AC45"/>
    <mergeCell ref="AD44:AD45"/>
    <mergeCell ref="N44:N45"/>
    <mergeCell ref="M44:M45"/>
    <mergeCell ref="L44:L45"/>
    <mergeCell ref="I44:I45"/>
    <mergeCell ref="H44:H45"/>
    <mergeCell ref="N47:N52"/>
    <mergeCell ref="AD47:AD52"/>
    <mergeCell ref="AC47:AC52"/>
    <mergeCell ref="AB47:AB52"/>
    <mergeCell ref="AA47:AA52"/>
    <mergeCell ref="G47:G52"/>
    <mergeCell ref="H47:H52"/>
    <mergeCell ref="I47:I52"/>
    <mergeCell ref="L47:L52"/>
    <mergeCell ref="M47:M52"/>
    <mergeCell ref="G54:G55"/>
    <mergeCell ref="AD54:AD55"/>
    <mergeCell ref="AC54:AC55"/>
    <mergeCell ref="AB54:AB55"/>
    <mergeCell ref="AA54:AA55"/>
    <mergeCell ref="N54:N55"/>
    <mergeCell ref="M54:M55"/>
    <mergeCell ref="L54:L55"/>
    <mergeCell ref="I54:I55"/>
    <mergeCell ref="H54:H55"/>
    <mergeCell ref="G57:G58"/>
    <mergeCell ref="AD57:AD58"/>
    <mergeCell ref="AC57:AC58"/>
    <mergeCell ref="AB57:AB58"/>
    <mergeCell ref="AA57:AA58"/>
    <mergeCell ref="N57:N58"/>
    <mergeCell ref="M57:M58"/>
    <mergeCell ref="L57:L58"/>
    <mergeCell ref="I57:I58"/>
    <mergeCell ref="H57:H58"/>
  </mergeCells>
  <conditionalFormatting sqref="G2:J3 AD2:AD7 Z2:Z200 J4:J58 AD10:AD11 G11:I11 G14:I15 AD14:AD15 G18:I18 AD18 G20:I24 AD20:AD24 G27:I27 AD27 G29:I32 AD29:AD32 G35:I36 AD35:AD36 G38:I40 AD38:AD40 G44:I44 AD44 G46:I47 AD46:AD47 G53:I54 AD53:AD54 G56:I57 AD56:AD57 AD59:AD60 G60:J60 J61:J62 AD63 G63:J200 AD66:AD200">
    <cfRule type="expression" dxfId="102" priority="70">
      <formula>$E2</formula>
    </cfRule>
  </conditionalFormatting>
  <conditionalFormatting sqref="G2:J3 AD2:AD7 Z2:Z200 AD10:AD11 G11:I11 G14:I15 AD14:AD15 G18:I18 AD18 G20:I24 AD20:AD24 G27:I27 AD27 G29:I32 AD29:AD32 G35:I36 AD35:AD36 G38:I40 AD38:AD40 G44:I44 AD44 G46:I47 AD46:AD47 G53:I54 AD53:AD54 G56:I57 AD56:AD57 AD59:AD60 G60:J60 J61:J62 AD63 G63:J200 AD66:AD200">
    <cfRule type="expression" dxfId="101" priority="68">
      <formula>$A2</formula>
    </cfRule>
  </conditionalFormatting>
  <conditionalFormatting sqref="J4:J59">
    <cfRule type="expression" dxfId="100" priority="1">
      <formula>$A4</formula>
    </cfRule>
  </conditionalFormatting>
  <conditionalFormatting sqref="J59">
    <cfRule type="expression" dxfId="99" priority="3">
      <formula>$E59</formula>
    </cfRule>
  </conditionalFormatting>
  <conditionalFormatting sqref="J59:K59 H59">
    <cfRule type="expression" dxfId="98" priority="2">
      <formula>$C59</formula>
    </cfRule>
  </conditionalFormatting>
  <conditionalFormatting sqref="K2:Z2 G2:J3 AA2:AF7 Q3:Z200 AA10:AF11 G11:I11 G14:I15 AA14:AF15 G18:I18 AA18:AF18 G20:I24 AA20:AF24 G27:I27 AA27:AF27 G29:I32 AA29:AF32 G35:I36 AA35:AF36 G38:I40 AA38:AF40 G44:I44 AA44:AF44 G46:I47 AA46:AF47 G53:I54 AA53:AF54 G56:I57 AA56:AF57 AA59:AF60 G60:P60 J61:K62 G63:L63 AA63:AF63 G64:P200 AA66:AF200 J4:J58 K3:P3 H4:H7 K4:K10 O4:P10 AF8:AF9 H10 K11:P11 K12:K13 O12:P13 AE12:AF13 K14:P15 K16:K17 O16:P17 AE16:AF17 K18:P18 K19 O19:P19 AE19:AF19 K20:P24 K25:K26 O25:P26 AE25:AF26 K27:P27 K28 O28:P28 AE28:AF28 K29:P32 K33:K34 O33:P34 AE33:AF34 K35:P36 K37 O37:P37 AE37:AF37 K38:P40 K41:K43 O41:P43 AE41:AF43 K44:P44 K45 O45:P45 AE45:AF45 K46:P47 K48:K52 O48:P52 AE48:AF52 K53:P54 K55 O55:P55 AE55:AF55 K56:P57 K58 O58:P58 AE58:AF58 N59:P59 AF61:AF62 O61:P63 AA64 AF64:AF65">
    <cfRule type="expression" dxfId="97" priority="69">
      <formula>$C2</formula>
    </cfRule>
  </conditionalFormatting>
  <conditionalFormatting sqref="W2:W200">
    <cfRule type="expression" dxfId="96" priority="67">
      <formula>$AG2</formula>
    </cfRule>
  </conditionalFormatting>
  <conditionalFormatting sqref="AE56">
    <cfRule type="expression" dxfId="95" priority="4">
      <formula>$A56</formula>
    </cfRule>
    <cfRule type="expression" dxfId="94" priority="5">
      <formula>$E56</formula>
    </cfRule>
  </conditionalFormatting>
  <conditionalFormatting sqref="AL203:AM203">
    <cfRule type="dataBar" priority="32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{B3DEE64F-816A-4465-866F-1B7B43934F3E}</x14:id>
        </ext>
      </extLst>
    </cfRule>
  </conditionalFormatting>
  <conditionalFormatting sqref="AL204:AM204">
    <cfRule type="dataBar" priority="31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{615101DB-2BF9-49D3-81D8-CD6A04D95BF4}</x14:id>
        </ext>
      </extLst>
    </cfRule>
  </conditionalFormatting>
  <conditionalFormatting sqref="AL205:AM205">
    <cfRule type="dataBar" priority="30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{F3A4D645-452F-4861-978E-811FF599B22A}</x14:id>
        </ext>
      </extLst>
    </cfRule>
  </conditionalFormatting>
  <conditionalFormatting sqref="AL206:AM206">
    <cfRule type="dataBar" priority="29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{6A9FB6D7-CEA1-4526-9BDA-D84B570F6247}</x14:id>
        </ext>
      </extLst>
    </cfRule>
  </conditionalFormatting>
  <conditionalFormatting sqref="AL207:AM207">
    <cfRule type="dataBar" priority="28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{4B822968-14EC-46E8-820A-5E92FEE93582}</x14:id>
        </ext>
      </extLst>
    </cfRule>
  </conditionalFormatting>
  <conditionalFormatting sqref="AL208:AM208">
    <cfRule type="dataBar" priority="27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{A6B5A64C-1913-49E4-A9F9-C63BDC8A95CC}</x14:id>
        </ext>
      </extLst>
    </cfRule>
  </conditionalFormatting>
  <conditionalFormatting sqref="AL209:AM209">
    <cfRule type="dataBar" priority="26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{FBF5C527-0ACF-4A30-B245-2D84726F0DD8}</x14:id>
        </ext>
      </extLst>
    </cfRule>
  </conditionalFormatting>
  <conditionalFormatting sqref="AL210:AM210">
    <cfRule type="dataBar" priority="25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{51735FEA-3896-446B-B301-E96D360D1287}</x14:id>
        </ext>
      </extLst>
    </cfRule>
  </conditionalFormatting>
  <conditionalFormatting sqref="AL211:AM211">
    <cfRule type="dataBar" priority="24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{49927268-D667-479B-975B-0D756501B129}</x14:id>
        </ext>
      </extLst>
    </cfRule>
  </conditionalFormatting>
  <conditionalFormatting sqref="AL212:AM212">
    <cfRule type="dataBar" priority="23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{A83E05A7-44B3-4A40-937A-EDA713832003}</x14:id>
        </ext>
      </extLst>
    </cfRule>
  </conditionalFormatting>
  <conditionalFormatting sqref="AL213:AM213">
    <cfRule type="dataBar" priority="22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{5A524A1E-67C6-41B7-ACD7-ED0397030C0F}</x14:id>
        </ext>
      </extLst>
    </cfRule>
  </conditionalFormatting>
  <conditionalFormatting sqref="AL214:AM214">
    <cfRule type="dataBar" priority="21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{B5DDDADE-CD55-4C5C-987C-D6F77FE06F03}</x14:id>
        </ext>
      </extLst>
    </cfRule>
  </conditionalFormatting>
  <conditionalFormatting sqref="AL215:AM215">
    <cfRule type="dataBar" priority="20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{703D8D70-5312-4EA1-8778-B020F5E0991C}</x14:id>
        </ext>
      </extLst>
    </cfRule>
  </conditionalFormatting>
  <conditionalFormatting sqref="AL216:AM216">
    <cfRule type="dataBar" priority="19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{0594E391-A610-4E59-9E8D-63AF92A04766}</x14:id>
        </ext>
      </extLst>
    </cfRule>
  </conditionalFormatting>
  <conditionalFormatting sqref="AL217:AM217">
    <cfRule type="dataBar" priority="18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{822B7A09-985B-489C-8246-270969FEE542}</x14:id>
        </ext>
      </extLst>
    </cfRule>
  </conditionalFormatting>
  <conditionalFormatting sqref="AL218:AM218">
    <cfRule type="dataBar" priority="17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{DB4C5AE2-A140-458A-AC62-2CE11E0D18DF}</x14:id>
        </ext>
      </extLst>
    </cfRule>
  </conditionalFormatting>
  <conditionalFormatting sqref="AL219:AM219">
    <cfRule type="dataBar" priority="16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{F521AE11-CF0C-4D7C-AB39-0F30D0550069}</x14:id>
        </ext>
      </extLst>
    </cfRule>
  </conditionalFormatting>
  <conditionalFormatting sqref="AL220:AM220">
    <cfRule type="dataBar" priority="15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{E1551B0E-FADB-4202-8105-78960EBB0F14}</x14:id>
        </ext>
      </extLst>
    </cfRule>
  </conditionalFormatting>
  <conditionalFormatting sqref="AL221:AM221">
    <cfRule type="dataBar" priority="33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{0F2F61FF-4A30-4404-A6DA-1E6DEBF4C9AD}</x14:id>
        </ext>
      </extLst>
    </cfRule>
  </conditionalFormatting>
  <conditionalFormatting sqref="AL223:AM223">
    <cfRule type="dataBar" priority="34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{6369D538-A916-4160-8202-D703F7B020EF}</x14:id>
        </ext>
      </extLst>
    </cfRule>
  </conditionalFormatting>
  <conditionalFormatting sqref="AL224:AM224">
    <cfRule type="dataBar" priority="35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{AD12D66F-A687-4016-A211-3B4BA29AEDD0}</x14:id>
        </ext>
      </extLst>
    </cfRule>
  </conditionalFormatting>
  <conditionalFormatting sqref="AL225:AM225">
    <cfRule type="dataBar" priority="36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{567F665D-557C-4A7C-B602-5339E4B9B718}</x14:id>
        </ext>
      </extLst>
    </cfRule>
  </conditionalFormatting>
  <conditionalFormatting sqref="AL226:AM226">
    <cfRule type="dataBar" priority="37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{5F9C2904-DCDC-4316-84F0-269A1B26FDD0}</x14:id>
        </ext>
      </extLst>
    </cfRule>
  </conditionalFormatting>
  <conditionalFormatting sqref="AL227:AM227">
    <cfRule type="dataBar" priority="38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{62C4BC35-98B3-4740-895A-F4C4FC77CE24}</x14:id>
        </ext>
      </extLst>
    </cfRule>
  </conditionalFormatting>
  <conditionalFormatting sqref="AL228:AM228">
    <cfRule type="dataBar" priority="39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{1FAC0934-900A-43D1-B9F7-14B0B29F9706}</x14:id>
        </ext>
      </extLst>
    </cfRule>
  </conditionalFormatting>
  <conditionalFormatting sqref="AL229:AM229">
    <cfRule type="dataBar" priority="14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{E44E05E3-88A6-4CD1-B2E7-452824F089D9}</x14:id>
        </ext>
      </extLst>
    </cfRule>
  </conditionalFormatting>
  <conditionalFormatting sqref="AL230:AM230">
    <cfRule type="dataBar" priority="13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{D65B5305-B8D4-4960-855F-CB514C42025C}</x14:id>
        </ext>
      </extLst>
    </cfRule>
  </conditionalFormatting>
  <conditionalFormatting sqref="AL231:AM231">
    <cfRule type="dataBar" priority="12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{8332EF36-B913-4ACE-807B-9168A600F1CE}</x14:id>
        </ext>
      </extLst>
    </cfRule>
  </conditionalFormatting>
  <conditionalFormatting sqref="AL232:AM232">
    <cfRule type="dataBar" priority="11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{25E8AC68-5FAD-470D-9C6F-521621406C76}</x14:id>
        </ext>
      </extLst>
    </cfRule>
  </conditionalFormatting>
  <conditionalFormatting sqref="AL233:AM233">
    <cfRule type="dataBar" priority="10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{83E4EF21-3659-42CC-AB5F-58FB67C4D7B8}</x14:id>
        </ext>
      </extLst>
    </cfRule>
  </conditionalFormatting>
  <conditionalFormatting sqref="AL234:AM234">
    <cfRule type="dataBar" priority="9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{2426D6A2-95C8-4A4E-B53B-194B6C828E3E}</x14:id>
        </ext>
      </extLst>
    </cfRule>
  </conditionalFormatting>
  <conditionalFormatting sqref="AL235:AM235">
    <cfRule type="dataBar" priority="40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{705B82C6-3617-4926-9BDA-BB01167E179A}</x14:id>
        </ext>
      </extLst>
    </cfRule>
  </conditionalFormatting>
  <conditionalFormatting sqref="AL236:AM236">
    <cfRule type="dataBar" priority="41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{C0A967EC-5631-499C-AE21-04F7882472AA}</x14:id>
        </ext>
      </extLst>
    </cfRule>
  </conditionalFormatting>
  <conditionalFormatting sqref="AL237:AM237">
    <cfRule type="dataBar" priority="42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{18C8925E-ADC1-4844-9BB0-110E02FD6E6C}</x14:id>
        </ext>
      </extLst>
    </cfRule>
  </conditionalFormatting>
  <conditionalFormatting sqref="AL238:AM238">
    <cfRule type="dataBar" priority="43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{A85DC913-1AF9-4ADE-B548-C0C2BED58F06}</x14:id>
        </ext>
      </extLst>
    </cfRule>
  </conditionalFormatting>
  <conditionalFormatting sqref="AL239:AM239">
    <cfRule type="dataBar" priority="44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{9DB4F218-C80E-491D-9B31-FB1AED643EC4}</x14:id>
        </ext>
      </extLst>
    </cfRule>
  </conditionalFormatting>
  <conditionalFormatting sqref="AL240:AM240">
    <cfRule type="dataBar" priority="45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{79426C81-5F64-4F67-A50A-AF7ED840DD4B}</x14:id>
        </ext>
      </extLst>
    </cfRule>
  </conditionalFormatting>
  <conditionalFormatting sqref="AL241:AM241">
    <cfRule type="dataBar" priority="46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{CAEE37FE-85BC-4489-A420-CE4184F0F656}</x14:id>
        </ext>
      </extLst>
    </cfRule>
  </conditionalFormatting>
  <conditionalFormatting sqref="AL242:AM242">
    <cfRule type="dataBar" priority="47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{93E8270F-FF7F-47D8-9AB5-3B139E42C110}</x14:id>
        </ext>
      </extLst>
    </cfRule>
  </conditionalFormatting>
  <conditionalFormatting sqref="AL243:AM243">
    <cfRule type="dataBar" priority="48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{755B3808-B5A9-4759-A7AE-3628A844BFBB}</x14:id>
        </ext>
      </extLst>
    </cfRule>
  </conditionalFormatting>
  <conditionalFormatting sqref="AL244:AM244">
    <cfRule type="dataBar" priority="49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{53447E6B-0B29-47C0-95C4-322A3ED8C9EE}</x14:id>
        </ext>
      </extLst>
    </cfRule>
  </conditionalFormatting>
  <conditionalFormatting sqref="AL245:AM245">
    <cfRule type="dataBar" priority="50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{A9F03810-42CE-40BE-A900-2D5E6C99151B}</x14:id>
        </ext>
      </extLst>
    </cfRule>
  </conditionalFormatting>
  <conditionalFormatting sqref="AL246:AM246">
    <cfRule type="dataBar" priority="51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{4FA3A7B0-95F9-4DA9-B0E1-7DFAF121724C}</x14:id>
        </ext>
      </extLst>
    </cfRule>
  </conditionalFormatting>
  <conditionalFormatting sqref="AL247:AM247">
    <cfRule type="dataBar" priority="52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{A7324F7A-4714-42B3-BC3C-6616219C77FB}</x14:id>
        </ext>
      </extLst>
    </cfRule>
  </conditionalFormatting>
  <conditionalFormatting sqref="AL248:AM248">
    <cfRule type="dataBar" priority="8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{F9221D98-ECEF-428F-BE47-C7A5BAA61B14}</x14:id>
        </ext>
      </extLst>
    </cfRule>
  </conditionalFormatting>
  <conditionalFormatting sqref="AL249:AM249">
    <cfRule type="dataBar" priority="53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{DCFEFB87-81E9-4D1B-8EA2-BD883776DBFC}</x14:id>
        </ext>
      </extLst>
    </cfRule>
  </conditionalFormatting>
  <conditionalFormatting sqref="AL250:AM250">
    <cfRule type="dataBar" priority="54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{A6B89B76-528C-4789-B242-48E537C4C097}</x14:id>
        </ext>
      </extLst>
    </cfRule>
  </conditionalFormatting>
  <conditionalFormatting sqref="AL251:AM251">
    <cfRule type="dataBar" priority="55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{9B4321EF-8423-4708-84ED-6A5E6D00B26B}</x14:id>
        </ext>
      </extLst>
    </cfRule>
  </conditionalFormatting>
  <conditionalFormatting sqref="AL252:AM252">
    <cfRule type="dataBar" priority="56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{2455B2CE-7BC1-4115-9F5E-089E0323B7FA}</x14:id>
        </ext>
      </extLst>
    </cfRule>
  </conditionalFormatting>
  <conditionalFormatting sqref="AL253:AM253">
    <cfRule type="dataBar" priority="57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{622A589B-18DD-493A-B3CC-2374175CDF5C}</x14:id>
        </ext>
      </extLst>
    </cfRule>
  </conditionalFormatting>
  <conditionalFormatting sqref="AL254:AM254">
    <cfRule type="dataBar" priority="58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{1FB82C9F-2EF4-4527-B19B-74A98377A496}</x14:id>
        </ext>
      </extLst>
    </cfRule>
  </conditionalFormatting>
  <conditionalFormatting sqref="AL255:AM255">
    <cfRule type="dataBar" priority="59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{1A4D6A47-3099-47D0-84B3-62398B6714A3}</x14:id>
        </ext>
      </extLst>
    </cfRule>
  </conditionalFormatting>
  <conditionalFormatting sqref="AL256:AM256">
    <cfRule type="dataBar" priority="60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{62E8A0E5-FDB6-4615-8CEB-C0AA85250F10}</x14:id>
        </ext>
      </extLst>
    </cfRule>
  </conditionalFormatting>
  <conditionalFormatting sqref="AL257:AM257">
    <cfRule type="dataBar" priority="61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{478C8555-C947-4AAB-8C82-0F59AF9C3141}</x14:id>
        </ext>
      </extLst>
    </cfRule>
  </conditionalFormatting>
  <conditionalFormatting sqref="AL258:AM258">
    <cfRule type="dataBar" priority="7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{2CA97E17-BEAD-4D20-BB6B-E0AA84B538F5}</x14:id>
        </ext>
      </extLst>
    </cfRule>
  </conditionalFormatting>
  <conditionalFormatting sqref="AL259:AM259">
    <cfRule type="dataBar" priority="6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{8B716A14-DAB7-46A3-A5D1-F790BEDED3D1}</x14:id>
        </ext>
      </extLst>
    </cfRule>
  </conditionalFormatting>
  <conditionalFormatting sqref="AL260:AM260">
    <cfRule type="dataBar" priority="62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{1936B409-4E56-404E-8713-904E45EF0A13}</x14:id>
        </ext>
      </extLst>
    </cfRule>
  </conditionalFormatting>
  <conditionalFormatting sqref="AL261:AM261">
    <cfRule type="dataBar" priority="63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{E918E56E-F9F4-409A-8203-DBCAF101FEC5}</x14:id>
        </ext>
      </extLst>
    </cfRule>
  </conditionalFormatting>
  <conditionalFormatting sqref="AL262:AM262">
    <cfRule type="dataBar" priority="64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{AD8B9947-01D8-4824-9CEE-BCC9BAB32AC5}</x14:id>
        </ext>
      </extLst>
    </cfRule>
  </conditionalFormatting>
  <conditionalFormatting sqref="AL263:AM263">
    <cfRule type="dataBar" priority="65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{B7C0366C-AC59-457C-A333-DECAF1622D82}</x14:id>
        </ext>
      </extLst>
    </cfRule>
  </conditionalFormatting>
  <conditionalFormatting sqref="AL264:AM264">
    <cfRule type="dataBar" priority="66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{75892366-A138-40C0-8D72-6C6910C6281D}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DEE64F-816A-4465-866F-1B7B43934F3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615101DB-2BF9-49D3-81D8-CD6A04D95BF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3A4D645-452F-4861-978E-811FF599B22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A9FB6D7-CEA1-4526-9BDA-D84B570F624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B822968-14EC-46E8-820A-5E92FEE9358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6B5A64C-1913-49E4-A9F9-C63BDC8A95C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BF5C527-0ACF-4A30-B245-2D84726F0DD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1735FEA-3896-446B-B301-E96D360D128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9927268-D667-479B-975B-0D756501B12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83E05A7-44B3-4A40-937A-EDA71383200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A524A1E-67C6-41B7-ACD7-ED0397030C0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5DDDADE-CD55-4C5C-987C-D6F77FE06F0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03D8D70-5312-4EA1-8778-B020F5E0991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594E391-A610-4E59-9E8D-63AF92A0476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22B7A09-985B-489C-8246-270969FEE54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B4C5AE2-A140-458A-AC62-2CE11E0D18D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521AE11-CF0C-4D7C-AB39-0F30D055006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1551B0E-FADB-4202-8105-78960EBB0F1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F2F61FF-4A30-4404-A6DA-1E6DEBF4C9A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369D538-A916-4160-8202-D703F7B020EF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D12D66F-A687-4016-A211-3B4BA29AEDD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67F665D-557C-4A7C-B602-5339E4B9B71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F9C2904-DCDC-4316-84F0-269A1B26FDD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2C4BC35-98B3-4740-895A-F4C4FC77CE2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FAC0934-900A-43D1-B9F7-14B0B29F970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4E05E3-88A6-4CD1-B2E7-452824F089D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65B5305-B8D4-4960-855F-CB514C42025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332EF36-B913-4ACE-807B-9168A600F1C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5E8AC68-5FAD-470D-9C6F-521621406C7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3E4EF21-3659-42CC-AB5F-58FB67C4D7B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426D6A2-95C8-4A4E-B53B-194B6C828E3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05B82C6-3617-4926-9BDA-BB01167E179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0A967EC-5631-499C-AE21-04F7882472A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8C8925E-ADC1-4844-9BB0-110E02FD6E6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85DC913-1AF9-4ADE-B548-C0C2BED58F0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DB4F218-C80E-491D-9B31-FB1AED643EC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9426C81-5F64-4F67-A50A-AF7ED840DD4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AEE37FE-85BC-4489-A420-CE4184F0F65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3E8270F-FF7F-47D8-9AB5-3B139E42C11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55B3808-B5A9-4759-A7AE-3628A844BFB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3447E6B-0B29-47C0-95C4-322A3ED8C9E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9F03810-42CE-40BE-A900-2D5E6C99151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FA3A7B0-95F9-4DA9-B0E1-7DFAF121724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324F7A-4714-42B3-BC3C-6616219C77F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F9221D98-ECEF-428F-BE47-C7A5BAA61B1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CFEFB87-81E9-4D1B-8EA2-BD883776DBF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6B89B76-528C-4789-B242-48E537C4C09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B4321EF-8423-4708-84ED-6A5E6D00B26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455B2CE-7BC1-4115-9F5E-089E0323B7F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22A589B-18DD-493A-B3CC-2374175CDF5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FB82C9F-2EF4-4527-B19B-74A98377A49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A4D6A47-3099-47D0-84B3-62398B6714A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2E8A0E5-FDB6-4615-8CEB-C0AA85250F1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78C8555-C947-4AAB-8C82-0F59AF9C314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CA97E17-BEAD-4D20-BB6B-E0AA84B538F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B716A14-DAB7-46A3-A5D1-F790BEDED3D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936B409-4E56-404E-8713-904E45EF0A1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918E56E-F9F4-409A-8203-DBCAF101FEC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D8B9947-01D8-4824-9CEE-BCC9BAB32AC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7C0366C-AC59-457C-A333-DECAF1622D8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5892366-A138-40C0-8D72-6C6910C6281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96340-FDE9-43E8-8B62-20DF1F3F016B}">
  <dimension ref="A1:AR267"/>
  <sheetViews>
    <sheetView rightToLeft="1" topLeftCell="G34" zoomScale="70" zoomScaleNormal="70" workbookViewId="0">
      <selection activeCell="G53" sqref="G53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1.33203125" style="25" bestFit="1" customWidth="1"/>
    <col min="9" max="9" width="24.5546875" style="23" customWidth="1"/>
    <col min="10" max="10" width="16.33203125" style="23" hidden="1" customWidth="1"/>
    <col min="11" max="11" width="14.109375" style="23" hidden="1" customWidth="1"/>
    <col min="12" max="13" width="20.6640625" style="23" customWidth="1"/>
    <col min="14" max="14" width="23.4414062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12.33203125" style="23" bestFit="1" customWidth="1"/>
    <col min="29" max="29" width="15.77734375" style="28" bestFit="1" customWidth="1"/>
    <col min="30" max="30" width="13.6640625" style="29" bestFit="1" customWidth="1"/>
    <col min="31" max="31" width="26.44140625" style="23" bestFit="1" customWidth="1"/>
    <col min="32" max="32" width="28.33203125" style="23" bestFit="1" customWidth="1"/>
    <col min="33" max="33" width="13.5546875" style="23" bestFit="1" customWidth="1"/>
    <col min="34" max="34" width="128.33203125" style="30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654</v>
      </c>
      <c r="I2" s="136" t="s">
        <v>1064</v>
      </c>
      <c r="J2" s="102"/>
      <c r="K2" s="10" t="str">
        <f t="shared" ref="K2:K65" ca="1" si="0">IF(C2, TODAY(), "" )</f>
        <v/>
      </c>
      <c r="L2" s="121"/>
      <c r="M2" s="121" t="s">
        <v>311</v>
      </c>
      <c r="N2" s="121" t="s">
        <v>314</v>
      </c>
      <c r="O2" s="102">
        <v>5501.3</v>
      </c>
      <c r="P2" s="102">
        <v>6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65" si="1">IF(C2, P2, U2 )</f>
        <v>0</v>
      </c>
      <c r="W2" s="11">
        <f t="shared" ref="W2:W65" si="2">P2-V2</f>
        <v>6</v>
      </c>
      <c r="X2" s="13">
        <f t="shared" ref="X2:X65" si="3">P2*T2</f>
        <v>307200000</v>
      </c>
      <c r="Y2" s="16"/>
      <c r="Z2" s="13">
        <f t="shared" ref="Z2:Z65" si="4">X2-Y2</f>
        <v>307200000</v>
      </c>
      <c r="AA2" s="133" t="s">
        <v>38</v>
      </c>
      <c r="AB2" s="131" t="s">
        <v>67</v>
      </c>
      <c r="AC2" s="127" t="s">
        <v>313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02"/>
      <c r="K3" s="10" t="str">
        <f t="shared" ca="1" si="0"/>
        <v/>
      </c>
      <c r="L3" s="122"/>
      <c r="M3" s="122"/>
      <c r="N3" s="122"/>
      <c r="O3" s="102">
        <v>5511.3</v>
      </c>
      <c r="P3" s="102">
        <v>1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1</v>
      </c>
      <c r="X3" s="13">
        <f t="shared" si="3"/>
        <v>69600000</v>
      </c>
      <c r="Y3" s="16"/>
      <c r="Z3" s="13">
        <f t="shared" si="4"/>
        <v>69600000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2</v>
      </c>
      <c r="H4" s="9">
        <v>274997043256</v>
      </c>
      <c r="I4" s="101" t="s">
        <v>1064</v>
      </c>
      <c r="J4" s="102"/>
      <c r="K4" s="10" t="str">
        <f t="shared" ca="1" si="0"/>
        <v/>
      </c>
      <c r="L4" s="11" t="s">
        <v>48</v>
      </c>
      <c r="M4" s="11" t="s">
        <v>49</v>
      </c>
      <c r="N4" s="11"/>
      <c r="O4" s="102">
        <v>3326.1</v>
      </c>
      <c r="P4" s="102">
        <v>1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1</v>
      </c>
      <c r="X4" s="13">
        <f t="shared" si="3"/>
        <v>3750000</v>
      </c>
      <c r="Y4" s="16"/>
      <c r="Z4" s="13">
        <f t="shared" si="4"/>
        <v>3750000</v>
      </c>
      <c r="AA4" s="17" t="s">
        <v>38</v>
      </c>
      <c r="AB4" s="12" t="s">
        <v>50</v>
      </c>
      <c r="AC4" s="18" t="s">
        <v>51</v>
      </c>
      <c r="AD4" s="19" t="s">
        <v>41</v>
      </c>
      <c r="AE4" s="18"/>
      <c r="AF4" s="20"/>
      <c r="AG4" s="21" t="str">
        <f t="shared" si="5"/>
        <v>TRUE</v>
      </c>
      <c r="AH4" s="22" t="str">
        <f t="shared" si="6"/>
        <v>تهران سعادت آباد_صرافهای جنوبی_ خیابان قره تپه ایی _ پلاک ۶۶_ واحد ۱  - یاسمن مقدسی 09124508922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3</v>
      </c>
      <c r="H5" s="9">
        <v>275009624945</v>
      </c>
      <c r="I5" s="101" t="s">
        <v>1064</v>
      </c>
      <c r="J5" s="102"/>
      <c r="K5" s="10" t="str">
        <f t="shared" ca="1" si="0"/>
        <v/>
      </c>
      <c r="L5" s="11" t="s">
        <v>1117</v>
      </c>
      <c r="M5" s="11" t="s">
        <v>1118</v>
      </c>
      <c r="N5" s="11"/>
      <c r="O5" s="102">
        <v>5523.2</v>
      </c>
      <c r="P5" s="102">
        <v>1</v>
      </c>
      <c r="Q5" s="12" t="str">
        <f>VLOOKUP(O5, '[1]لیست محصولات اردیبهشت ۱۴۰۳'!B:C,2,0)</f>
        <v>کوتوا دانکن | Kotowa Duncan</v>
      </c>
      <c r="R5" s="102"/>
      <c r="S5" s="11">
        <f>VLOOKUP(O5, '[1]لیست محصولات اردیبهشت ۱۴۰۳'!B:F,5,0)</f>
        <v>750</v>
      </c>
      <c r="T5" s="13">
        <f>VLOOKUP(O5, '[1]لیست محصولات اردیبهشت ۱۴۰۳'!B:G,6,0)</f>
        <v>12150000</v>
      </c>
      <c r="U5" s="14"/>
      <c r="V5" s="15">
        <f t="shared" si="1"/>
        <v>0</v>
      </c>
      <c r="W5" s="11">
        <f t="shared" si="2"/>
        <v>1</v>
      </c>
      <c r="X5" s="13">
        <f t="shared" si="3"/>
        <v>12150000</v>
      </c>
      <c r="Y5" s="16"/>
      <c r="Z5" s="13">
        <f t="shared" si="4"/>
        <v>12150000</v>
      </c>
      <c r="AA5" s="17" t="s">
        <v>87</v>
      </c>
      <c r="AB5" s="12" t="s">
        <v>1119</v>
      </c>
      <c r="AC5" s="18" t="s">
        <v>1120</v>
      </c>
      <c r="AD5" s="19"/>
      <c r="AE5" s="18"/>
      <c r="AF5" s="20"/>
      <c r="AG5" s="21" t="str">
        <f t="shared" si="5"/>
        <v>TRUE</v>
      </c>
      <c r="AH5" s="22" t="str">
        <f t="shared" si="6"/>
        <v>کرج خیابان کسری - خیابان شهید بهشتی - میدان گلها - کوچه نسیم - ساختمان نسیم - طبقه 5 - واحد 11  - محمدمهدی علیا 09307770110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3">
        <v>4</v>
      </c>
      <c r="H6" s="125">
        <v>275033974242</v>
      </c>
      <c r="I6" s="123" t="s">
        <v>1129</v>
      </c>
      <c r="J6" s="102"/>
      <c r="K6" s="10" t="str">
        <f t="shared" ca="1" si="0"/>
        <v/>
      </c>
      <c r="L6" s="121" t="s">
        <v>1130</v>
      </c>
      <c r="M6" s="121" t="s">
        <v>1131</v>
      </c>
      <c r="N6" s="121"/>
      <c r="O6" s="102">
        <v>5523.1</v>
      </c>
      <c r="P6" s="102">
        <v>1</v>
      </c>
      <c r="Q6" s="12" t="str">
        <f>VLOOKUP(O6, '[1]لیست محصولات اردیبهشت ۱۴۰۳'!B:C,2,0)</f>
        <v>کوتوا دانکن | Kotowa Duncan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2550000</v>
      </c>
      <c r="U6" s="14"/>
      <c r="V6" s="15">
        <f t="shared" si="1"/>
        <v>0</v>
      </c>
      <c r="W6" s="11">
        <f t="shared" si="2"/>
        <v>1</v>
      </c>
      <c r="X6" s="13">
        <f t="shared" si="3"/>
        <v>2550000</v>
      </c>
      <c r="Y6" s="16"/>
      <c r="Z6" s="13">
        <f t="shared" si="4"/>
        <v>2550000</v>
      </c>
      <c r="AA6" s="133" t="s">
        <v>841</v>
      </c>
      <c r="AB6" s="131" t="s">
        <v>1132</v>
      </c>
      <c r="AC6" s="127" t="s">
        <v>1133</v>
      </c>
      <c r="AD6" s="129"/>
      <c r="AE6" s="162" t="s">
        <v>1169</v>
      </c>
      <c r="AF6" s="20"/>
      <c r="AG6" s="21" t="str">
        <f t="shared" si="5"/>
        <v>TRUE</v>
      </c>
      <c r="AH6" s="22" t="str">
        <f t="shared" si="6"/>
        <v>بوشهر جم - سه راه مالیچه، خیابان بوستان، انتهای کوچه، ساختمان ارگ جم، طبقه اول، واحد دوم  - منصور پناهی زاده 09190202198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1"/>
      <c r="H7" s="182"/>
      <c r="I7" s="151"/>
      <c r="J7" s="102"/>
      <c r="K7" s="10" t="str">
        <f t="shared" ca="1" si="0"/>
        <v/>
      </c>
      <c r="L7" s="135"/>
      <c r="M7" s="135"/>
      <c r="N7" s="135"/>
      <c r="O7" s="102">
        <v>5511.11</v>
      </c>
      <c r="P7" s="102">
        <v>1</v>
      </c>
      <c r="Q7" s="65" t="str">
        <f>VLOOKUP(O7, '[1]لیست محصولات اردیبهشت ۱۴۰۳'!B:C,2,0)</f>
        <v>هامبلا(رست دمی) | Hambella( Filter Roast)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2800000</v>
      </c>
      <c r="U7" s="24"/>
      <c r="V7" s="15">
        <f t="shared" si="1"/>
        <v>0</v>
      </c>
      <c r="W7" s="11">
        <f t="shared" si="2"/>
        <v>1</v>
      </c>
      <c r="X7" s="13">
        <f t="shared" si="3"/>
        <v>2800000</v>
      </c>
      <c r="Y7" s="16"/>
      <c r="Z7" s="13">
        <f t="shared" si="4"/>
        <v>2800000</v>
      </c>
      <c r="AA7" s="155"/>
      <c r="AB7" s="154"/>
      <c r="AC7" s="153"/>
      <c r="AD7" s="152"/>
      <c r="AE7" s="207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1"/>
      <c r="H8" s="182"/>
      <c r="I8" s="151"/>
      <c r="J8" s="102"/>
      <c r="K8" s="10" t="str">
        <f t="shared" ca="1" si="0"/>
        <v/>
      </c>
      <c r="L8" s="135"/>
      <c r="M8" s="135"/>
      <c r="N8" s="135"/>
      <c r="O8" s="102">
        <v>5501.1</v>
      </c>
      <c r="P8" s="102">
        <v>1</v>
      </c>
      <c r="Q8" s="12" t="str">
        <f>VLOOKUP(O8, '[1]لیست محصولات اردیبهشت ۱۴۰۳'!B:C,2,0)</f>
        <v>ورتکس | Vortex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2100000</v>
      </c>
      <c r="U8" s="14"/>
      <c r="V8" s="15">
        <f t="shared" si="1"/>
        <v>0</v>
      </c>
      <c r="W8" s="11">
        <f t="shared" si="2"/>
        <v>1</v>
      </c>
      <c r="X8" s="13">
        <f t="shared" si="3"/>
        <v>2100000</v>
      </c>
      <c r="Y8" s="16"/>
      <c r="Z8" s="13">
        <f t="shared" si="4"/>
        <v>2100000</v>
      </c>
      <c r="AA8" s="155"/>
      <c r="AB8" s="154"/>
      <c r="AC8" s="153"/>
      <c r="AD8" s="152"/>
      <c r="AE8" s="207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4"/>
      <c r="H9" s="126"/>
      <c r="I9" s="124"/>
      <c r="J9" s="102"/>
      <c r="K9" s="10" t="str">
        <f t="shared" ca="1" si="0"/>
        <v/>
      </c>
      <c r="L9" s="122"/>
      <c r="M9" s="122"/>
      <c r="N9" s="122"/>
      <c r="O9" s="102">
        <v>3326.1</v>
      </c>
      <c r="P9" s="102">
        <v>1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3750000</v>
      </c>
      <c r="U9" s="14"/>
      <c r="V9" s="15">
        <f t="shared" si="1"/>
        <v>0</v>
      </c>
      <c r="W9" s="11">
        <f t="shared" si="2"/>
        <v>1</v>
      </c>
      <c r="X9" s="13">
        <f t="shared" si="3"/>
        <v>3750000</v>
      </c>
      <c r="Y9" s="16"/>
      <c r="Z9" s="13">
        <f t="shared" si="4"/>
        <v>3750000</v>
      </c>
      <c r="AA9" s="134"/>
      <c r="AB9" s="132"/>
      <c r="AC9" s="128"/>
      <c r="AD9" s="130"/>
      <c r="AE9" s="163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5</v>
      </c>
      <c r="H10" s="9">
        <v>54239522101</v>
      </c>
      <c r="I10" s="101" t="s">
        <v>1129</v>
      </c>
      <c r="J10" s="102"/>
      <c r="K10" s="10" t="str">
        <f t="shared" ca="1" si="0"/>
        <v/>
      </c>
      <c r="L10" s="100" t="s">
        <v>1134</v>
      </c>
      <c r="M10" s="100" t="s">
        <v>1135</v>
      </c>
      <c r="N10" s="11"/>
      <c r="O10" s="102">
        <v>5523.1</v>
      </c>
      <c r="P10" s="102">
        <v>1</v>
      </c>
      <c r="Q10" s="12" t="str">
        <f>VLOOKUP(O10, '[1]لیست محصولات اردیبهشت ۱۴۰۳'!B:C,2,0)</f>
        <v>کوتوا دانکن | Kotowa Duncan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2550000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2550000</v>
      </c>
      <c r="Y10" s="16"/>
      <c r="Z10" s="13">
        <f t="shared" si="4"/>
        <v>2550000</v>
      </c>
      <c r="AA10" s="17" t="s">
        <v>497</v>
      </c>
      <c r="AB10" s="12" t="s">
        <v>1136</v>
      </c>
      <c r="AC10" s="18" t="s">
        <v>1137</v>
      </c>
      <c r="AD10" s="19"/>
      <c r="AE10" s="18"/>
      <c r="AF10" s="20"/>
      <c r="AG10" s="21" t="str">
        <f t="shared" si="5"/>
        <v>TRUE</v>
      </c>
      <c r="AH10" s="22" t="str">
        <f t="shared" si="6"/>
        <v>کرمانشاه بلوار شهید بهشتی _ بعد از سه راه ۲۲ بهمن _ روبه روی سازمان همیاری و شهرداری _ کوی فاطمه زهرا _ پلاک ۲۴_ واحد ۴  - آیدا سمینی 09183290189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3">
        <v>6</v>
      </c>
      <c r="H11" s="125">
        <v>696167</v>
      </c>
      <c r="I11" s="123" t="s">
        <v>1129</v>
      </c>
      <c r="J11" s="102"/>
      <c r="K11" s="10" t="str">
        <f t="shared" ca="1" si="0"/>
        <v/>
      </c>
      <c r="L11" s="121" t="s">
        <v>1138</v>
      </c>
      <c r="M11" s="121" t="s">
        <v>1139</v>
      </c>
      <c r="N11" s="121" t="s">
        <v>1140</v>
      </c>
      <c r="O11" s="102">
        <v>5501.3</v>
      </c>
      <c r="P11" s="102">
        <v>2</v>
      </c>
      <c r="Q11" s="12" t="str">
        <f>VLOOKUP(O11, '[1]لیست محصولات اردیبهشت ۱۴۰۳'!B:C,2,0)</f>
        <v>ورتکس | Vortex</v>
      </c>
      <c r="R11" s="102"/>
      <c r="S11" s="11">
        <f>VLOOKUP(O11, '[1]لیست محصولات اردیبهشت ۱۴۰۳'!B:F,5,0)</f>
        <v>4000</v>
      </c>
      <c r="T11" s="13">
        <f>VLOOKUP(O11, '[1]لیست محصولات اردیبهشت ۱۴۰۳'!B:G,6,0)</f>
        <v>51200000</v>
      </c>
      <c r="U11" s="14"/>
      <c r="V11" s="15">
        <f t="shared" si="1"/>
        <v>0</v>
      </c>
      <c r="W11" s="11">
        <f t="shared" si="2"/>
        <v>2</v>
      </c>
      <c r="X11" s="13">
        <f t="shared" si="3"/>
        <v>102400000</v>
      </c>
      <c r="Y11" s="16"/>
      <c r="Z11" s="13">
        <f t="shared" si="4"/>
        <v>102400000</v>
      </c>
      <c r="AA11" s="133" t="s">
        <v>87</v>
      </c>
      <c r="AB11" s="131" t="s">
        <v>1141</v>
      </c>
      <c r="AC11" s="127" t="s">
        <v>1142</v>
      </c>
      <c r="AD11" s="129"/>
      <c r="AE11" s="18"/>
      <c r="AF11" s="20"/>
      <c r="AG11" s="21" t="str">
        <f t="shared" si="5"/>
        <v>TRUE</v>
      </c>
      <c r="AH11" s="22" t="str">
        <f t="shared" si="6"/>
        <v>کرج کرج - گوهردشت- خیابان هشتم شرقی-فاز یک -پلاک 40 کافه کوپیدو - صابر کیماز 09125615277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4"/>
      <c r="H12" s="126"/>
      <c r="I12" s="124"/>
      <c r="J12" s="102"/>
      <c r="K12" s="10" t="str">
        <f t="shared" ca="1" si="0"/>
        <v/>
      </c>
      <c r="L12" s="122"/>
      <c r="M12" s="122"/>
      <c r="N12" s="122"/>
      <c r="O12" s="102">
        <v>3326.2</v>
      </c>
      <c r="P12" s="102">
        <v>1</v>
      </c>
      <c r="Q12" s="12" t="str">
        <f>VLOOKUP(O12, '[1]لیست محصولات اردیبهشت ۱۴۰۳'!B:C,2,0)</f>
        <v>میاگروس | Milagros</v>
      </c>
      <c r="R12" s="102"/>
      <c r="S12" s="11">
        <f>VLOOKUP(O12, '[1]لیست محصولات اردیبهشت ۱۴۰۳'!B:F,5,0)</f>
        <v>750</v>
      </c>
      <c r="T12" s="13">
        <f>VLOOKUP(O12, '[1]لیست محصولات اردیبهشت ۱۴۰۳'!B:G,6,0)</f>
        <v>18150000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18150000</v>
      </c>
      <c r="Y12" s="16"/>
      <c r="Z12" s="13">
        <f t="shared" si="4"/>
        <v>18150000</v>
      </c>
      <c r="AA12" s="134"/>
      <c r="AB12" s="132"/>
      <c r="AC12" s="128"/>
      <c r="AD12" s="130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3">
        <v>7</v>
      </c>
      <c r="H13" s="125">
        <v>275045608972</v>
      </c>
      <c r="I13" s="123" t="s">
        <v>1129</v>
      </c>
      <c r="J13" s="102"/>
      <c r="K13" s="10" t="str">
        <f t="shared" ca="1" si="0"/>
        <v/>
      </c>
      <c r="L13" s="121" t="s">
        <v>1143</v>
      </c>
      <c r="M13" s="121" t="s">
        <v>1144</v>
      </c>
      <c r="N13" s="121"/>
      <c r="O13" s="102">
        <v>3326.1</v>
      </c>
      <c r="P13" s="102">
        <v>1</v>
      </c>
      <c r="Q13" s="12" t="str">
        <f>VLOOKUP(O13, '[1]لیست محصولات اردیبهشت ۱۴۰۳'!B:C,2,0)</f>
        <v>میاگروس | Milagros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3750000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3750000</v>
      </c>
      <c r="Y13" s="16"/>
      <c r="Z13" s="13">
        <f t="shared" si="4"/>
        <v>3750000</v>
      </c>
      <c r="AA13" s="133" t="s">
        <v>1145</v>
      </c>
      <c r="AB13" s="131" t="s">
        <v>1146</v>
      </c>
      <c r="AC13" s="127" t="s">
        <v>1147</v>
      </c>
      <c r="AD13" s="129"/>
      <c r="AE13" s="18"/>
      <c r="AF13" s="20"/>
      <c r="AG13" s="21" t="str">
        <f t="shared" si="5"/>
        <v>TRUE</v>
      </c>
      <c r="AH13" s="22" t="str">
        <f t="shared" si="6"/>
        <v>مازندران محمودآباد - مجتمع ورزشی آموزشی شرکت نفت محمودآباد - فناوری اطلاعات و ارتباطات  - سهیل توکلی 09113270752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1"/>
      <c r="H14" s="182"/>
      <c r="I14" s="151"/>
      <c r="J14" s="102"/>
      <c r="K14" s="10" t="str">
        <f t="shared" ca="1" si="0"/>
        <v/>
      </c>
      <c r="L14" s="135"/>
      <c r="M14" s="135"/>
      <c r="N14" s="135"/>
      <c r="O14" s="102">
        <v>5522.1</v>
      </c>
      <c r="P14" s="102">
        <v>1</v>
      </c>
      <c r="Q14" s="12" t="str">
        <f>VLOOKUP(O14, '[1]لیست محصولات اردیبهشت ۱۴۰۳'!B:C,2,0)</f>
        <v>تامارا | Tamara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2600000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2600000</v>
      </c>
      <c r="Y14" s="16"/>
      <c r="Z14" s="13">
        <f t="shared" si="4"/>
        <v>2600000</v>
      </c>
      <c r="AA14" s="155"/>
      <c r="AB14" s="154"/>
      <c r="AC14" s="153"/>
      <c r="AD14" s="152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24"/>
      <c r="H15" s="126"/>
      <c r="I15" s="124"/>
      <c r="J15" s="102"/>
      <c r="K15" s="10" t="str">
        <f t="shared" ca="1" si="0"/>
        <v/>
      </c>
      <c r="L15" s="122"/>
      <c r="M15" s="122"/>
      <c r="N15" s="122"/>
      <c r="O15" s="102">
        <v>5523.1</v>
      </c>
      <c r="P15" s="102">
        <v>1</v>
      </c>
      <c r="Q15" s="12" t="str">
        <f>VLOOKUP(O15, '[1]لیست محصولات اردیبهشت ۱۴۰۳'!B:C,2,0)</f>
        <v>کوتوا دانکن | Kotowa Duncan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2550000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2550000</v>
      </c>
      <c r="Y15" s="16"/>
      <c r="Z15" s="13">
        <f t="shared" si="4"/>
        <v>2550000</v>
      </c>
      <c r="AA15" s="134"/>
      <c r="AB15" s="132"/>
      <c r="AC15" s="128"/>
      <c r="AD15" s="130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36">
        <v>8</v>
      </c>
      <c r="H16" s="139"/>
      <c r="I16" s="136" t="s">
        <v>1064</v>
      </c>
      <c r="J16" s="102"/>
      <c r="K16" s="10" t="str">
        <f t="shared" ca="1" si="0"/>
        <v/>
      </c>
      <c r="L16" s="121" t="s">
        <v>221</v>
      </c>
      <c r="M16" s="121" t="s">
        <v>623</v>
      </c>
      <c r="N16" s="121" t="s">
        <v>624</v>
      </c>
      <c r="O16" s="102">
        <v>5511.2</v>
      </c>
      <c r="P16" s="102">
        <v>10</v>
      </c>
      <c r="Q16" s="12" t="str">
        <f>VLOOKUP(O16, '[1]لیست محصولات اردیبهشت ۱۴۰۳'!B:C,2,0)</f>
        <v>هامبلا | Hambella</v>
      </c>
      <c r="R16" s="102"/>
      <c r="S16" s="11">
        <f>VLOOKUP(O16, '[1]لیست محصولات اردیبهشت ۱۴۰۳'!B:F,5,0)</f>
        <v>750</v>
      </c>
      <c r="T16" s="13">
        <f>VLOOKUP(O16, '[1]لیست محصولات اردیبهشت ۱۴۰۳'!B:G,6,0)</f>
        <v>13350000</v>
      </c>
      <c r="U16" s="14"/>
      <c r="V16" s="15">
        <f t="shared" si="1"/>
        <v>0</v>
      </c>
      <c r="W16" s="11">
        <f t="shared" si="2"/>
        <v>10</v>
      </c>
      <c r="X16" s="13">
        <f t="shared" si="3"/>
        <v>133500000</v>
      </c>
      <c r="Y16" s="16"/>
      <c r="Z16" s="13">
        <f t="shared" si="4"/>
        <v>133500000</v>
      </c>
      <c r="AA16" s="133" t="s">
        <v>361</v>
      </c>
      <c r="AB16" s="131" t="s">
        <v>625</v>
      </c>
      <c r="AC16" s="127" t="s">
        <v>626</v>
      </c>
      <c r="AD16" s="129"/>
      <c r="AE16" s="18"/>
      <c r="AF16" s="20"/>
      <c r="AG16" s="21" t="str">
        <f t="shared" si="5"/>
        <v>TRUE</v>
      </c>
      <c r="AH16" s="22" t="str">
        <f t="shared" si="6"/>
        <v>تبریز بارون آواك روبه روي درب پشتي پاساژ ضرغامي دکان قهوه نوزده دو صفر - رضا ظریف 09142155595</v>
      </c>
    </row>
    <row r="17" spans="1:34" ht="22.35" customHeight="1">
      <c r="A17" s="7"/>
      <c r="B17" s="7"/>
      <c r="C17" s="7"/>
      <c r="D17" s="7"/>
      <c r="E17" s="7"/>
      <c r="F17" s="8"/>
      <c r="G17" s="137"/>
      <c r="H17" s="140"/>
      <c r="I17" s="137"/>
      <c r="J17" s="102"/>
      <c r="K17" s="10" t="str">
        <f t="shared" ca="1" si="0"/>
        <v/>
      </c>
      <c r="L17" s="135"/>
      <c r="M17" s="135"/>
      <c r="N17" s="135"/>
      <c r="O17" s="102">
        <v>5511.1</v>
      </c>
      <c r="P17" s="102">
        <v>15</v>
      </c>
      <c r="Q17" s="12" t="str">
        <f>VLOOKUP(O17, '[1]لیست محصولات اردیبهشت ۱۴۰۳'!B:C,2,0)</f>
        <v>هامبلا | Hambella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2800000</v>
      </c>
      <c r="U17" s="14"/>
      <c r="V17" s="15">
        <f t="shared" si="1"/>
        <v>0</v>
      </c>
      <c r="W17" s="11">
        <f t="shared" si="2"/>
        <v>15</v>
      </c>
      <c r="X17" s="13">
        <f t="shared" si="3"/>
        <v>42000000</v>
      </c>
      <c r="Y17" s="16"/>
      <c r="Z17" s="13">
        <f t="shared" si="4"/>
        <v>42000000</v>
      </c>
      <c r="AA17" s="155"/>
      <c r="AB17" s="154"/>
      <c r="AC17" s="153"/>
      <c r="AD17" s="152"/>
      <c r="AE17" s="18"/>
      <c r="AF17" s="20"/>
      <c r="AG17" s="21" t="str">
        <f t="shared" si="5"/>
        <v>TRUE</v>
      </c>
      <c r="AH17" s="22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37"/>
      <c r="H18" s="140"/>
      <c r="I18" s="137"/>
      <c r="J18" s="102"/>
      <c r="K18" s="10" t="str">
        <f t="shared" ca="1" si="0"/>
        <v/>
      </c>
      <c r="L18" s="135"/>
      <c r="M18" s="135"/>
      <c r="N18" s="135"/>
      <c r="O18" s="102">
        <v>3325.1</v>
      </c>
      <c r="P18" s="102">
        <v>10</v>
      </c>
      <c r="Q18" s="12" t="str">
        <f>VLOOKUP(O18, '[1]لیست محصولات اردیبهشت ۱۴۰۳'!B:C,2,0)</f>
        <v>راتناگری | Ratnagiri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4250000</v>
      </c>
      <c r="U18" s="14"/>
      <c r="V18" s="15">
        <f t="shared" si="1"/>
        <v>0</v>
      </c>
      <c r="W18" s="11">
        <f t="shared" si="2"/>
        <v>10</v>
      </c>
      <c r="X18" s="13">
        <f t="shared" si="3"/>
        <v>42500000</v>
      </c>
      <c r="Y18" s="16"/>
      <c r="Z18" s="13">
        <f t="shared" si="4"/>
        <v>42500000</v>
      </c>
      <c r="AA18" s="155"/>
      <c r="AB18" s="154"/>
      <c r="AC18" s="153"/>
      <c r="AD18" s="152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38"/>
      <c r="H19" s="141"/>
      <c r="I19" s="138"/>
      <c r="J19" s="102"/>
      <c r="K19" s="10" t="str">
        <f t="shared" ca="1" si="0"/>
        <v/>
      </c>
      <c r="L19" s="122"/>
      <c r="M19" s="122"/>
      <c r="N19" s="122"/>
      <c r="O19" s="102">
        <v>3326.1</v>
      </c>
      <c r="P19" s="102">
        <v>10</v>
      </c>
      <c r="Q19" s="12" t="str">
        <f>VLOOKUP(O19, '[1]لیست محصولات اردیبهشت ۱۴۰۳'!B:C,2,0)</f>
        <v>میاگروس | Milagros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3750000</v>
      </c>
      <c r="U19" s="14"/>
      <c r="V19" s="15">
        <f t="shared" si="1"/>
        <v>0</v>
      </c>
      <c r="W19" s="11">
        <f t="shared" si="2"/>
        <v>10</v>
      </c>
      <c r="X19" s="13">
        <f t="shared" si="3"/>
        <v>37500000</v>
      </c>
      <c r="Y19" s="16"/>
      <c r="Z19" s="13">
        <f t="shared" si="4"/>
        <v>37500000</v>
      </c>
      <c r="AA19" s="134"/>
      <c r="AB19" s="132"/>
      <c r="AC19" s="128"/>
      <c r="AD19" s="130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3">
        <v>9</v>
      </c>
      <c r="H20" s="64" t="s">
        <v>120</v>
      </c>
      <c r="I20" s="63" t="s">
        <v>1129</v>
      </c>
      <c r="J20" s="102"/>
      <c r="K20" s="10" t="str">
        <f t="shared" ca="1" si="0"/>
        <v/>
      </c>
      <c r="L20" s="11" t="s">
        <v>1152</v>
      </c>
      <c r="M20" s="11" t="s">
        <v>1155</v>
      </c>
      <c r="N20" s="11" t="s">
        <v>1151</v>
      </c>
      <c r="O20" s="102">
        <v>5522.2</v>
      </c>
      <c r="P20" s="102">
        <v>4</v>
      </c>
      <c r="Q20" s="12" t="str">
        <f>VLOOKUP(O20, '[1]لیست محصولات اردیبهشت ۱۴۰۳'!B:C,2,0)</f>
        <v>تامارا | Tamara</v>
      </c>
      <c r="R20" s="102"/>
      <c r="S20" s="11">
        <f>VLOOKUP(O20, '[1]لیست محصولات اردیبهشت ۱۴۰۳'!B:F,5,0)</f>
        <v>750</v>
      </c>
      <c r="T20" s="13">
        <f>VLOOKUP(O20, '[1]لیست محصولات اردیبهشت ۱۴۰۳'!B:G,6,0)</f>
        <v>12450000</v>
      </c>
      <c r="U20" s="14"/>
      <c r="V20" s="15">
        <f t="shared" si="1"/>
        <v>0</v>
      </c>
      <c r="W20" s="11">
        <f t="shared" si="2"/>
        <v>4</v>
      </c>
      <c r="X20" s="13">
        <f t="shared" si="3"/>
        <v>49800000</v>
      </c>
      <c r="Y20" s="16"/>
      <c r="Z20" s="13">
        <f t="shared" si="4"/>
        <v>49800000</v>
      </c>
      <c r="AA20" s="17" t="s">
        <v>38</v>
      </c>
      <c r="AB20" s="12" t="s">
        <v>1153</v>
      </c>
      <c r="AC20" s="18" t="s">
        <v>1154</v>
      </c>
      <c r="AD20" s="19" t="s">
        <v>41</v>
      </c>
      <c r="AE20" s="18"/>
      <c r="AF20" s="20"/>
      <c r="AG20" s="21" t="str">
        <f t="shared" si="5"/>
        <v>TRUE</v>
      </c>
      <c r="AH20" s="22" t="str">
        <f t="shared" si="6"/>
        <v>تهران ابتدای آجودانیه-نبش توکلی شرقی-پلاک ۲۶/۱ کافه هال - پارمیس ابریشمی 09106627985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6">
        <v>10</v>
      </c>
      <c r="H21" s="139"/>
      <c r="I21" s="136" t="s">
        <v>1129</v>
      </c>
      <c r="J21" s="102"/>
      <c r="K21" s="10" t="str">
        <f t="shared" ca="1" si="0"/>
        <v/>
      </c>
      <c r="L21" s="121" t="s">
        <v>315</v>
      </c>
      <c r="M21" s="121" t="s">
        <v>316</v>
      </c>
      <c r="N21" s="121" t="s">
        <v>317</v>
      </c>
      <c r="O21" s="102">
        <v>5511.3</v>
      </c>
      <c r="P21" s="102">
        <v>6</v>
      </c>
      <c r="Q21" s="12" t="str">
        <f>VLOOKUP(O21, '[1]لیست محصولات اردیبهشت ۱۴۰۳'!B:C,2,0)</f>
        <v>هامبلا | Hambella</v>
      </c>
      <c r="R21" s="102"/>
      <c r="S21" s="11">
        <f>VLOOKUP(O21, '[1]لیست محصولات اردیبهشت ۱۴۰۳'!B:F,5,0)</f>
        <v>4000</v>
      </c>
      <c r="T21" s="13">
        <f>VLOOKUP(O21, '[1]لیست محصولات اردیبهشت ۱۴۰۳'!B:G,6,0)</f>
        <v>69600000</v>
      </c>
      <c r="U21" s="14"/>
      <c r="V21" s="15">
        <f t="shared" si="1"/>
        <v>0</v>
      </c>
      <c r="W21" s="11">
        <f t="shared" si="2"/>
        <v>6</v>
      </c>
      <c r="X21" s="13">
        <f t="shared" si="3"/>
        <v>417600000</v>
      </c>
      <c r="Y21" s="16"/>
      <c r="Z21" s="13">
        <f t="shared" si="4"/>
        <v>417600000</v>
      </c>
      <c r="AA21" s="133" t="s">
        <v>38</v>
      </c>
      <c r="AB21" s="131" t="s">
        <v>67</v>
      </c>
      <c r="AC21" s="127" t="s">
        <v>319</v>
      </c>
      <c r="AD21" s="129"/>
      <c r="AE21" s="18"/>
      <c r="AF21" s="20"/>
      <c r="AG21" s="21" t="str">
        <f t="shared" si="5"/>
        <v>TRUE</v>
      </c>
      <c r="AH21" s="22" t="str">
        <f t="shared" si="6"/>
        <v>تهران - ویکافه - محمدرضا دلجو 09051534303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7"/>
      <c r="H22" s="140"/>
      <c r="I22" s="137"/>
      <c r="J22" s="102"/>
      <c r="K22" s="10" t="str">
        <f t="shared" ca="1" si="0"/>
        <v/>
      </c>
      <c r="L22" s="135"/>
      <c r="M22" s="135"/>
      <c r="N22" s="135"/>
      <c r="O22" s="102">
        <v>5511.1</v>
      </c>
      <c r="P22" s="102">
        <v>6</v>
      </c>
      <c r="Q22" s="12" t="str">
        <f>VLOOKUP(O22, '[1]لیست محصولات اردیبهشت ۱۴۰۳'!B:C,2,0)</f>
        <v>هامبلا | Hambella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2800000</v>
      </c>
      <c r="U22" s="14"/>
      <c r="V22" s="15">
        <f t="shared" si="1"/>
        <v>0</v>
      </c>
      <c r="W22" s="11">
        <f t="shared" si="2"/>
        <v>6</v>
      </c>
      <c r="X22" s="13">
        <f t="shared" si="3"/>
        <v>16800000</v>
      </c>
      <c r="Y22" s="16"/>
      <c r="Z22" s="13">
        <f t="shared" si="4"/>
        <v>16800000</v>
      </c>
      <c r="AA22" s="155"/>
      <c r="AB22" s="154"/>
      <c r="AC22" s="153"/>
      <c r="AD22" s="152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37"/>
      <c r="H23" s="140"/>
      <c r="I23" s="137"/>
      <c r="J23" s="102"/>
      <c r="K23" s="10" t="str">
        <f t="shared" ca="1" si="0"/>
        <v/>
      </c>
      <c r="L23" s="135"/>
      <c r="M23" s="135"/>
      <c r="N23" s="135"/>
      <c r="O23" s="102">
        <v>5522.1</v>
      </c>
      <c r="P23" s="102">
        <v>6</v>
      </c>
      <c r="Q23" s="12" t="str">
        <f>VLOOKUP(O23, '[1]لیست محصولات اردیبهشت ۱۴۰۳'!B:C,2,0)</f>
        <v>تامارا | Tamara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2600000</v>
      </c>
      <c r="U23" s="14"/>
      <c r="V23" s="15">
        <f t="shared" si="1"/>
        <v>0</v>
      </c>
      <c r="W23" s="11">
        <f t="shared" si="2"/>
        <v>6</v>
      </c>
      <c r="X23" s="13">
        <f t="shared" si="3"/>
        <v>15600000</v>
      </c>
      <c r="Y23" s="16"/>
      <c r="Z23" s="13">
        <f t="shared" si="4"/>
        <v>15600000</v>
      </c>
      <c r="AA23" s="155"/>
      <c r="AB23" s="154"/>
      <c r="AC23" s="153"/>
      <c r="AD23" s="152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37"/>
      <c r="H24" s="140"/>
      <c r="I24" s="137"/>
      <c r="J24" s="102"/>
      <c r="K24" s="10" t="str">
        <f t="shared" ca="1" si="0"/>
        <v/>
      </c>
      <c r="L24" s="135"/>
      <c r="M24" s="135"/>
      <c r="N24" s="135"/>
      <c r="O24" s="102">
        <v>3326.1</v>
      </c>
      <c r="P24" s="102">
        <v>3</v>
      </c>
      <c r="Q24" s="12" t="str">
        <f>VLOOKUP(O24, '[1]لیست محصولات اردیبهشت ۱۴۰۳'!B:C,2,0)</f>
        <v>میاگروس | Milagros</v>
      </c>
      <c r="R24" s="102"/>
      <c r="S24" s="11">
        <f>VLOOKUP(O24, '[1]لیست محصولات اردیبهشت ۱۴۰۳'!B:F,5,0)</f>
        <v>150</v>
      </c>
      <c r="T24" s="13">
        <f>VLOOKUP(O24, '[1]لیست محصولات اردیبهشت ۱۴۰۳'!B:G,6,0)</f>
        <v>3750000</v>
      </c>
      <c r="U24" s="14"/>
      <c r="V24" s="15">
        <f t="shared" si="1"/>
        <v>0</v>
      </c>
      <c r="W24" s="11">
        <f t="shared" si="2"/>
        <v>3</v>
      </c>
      <c r="X24" s="13">
        <f t="shared" si="3"/>
        <v>11250000</v>
      </c>
      <c r="Y24" s="16"/>
      <c r="Z24" s="13">
        <f t="shared" si="4"/>
        <v>11250000</v>
      </c>
      <c r="AA24" s="155"/>
      <c r="AB24" s="154"/>
      <c r="AC24" s="153"/>
      <c r="AD24" s="152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7"/>
      <c r="H25" s="140"/>
      <c r="I25" s="137"/>
      <c r="J25" s="102"/>
      <c r="K25" s="10" t="str">
        <f t="shared" ca="1" si="0"/>
        <v/>
      </c>
      <c r="L25" s="135"/>
      <c r="M25" s="135"/>
      <c r="N25" s="135"/>
      <c r="O25" s="102">
        <v>3326.2</v>
      </c>
      <c r="P25" s="102">
        <v>1</v>
      </c>
      <c r="Q25" s="12" t="str">
        <f>VLOOKUP(O25, '[1]لیست محصولات اردیبهشت ۱۴۰۳'!B:C,2,0)</f>
        <v>میاگروس | Milagros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18150000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18150000</v>
      </c>
      <c r="Y25" s="16"/>
      <c r="Z25" s="13">
        <f t="shared" si="4"/>
        <v>18150000</v>
      </c>
      <c r="AA25" s="155"/>
      <c r="AB25" s="154"/>
      <c r="AC25" s="153"/>
      <c r="AD25" s="152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38"/>
      <c r="H26" s="141"/>
      <c r="I26" s="138"/>
      <c r="J26" s="102"/>
      <c r="K26" s="10" t="str">
        <f t="shared" ca="1" si="0"/>
        <v/>
      </c>
      <c r="L26" s="122"/>
      <c r="M26" s="122"/>
      <c r="N26" s="122"/>
      <c r="O26" s="102">
        <v>3325.1</v>
      </c>
      <c r="P26" s="102">
        <v>2</v>
      </c>
      <c r="Q26" s="12" t="str">
        <f>VLOOKUP(O26, '[1]لیست محصولات اردیبهشت ۱۴۰۳'!B:C,2,0)</f>
        <v>راتناگری | Ratnagiri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4250000</v>
      </c>
      <c r="U26" s="14"/>
      <c r="V26" s="15">
        <f t="shared" si="1"/>
        <v>0</v>
      </c>
      <c r="W26" s="11">
        <f t="shared" si="2"/>
        <v>2</v>
      </c>
      <c r="X26" s="13">
        <f t="shared" si="3"/>
        <v>8500000</v>
      </c>
      <c r="Y26" s="16"/>
      <c r="Z26" s="13">
        <f t="shared" si="4"/>
        <v>8500000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63">
        <v>11</v>
      </c>
      <c r="H27" s="64"/>
      <c r="I27" s="63" t="s">
        <v>1129</v>
      </c>
      <c r="J27" s="102"/>
      <c r="K27" s="10" t="str">
        <f t="shared" ca="1" si="0"/>
        <v/>
      </c>
      <c r="L27" s="11" t="s">
        <v>1156</v>
      </c>
      <c r="M27" s="11" t="s">
        <v>1157</v>
      </c>
      <c r="N27" s="11"/>
      <c r="O27" s="102">
        <v>5511.1</v>
      </c>
      <c r="P27" s="102">
        <v>1</v>
      </c>
      <c r="Q27" s="12" t="str">
        <f>VLOOKUP(O27, '[1]لیست محصولات اردیبهشت ۱۴۰۳'!B:C,2,0)</f>
        <v>هامبلا | Hambella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2800000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2800000</v>
      </c>
      <c r="Y27" s="16"/>
      <c r="Z27" s="13">
        <f t="shared" si="4"/>
        <v>2800000</v>
      </c>
      <c r="AA27" s="17" t="s">
        <v>38</v>
      </c>
      <c r="AB27" s="12" t="s">
        <v>317</v>
      </c>
      <c r="AC27" s="18" t="s">
        <v>1158</v>
      </c>
      <c r="AD27" s="19"/>
      <c r="AE27" s="96" t="s">
        <v>500</v>
      </c>
      <c r="AF27" s="20"/>
      <c r="AG27" s="21" t="str">
        <f t="shared" si="5"/>
        <v>TRUE</v>
      </c>
      <c r="AH27" s="22" t="str">
        <f t="shared" si="6"/>
        <v>تهران ویکافه  - مهناز امینیان 09353984342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>
        <v>12</v>
      </c>
      <c r="H28" s="9">
        <v>275071932934</v>
      </c>
      <c r="I28" s="102" t="s">
        <v>1129</v>
      </c>
      <c r="J28" s="102"/>
      <c r="K28" s="10" t="str">
        <f t="shared" ca="1" si="0"/>
        <v/>
      </c>
      <c r="L28" s="11" t="s">
        <v>315</v>
      </c>
      <c r="M28" s="11" t="s">
        <v>1159</v>
      </c>
      <c r="N28" s="11" t="s">
        <v>1160</v>
      </c>
      <c r="O28" s="102">
        <v>5511.3</v>
      </c>
      <c r="P28" s="102">
        <v>3</v>
      </c>
      <c r="Q28" s="12" t="str">
        <f>VLOOKUP(O28, '[1]لیست محصولات اردیبهشت ۱۴۰۳'!B:C,2,0)</f>
        <v>هامبلا | Hambella</v>
      </c>
      <c r="R28" s="102"/>
      <c r="S28" s="11">
        <f>VLOOKUP(O28, '[1]لیست محصولات اردیبهشت ۱۴۰۳'!B:F,5,0)</f>
        <v>4000</v>
      </c>
      <c r="T28" s="13">
        <f>VLOOKUP(O28, '[1]لیست محصولات اردیبهشت ۱۴۰۳'!B:G,6,0)</f>
        <v>69600000</v>
      </c>
      <c r="U28" s="14"/>
      <c r="V28" s="15">
        <f t="shared" si="1"/>
        <v>0</v>
      </c>
      <c r="W28" s="11">
        <f t="shared" si="2"/>
        <v>3</v>
      </c>
      <c r="X28" s="13">
        <f t="shared" si="3"/>
        <v>208800000</v>
      </c>
      <c r="Y28" s="16"/>
      <c r="Z28" s="13">
        <f t="shared" si="4"/>
        <v>208800000</v>
      </c>
      <c r="AA28" s="17" t="s">
        <v>469</v>
      </c>
      <c r="AB28" s="12" t="s">
        <v>1161</v>
      </c>
      <c r="AC28" s="18" t="s">
        <v>1162</v>
      </c>
      <c r="AD28" s="19"/>
      <c r="AE28" s="18"/>
      <c r="AF28" s="20"/>
      <c r="AG28" s="21" t="str">
        <f t="shared" si="5"/>
        <v>TRUE</v>
      </c>
      <c r="AH28" s="22" t="str">
        <f t="shared" si="6"/>
        <v>لواسان  بلوار امام خمینی - بعد از پمپ بنزین - نبش کوچه پونه دیوا گاردن - محمدرضا اخوان عطار 09128237880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36">
        <v>13</v>
      </c>
      <c r="H29" s="139" t="s">
        <v>128</v>
      </c>
      <c r="I29" s="136" t="s">
        <v>1129</v>
      </c>
      <c r="J29" s="102"/>
      <c r="K29" s="10" t="str">
        <f t="shared" ca="1" si="0"/>
        <v/>
      </c>
      <c r="L29" s="121" t="s">
        <v>1166</v>
      </c>
      <c r="M29" s="121" t="s">
        <v>1165</v>
      </c>
      <c r="N29" s="121" t="s">
        <v>1163</v>
      </c>
      <c r="O29" s="102">
        <v>5501.3</v>
      </c>
      <c r="P29" s="102">
        <v>3</v>
      </c>
      <c r="Q29" s="12" t="str">
        <f>VLOOKUP(O29, '[1]لیست محصولات اردیبهشت ۱۴۰۳'!B:C,2,0)</f>
        <v>ورتکس | Vortex</v>
      </c>
      <c r="R29" s="102"/>
      <c r="S29" s="11">
        <f>VLOOKUP(O29, '[1]لیست محصولات اردیبهشت ۱۴۰۳'!B:F,5,0)</f>
        <v>4000</v>
      </c>
      <c r="T29" s="13">
        <f>VLOOKUP(O29, '[1]لیست محصولات اردیبهشت ۱۴۰۳'!B:G,6,0)</f>
        <v>51200000</v>
      </c>
      <c r="U29" s="14"/>
      <c r="V29" s="15">
        <f t="shared" si="1"/>
        <v>0</v>
      </c>
      <c r="W29" s="11">
        <f t="shared" si="2"/>
        <v>3</v>
      </c>
      <c r="X29" s="13">
        <f t="shared" si="3"/>
        <v>153600000</v>
      </c>
      <c r="Y29" s="16"/>
      <c r="Z29" s="13">
        <f t="shared" si="4"/>
        <v>153600000</v>
      </c>
      <c r="AA29" s="133" t="s">
        <v>292</v>
      </c>
      <c r="AB29" s="131" t="s">
        <v>1167</v>
      </c>
      <c r="AC29" s="127" t="s">
        <v>1168</v>
      </c>
      <c r="AD29" s="129"/>
      <c r="AE29" s="162" t="s">
        <v>1164</v>
      </c>
      <c r="AF29" s="20"/>
      <c r="AG29" s="21" t="str">
        <f t="shared" si="5"/>
        <v>TRUE</v>
      </c>
      <c r="AH29" s="22" t="str">
        <f t="shared" si="6"/>
        <v>اصفهان خيابان خرم_خيابان شهيدان شرقي_كوچه ۵_پلاك۲۳ مجتمع پگاه واحد1و2 کافه بالکنچی - ارسلان دلشاد 09367681256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37"/>
      <c r="H30" s="140"/>
      <c r="I30" s="137"/>
      <c r="J30" s="102"/>
      <c r="K30" s="10" t="str">
        <f t="shared" ca="1" si="0"/>
        <v/>
      </c>
      <c r="L30" s="135"/>
      <c r="M30" s="135"/>
      <c r="N30" s="135"/>
      <c r="O30" s="102">
        <v>5501.1</v>
      </c>
      <c r="P30" s="102">
        <v>1</v>
      </c>
      <c r="Q30" s="12" t="str">
        <f>VLOOKUP(O30, '[1]لیست محصولات اردیبهشت ۱۴۰۳'!B:C,2,0)</f>
        <v>ورتکس | Vortex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2100000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2100000</v>
      </c>
      <c r="Y30" s="16"/>
      <c r="Z30" s="13">
        <f t="shared" si="4"/>
        <v>2100000</v>
      </c>
      <c r="AA30" s="155"/>
      <c r="AB30" s="154"/>
      <c r="AC30" s="153"/>
      <c r="AD30" s="152"/>
      <c r="AE30" s="207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37"/>
      <c r="H31" s="141"/>
      <c r="I31" s="137"/>
      <c r="J31" s="102"/>
      <c r="K31" s="10" t="str">
        <f t="shared" ca="1" si="0"/>
        <v/>
      </c>
      <c r="L31" s="135"/>
      <c r="M31" s="135"/>
      <c r="N31" s="135"/>
      <c r="O31" s="102">
        <v>5511.11</v>
      </c>
      <c r="P31" s="102">
        <v>1</v>
      </c>
      <c r="Q31" s="65" t="str">
        <f>VLOOKUP(O31, '[1]لیست محصولات اردیبهشت ۱۴۰۳'!B:C,2,0)</f>
        <v>هامبلا(رست دمی) | Hambella( Filter Roast)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2800000</v>
      </c>
      <c r="U31" s="14"/>
      <c r="V31" s="15">
        <f t="shared" si="1"/>
        <v>0</v>
      </c>
      <c r="W31" s="11">
        <f t="shared" si="2"/>
        <v>1</v>
      </c>
      <c r="X31" s="13">
        <f t="shared" si="3"/>
        <v>2800000</v>
      </c>
      <c r="Y31" s="16"/>
      <c r="Z31" s="13">
        <f t="shared" si="4"/>
        <v>2800000</v>
      </c>
      <c r="AA31" s="155"/>
      <c r="AB31" s="154"/>
      <c r="AC31" s="153"/>
      <c r="AD31" s="152"/>
      <c r="AE31" s="207"/>
      <c r="AF31" s="20"/>
      <c r="AG31" s="21" t="str">
        <f t="shared" si="5"/>
        <v>TRUE</v>
      </c>
      <c r="AH31" s="22" t="str">
        <f t="shared" si="6"/>
        <v xml:space="preserve">   -   </v>
      </c>
    </row>
    <row r="32" spans="1:34" s="94" customFormat="1" ht="22.35" customHeight="1">
      <c r="A32" s="93"/>
      <c r="B32" s="93"/>
      <c r="C32" s="93"/>
      <c r="D32" s="93"/>
      <c r="E32" s="93"/>
      <c r="F32" s="93"/>
      <c r="G32" s="138"/>
      <c r="H32" s="92" t="s">
        <v>79</v>
      </c>
      <c r="I32" s="138"/>
      <c r="J32" s="66"/>
      <c r="K32" s="67" t="str">
        <f t="shared" ca="1" si="0"/>
        <v/>
      </c>
      <c r="L32" s="122"/>
      <c r="M32" s="122"/>
      <c r="N32" s="122"/>
      <c r="O32" s="66">
        <v>5523.1</v>
      </c>
      <c r="P32" s="66">
        <v>2</v>
      </c>
      <c r="Q32" s="68" t="str">
        <f>VLOOKUP(O32, '[1]لیست محصولات اردیبهشت ۱۴۰۳'!B:C,2,0)</f>
        <v>کوتوا دانکن | Kotowa Duncan</v>
      </c>
      <c r="R32" s="66"/>
      <c r="S32" s="69">
        <f>VLOOKUP(O32, '[1]لیست محصولات اردیبهشت ۱۴۰۳'!B:F,5,0)</f>
        <v>150</v>
      </c>
      <c r="T32" s="70">
        <f>VLOOKUP(O32, '[1]لیست محصولات اردیبهشت ۱۴۰۳'!B:G,6,0)</f>
        <v>2550000</v>
      </c>
      <c r="U32" s="71"/>
      <c r="V32" s="72">
        <f t="shared" si="1"/>
        <v>0</v>
      </c>
      <c r="W32" s="69">
        <f t="shared" si="2"/>
        <v>2</v>
      </c>
      <c r="X32" s="70">
        <f t="shared" si="3"/>
        <v>5100000</v>
      </c>
      <c r="Y32" s="73"/>
      <c r="Z32" s="70">
        <f t="shared" si="4"/>
        <v>5100000</v>
      </c>
      <c r="AA32" s="134"/>
      <c r="AB32" s="132"/>
      <c r="AC32" s="128"/>
      <c r="AD32" s="130"/>
      <c r="AE32" s="163"/>
      <c r="AF32" s="75"/>
      <c r="AG32" s="94" t="str">
        <f t="shared" si="5"/>
        <v>TRUE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>
        <v>14</v>
      </c>
      <c r="H33" s="9">
        <v>275079276609</v>
      </c>
      <c r="I33" s="102" t="s">
        <v>1129</v>
      </c>
      <c r="J33" s="102"/>
      <c r="K33" s="10" t="str">
        <f t="shared" ca="1" si="0"/>
        <v/>
      </c>
      <c r="L33" s="11" t="s">
        <v>267</v>
      </c>
      <c r="M33" s="11" t="s">
        <v>1072</v>
      </c>
      <c r="N33" s="11"/>
      <c r="O33" s="102">
        <v>5501.1</v>
      </c>
      <c r="P33" s="102">
        <v>2</v>
      </c>
      <c r="Q33" s="12" t="str">
        <f>VLOOKUP(O33, '[1]لیست محصولات اردیبهشت ۱۴۰۳'!B:C,2,0)</f>
        <v>ورتکس | Vortex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2100000</v>
      </c>
      <c r="U33" s="14"/>
      <c r="V33" s="15">
        <f t="shared" si="1"/>
        <v>0</v>
      </c>
      <c r="W33" s="11">
        <f t="shared" si="2"/>
        <v>2</v>
      </c>
      <c r="X33" s="13">
        <f t="shared" si="3"/>
        <v>4200000</v>
      </c>
      <c r="Y33" s="16"/>
      <c r="Z33" s="13">
        <f t="shared" si="4"/>
        <v>4200000</v>
      </c>
      <c r="AA33" s="17" t="s">
        <v>38</v>
      </c>
      <c r="AB33" s="12" t="s">
        <v>1170</v>
      </c>
      <c r="AC33" s="18" t="s">
        <v>1171</v>
      </c>
      <c r="AD33" s="19" t="s">
        <v>41</v>
      </c>
      <c r="AE33" s="18"/>
      <c r="AF33" s="20"/>
      <c r="AG33" s="21" t="str">
        <f t="shared" si="5"/>
        <v>TRUE</v>
      </c>
      <c r="AH33" s="22" t="str">
        <f t="shared" si="6"/>
        <v>تهران میدان انقلاب، خیابان کارگرشمالی بالاتر از خیابان فرصت شیرازی پاساژ مهرسان، رستوران هلوشف  - علی باقری 09127047131</v>
      </c>
    </row>
    <row r="34" spans="1:34" ht="22.35" customHeight="1">
      <c r="A34" s="7"/>
      <c r="B34" s="7"/>
      <c r="C34" s="7"/>
      <c r="D34" s="7"/>
      <c r="E34" s="7"/>
      <c r="F34" s="8"/>
      <c r="G34" s="102">
        <v>15</v>
      </c>
      <c r="H34" s="9">
        <v>292037</v>
      </c>
      <c r="I34" s="102" t="s">
        <v>1129</v>
      </c>
      <c r="J34" s="102"/>
      <c r="K34" s="10" t="str">
        <f t="shared" ca="1" si="0"/>
        <v/>
      </c>
      <c r="L34" s="11" t="s">
        <v>1172</v>
      </c>
      <c r="M34" s="11" t="s">
        <v>1173</v>
      </c>
      <c r="N34" s="11" t="s">
        <v>1174</v>
      </c>
      <c r="O34" s="102">
        <v>5501.2</v>
      </c>
      <c r="P34" s="102">
        <v>1</v>
      </c>
      <c r="Q34" s="12" t="str">
        <f>VLOOKUP(O34, '[1]لیست محصولات اردیبهشت ۱۴۰۳'!B:C,2,0)</f>
        <v>ورتکس | Vortex</v>
      </c>
      <c r="R34" s="102"/>
      <c r="S34" s="11">
        <f>VLOOKUP(O34, '[1]لیست محصولات اردیبهشت ۱۴۰۳'!B:F,5,0)</f>
        <v>750</v>
      </c>
      <c r="T34" s="13">
        <f>VLOOKUP(O34, '[1]لیست محصولات اردیبهشت ۱۴۰۳'!B:G,6,0)</f>
        <v>9900000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9900000</v>
      </c>
      <c r="Y34" s="16"/>
      <c r="Z34" s="13">
        <f t="shared" si="4"/>
        <v>9900000</v>
      </c>
      <c r="AA34" s="17" t="s">
        <v>83</v>
      </c>
      <c r="AB34" s="12" t="s">
        <v>1175</v>
      </c>
      <c r="AC34" s="18" t="s">
        <v>1176</v>
      </c>
      <c r="AD34" s="19"/>
      <c r="AE34" s="18"/>
      <c r="AF34" s="20"/>
      <c r="AG34" s="21" t="str">
        <f t="shared" si="5"/>
        <v>TRUE</v>
      </c>
      <c r="AH34" s="22" t="str">
        <f t="shared" si="6"/>
        <v>مشهد خیام ۱۲. کوچه زنبق .زنبق جنوبی .پلاک ۱۷. طبقه ۱ شرکت برنا - کاظم فخذایی 09930612394</v>
      </c>
    </row>
    <row r="35" spans="1:34" ht="22.35" customHeight="1">
      <c r="A35" s="7"/>
      <c r="B35" s="7"/>
      <c r="C35" s="7"/>
      <c r="D35" s="7"/>
      <c r="E35" s="7"/>
      <c r="F35" s="8"/>
      <c r="G35" s="136">
        <v>16</v>
      </c>
      <c r="H35" s="139"/>
      <c r="I35" s="136" t="s">
        <v>1129</v>
      </c>
      <c r="J35" s="102"/>
      <c r="K35" s="10" t="str">
        <f t="shared" ca="1" si="0"/>
        <v/>
      </c>
      <c r="L35" s="121" t="s">
        <v>64</v>
      </c>
      <c r="M35" s="121" t="s">
        <v>1177</v>
      </c>
      <c r="N35" s="121" t="s">
        <v>1178</v>
      </c>
      <c r="O35" s="102">
        <v>5523.2</v>
      </c>
      <c r="P35" s="102">
        <v>16</v>
      </c>
      <c r="Q35" s="12" t="str">
        <f>VLOOKUP(O35, '[1]لیست محصولات اردیبهشت ۱۴۰۳'!B:C,2,0)</f>
        <v>کوتوا دانکن | Kotowa Duncan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12150000</v>
      </c>
      <c r="U35" s="14"/>
      <c r="V35" s="15">
        <f t="shared" si="1"/>
        <v>0</v>
      </c>
      <c r="W35" s="11">
        <f t="shared" si="2"/>
        <v>16</v>
      </c>
      <c r="X35" s="13">
        <f t="shared" si="3"/>
        <v>194400000</v>
      </c>
      <c r="Y35" s="16"/>
      <c r="Z35" s="13">
        <f t="shared" si="4"/>
        <v>194400000</v>
      </c>
      <c r="AA35" s="133" t="s">
        <v>38</v>
      </c>
      <c r="AB35" s="131" t="s">
        <v>1179</v>
      </c>
      <c r="AC35" s="127" t="s">
        <v>1180</v>
      </c>
      <c r="AD35" s="129"/>
      <c r="AE35" s="18"/>
      <c r="AF35" s="20"/>
      <c r="AG35" s="21" t="str">
        <f t="shared" si="5"/>
        <v>TRUE</v>
      </c>
      <c r="AH35" s="22" t="str">
        <f t="shared" si="6"/>
        <v>تهران زعفرانيه، سه راه آصف، نبش رامكوه هلو شف - مهدی زکایی 09125860219</v>
      </c>
    </row>
    <row r="36" spans="1:34" ht="22.35" customHeight="1">
      <c r="A36" s="7"/>
      <c r="B36" s="7"/>
      <c r="C36" s="7"/>
      <c r="D36" s="7"/>
      <c r="E36" s="7"/>
      <c r="F36" s="8"/>
      <c r="G36" s="138"/>
      <c r="H36" s="141"/>
      <c r="I36" s="138"/>
      <c r="J36" s="102"/>
      <c r="K36" s="10" t="str">
        <f t="shared" ca="1" si="0"/>
        <v/>
      </c>
      <c r="L36" s="122"/>
      <c r="M36" s="122"/>
      <c r="N36" s="122"/>
      <c r="O36" s="102">
        <v>5511.3</v>
      </c>
      <c r="P36" s="102">
        <v>2</v>
      </c>
      <c r="Q36" s="12" t="str">
        <f>VLOOKUP(O36, '[1]لیست محصولات اردیبهشت ۱۴۰۳'!B:C,2,0)</f>
        <v>هامبلا | Hambella</v>
      </c>
      <c r="R36" s="102"/>
      <c r="S36" s="11">
        <f>VLOOKUP(O36, '[1]لیست محصولات اردیبهشت ۱۴۰۳'!B:F,5,0)</f>
        <v>4000</v>
      </c>
      <c r="T36" s="13">
        <f>VLOOKUP(O36, '[1]لیست محصولات اردیبهشت ۱۴۰۳'!B:G,6,0)</f>
        <v>69600000</v>
      </c>
      <c r="U36" s="14"/>
      <c r="V36" s="15">
        <f t="shared" si="1"/>
        <v>0</v>
      </c>
      <c r="W36" s="11">
        <f t="shared" si="2"/>
        <v>2</v>
      </c>
      <c r="X36" s="13">
        <f t="shared" si="3"/>
        <v>139200000</v>
      </c>
      <c r="Y36" s="16"/>
      <c r="Z36" s="13">
        <f t="shared" si="4"/>
        <v>139200000</v>
      </c>
      <c r="AA36" s="134"/>
      <c r="AB36" s="132"/>
      <c r="AC36" s="128"/>
      <c r="AD36" s="130"/>
      <c r="AE36" s="18"/>
      <c r="AF36" s="20"/>
      <c r="AG36" s="21" t="str">
        <f t="shared" si="5"/>
        <v>TRUE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>
        <v>17</v>
      </c>
      <c r="H37" s="9">
        <v>534270</v>
      </c>
      <c r="I37" s="102" t="s">
        <v>1184</v>
      </c>
      <c r="J37" s="102"/>
      <c r="K37" s="10" t="str">
        <f t="shared" ca="1" si="0"/>
        <v/>
      </c>
      <c r="L37" s="11" t="s">
        <v>1185</v>
      </c>
      <c r="M37" s="11" t="s">
        <v>1186</v>
      </c>
      <c r="N37" s="11" t="s">
        <v>1187</v>
      </c>
      <c r="O37" s="102">
        <v>3326.1</v>
      </c>
      <c r="P37" s="102">
        <v>5</v>
      </c>
      <c r="Q37" s="12" t="str">
        <f>VLOOKUP(O37, '[1]لیست محصولات اردیبهشت ۱۴۰۳'!B:C,2,0)</f>
        <v>میاگروس | Milagros</v>
      </c>
      <c r="R37" s="102"/>
      <c r="S37" s="11">
        <f>VLOOKUP(O37, '[1]لیست محصولات اردیبهشت ۱۴۰۳'!B:F,5,0)</f>
        <v>150</v>
      </c>
      <c r="T37" s="13">
        <f>VLOOKUP(O37, '[1]لیست محصولات اردیبهشت ۱۴۰۳'!B:G,6,0)</f>
        <v>3750000</v>
      </c>
      <c r="U37" s="14"/>
      <c r="V37" s="15">
        <f t="shared" si="1"/>
        <v>0</v>
      </c>
      <c r="W37" s="11">
        <f t="shared" si="2"/>
        <v>5</v>
      </c>
      <c r="X37" s="13">
        <f t="shared" si="3"/>
        <v>18750000</v>
      </c>
      <c r="Y37" s="16"/>
      <c r="Z37" s="13">
        <f t="shared" si="4"/>
        <v>18750000</v>
      </c>
      <c r="AA37" s="17" t="s">
        <v>1145</v>
      </c>
      <c r="AB37" s="12" t="s">
        <v>1188</v>
      </c>
      <c r="AC37" s="18" t="s">
        <v>1189</v>
      </c>
      <c r="AD37" s="19"/>
      <c r="AE37" s="103" t="s">
        <v>1169</v>
      </c>
      <c r="AF37" s="20"/>
      <c r="AG37" s="21" t="str">
        <f t="shared" si="5"/>
        <v>TRUE</v>
      </c>
      <c r="AH37" s="22" t="str">
        <f t="shared" si="6"/>
        <v>مازندران سلمانشهر (متلقو) - انتهای خیابان ۱۰دریاگوشه - نرسیده به چهارراه دهکده شیرین کافه پرند - حمید پرند 09020130819</v>
      </c>
    </row>
    <row r="38" spans="1:34" ht="22.35" customHeight="1">
      <c r="A38" s="7"/>
      <c r="B38" s="7"/>
      <c r="C38" s="7"/>
      <c r="D38" s="7"/>
      <c r="E38" s="7"/>
      <c r="F38" s="8"/>
      <c r="G38" s="136">
        <v>18</v>
      </c>
      <c r="H38" s="139"/>
      <c r="I38" s="136" t="s">
        <v>1129</v>
      </c>
      <c r="J38" s="102"/>
      <c r="K38" s="10" t="str">
        <f t="shared" ca="1" si="0"/>
        <v/>
      </c>
      <c r="L38" s="121" t="s">
        <v>546</v>
      </c>
      <c r="M38" s="121" t="s">
        <v>547</v>
      </c>
      <c r="N38" s="121" t="s">
        <v>548</v>
      </c>
      <c r="O38" s="102">
        <v>5523.1</v>
      </c>
      <c r="P38" s="102">
        <v>6</v>
      </c>
      <c r="Q38" s="12" t="str">
        <f>VLOOKUP(O38, '[1]لیست محصولات اردیبهشت ۱۴۰۳'!B:C,2,0)</f>
        <v>کوتوا دانکن | Kotowa Duncan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2550000</v>
      </c>
      <c r="U38" s="14"/>
      <c r="V38" s="15">
        <f t="shared" si="1"/>
        <v>0</v>
      </c>
      <c r="W38" s="11">
        <f t="shared" si="2"/>
        <v>6</v>
      </c>
      <c r="X38" s="13">
        <f t="shared" si="3"/>
        <v>15300000</v>
      </c>
      <c r="Y38" s="16"/>
      <c r="Z38" s="13">
        <f t="shared" si="4"/>
        <v>15300000</v>
      </c>
      <c r="AA38" s="133" t="s">
        <v>226</v>
      </c>
      <c r="AB38" s="131" t="s">
        <v>1190</v>
      </c>
      <c r="AC38" s="127" t="s">
        <v>550</v>
      </c>
      <c r="AD38" s="129"/>
      <c r="AE38" s="18"/>
      <c r="AF38" s="20"/>
      <c r="AG38" s="21" t="str">
        <f t="shared" si="5"/>
        <v>TRUE</v>
      </c>
      <c r="AH38" s="22" t="str">
        <f t="shared" si="6"/>
        <v>ارومیه بلوار نبوت، انتهاي كوچه هجده، مغازه نبش فروشگاه پینچ - ساسان حامدی 09370999001</v>
      </c>
    </row>
    <row r="39" spans="1:34" ht="22.35" customHeight="1">
      <c r="A39" s="7"/>
      <c r="B39" s="7"/>
      <c r="C39" s="7"/>
      <c r="D39" s="7"/>
      <c r="E39" s="7"/>
      <c r="F39" s="8"/>
      <c r="G39" s="137"/>
      <c r="H39" s="140"/>
      <c r="I39" s="137"/>
      <c r="J39" s="102"/>
      <c r="K39" s="10" t="str">
        <f t="shared" ca="1" si="0"/>
        <v/>
      </c>
      <c r="L39" s="135"/>
      <c r="M39" s="135"/>
      <c r="N39" s="135"/>
      <c r="O39" s="102">
        <v>5511.11</v>
      </c>
      <c r="P39" s="102">
        <v>5</v>
      </c>
      <c r="Q39" s="65" t="str">
        <f>VLOOKUP(O39, '[1]لیست محصولات اردیبهشت ۱۴۰۳'!B:C,2,0)</f>
        <v>هامبلا(رست دمی) | Hambella( Filter Roast)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2800000</v>
      </c>
      <c r="U39" s="14"/>
      <c r="V39" s="15">
        <f t="shared" si="1"/>
        <v>0</v>
      </c>
      <c r="W39" s="11">
        <f t="shared" si="2"/>
        <v>5</v>
      </c>
      <c r="X39" s="13">
        <f t="shared" si="3"/>
        <v>14000000</v>
      </c>
      <c r="Y39" s="16"/>
      <c r="Z39" s="13">
        <f t="shared" si="4"/>
        <v>14000000</v>
      </c>
      <c r="AA39" s="155"/>
      <c r="AB39" s="154"/>
      <c r="AC39" s="153"/>
      <c r="AD39" s="152"/>
      <c r="AE39" s="18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37"/>
      <c r="H40" s="140"/>
      <c r="I40" s="137"/>
      <c r="J40" s="102"/>
      <c r="K40" s="10" t="str">
        <f t="shared" ca="1" si="0"/>
        <v/>
      </c>
      <c r="L40" s="135"/>
      <c r="M40" s="135"/>
      <c r="N40" s="135"/>
      <c r="O40" s="102">
        <v>5522.1</v>
      </c>
      <c r="P40" s="102">
        <v>6</v>
      </c>
      <c r="Q40" s="12" t="str">
        <f>VLOOKUP(O40, '[1]لیست محصولات اردیبهشت ۱۴۰۳'!B:C,2,0)</f>
        <v>تامارا | Tamara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2600000</v>
      </c>
      <c r="U40" s="14"/>
      <c r="V40" s="15">
        <f t="shared" si="1"/>
        <v>0</v>
      </c>
      <c r="W40" s="11">
        <f t="shared" si="2"/>
        <v>6</v>
      </c>
      <c r="X40" s="13">
        <f t="shared" si="3"/>
        <v>15600000</v>
      </c>
      <c r="Y40" s="16"/>
      <c r="Z40" s="13">
        <f t="shared" si="4"/>
        <v>15600000</v>
      </c>
      <c r="AA40" s="155"/>
      <c r="AB40" s="154"/>
      <c r="AC40" s="153"/>
      <c r="AD40" s="152"/>
      <c r="AE40" s="18"/>
      <c r="AF40" s="20"/>
      <c r="AG40" s="21" t="str">
        <f t="shared" si="5"/>
        <v>TRUE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37"/>
      <c r="H41" s="140"/>
      <c r="I41" s="137"/>
      <c r="J41" s="102"/>
      <c r="K41" s="10" t="str">
        <f t="shared" ca="1" si="0"/>
        <v/>
      </c>
      <c r="L41" s="135"/>
      <c r="M41" s="135"/>
      <c r="N41" s="135"/>
      <c r="O41" s="102">
        <v>5501.1</v>
      </c>
      <c r="P41" s="102">
        <v>4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2100000</v>
      </c>
      <c r="U41" s="14"/>
      <c r="V41" s="15">
        <f t="shared" si="1"/>
        <v>0</v>
      </c>
      <c r="W41" s="11">
        <f t="shared" si="2"/>
        <v>4</v>
      </c>
      <c r="X41" s="13">
        <f t="shared" si="3"/>
        <v>8400000</v>
      </c>
      <c r="Y41" s="16"/>
      <c r="Z41" s="13">
        <f t="shared" si="4"/>
        <v>8400000</v>
      </c>
      <c r="AA41" s="155"/>
      <c r="AB41" s="154"/>
      <c r="AC41" s="153"/>
      <c r="AD41" s="152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7"/>
      <c r="H42" s="140"/>
      <c r="I42" s="137"/>
      <c r="J42" s="102"/>
      <c r="K42" s="10" t="str">
        <f t="shared" ca="1" si="0"/>
        <v/>
      </c>
      <c r="L42" s="135"/>
      <c r="M42" s="135"/>
      <c r="N42" s="135"/>
      <c r="O42" s="102">
        <v>3326.1</v>
      </c>
      <c r="P42" s="102">
        <v>4</v>
      </c>
      <c r="Q42" s="12" t="str">
        <f>VLOOKUP(O42, '[1]لیست محصولات اردیبهشت ۱۴۰۳'!B:C,2,0)</f>
        <v>میاگروس | Milagros</v>
      </c>
      <c r="R42" s="102"/>
      <c r="S42" s="11">
        <f>VLOOKUP(O42, '[1]لیست محصولات اردیبهشت ۱۴۰۳'!B:F,5,0)</f>
        <v>150</v>
      </c>
      <c r="T42" s="13">
        <f>VLOOKUP(O42, '[1]لیست محصولات اردیبهشت ۱۴۰۳'!B:G,6,0)</f>
        <v>3750000</v>
      </c>
      <c r="U42" s="14"/>
      <c r="V42" s="15">
        <f t="shared" si="1"/>
        <v>0</v>
      </c>
      <c r="W42" s="11">
        <f t="shared" si="2"/>
        <v>4</v>
      </c>
      <c r="X42" s="13">
        <f t="shared" si="3"/>
        <v>15000000</v>
      </c>
      <c r="Y42" s="16"/>
      <c r="Z42" s="13">
        <f t="shared" si="4"/>
        <v>15000000</v>
      </c>
      <c r="AA42" s="155"/>
      <c r="AB42" s="154"/>
      <c r="AC42" s="153"/>
      <c r="AD42" s="152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37"/>
      <c r="H43" s="140"/>
      <c r="I43" s="137"/>
      <c r="J43" s="102"/>
      <c r="K43" s="10" t="str">
        <f t="shared" ca="1" si="0"/>
        <v/>
      </c>
      <c r="L43" s="135"/>
      <c r="M43" s="135"/>
      <c r="N43" s="135"/>
      <c r="O43" s="102">
        <v>3325.1</v>
      </c>
      <c r="P43" s="102">
        <v>6</v>
      </c>
      <c r="Q43" s="12" t="str">
        <f>VLOOKUP(O43, '[1]لیست محصولات اردیبهشت ۱۴۰۳'!B:C,2,0)</f>
        <v>راتناگری | Ratnagiri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4250000</v>
      </c>
      <c r="U43" s="14"/>
      <c r="V43" s="15">
        <f t="shared" si="1"/>
        <v>0</v>
      </c>
      <c r="W43" s="11">
        <f t="shared" si="2"/>
        <v>6</v>
      </c>
      <c r="X43" s="13">
        <f t="shared" si="3"/>
        <v>25500000</v>
      </c>
      <c r="Y43" s="16"/>
      <c r="Z43" s="13">
        <f t="shared" si="4"/>
        <v>25500000</v>
      </c>
      <c r="AA43" s="155"/>
      <c r="AB43" s="154"/>
      <c r="AC43" s="153"/>
      <c r="AD43" s="152"/>
      <c r="AE43" s="18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38"/>
      <c r="H44" s="141"/>
      <c r="I44" s="138"/>
      <c r="J44" s="102"/>
      <c r="K44" s="10" t="str">
        <f t="shared" ca="1" si="0"/>
        <v/>
      </c>
      <c r="L44" s="122"/>
      <c r="M44" s="122"/>
      <c r="N44" s="122"/>
      <c r="O44" s="102">
        <v>5511.2</v>
      </c>
      <c r="P44" s="102">
        <v>1</v>
      </c>
      <c r="Q44" s="12" t="str">
        <f>VLOOKUP(O44, '[1]لیست محصولات اردیبهشت ۱۴۰۳'!B:C,2,0)</f>
        <v>هامبلا | Hambella</v>
      </c>
      <c r="R44" s="102"/>
      <c r="S44" s="11">
        <f>VLOOKUP(O44, '[1]لیست محصولات اردیبهشت ۱۴۰۳'!B:F,5,0)</f>
        <v>750</v>
      </c>
      <c r="T44" s="13">
        <f>VLOOKUP(O44, '[1]لیست محصولات اردیبهشت ۱۴۰۳'!B:G,6,0)</f>
        <v>13350000</v>
      </c>
      <c r="U44" s="14"/>
      <c r="V44" s="15">
        <f t="shared" si="1"/>
        <v>0</v>
      </c>
      <c r="W44" s="11">
        <f t="shared" si="2"/>
        <v>1</v>
      </c>
      <c r="X44" s="13">
        <f t="shared" si="3"/>
        <v>13350000</v>
      </c>
      <c r="Y44" s="16"/>
      <c r="Z44" s="13">
        <f t="shared" si="4"/>
        <v>13350000</v>
      </c>
      <c r="AA44" s="134"/>
      <c r="AB44" s="132"/>
      <c r="AC44" s="128"/>
      <c r="AD44" s="130"/>
      <c r="AE44" s="18"/>
      <c r="AF44" s="20"/>
      <c r="AG44" s="21" t="str">
        <f t="shared" si="5"/>
        <v>TRUE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36">
        <v>19</v>
      </c>
      <c r="H45" s="139" t="s">
        <v>120</v>
      </c>
      <c r="I45" s="136" t="s">
        <v>1184</v>
      </c>
      <c r="J45" s="102"/>
      <c r="K45" s="10" t="str">
        <f t="shared" ca="1" si="0"/>
        <v/>
      </c>
      <c r="L45" s="121" t="s">
        <v>216</v>
      </c>
      <c r="M45" s="121" t="s">
        <v>418</v>
      </c>
      <c r="N45" s="121" t="s">
        <v>419</v>
      </c>
      <c r="O45" s="102">
        <v>5501.3</v>
      </c>
      <c r="P45" s="102">
        <v>1</v>
      </c>
      <c r="Q45" s="12" t="str">
        <f>VLOOKUP(O45, '[1]لیست محصولات اردیبهشت ۱۴۰۳'!B:C,2,0)</f>
        <v>ورتکس | Vortex</v>
      </c>
      <c r="R45" s="102"/>
      <c r="S45" s="11">
        <f>VLOOKUP(O45, '[1]لیست محصولات اردیبهشت ۱۴۰۳'!B:F,5,0)</f>
        <v>4000</v>
      </c>
      <c r="T45" s="13">
        <f>VLOOKUP(O45, '[1]لیست محصولات اردیبهشت ۱۴۰۳'!B:G,6,0)</f>
        <v>51200000</v>
      </c>
      <c r="U45" s="24"/>
      <c r="V45" s="15">
        <f t="shared" si="1"/>
        <v>0</v>
      </c>
      <c r="W45" s="11">
        <f t="shared" si="2"/>
        <v>1</v>
      </c>
      <c r="X45" s="13">
        <f t="shared" si="3"/>
        <v>51200000</v>
      </c>
      <c r="Y45" s="16"/>
      <c r="Z45" s="13">
        <f t="shared" si="4"/>
        <v>51200000</v>
      </c>
      <c r="AA45" s="133" t="s">
        <v>38</v>
      </c>
      <c r="AB45" s="131" t="s">
        <v>420</v>
      </c>
      <c r="AC45" s="127" t="s">
        <v>421</v>
      </c>
      <c r="AD45" s="129"/>
      <c r="AE45" s="18"/>
      <c r="AF45" s="20"/>
      <c r="AG45" s="21" t="str">
        <f t="shared" si="5"/>
        <v>TRUE</v>
      </c>
      <c r="AH45" s="22" t="str">
        <f t="shared" si="6"/>
        <v>تهران تجریش خیابان نیاوران -دزاشیب(کبیری) -خیابان رمضانی-نبش کوچه حسینی -پلاک ۷ کافه مدام - امیرحسین صدیقی 09123401445</v>
      </c>
    </row>
    <row r="46" spans="1:34" ht="22.35" customHeight="1">
      <c r="A46" s="7"/>
      <c r="B46" s="7"/>
      <c r="C46" s="7"/>
      <c r="D46" s="7"/>
      <c r="E46" s="7"/>
      <c r="F46" s="8"/>
      <c r="G46" s="138"/>
      <c r="H46" s="141"/>
      <c r="I46" s="138"/>
      <c r="J46" s="102"/>
      <c r="K46" s="10" t="str">
        <f t="shared" ca="1" si="0"/>
        <v/>
      </c>
      <c r="L46" s="122"/>
      <c r="M46" s="122"/>
      <c r="N46" s="122"/>
      <c r="O46" s="102">
        <v>5501.2</v>
      </c>
      <c r="P46" s="102">
        <v>1</v>
      </c>
      <c r="Q46" s="12" t="str">
        <f>VLOOKUP(O46, '[1]لیست محصولات اردیبهشت ۱۴۰۳'!B:C,2,0)</f>
        <v>ورتکس | Vortex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9900000</v>
      </c>
      <c r="U46" s="24"/>
      <c r="V46" s="15">
        <f t="shared" si="1"/>
        <v>0</v>
      </c>
      <c r="W46" s="11">
        <f t="shared" si="2"/>
        <v>1</v>
      </c>
      <c r="X46" s="13">
        <f t="shared" si="3"/>
        <v>9900000</v>
      </c>
      <c r="Y46" s="16"/>
      <c r="Z46" s="13">
        <f t="shared" si="4"/>
        <v>9900000</v>
      </c>
      <c r="AA46" s="134"/>
      <c r="AB46" s="132"/>
      <c r="AC46" s="128"/>
      <c r="AD46" s="130"/>
      <c r="AE46" s="18"/>
      <c r="AF46" s="20"/>
      <c r="AG46" s="21" t="str">
        <f t="shared" si="5"/>
        <v>TRUE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>
        <v>20</v>
      </c>
      <c r="H47" s="9">
        <v>275088716553</v>
      </c>
      <c r="I47" s="101" t="s">
        <v>1129</v>
      </c>
      <c r="J47" s="102"/>
      <c r="K47" s="10" t="str">
        <f t="shared" ca="1" si="0"/>
        <v/>
      </c>
      <c r="L47" s="11" t="s">
        <v>315</v>
      </c>
      <c r="M47" s="11" t="s">
        <v>1191</v>
      </c>
      <c r="N47" s="11"/>
      <c r="O47" s="102">
        <v>3326.1</v>
      </c>
      <c r="P47" s="102">
        <v>1</v>
      </c>
      <c r="Q47" s="12" t="str">
        <f>VLOOKUP(O47, '[1]لیست محصولات اردیبهشت ۱۴۰۳'!B:C,2,0)</f>
        <v>میاگروس | Milagros</v>
      </c>
      <c r="R47" s="102"/>
      <c r="S47" s="11">
        <f>VLOOKUP(O47, '[1]لیست محصولات اردیبهشت ۱۴۰۳'!B:F,5,0)</f>
        <v>150</v>
      </c>
      <c r="T47" s="13">
        <f>VLOOKUP(O47, '[1]لیست محصولات اردیبهشت ۱۴۰۳'!B:G,6,0)</f>
        <v>3750000</v>
      </c>
      <c r="U47" s="14"/>
      <c r="V47" s="15">
        <f t="shared" si="1"/>
        <v>0</v>
      </c>
      <c r="W47" s="11">
        <f t="shared" si="2"/>
        <v>1</v>
      </c>
      <c r="X47" s="13">
        <f t="shared" si="3"/>
        <v>3750000</v>
      </c>
      <c r="Y47" s="16"/>
      <c r="Z47" s="13">
        <f t="shared" si="4"/>
        <v>3750000</v>
      </c>
      <c r="AA47" s="17" t="s">
        <v>38</v>
      </c>
      <c r="AB47" s="12" t="s">
        <v>1192</v>
      </c>
      <c r="AC47" s="18" t="s">
        <v>1193</v>
      </c>
      <c r="AD47" s="19" t="s">
        <v>41</v>
      </c>
      <c r="AE47" s="103" t="s">
        <v>1194</v>
      </c>
      <c r="AF47" s="20"/>
      <c r="AG47" s="21" t="str">
        <f t="shared" si="5"/>
        <v>TRUE</v>
      </c>
      <c r="AH47" s="22" t="str">
        <f t="shared" si="6"/>
        <v>تهران جردن، عاطفی شرقی، پلاک ۲۸، واحد ۱۲  - محمدرضا نقیب زاده 09377813311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36">
        <v>21</v>
      </c>
      <c r="H48" s="139" t="s">
        <v>1268</v>
      </c>
      <c r="I48" s="136" t="s">
        <v>1269</v>
      </c>
      <c r="J48" s="102"/>
      <c r="K48" s="10" t="str">
        <f t="shared" ca="1" si="0"/>
        <v/>
      </c>
      <c r="L48" s="121"/>
      <c r="M48" s="121" t="s">
        <v>1270</v>
      </c>
      <c r="N48" s="121" t="s">
        <v>1271</v>
      </c>
      <c r="O48" s="102">
        <v>5511.3</v>
      </c>
      <c r="P48" s="102">
        <v>15</v>
      </c>
      <c r="Q48" s="12" t="str">
        <f>VLOOKUP(O48, '[1]لیست محصولات اردیبهشت ۱۴۰۳'!B:C,2,0)</f>
        <v>هامبلا | Hambella</v>
      </c>
      <c r="R48" s="102"/>
      <c r="S48" s="11">
        <f>VLOOKUP(O48, '[1]لیست محصولات اردیبهشت ۱۴۰۳'!B:F,5,0)</f>
        <v>4000</v>
      </c>
      <c r="T48" s="13">
        <f>VLOOKUP(O48, '[1]لیست محصولات اردیبهشت ۱۴۰۳'!B:G,6,0)</f>
        <v>69600000</v>
      </c>
      <c r="U48" s="14"/>
      <c r="V48" s="15">
        <f t="shared" si="1"/>
        <v>0</v>
      </c>
      <c r="W48" s="11">
        <f t="shared" si="2"/>
        <v>15</v>
      </c>
      <c r="X48" s="13">
        <f t="shared" si="3"/>
        <v>1044000000</v>
      </c>
      <c r="Y48" s="16"/>
      <c r="Z48" s="13">
        <f t="shared" si="4"/>
        <v>1044000000</v>
      </c>
      <c r="AA48" s="133" t="s">
        <v>415</v>
      </c>
      <c r="AB48" s="131" t="s">
        <v>1272</v>
      </c>
      <c r="AC48" s="127" t="s">
        <v>1273</v>
      </c>
      <c r="AD48" s="129"/>
      <c r="AE48" s="229" t="s">
        <v>1274</v>
      </c>
      <c r="AF48" s="20"/>
      <c r="AG48" s="21" t="str">
        <f t="shared" si="5"/>
        <v>TRUE</v>
      </c>
      <c r="AH48" s="22" t="str">
        <f t="shared" si="6"/>
        <v>شیراز چهارراه زرگري - ساختمان بارانا کافه بیکری گنتوم -  فاتح نژاد 09917331340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38"/>
      <c r="H49" s="141"/>
      <c r="I49" s="138"/>
      <c r="J49" s="102"/>
      <c r="K49" s="10" t="str">
        <f t="shared" ca="1" si="0"/>
        <v/>
      </c>
      <c r="L49" s="122"/>
      <c r="M49" s="122"/>
      <c r="N49" s="122"/>
      <c r="O49" s="102">
        <v>3325.2</v>
      </c>
      <c r="P49" s="102">
        <v>8</v>
      </c>
      <c r="Q49" s="12" t="str">
        <f>VLOOKUP(O49, '[1]لیست محصولات اردیبهشت ۱۴۰۳'!B:C,2,0)</f>
        <v>راتناگری | Ratnagiri</v>
      </c>
      <c r="R49" s="102"/>
      <c r="S49" s="11">
        <f>VLOOKUP(O49, '[1]لیست محصولات اردیبهشت ۱۴۰۳'!B:F,5,0)</f>
        <v>750</v>
      </c>
      <c r="T49" s="13">
        <f>VLOOKUP(O49, '[1]لیست محصولات اردیبهشت ۱۴۰۳'!B:G,6,0)</f>
        <v>20700000</v>
      </c>
      <c r="U49" s="14"/>
      <c r="V49" s="15">
        <f t="shared" si="1"/>
        <v>0</v>
      </c>
      <c r="W49" s="11">
        <f t="shared" si="2"/>
        <v>8</v>
      </c>
      <c r="X49" s="13">
        <f t="shared" si="3"/>
        <v>165600000</v>
      </c>
      <c r="Y49" s="16"/>
      <c r="Z49" s="13">
        <f t="shared" si="4"/>
        <v>165600000</v>
      </c>
      <c r="AA49" s="134"/>
      <c r="AB49" s="132"/>
      <c r="AC49" s="128"/>
      <c r="AD49" s="130"/>
      <c r="AE49" s="230"/>
      <c r="AF49" s="20"/>
      <c r="AG49" s="21" t="str">
        <f t="shared" si="5"/>
        <v>TRUE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36">
        <v>22</v>
      </c>
      <c r="H50" s="139" t="s">
        <v>120</v>
      </c>
      <c r="I50" s="136" t="s">
        <v>1269</v>
      </c>
      <c r="J50" s="102"/>
      <c r="K50" s="10" t="str">
        <f t="shared" ca="1" si="0"/>
        <v/>
      </c>
      <c r="L50" s="121" t="s">
        <v>759</v>
      </c>
      <c r="M50" s="121" t="s">
        <v>760</v>
      </c>
      <c r="N50" s="121" t="s">
        <v>761</v>
      </c>
      <c r="O50" s="102">
        <v>5501.3</v>
      </c>
      <c r="P50" s="102">
        <v>2</v>
      </c>
      <c r="Q50" s="12" t="str">
        <f>VLOOKUP(O50, '[1]لیست محصولات اردیبهشت ۱۴۰۳'!B:C,2,0)</f>
        <v>ورتکس | Vortex</v>
      </c>
      <c r="R50" s="102"/>
      <c r="S50" s="11">
        <f>VLOOKUP(O50, '[1]لیست محصولات اردیبهشت ۱۴۰۳'!B:F,5,0)</f>
        <v>4000</v>
      </c>
      <c r="T50" s="13">
        <f>VLOOKUP(O50, '[1]لیست محصولات اردیبهشت ۱۴۰۳'!B:G,6,0)</f>
        <v>51200000</v>
      </c>
      <c r="U50" s="24"/>
      <c r="V50" s="15">
        <f t="shared" si="1"/>
        <v>0</v>
      </c>
      <c r="W50" s="11">
        <f t="shared" si="2"/>
        <v>2</v>
      </c>
      <c r="X50" s="13">
        <f t="shared" si="3"/>
        <v>102400000</v>
      </c>
      <c r="Y50" s="16"/>
      <c r="Z50" s="13">
        <f t="shared" si="4"/>
        <v>102400000</v>
      </c>
      <c r="AA50" s="133" t="s">
        <v>38</v>
      </c>
      <c r="AB50" s="131" t="s">
        <v>1282</v>
      </c>
      <c r="AC50" s="127" t="s">
        <v>763</v>
      </c>
      <c r="AD50" s="129"/>
      <c r="AE50" s="18"/>
      <c r="AF50" s="20"/>
      <c r="AG50" s="21" t="str">
        <f t="shared" si="5"/>
        <v>TRUE</v>
      </c>
      <c r="AH50" s="22" t="str">
        <f t="shared" si="6"/>
        <v>تهران خيابان رسالت خيابان كرمان نبش كوچه صافي کافه نان نونارد - سپیده داسار 09126063261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38"/>
      <c r="H51" s="141"/>
      <c r="I51" s="138"/>
      <c r="J51" s="102"/>
      <c r="K51" s="10" t="str">
        <f t="shared" ca="1" si="0"/>
        <v/>
      </c>
      <c r="L51" s="122"/>
      <c r="M51" s="122"/>
      <c r="N51" s="122"/>
      <c r="O51" s="102">
        <v>5501.2</v>
      </c>
      <c r="P51" s="102">
        <v>2</v>
      </c>
      <c r="Q51" s="12" t="str">
        <f>VLOOKUP(O51, '[1]لیست محصولات اردیبهشت ۱۴۰۳'!B:C,2,0)</f>
        <v>ورتکس | Vortex</v>
      </c>
      <c r="R51" s="102"/>
      <c r="S51" s="11">
        <f>VLOOKUP(O51, '[1]لیست محصولات اردیبهشت ۱۴۰۳'!B:F,5,0)</f>
        <v>750</v>
      </c>
      <c r="T51" s="13">
        <f>VLOOKUP(O51, '[1]لیست محصولات اردیبهشت ۱۴۰۳'!B:G,6,0)</f>
        <v>9900000</v>
      </c>
      <c r="U51" s="14"/>
      <c r="V51" s="15">
        <f t="shared" si="1"/>
        <v>0</v>
      </c>
      <c r="W51" s="11">
        <f t="shared" si="2"/>
        <v>2</v>
      </c>
      <c r="X51" s="13">
        <f t="shared" si="3"/>
        <v>19800000</v>
      </c>
      <c r="Y51" s="16"/>
      <c r="Z51" s="13">
        <f t="shared" si="4"/>
        <v>19800000</v>
      </c>
      <c r="AA51" s="134"/>
      <c r="AB51" s="132"/>
      <c r="AC51" s="128"/>
      <c r="AD51" s="130"/>
      <c r="AE51" s="18"/>
      <c r="AF51" s="20"/>
      <c r="AG51" s="21" t="str">
        <f t="shared" si="5"/>
        <v>TRUE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>
        <v>23</v>
      </c>
      <c r="H52" s="9" t="s">
        <v>67</v>
      </c>
      <c r="I52" s="102" t="s">
        <v>1269</v>
      </c>
      <c r="J52" s="102"/>
      <c r="K52" s="10" t="str">
        <f t="shared" ca="1" si="0"/>
        <v/>
      </c>
      <c r="L52" s="11" t="s">
        <v>1308</v>
      </c>
      <c r="M52" s="11" t="s">
        <v>1309</v>
      </c>
      <c r="N52" s="11" t="s">
        <v>1016</v>
      </c>
      <c r="O52" s="102">
        <v>5523.1</v>
      </c>
      <c r="P52" s="102">
        <v>1</v>
      </c>
      <c r="Q52" s="12" t="str">
        <f>VLOOKUP(O52, '[1]لیست محصولات اردیبهشت ۱۴۰۳'!B:C,2,0)</f>
        <v>کوتوا دانکن | Kotowa Duncan</v>
      </c>
      <c r="R52" s="102" t="s">
        <v>1310</v>
      </c>
      <c r="S52" s="11">
        <f>VLOOKUP(O52, '[1]لیست محصولات اردیبهشت ۱۴۰۳'!B:F,5,0)</f>
        <v>150</v>
      </c>
      <c r="T52" s="13">
        <f>VLOOKUP(O52, '[1]لیست محصولات اردیبهشت ۱۴۰۳'!B:G,6,0)</f>
        <v>2550000</v>
      </c>
      <c r="U52" s="14"/>
      <c r="V52" s="15">
        <f t="shared" si="1"/>
        <v>0</v>
      </c>
      <c r="W52" s="11">
        <f t="shared" si="2"/>
        <v>1</v>
      </c>
      <c r="X52" s="13">
        <f t="shared" si="3"/>
        <v>2550000</v>
      </c>
      <c r="Y52" s="16"/>
      <c r="Z52" s="13">
        <f t="shared" si="4"/>
        <v>2550000</v>
      </c>
      <c r="AA52" s="17"/>
      <c r="AB52" s="12"/>
      <c r="AC52" s="18"/>
      <c r="AD52" s="19"/>
      <c r="AE52" s="18"/>
      <c r="AF52" s="20"/>
      <c r="AG52" s="21" t="str">
        <f t="shared" si="5"/>
        <v>TRUE</v>
      </c>
      <c r="AH52" s="22" t="str">
        <f t="shared" si="6"/>
        <v xml:space="preserve">  (پرسنل) - نوشاد شکوه فر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8</v>
      </c>
      <c r="AI240" s="53">
        <f t="shared" si="19"/>
        <v>0</v>
      </c>
      <c r="AJ240" s="54">
        <f>AH240-AI240</f>
        <v>8</v>
      </c>
      <c r="AK240" s="55">
        <f t="shared" si="23"/>
        <v>1.2</v>
      </c>
      <c r="AL240" s="56">
        <f>AO240+AQ240-[3]Sheet1!$AH241</f>
        <v>0</v>
      </c>
      <c r="AM240" s="56">
        <f t="shared" si="25"/>
        <v>-8</v>
      </c>
      <c r="AN240" s="55">
        <f t="shared" si="21"/>
        <v>0</v>
      </c>
      <c r="AO240" s="56"/>
      <c r="AP240" s="55">
        <f t="shared" si="22"/>
        <v>-1.2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4</v>
      </c>
      <c r="AI241" s="53">
        <f t="shared" si="19"/>
        <v>0</v>
      </c>
      <c r="AJ241" s="54">
        <f t="shared" ref="AJ241:AJ264" si="27">AH241-AI241</f>
        <v>4</v>
      </c>
      <c r="AK241" s="55">
        <f>AH241*AG241/1000</f>
        <v>3</v>
      </c>
      <c r="AL241" s="56">
        <f>AO241+AQ241-[3]Sheet1!$AH242</f>
        <v>0</v>
      </c>
      <c r="AM241" s="56">
        <f t="shared" si="25"/>
        <v>-4</v>
      </c>
      <c r="AN241" s="55">
        <f t="shared" si="21"/>
        <v>0</v>
      </c>
      <c r="AO241" s="56"/>
      <c r="AP241" s="55">
        <f t="shared" si="22"/>
        <v>-3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14</v>
      </c>
      <c r="AI242" s="53">
        <f t="shared" si="19"/>
        <v>0</v>
      </c>
      <c r="AJ242" s="54">
        <f t="shared" si="27"/>
        <v>14</v>
      </c>
      <c r="AK242" s="55">
        <f t="shared" ref="AK242:AK267" si="28">AH242*AG242/1000</f>
        <v>56</v>
      </c>
      <c r="AL242" s="56">
        <f>AO242+AQ242-[3]Sheet1!$AH243</f>
        <v>0</v>
      </c>
      <c r="AM242" s="56">
        <f t="shared" si="25"/>
        <v>-14</v>
      </c>
      <c r="AN242" s="55">
        <f t="shared" si="21"/>
        <v>0</v>
      </c>
      <c r="AO242" s="56"/>
      <c r="AP242" s="55">
        <f t="shared" si="22"/>
        <v>-56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22</v>
      </c>
      <c r="AI251" s="53">
        <f t="shared" si="19"/>
        <v>0</v>
      </c>
      <c r="AJ251" s="54">
        <f t="shared" si="27"/>
        <v>22</v>
      </c>
      <c r="AK251" s="55">
        <f t="shared" si="28"/>
        <v>3.3</v>
      </c>
      <c r="AL251" s="56">
        <f>AO251+AQ251-[3]Sheet1!$AH252</f>
        <v>0</v>
      </c>
      <c r="AM251" s="56">
        <f t="shared" si="25"/>
        <v>-22</v>
      </c>
      <c r="AN251" s="55">
        <f t="shared" si="21"/>
        <v>0</v>
      </c>
      <c r="AO251" s="56"/>
      <c r="AP251" s="55">
        <f t="shared" si="22"/>
        <v>-3.3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11</v>
      </c>
      <c r="AI252" s="53">
        <f t="shared" si="19"/>
        <v>0</v>
      </c>
      <c r="AJ252" s="54">
        <f t="shared" si="27"/>
        <v>11</v>
      </c>
      <c r="AK252" s="55">
        <f t="shared" si="28"/>
        <v>8.25</v>
      </c>
      <c r="AL252" s="56">
        <f>AO252+AQ252-[3]Sheet1!$AH253</f>
        <v>0</v>
      </c>
      <c r="AM252" s="56">
        <f t="shared" si="25"/>
        <v>-11</v>
      </c>
      <c r="AN252" s="55">
        <f t="shared" si="21"/>
        <v>0</v>
      </c>
      <c r="AO252" s="56"/>
      <c r="AP252" s="55">
        <f t="shared" si="22"/>
        <v>-8.25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7</v>
      </c>
      <c r="AI253" s="53">
        <f t="shared" si="19"/>
        <v>0</v>
      </c>
      <c r="AJ253" s="54">
        <f t="shared" si="27"/>
        <v>7</v>
      </c>
      <c r="AK253" s="55">
        <f t="shared" si="28"/>
        <v>1.05</v>
      </c>
      <c r="AL253" s="56">
        <f>AO253+AQ253-[3]Sheet1!$AH254</f>
        <v>0</v>
      </c>
      <c r="AM253" s="56">
        <f t="shared" si="25"/>
        <v>-7</v>
      </c>
      <c r="AN253" s="55">
        <f t="shared" si="21"/>
        <v>0</v>
      </c>
      <c r="AO253" s="56"/>
      <c r="AP253" s="55">
        <f t="shared" si="22"/>
        <v>-1.05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0</v>
      </c>
      <c r="AI254" s="53">
        <f t="shared" si="19"/>
        <v>0</v>
      </c>
      <c r="AJ254" s="54">
        <f t="shared" si="27"/>
        <v>0</v>
      </c>
      <c r="AK254" s="55">
        <f t="shared" si="28"/>
        <v>0</v>
      </c>
      <c r="AL254" s="56">
        <f>AO254+AQ254-[3]Sheet1!$AH255</f>
        <v>0</v>
      </c>
      <c r="AM254" s="56">
        <f t="shared" si="25"/>
        <v>0</v>
      </c>
      <c r="AN254" s="55">
        <f t="shared" si="21"/>
        <v>0</v>
      </c>
      <c r="AO254" s="56"/>
      <c r="AP254" s="55" t="str">
        <f t="shared" si="22"/>
        <v/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46 W48:W200" name="باقیمانده_5"/>
    <protectedRange algorithmName="SHA-512" hashValue="f5WsBkExWTs/LKakVBbNBXjGjwaAPcOxHhJFt4MnEAAY0TgGUtLBwc6BQDnps5THm9Gccqda3SWXIrg2Z9o+GA==" saltValue="9EXh0tvvNrwpkDbSuYJ+Uw==" spinCount="100000" sqref="V2:V46 V48:V200" name="تعداد ارسال شده_4"/>
    <protectedRange algorithmName="SHA-512" hashValue="jjrV5Hy6JwvVqOO7tKoZVoRg7rpBcjqvT96GSIFiDncBaImziwFUF2JC6d0rT0SfgZv+eJ/5g2VdqSB7bdW0mg==" saltValue="0Igh3j97EZBwjtfDd8U1wg==" spinCount="100000" sqref="W47" name="باقیمانده_5_1"/>
    <protectedRange algorithmName="SHA-512" hashValue="f5WsBkExWTs/LKakVBbNBXjGjwaAPcOxHhJFt4MnEAAY0TgGUtLBwc6BQDnps5THm9Gccqda3SWXIrg2Z9o+GA==" saltValue="9EXh0tvvNrwpkDbSuYJ+Uw==" spinCount="100000" sqref="V47" name="تعداد ارسال شده_4_1"/>
  </protectedRanges>
  <mergeCells count="127">
    <mergeCell ref="I35:I36"/>
    <mergeCell ref="H35:H36"/>
    <mergeCell ref="G35:G36"/>
    <mergeCell ref="AD35:AD36"/>
    <mergeCell ref="AC35:AC36"/>
    <mergeCell ref="AB35:AB36"/>
    <mergeCell ref="AA35:AA36"/>
    <mergeCell ref="AE29:AE32"/>
    <mergeCell ref="AE6:AE9"/>
    <mergeCell ref="N35:N36"/>
    <mergeCell ref="M35:M36"/>
    <mergeCell ref="L35:L36"/>
    <mergeCell ref="N21:N26"/>
    <mergeCell ref="AD21:AD26"/>
    <mergeCell ref="AC21:AC26"/>
    <mergeCell ref="AB21:AB26"/>
    <mergeCell ref="AA21:AA26"/>
    <mergeCell ref="AD13:AD15"/>
    <mergeCell ref="AC13:AC15"/>
    <mergeCell ref="AB13:AB15"/>
    <mergeCell ref="AA13:AA15"/>
    <mergeCell ref="N13:N15"/>
    <mergeCell ref="N6:N9"/>
    <mergeCell ref="G21:G26"/>
    <mergeCell ref="H21:H26"/>
    <mergeCell ref="I21:I26"/>
    <mergeCell ref="L21:L26"/>
    <mergeCell ref="M21:M26"/>
    <mergeCell ref="G29:G32"/>
    <mergeCell ref="AD29:AD32"/>
    <mergeCell ref="AC29:AC32"/>
    <mergeCell ref="AB29:AB32"/>
    <mergeCell ref="AA29:AA32"/>
    <mergeCell ref="N29:N32"/>
    <mergeCell ref="M29:M32"/>
    <mergeCell ref="L29:L32"/>
    <mergeCell ref="I29:I32"/>
    <mergeCell ref="H29:H31"/>
    <mergeCell ref="G13:G15"/>
    <mergeCell ref="H13:H15"/>
    <mergeCell ref="I13:I15"/>
    <mergeCell ref="L13:L15"/>
    <mergeCell ref="M13:M15"/>
    <mergeCell ref="G16:G19"/>
    <mergeCell ref="AD16:AD19"/>
    <mergeCell ref="AC16:AC19"/>
    <mergeCell ref="AB16:AB19"/>
    <mergeCell ref="AA16:AA19"/>
    <mergeCell ref="N16:N19"/>
    <mergeCell ref="M16:M19"/>
    <mergeCell ref="L16:L19"/>
    <mergeCell ref="I16:I19"/>
    <mergeCell ref="H16:H19"/>
    <mergeCell ref="G11:G12"/>
    <mergeCell ref="AD11:AD12"/>
    <mergeCell ref="AC11:AC12"/>
    <mergeCell ref="AB11:AB12"/>
    <mergeCell ref="AA11:AA12"/>
    <mergeCell ref="N11:N12"/>
    <mergeCell ref="M11:M12"/>
    <mergeCell ref="L11:L12"/>
    <mergeCell ref="I11:I12"/>
    <mergeCell ref="H11:H12"/>
    <mergeCell ref="AD6:AD9"/>
    <mergeCell ref="AC6:AC9"/>
    <mergeCell ref="AB6:AB9"/>
    <mergeCell ref="AA6:AA9"/>
    <mergeCell ref="G6:G9"/>
    <mergeCell ref="H6:H9"/>
    <mergeCell ref="I6:I9"/>
    <mergeCell ref="L6:L9"/>
    <mergeCell ref="M6:M9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N38:N44"/>
    <mergeCell ref="AD38:AD44"/>
    <mergeCell ref="AC38:AC44"/>
    <mergeCell ref="AB38:AB44"/>
    <mergeCell ref="AA38:AA44"/>
    <mergeCell ref="G38:G44"/>
    <mergeCell ref="H38:H44"/>
    <mergeCell ref="I38:I44"/>
    <mergeCell ref="L38:L44"/>
    <mergeCell ref="M38:M44"/>
    <mergeCell ref="G45:G46"/>
    <mergeCell ref="AD45:AD46"/>
    <mergeCell ref="AC45:AC46"/>
    <mergeCell ref="AB45:AB46"/>
    <mergeCell ref="AA45:AA46"/>
    <mergeCell ref="N45:N46"/>
    <mergeCell ref="M45:M46"/>
    <mergeCell ref="L45:L46"/>
    <mergeCell ref="I45:I46"/>
    <mergeCell ref="H45:H46"/>
    <mergeCell ref="G48:G49"/>
    <mergeCell ref="AE48:AE49"/>
    <mergeCell ref="AD48:AD49"/>
    <mergeCell ref="AC48:AC49"/>
    <mergeCell ref="AB48:AB49"/>
    <mergeCell ref="AA48:AA49"/>
    <mergeCell ref="N48:N49"/>
    <mergeCell ref="M48:M49"/>
    <mergeCell ref="L48:L49"/>
    <mergeCell ref="I48:I49"/>
    <mergeCell ref="H48:H49"/>
    <mergeCell ref="G50:G51"/>
    <mergeCell ref="AD50:AD51"/>
    <mergeCell ref="AC50:AC51"/>
    <mergeCell ref="AB50:AB51"/>
    <mergeCell ref="AA50:AA51"/>
    <mergeCell ref="N50:N51"/>
    <mergeCell ref="M50:M51"/>
    <mergeCell ref="L50:L51"/>
    <mergeCell ref="I50:I51"/>
    <mergeCell ref="H50:H51"/>
  </mergeCells>
  <conditionalFormatting sqref="G45:I45">
    <cfRule type="expression" dxfId="93" priority="11">
      <formula>$A45</formula>
    </cfRule>
    <cfRule type="expression" dxfId="92" priority="12">
      <formula>$C45</formula>
    </cfRule>
    <cfRule type="expression" dxfId="91" priority="13">
      <formula>$E45</formula>
    </cfRule>
  </conditionalFormatting>
  <conditionalFormatting sqref="G2:J2 AD2 Z2:Z46 J3:J44 AD4:AD6 AD10:AD11 G11:I11 G13:I13 AD13 G16:I16 AD16 G20:I21 AD20:AD21 G27:I29 AD27:AD29 H32 G33:I35 AD33:AD35 G37:I38 AD37:AD38 AD45 G48:J48 AD48 Z48:Z200 J49 G50:J50 AD50 J51 G52:J200 AD52:AD200">
    <cfRule type="expression" dxfId="90" priority="78">
      <formula>$E2</formula>
    </cfRule>
  </conditionalFormatting>
  <conditionalFormatting sqref="G2:J2 AD2 AD4:AD6 AD10:AD11 G11:I11 G13:I13 AD13 G16:I16 AD16 G20:I21 AD20:AD21 G27:I29 AD27:AD29 H32 G33:I35 AD33:AD35 G37:I38 AD37:AD38 AD45 G48:J48 J49 G50:J50 AD50 J51 G52:J200 AD52:AD200">
    <cfRule type="expression" dxfId="89" priority="76">
      <formula>$A2</formula>
    </cfRule>
  </conditionalFormatting>
  <conditionalFormatting sqref="G2:AF2 AA4:AF6 AA10:AF11 G11:I11 G13:I13 AA13:AF13 G16:I16 AA16:AF16 G20:I21 AA20:AF21 G27:I29 AA27:AF29 H32 G33:I35 AA33:AF35 G37:I38 AA37:AF38 AA45:AF45 G48:AF48 J49:K49 G50:AF50 J51:K51 G52:AF200 J3:J44 Q3:Z46 O49:Z49 O51:Z51 AE3:AF3 K3:K10 O3:P10 H4:H6 AF7:AF9 H10 K11:P11 K12 O12:P12 AE12:AF12 K13:P13 K14:K15 O14:P15 AE14:AF15 K16:P16 K17:K19 O17:P19 AE17:AF19 K20:P21 K22:K26 O22:P26 AE22:AF26 K27:P29 K30:K32 O30:P32 AF30:AF32 K33:P35 K36 O36:P36 AE36:AF36 K37:P38 K39:K44 O39:P44 AE39:AF44 AE46:AF46 AF49 AE51:AF51">
    <cfRule type="expression" dxfId="88" priority="77">
      <formula>$C2</formula>
    </cfRule>
  </conditionalFormatting>
  <conditionalFormatting sqref="J45:J46">
    <cfRule type="expression" dxfId="87" priority="10">
      <formula>$E45</formula>
    </cfRule>
  </conditionalFormatting>
  <conditionalFormatting sqref="J47">
    <cfRule type="expression" dxfId="86" priority="4">
      <formula>$E47</formula>
    </cfRule>
  </conditionalFormatting>
  <conditionalFormatting sqref="J46:K47 O46:P47">
    <cfRule type="expression" dxfId="85" priority="3">
      <formula>$C46</formula>
    </cfRule>
  </conditionalFormatting>
  <conditionalFormatting sqref="J45:P45">
    <cfRule type="expression" dxfId="84" priority="9">
      <formula>$C45</formula>
    </cfRule>
  </conditionalFormatting>
  <conditionalFormatting sqref="Q47:AF47 H47">
    <cfRule type="expression" dxfId="83" priority="6">
      <formula>$C47</formula>
    </cfRule>
  </conditionalFormatting>
  <conditionalFormatting sqref="W2:W200">
    <cfRule type="expression" dxfId="82" priority="1">
      <formula>$AG2</formula>
    </cfRule>
  </conditionalFormatting>
  <conditionalFormatting sqref="Z2:Z200 J3:J47">
    <cfRule type="expression" dxfId="81" priority="2">
      <formula>$A2</formula>
    </cfRule>
  </conditionalFormatting>
  <conditionalFormatting sqref="Z47 AD47">
    <cfRule type="expression" dxfId="80" priority="7">
      <formula>$E47</formula>
    </cfRule>
  </conditionalFormatting>
  <conditionalFormatting sqref="AD47:AD48">
    <cfRule type="expression" dxfId="79" priority="5">
      <formula>$A47</formula>
    </cfRule>
  </conditionalFormatting>
  <conditionalFormatting sqref="AL203:AM203">
    <cfRule type="dataBar" priority="40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{22489979-CBE2-4142-8B87-D67A4EC83FCD}</x14:id>
        </ext>
      </extLst>
    </cfRule>
  </conditionalFormatting>
  <conditionalFormatting sqref="AL204:AM204">
    <cfRule type="dataBar" priority="39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{502FDB37-D3AB-47E7-82EB-4830A2F5F603}</x14:id>
        </ext>
      </extLst>
    </cfRule>
  </conditionalFormatting>
  <conditionalFormatting sqref="AL205:AM205">
    <cfRule type="dataBar" priority="38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{1E59B1C0-DC76-427B-AB7B-BE6C3B846C73}</x14:id>
        </ext>
      </extLst>
    </cfRule>
  </conditionalFormatting>
  <conditionalFormatting sqref="AL206:AM206">
    <cfRule type="dataBar" priority="37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{D138477A-1D74-490A-A1C3-E3F3A7711A9B}</x14:id>
        </ext>
      </extLst>
    </cfRule>
  </conditionalFormatting>
  <conditionalFormatting sqref="AL207:AM207">
    <cfRule type="dataBar" priority="36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{047C6A3C-3E44-4BF7-B6D7-3D6075991D00}</x14:id>
        </ext>
      </extLst>
    </cfRule>
  </conditionalFormatting>
  <conditionalFormatting sqref="AL208:AM208">
    <cfRule type="dataBar" priority="35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{9B170BB9-79FD-47A9-9A99-2A78132EFFCD}</x14:id>
        </ext>
      </extLst>
    </cfRule>
  </conditionalFormatting>
  <conditionalFormatting sqref="AL209:AM209">
    <cfRule type="dataBar" priority="34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{563BFAA8-9FA8-4711-B86B-D6E69461F8C0}</x14:id>
        </ext>
      </extLst>
    </cfRule>
  </conditionalFormatting>
  <conditionalFormatting sqref="AL210:AM210">
    <cfRule type="dataBar" priority="33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{A7D9BF0B-EF66-4781-A9C1-95639C843593}</x14:id>
        </ext>
      </extLst>
    </cfRule>
  </conditionalFormatting>
  <conditionalFormatting sqref="AL211:AM211">
    <cfRule type="dataBar" priority="32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{DD19B9C2-D8A9-400A-AC53-F9251B74EE61}</x14:id>
        </ext>
      </extLst>
    </cfRule>
  </conditionalFormatting>
  <conditionalFormatting sqref="AL212:AM212">
    <cfRule type="dataBar" priority="31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{97A76CF5-8A6D-46B7-A14E-BB321B21A5E5}</x14:id>
        </ext>
      </extLst>
    </cfRule>
  </conditionalFormatting>
  <conditionalFormatting sqref="AL213:AM213">
    <cfRule type="dataBar" priority="30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{F7189B79-2C39-4CD9-BE8D-D97661BE5634}</x14:id>
        </ext>
      </extLst>
    </cfRule>
  </conditionalFormatting>
  <conditionalFormatting sqref="AL214:AM214">
    <cfRule type="dataBar" priority="29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{EDC0B6F1-22D8-4520-948F-DCAF66BD9C23}</x14:id>
        </ext>
      </extLst>
    </cfRule>
  </conditionalFormatting>
  <conditionalFormatting sqref="AL215:AM215">
    <cfRule type="dataBar" priority="28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{7A46DC8C-925B-4678-A56D-FFAEBE9A1272}</x14:id>
        </ext>
      </extLst>
    </cfRule>
  </conditionalFormatting>
  <conditionalFormatting sqref="AL216:AM216">
    <cfRule type="dataBar" priority="27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{528B6CAD-B21C-4F66-AA92-F18A46052B13}</x14:id>
        </ext>
      </extLst>
    </cfRule>
  </conditionalFormatting>
  <conditionalFormatting sqref="AL217:AM217">
    <cfRule type="dataBar" priority="26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{DF00A64A-C13C-40F5-96DD-4FD3B7FE26CF}</x14:id>
        </ext>
      </extLst>
    </cfRule>
  </conditionalFormatting>
  <conditionalFormatting sqref="AL218:AM218">
    <cfRule type="dataBar" priority="25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{2CB84160-038D-4A89-9A8A-A13352486F30}</x14:id>
        </ext>
      </extLst>
    </cfRule>
  </conditionalFormatting>
  <conditionalFormatting sqref="AL219:AM219">
    <cfRule type="dataBar" priority="24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{0C704495-3EF4-4049-AC4A-DE817958F83B}</x14:id>
        </ext>
      </extLst>
    </cfRule>
  </conditionalFormatting>
  <conditionalFormatting sqref="AL220:AM220">
    <cfRule type="dataBar" priority="23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{0EBAC45B-36F1-41B8-822F-A49944153ADD}</x14:id>
        </ext>
      </extLst>
    </cfRule>
  </conditionalFormatting>
  <conditionalFormatting sqref="AL221:AM221">
    <cfRule type="dataBar" priority="41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{CF308114-0E4C-40E8-8A51-7570A08FC02F}</x14:id>
        </ext>
      </extLst>
    </cfRule>
  </conditionalFormatting>
  <conditionalFormatting sqref="AL223:AM223">
    <cfRule type="dataBar" priority="42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{FBD1F7FE-E97A-4765-A66E-50BACA3D15CB}</x14:id>
        </ext>
      </extLst>
    </cfRule>
  </conditionalFormatting>
  <conditionalFormatting sqref="AL224:AM224">
    <cfRule type="dataBar" priority="43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{8795258B-768A-4821-9E8A-C1A0B85727DB}</x14:id>
        </ext>
      </extLst>
    </cfRule>
  </conditionalFormatting>
  <conditionalFormatting sqref="AL225:AM225">
    <cfRule type="dataBar" priority="44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{6ACFBBDC-CEFF-47CB-AB36-1F0300986680}</x14:id>
        </ext>
      </extLst>
    </cfRule>
  </conditionalFormatting>
  <conditionalFormatting sqref="AL226:AM226">
    <cfRule type="dataBar" priority="45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{0809FE38-4F2E-43E2-967E-94BCF0F67DE9}</x14:id>
        </ext>
      </extLst>
    </cfRule>
  </conditionalFormatting>
  <conditionalFormatting sqref="AL227:AM227">
    <cfRule type="dataBar" priority="46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{FB2B7C26-6F10-4A9A-9305-6A0FF811301E}</x14:id>
        </ext>
      </extLst>
    </cfRule>
  </conditionalFormatting>
  <conditionalFormatting sqref="AL228:AM228">
    <cfRule type="dataBar" priority="47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{BDA820C0-1F67-4BAE-AAE4-BF7E13E71F36}</x14:id>
        </ext>
      </extLst>
    </cfRule>
  </conditionalFormatting>
  <conditionalFormatting sqref="AL229:AM229">
    <cfRule type="dataBar" priority="22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{2D780DCD-76F0-4691-AA3D-E121110BA173}</x14:id>
        </ext>
      </extLst>
    </cfRule>
  </conditionalFormatting>
  <conditionalFormatting sqref="AL230:AM230">
    <cfRule type="dataBar" priority="21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{9688B28E-174B-4B2C-A3F3-6E2C0ECC3978}</x14:id>
        </ext>
      </extLst>
    </cfRule>
  </conditionalFormatting>
  <conditionalFormatting sqref="AL231:AM231">
    <cfRule type="dataBar" priority="20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{10ADAE5E-4F36-42AD-9BC7-F57AD75161A1}</x14:id>
        </ext>
      </extLst>
    </cfRule>
  </conditionalFormatting>
  <conditionalFormatting sqref="AL232:AM232">
    <cfRule type="dataBar" priority="19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{A2C033DB-2070-4D8F-8305-10D2DF409878}</x14:id>
        </ext>
      </extLst>
    </cfRule>
  </conditionalFormatting>
  <conditionalFormatting sqref="AL233:AM233">
    <cfRule type="dataBar" priority="18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{63D9C43A-A48F-47A5-8E26-4F3B3E87C512}</x14:id>
        </ext>
      </extLst>
    </cfRule>
  </conditionalFormatting>
  <conditionalFormatting sqref="AL234:AM234">
    <cfRule type="dataBar" priority="17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{466D606F-0815-4755-AC7A-9A9AE4B735CE}</x14:id>
        </ext>
      </extLst>
    </cfRule>
  </conditionalFormatting>
  <conditionalFormatting sqref="AL235:AM235">
    <cfRule type="dataBar" priority="48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{AD206FA5-C1A7-4456-9BC0-5E4E61F3E2C1}</x14:id>
        </ext>
      </extLst>
    </cfRule>
  </conditionalFormatting>
  <conditionalFormatting sqref="AL236:AM236">
    <cfRule type="dataBar" priority="49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{4634FF4A-7C0A-4891-A825-1491D1EF1C2E}</x14:id>
        </ext>
      </extLst>
    </cfRule>
  </conditionalFormatting>
  <conditionalFormatting sqref="AL237:AM237">
    <cfRule type="dataBar" priority="50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{2074C7A5-BE6F-466C-9CEB-354B9042B09D}</x14:id>
        </ext>
      </extLst>
    </cfRule>
  </conditionalFormatting>
  <conditionalFormatting sqref="AL238:AM238">
    <cfRule type="dataBar" priority="51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{0242651B-74A0-4C1F-BE60-4950AB6FA798}</x14:id>
        </ext>
      </extLst>
    </cfRule>
  </conditionalFormatting>
  <conditionalFormatting sqref="AL239:AM239">
    <cfRule type="dataBar" priority="52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{9F4FC2BF-52AF-4B84-8B88-E177E9744926}</x14:id>
        </ext>
      </extLst>
    </cfRule>
  </conditionalFormatting>
  <conditionalFormatting sqref="AL240:AM240">
    <cfRule type="dataBar" priority="53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{87BFB31F-BE78-45F7-A1FB-587D0C8166A7}</x14:id>
        </ext>
      </extLst>
    </cfRule>
  </conditionalFormatting>
  <conditionalFormatting sqref="AL241:AM241">
    <cfRule type="dataBar" priority="54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{0C709220-4E81-4C35-9420-69241E16F8E6}</x14:id>
        </ext>
      </extLst>
    </cfRule>
  </conditionalFormatting>
  <conditionalFormatting sqref="AL242:AM242">
    <cfRule type="dataBar" priority="55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{83F1604C-876C-47C9-8806-CE26FC2AD2BA}</x14:id>
        </ext>
      </extLst>
    </cfRule>
  </conditionalFormatting>
  <conditionalFormatting sqref="AL243:AM243">
    <cfRule type="dataBar" priority="56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{E66CC5F1-E8FC-4AAE-B134-D35D34FBA770}</x14:id>
        </ext>
      </extLst>
    </cfRule>
  </conditionalFormatting>
  <conditionalFormatting sqref="AL244:AM244">
    <cfRule type="dataBar" priority="57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{448AF2C3-5F93-4588-96E2-F3BE5E103BA7}</x14:id>
        </ext>
      </extLst>
    </cfRule>
  </conditionalFormatting>
  <conditionalFormatting sqref="AL245:AM245">
    <cfRule type="dataBar" priority="58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{96F0CEF4-39FD-46F0-A417-E9247B9C82EC}</x14:id>
        </ext>
      </extLst>
    </cfRule>
  </conditionalFormatting>
  <conditionalFormatting sqref="AL246:AM246">
    <cfRule type="dataBar" priority="59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{D3CFD50D-86A0-4C95-84A6-3B9B8933C2B3}</x14:id>
        </ext>
      </extLst>
    </cfRule>
  </conditionalFormatting>
  <conditionalFormatting sqref="AL247:AM247">
    <cfRule type="dataBar" priority="60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{7EED8778-2D7E-41BA-B485-31F9C4857903}</x14:id>
        </ext>
      </extLst>
    </cfRule>
  </conditionalFormatting>
  <conditionalFormatting sqref="AL248:AM248">
    <cfRule type="dataBar" priority="16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{4AC7E1F5-9565-4FAD-A2BD-32A8158998F3}</x14:id>
        </ext>
      </extLst>
    </cfRule>
  </conditionalFormatting>
  <conditionalFormatting sqref="AL249:AM249">
    <cfRule type="dataBar" priority="61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{F80FC61A-337A-4914-9CEF-B58899D2035F}</x14:id>
        </ext>
      </extLst>
    </cfRule>
  </conditionalFormatting>
  <conditionalFormatting sqref="AL250:AM250">
    <cfRule type="dataBar" priority="62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{8D8C931D-74DA-4FEF-946D-A37699EBF13F}</x14:id>
        </ext>
      </extLst>
    </cfRule>
  </conditionalFormatting>
  <conditionalFormatting sqref="AL251:AM251">
    <cfRule type="dataBar" priority="63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{B7710A73-4D93-49C7-8484-F50493153B79}</x14:id>
        </ext>
      </extLst>
    </cfRule>
  </conditionalFormatting>
  <conditionalFormatting sqref="AL252:AM252">
    <cfRule type="dataBar" priority="64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{B8B29B58-C360-4441-8468-382DD5F5D763}</x14:id>
        </ext>
      </extLst>
    </cfRule>
  </conditionalFormatting>
  <conditionalFormatting sqref="AL253:AM253">
    <cfRule type="dataBar" priority="65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{47476081-3BE3-46D4-8EAB-1985B19BD64F}</x14:id>
        </ext>
      </extLst>
    </cfRule>
  </conditionalFormatting>
  <conditionalFormatting sqref="AL254:AM254">
    <cfRule type="dataBar" priority="66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{A9668B36-E7DF-4E7D-B7CC-3A67F336494B}</x14:id>
        </ext>
      </extLst>
    </cfRule>
  </conditionalFormatting>
  <conditionalFormatting sqref="AL255:AM255">
    <cfRule type="dataBar" priority="67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{8ECEE016-B17D-4F57-8AB4-EAE024576969}</x14:id>
        </ext>
      </extLst>
    </cfRule>
  </conditionalFormatting>
  <conditionalFormatting sqref="AL256:AM256">
    <cfRule type="dataBar" priority="68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{66380FD6-DBDC-42DB-879A-EE4F7955B0EA}</x14:id>
        </ext>
      </extLst>
    </cfRule>
  </conditionalFormatting>
  <conditionalFormatting sqref="AL257:AM257">
    <cfRule type="dataBar" priority="69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{47C1E301-C34E-49F6-B606-B89EE1328BD7}</x14:id>
        </ext>
      </extLst>
    </cfRule>
  </conditionalFormatting>
  <conditionalFormatting sqref="AL258:AM258">
    <cfRule type="dataBar" priority="15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{1138FC36-40B3-4F77-B7E7-C40BB41D6ABB}</x14:id>
        </ext>
      </extLst>
    </cfRule>
  </conditionalFormatting>
  <conditionalFormatting sqref="AL259:AM259">
    <cfRule type="dataBar" priority="14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{CE0A1FE7-A060-42B1-9FA0-26FC89E4A675}</x14:id>
        </ext>
      </extLst>
    </cfRule>
  </conditionalFormatting>
  <conditionalFormatting sqref="AL260:AM260">
    <cfRule type="dataBar" priority="70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{D473BC89-FDD3-4D2C-B058-CDBD3BF08855}</x14:id>
        </ext>
      </extLst>
    </cfRule>
  </conditionalFormatting>
  <conditionalFormatting sqref="AL261:AM261">
    <cfRule type="dataBar" priority="71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{5A6C856E-3A98-4E21-8877-EC117108B48B}</x14:id>
        </ext>
      </extLst>
    </cfRule>
  </conditionalFormatting>
  <conditionalFormatting sqref="AL262:AM262">
    <cfRule type="dataBar" priority="72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{1C88A994-90E8-49F6-BC09-4F2F2E7278B7}</x14:id>
        </ext>
      </extLst>
    </cfRule>
  </conditionalFormatting>
  <conditionalFormatting sqref="AL263:AM263">
    <cfRule type="dataBar" priority="73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{5A6AD0CC-6463-4611-9AC7-64E5490E0E58}</x14:id>
        </ext>
      </extLst>
    </cfRule>
  </conditionalFormatting>
  <conditionalFormatting sqref="AL264:AM264">
    <cfRule type="dataBar" priority="74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{A414B661-D6D3-4298-B3BD-8D6C52E6110E}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489979-CBE2-4142-8B87-D67A4EC83FC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02FDB37-D3AB-47E7-82EB-4830A2F5F60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E59B1C0-DC76-427B-AB7B-BE6C3B846C7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138477A-1D74-490A-A1C3-E3F3A7711A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47C6A3C-3E44-4BF7-B6D7-3D6075991D0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B170BB9-79FD-47A9-9A99-2A78132EFFC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63BFAA8-9FA8-4711-B86B-D6E69461F8C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7D9BF0B-EF66-4781-A9C1-95639C84359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D19B9C2-D8A9-400A-AC53-F9251B74EE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7A76CF5-8A6D-46B7-A14E-BB321B21A5E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7189B79-2C39-4CD9-BE8D-D97661BE563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DC0B6F1-22D8-4520-948F-DCAF66BD9C2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A46DC8C-925B-4678-A56D-FFAEBE9A127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28B6CAD-B21C-4F66-AA92-F18A46052B1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F00A64A-C13C-40F5-96DD-4FD3B7FE26C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CB84160-038D-4A89-9A8A-A13352486F3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C704495-3EF4-4049-AC4A-DE817958F83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EBAC45B-36F1-41B8-822F-A49944153AD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F308114-0E4C-40E8-8A51-7570A08FC02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FBD1F7FE-E97A-4765-A66E-50BACA3D15C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795258B-768A-4821-9E8A-C1A0B85727D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ACFBBDC-CEFF-47CB-AB36-1F030098668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809FE38-4F2E-43E2-967E-94BCF0F67DE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B2B7C26-6F10-4A9A-9305-6A0FF811301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DA820C0-1F67-4BAE-AAE4-BF7E13E71F3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D780DCD-76F0-4691-AA3D-E121110BA17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9688B28E-174B-4B2C-A3F3-6E2C0ECC397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0ADAE5E-4F36-42AD-9BC7-F57AD75161A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2C033DB-2070-4D8F-8305-10D2DF40987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3D9C43A-A48F-47A5-8E26-4F3B3E87C51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66D606F-0815-4755-AC7A-9A9AE4B735C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D206FA5-C1A7-4456-9BC0-5E4E61F3E2C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634FF4A-7C0A-4891-A825-1491D1EF1C2E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074C7A5-BE6F-466C-9CEB-354B9042B0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242651B-74A0-4C1F-BE60-4950AB6FA79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F4FC2BF-52AF-4B84-8B88-E177E974492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7BFB31F-BE78-45F7-A1FB-587D0C8166A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C709220-4E81-4C35-9420-69241E16F8E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3F1604C-876C-47C9-8806-CE26FC2AD2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66CC5F1-E8FC-4AAE-B134-D35D34FBA77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48AF2C3-5F93-4588-96E2-F3BE5E103BA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6F0CEF4-39FD-46F0-A417-E9247B9C82E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3CFD50D-86A0-4C95-84A6-3B9B8933C2B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7EED8778-2D7E-41BA-B485-31F9C485790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AC7E1F5-9565-4FAD-A2BD-32A8158998F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80FC61A-337A-4914-9CEF-B58899D2035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D8C931D-74DA-4FEF-946D-A37699EBF13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7710A73-4D93-49C7-8484-F50493153B7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8B29B58-C360-4441-8468-382DD5F5D76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7476081-3BE3-46D4-8EAB-1985B19BD64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9668B36-E7DF-4E7D-B7CC-3A67F336494B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ECEE016-B17D-4F57-8AB4-EAE02457696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6380FD6-DBDC-42DB-879A-EE4F7955B0E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7C1E301-C34E-49F6-B606-B89EE1328BD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138FC36-40B3-4F77-B7E7-C40BB41D6AB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E0A1FE7-A060-42B1-9FA0-26FC89E4A67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473BC89-FDD3-4D2C-B058-CDBD3BF0885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A6C856E-3A98-4E21-8877-EC117108B48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C88A994-90E8-49F6-BC09-4F2F2E7278B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A6AD0CC-6463-4611-9AC7-64E5490E0E5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414B661-D6D3-4298-B3BD-8D6C52E6110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F8B69-64C2-424B-9460-986EBD88B2E0}">
  <dimension ref="A1:AR267"/>
  <sheetViews>
    <sheetView rightToLeft="1" topLeftCell="G69" zoomScale="70" zoomScaleNormal="70" workbookViewId="0">
      <selection activeCell="J79" sqref="J79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5546875" style="25" bestFit="1" customWidth="1"/>
    <col min="9" max="9" width="25" style="23" bestFit="1" customWidth="1"/>
    <col min="10" max="10" width="14.5546875" style="23" bestFit="1" customWidth="1"/>
    <col min="11" max="11" width="14.6640625" style="23" hidden="1" customWidth="1"/>
    <col min="12" max="13" width="20.6640625" style="23" customWidth="1"/>
    <col min="14" max="14" width="26.1093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03" style="23" bestFit="1" customWidth="1"/>
    <col min="29" max="29" width="15.77734375" style="28" bestFit="1" customWidth="1"/>
    <col min="30" max="30" width="13.6640625" style="29" bestFit="1" customWidth="1"/>
    <col min="31" max="31" width="86.44140625" style="23" bestFit="1" customWidth="1"/>
    <col min="32" max="32" width="28.33203125" style="23" bestFit="1" customWidth="1"/>
    <col min="33" max="33" width="13.5546875" style="23" bestFit="1" customWidth="1"/>
    <col min="34" max="34" width="100.886718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1087</v>
      </c>
      <c r="I2" s="136" t="s">
        <v>911</v>
      </c>
      <c r="J2" s="123" t="s">
        <v>1306</v>
      </c>
      <c r="K2" s="10" t="str">
        <f t="shared" ref="K2:K5" ca="1" si="0">IF(C2, TODAY(), "" )</f>
        <v/>
      </c>
      <c r="L2" s="121"/>
      <c r="M2" s="121" t="s">
        <v>311</v>
      </c>
      <c r="N2" s="121" t="s">
        <v>312</v>
      </c>
      <c r="O2" s="102">
        <v>5501.3</v>
      </c>
      <c r="P2" s="102">
        <v>5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5" si="1">IF(C2, P2, U2 )</f>
        <v>0</v>
      </c>
      <c r="W2" s="11">
        <f t="shared" ref="W2:W5" si="2">P2-V2</f>
        <v>5</v>
      </c>
      <c r="X2" s="13">
        <f t="shared" ref="X2:X5" si="3">P2*T2</f>
        <v>256000000</v>
      </c>
      <c r="Y2" s="16"/>
      <c r="Z2" s="13">
        <f t="shared" ref="Z2:Z5" si="4">X2-Y2</f>
        <v>256000000</v>
      </c>
      <c r="AA2" s="133" t="s">
        <v>38</v>
      </c>
      <c r="AB2" s="131" t="s">
        <v>67</v>
      </c>
      <c r="AC2" s="127" t="s">
        <v>313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24"/>
      <c r="K3" s="10" t="str">
        <f t="shared" ca="1" si="0"/>
        <v/>
      </c>
      <c r="L3" s="122"/>
      <c r="M3" s="122"/>
      <c r="N3" s="122"/>
      <c r="O3" s="102">
        <v>5511.3</v>
      </c>
      <c r="P3" s="102">
        <v>1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1</v>
      </c>
      <c r="X3" s="13">
        <f t="shared" si="3"/>
        <v>69600000</v>
      </c>
      <c r="Y3" s="16"/>
      <c r="Z3" s="13">
        <f t="shared" si="4"/>
        <v>69600000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36">
        <v>2</v>
      </c>
      <c r="H4" s="139" t="s">
        <v>1087</v>
      </c>
      <c r="I4" s="136" t="s">
        <v>911</v>
      </c>
      <c r="J4" s="123" t="s">
        <v>1306</v>
      </c>
      <c r="K4" s="10" t="str">
        <f t="shared" ca="1" si="0"/>
        <v/>
      </c>
      <c r="L4" s="121"/>
      <c r="M4" s="121" t="s">
        <v>311</v>
      </c>
      <c r="N4" s="121" t="s">
        <v>655</v>
      </c>
      <c r="O4" s="102">
        <v>5501.3</v>
      </c>
      <c r="P4" s="102">
        <v>5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14"/>
      <c r="V4" s="15">
        <f t="shared" si="1"/>
        <v>0</v>
      </c>
      <c r="W4" s="11">
        <f t="shared" si="2"/>
        <v>5</v>
      </c>
      <c r="X4" s="13">
        <f t="shared" si="3"/>
        <v>256000000</v>
      </c>
      <c r="Y4" s="16"/>
      <c r="Z4" s="13">
        <f t="shared" si="4"/>
        <v>256000000</v>
      </c>
      <c r="AA4" s="133" t="s">
        <v>38</v>
      </c>
      <c r="AB4" s="131" t="s">
        <v>67</v>
      </c>
      <c r="AC4" s="127" t="s">
        <v>313</v>
      </c>
      <c r="AD4" s="129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تهران - کافه بیکری روستار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38"/>
      <c r="H5" s="141"/>
      <c r="I5" s="138"/>
      <c r="J5" s="124"/>
      <c r="K5" s="10" t="str">
        <f t="shared" ca="1" si="0"/>
        <v/>
      </c>
      <c r="L5" s="122"/>
      <c r="M5" s="122"/>
      <c r="N5" s="122"/>
      <c r="O5" s="102">
        <v>5511.3</v>
      </c>
      <c r="P5" s="102">
        <v>3</v>
      </c>
      <c r="Q5" s="12" t="str">
        <f>VLOOKUP(O5, '[1]لیست محصولات اردیبهشت ۱۴۰۳'!B:C,2,0)</f>
        <v>هامبلا | Hambella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69600000</v>
      </c>
      <c r="U5" s="14"/>
      <c r="V5" s="15">
        <f t="shared" si="1"/>
        <v>0</v>
      </c>
      <c r="W5" s="11">
        <f t="shared" si="2"/>
        <v>3</v>
      </c>
      <c r="X5" s="13">
        <f t="shared" si="3"/>
        <v>208800000</v>
      </c>
      <c r="Y5" s="16"/>
      <c r="Z5" s="13">
        <f t="shared" si="4"/>
        <v>208800000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3</v>
      </c>
      <c r="H6" s="9">
        <v>275220850763</v>
      </c>
      <c r="I6" s="101" t="s">
        <v>1184</v>
      </c>
      <c r="J6" s="102"/>
      <c r="K6" s="10"/>
      <c r="L6" s="11" t="s">
        <v>48</v>
      </c>
      <c r="M6" s="11" t="s">
        <v>1221</v>
      </c>
      <c r="N6" s="11"/>
      <c r="O6" s="102">
        <v>5523.2</v>
      </c>
      <c r="P6" s="102">
        <v>2</v>
      </c>
      <c r="Q6" s="12" t="str">
        <f>VLOOKUP(O6, '[1]لیست محصولات اردیبهشت ۱۴۰۳'!B:C,2,0)</f>
        <v>کوتوا دانکن | Kotowa Duncan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12150000</v>
      </c>
      <c r="U6" s="14"/>
      <c r="V6" s="15">
        <f t="shared" ref="V6:V65" si="7">IF(C6, P6, U6 )</f>
        <v>0</v>
      </c>
      <c r="W6" s="11">
        <f t="shared" ref="W6:W65" si="8">P6-V6</f>
        <v>2</v>
      </c>
      <c r="X6" s="13">
        <f t="shared" ref="X6:X65" si="9">P6*T6</f>
        <v>24300000</v>
      </c>
      <c r="Y6" s="16"/>
      <c r="Z6" s="13">
        <f t="shared" ref="Z6:Z65" si="10">X6-Y6</f>
        <v>24300000</v>
      </c>
      <c r="AA6" s="17" t="s">
        <v>38</v>
      </c>
      <c r="AB6" s="12" t="s">
        <v>1222</v>
      </c>
      <c r="AC6" s="18" t="s">
        <v>1223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خ نیاوران ، خ مقدسی ، خیابان محمود احمدی زمانی ، پلاک ۴ واحد ۱۰۰۲  - یاسمن مطهری اصل 09121081921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4</v>
      </c>
      <c r="H7" s="9">
        <v>275093545005</v>
      </c>
      <c r="I7" s="102" t="s">
        <v>1129</v>
      </c>
      <c r="J7" s="102"/>
      <c r="K7" s="10" t="str">
        <f t="shared" ref="K7:K65" ca="1" si="11">IF(C7, TODAY(), "" )</f>
        <v/>
      </c>
      <c r="L7" s="11" t="s">
        <v>216</v>
      </c>
      <c r="M7" s="11" t="s">
        <v>334</v>
      </c>
      <c r="N7" s="11" t="s">
        <v>335</v>
      </c>
      <c r="O7" s="102">
        <v>5501.2</v>
      </c>
      <c r="P7" s="102">
        <v>2</v>
      </c>
      <c r="Q7" s="12" t="str">
        <f>VLOOKUP(O7, '[1]لیست محصولات اردیبهشت ۱۴۰۳'!B:C,2,0)</f>
        <v>ورتکس | Vortex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9900000</v>
      </c>
      <c r="U7" s="24"/>
      <c r="V7" s="15">
        <f t="shared" si="7"/>
        <v>0</v>
      </c>
      <c r="W7" s="11">
        <f t="shared" si="8"/>
        <v>2</v>
      </c>
      <c r="X7" s="13">
        <f t="shared" si="9"/>
        <v>19800000</v>
      </c>
      <c r="Y7" s="16"/>
      <c r="Z7" s="13">
        <f t="shared" si="10"/>
        <v>19800000</v>
      </c>
      <c r="AA7" s="17" t="s">
        <v>38</v>
      </c>
      <c r="AB7" s="12" t="s">
        <v>336</v>
      </c>
      <c r="AC7" s="18" t="s">
        <v>337</v>
      </c>
      <c r="AD7" s="19" t="s">
        <v>41</v>
      </c>
      <c r="AE7" s="18"/>
      <c r="AF7" s="20"/>
      <c r="AG7" s="21" t="str">
        <f t="shared" si="5"/>
        <v>TRUE</v>
      </c>
      <c r="AH7" s="22" t="str">
        <f t="shared" si="6"/>
        <v>تهران خیابان طالقانی،خیابان موسوی،کوچه ایرانشهر،پلاک ۱ عمارت جهان کوچک من - امیرحسین ضیائی پور 09366388030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3">
        <v>5</v>
      </c>
      <c r="H8" s="125">
        <v>275106020281</v>
      </c>
      <c r="I8" s="123" t="s">
        <v>1129</v>
      </c>
      <c r="J8" s="123"/>
      <c r="K8" s="10" t="str">
        <f t="shared" ca="1" si="11"/>
        <v/>
      </c>
      <c r="L8" s="121" t="s">
        <v>903</v>
      </c>
      <c r="M8" s="121" t="s">
        <v>1195</v>
      </c>
      <c r="N8" s="121"/>
      <c r="O8" s="102">
        <v>5523.1</v>
      </c>
      <c r="P8" s="102">
        <v>1</v>
      </c>
      <c r="Q8" s="12" t="str">
        <f>VLOOKUP(O8, '[1]لیست محصولات اردیبهشت ۱۴۰۳'!B:C,2,0)</f>
        <v>کوتوا دانکن | Kotowa Duncan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2550000</v>
      </c>
      <c r="U8" s="14"/>
      <c r="V8" s="15">
        <f t="shared" si="7"/>
        <v>0</v>
      </c>
      <c r="W8" s="11">
        <f t="shared" si="8"/>
        <v>1</v>
      </c>
      <c r="X8" s="13">
        <f t="shared" si="9"/>
        <v>2550000</v>
      </c>
      <c r="Y8" s="16"/>
      <c r="Z8" s="13">
        <f t="shared" si="10"/>
        <v>2550000</v>
      </c>
      <c r="AA8" s="133" t="s">
        <v>415</v>
      </c>
      <c r="AB8" s="131" t="s">
        <v>1196</v>
      </c>
      <c r="AC8" s="127" t="s">
        <v>1197</v>
      </c>
      <c r="AD8" s="129"/>
      <c r="AE8" s="18"/>
      <c r="AF8" s="20"/>
      <c r="AG8" s="21" t="str">
        <f t="shared" si="5"/>
        <v>TRUE</v>
      </c>
      <c r="AH8" s="22" t="str">
        <f t="shared" si="6"/>
        <v>شیراز شهرک مهدیه کوچه ۸پلاک ۳۳۰  - غزاله درویشی 09301526380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1"/>
      <c r="H9" s="182"/>
      <c r="I9" s="151"/>
      <c r="J9" s="151"/>
      <c r="K9" s="10" t="str">
        <f t="shared" ca="1" si="11"/>
        <v/>
      </c>
      <c r="L9" s="135"/>
      <c r="M9" s="135"/>
      <c r="N9" s="135"/>
      <c r="O9" s="102">
        <v>1125.0999999999999</v>
      </c>
      <c r="P9" s="102">
        <v>1</v>
      </c>
      <c r="Q9" s="12" t="str">
        <f>VLOOKUP(O9, '[1]لیست محصولات اردیبهشت ۱۴۰۳'!B:C,2,0)</f>
        <v>بنجامین دیانوس | Benjamin De Dianous</v>
      </c>
      <c r="R9" s="102"/>
      <c r="S9" s="11">
        <f>VLOOKUP(O9, '[1]لیست محصولات اردیبهشت ۱۴۰۳'!B:F,5,0)</f>
        <v>80</v>
      </c>
      <c r="T9" s="13">
        <f>VLOOKUP(O9, '[1]لیست محصولات اردیبهشت ۱۴۰۳'!B:G,6,0)</f>
        <v>11000000</v>
      </c>
      <c r="U9" s="14"/>
      <c r="V9" s="15">
        <f t="shared" si="7"/>
        <v>0</v>
      </c>
      <c r="W9" s="11">
        <f t="shared" si="8"/>
        <v>1</v>
      </c>
      <c r="X9" s="13">
        <f t="shared" si="9"/>
        <v>11000000</v>
      </c>
      <c r="Y9" s="16"/>
      <c r="Z9" s="13">
        <f t="shared" si="10"/>
        <v>11000000</v>
      </c>
      <c r="AA9" s="155"/>
      <c r="AB9" s="154"/>
      <c r="AC9" s="153"/>
      <c r="AD9" s="152"/>
      <c r="AE9" s="18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1"/>
      <c r="H10" s="182"/>
      <c r="I10" s="151"/>
      <c r="J10" s="151"/>
      <c r="K10" s="10" t="str">
        <f t="shared" ca="1" si="11"/>
        <v/>
      </c>
      <c r="L10" s="135"/>
      <c r="M10" s="135"/>
      <c r="N10" s="135"/>
      <c r="O10" s="102">
        <v>5522.1</v>
      </c>
      <c r="P10" s="102">
        <v>1</v>
      </c>
      <c r="Q10" s="12" t="str">
        <f>VLOOKUP(O10, '[1]لیست محصولات اردیبهشت ۱۴۰۳'!B:C,2,0)</f>
        <v>تامارا | Tamara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2600000</v>
      </c>
      <c r="U10" s="14"/>
      <c r="V10" s="15">
        <f t="shared" si="7"/>
        <v>0</v>
      </c>
      <c r="W10" s="11">
        <f t="shared" si="8"/>
        <v>1</v>
      </c>
      <c r="X10" s="13">
        <f t="shared" si="9"/>
        <v>2600000</v>
      </c>
      <c r="Y10" s="16"/>
      <c r="Z10" s="13">
        <f t="shared" si="10"/>
        <v>2600000</v>
      </c>
      <c r="AA10" s="155"/>
      <c r="AB10" s="154"/>
      <c r="AC10" s="153"/>
      <c r="AD10" s="152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24"/>
      <c r="K11" s="10" t="str">
        <f t="shared" ca="1" si="11"/>
        <v/>
      </c>
      <c r="L11" s="122"/>
      <c r="M11" s="122"/>
      <c r="N11" s="122"/>
      <c r="O11" s="102">
        <v>5511.11</v>
      </c>
      <c r="P11" s="102">
        <v>1</v>
      </c>
      <c r="Q11" s="65" t="str">
        <f>VLOOKUP(O11, '[1]لیست محصولات اردیبهشت ۱۴۰۳'!B:C,2,0)</f>
        <v>هامبلا(رست دمی) | Hambella( Filter Roast)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2800000</v>
      </c>
      <c r="U11" s="14"/>
      <c r="V11" s="15">
        <f t="shared" si="7"/>
        <v>0</v>
      </c>
      <c r="W11" s="11">
        <f t="shared" si="8"/>
        <v>1</v>
      </c>
      <c r="X11" s="13">
        <f t="shared" si="9"/>
        <v>2800000</v>
      </c>
      <c r="Y11" s="16"/>
      <c r="Z11" s="13">
        <f t="shared" si="10"/>
        <v>2800000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6</v>
      </c>
      <c r="H12" s="9">
        <v>275117625801</v>
      </c>
      <c r="I12" s="102" t="s">
        <v>1129</v>
      </c>
      <c r="J12" s="102"/>
      <c r="K12" s="10" t="str">
        <f t="shared" ca="1" si="11"/>
        <v/>
      </c>
      <c r="L12" s="11" t="s">
        <v>1198</v>
      </c>
      <c r="M12" s="11" t="s">
        <v>1199</v>
      </c>
      <c r="N12" s="11"/>
      <c r="O12" s="102">
        <v>5523.1</v>
      </c>
      <c r="P12" s="102">
        <v>1</v>
      </c>
      <c r="Q12" s="12" t="str">
        <f>VLOOKUP(O12, '[1]لیست محصولات اردیبهشت ۱۴۰۳'!B:C,2,0)</f>
        <v>کوتوا دانکن | Kotowa Duncan</v>
      </c>
      <c r="R12" s="102" t="s">
        <v>460</v>
      </c>
      <c r="S12" s="11">
        <f>VLOOKUP(O12, '[1]لیست محصولات اردیبهشت ۱۴۰۳'!B:F,5,0)</f>
        <v>150</v>
      </c>
      <c r="T12" s="13">
        <f>VLOOKUP(O12, '[1]لیست محصولات اردیبهشت ۱۴۰۳'!B:G,6,0)</f>
        <v>2550000</v>
      </c>
      <c r="U12" s="14"/>
      <c r="V12" s="15">
        <f t="shared" si="7"/>
        <v>0</v>
      </c>
      <c r="W12" s="11">
        <f t="shared" si="8"/>
        <v>1</v>
      </c>
      <c r="X12" s="13">
        <f t="shared" si="9"/>
        <v>2550000</v>
      </c>
      <c r="Y12" s="16"/>
      <c r="Z12" s="13">
        <f t="shared" si="10"/>
        <v>2550000</v>
      </c>
      <c r="AA12" s="17" t="s">
        <v>1205</v>
      </c>
      <c r="AB12" s="12" t="s">
        <v>1206</v>
      </c>
      <c r="AC12" s="18" t="s">
        <v>1200</v>
      </c>
      <c r="AD12" s="19"/>
      <c r="AE12" s="18"/>
      <c r="AF12" s="20"/>
      <c r="AG12" s="21" t="str">
        <f t="shared" si="5"/>
        <v>TRUE</v>
      </c>
      <c r="AH12" s="22" t="str">
        <f t="shared" si="6"/>
        <v>اردبیل میدان ژاندارمری به طرف میدان مخابرات- کوچه نظافت ۱-پلاک ۳۷-ساختمان ترنم واحد ۷  - سحر جاوید 09021518090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3">
        <v>7</v>
      </c>
      <c r="H13" s="125">
        <v>275127716258</v>
      </c>
      <c r="I13" s="123" t="s">
        <v>1129</v>
      </c>
      <c r="J13" s="123"/>
      <c r="K13" s="10" t="str">
        <f t="shared" ca="1" si="11"/>
        <v/>
      </c>
      <c r="L13" s="121" t="s">
        <v>1201</v>
      </c>
      <c r="M13" s="121" t="s">
        <v>1204</v>
      </c>
      <c r="N13" s="121"/>
      <c r="O13" s="102">
        <v>3325.3</v>
      </c>
      <c r="P13" s="102">
        <v>1</v>
      </c>
      <c r="Q13" s="12" t="str">
        <f>VLOOKUP(O13, '[1]لیست محصولات اردیبهشت ۱۴۰۳'!B:C,2,0)</f>
        <v>راتناگری | Ratnagiri</v>
      </c>
      <c r="R13" s="102"/>
      <c r="S13" s="11">
        <f>VLOOKUP(O13, '[1]لیست محصولات اردیبهشت ۱۴۰۳'!B:F,5,0)</f>
        <v>40</v>
      </c>
      <c r="T13" s="13">
        <f>VLOOKUP(O13, '[1]لیست محصولات اردیبهشت ۱۴۰۳'!B:G,6,0)</f>
        <v>1250000</v>
      </c>
      <c r="U13" s="24"/>
      <c r="V13" s="15">
        <f t="shared" si="7"/>
        <v>0</v>
      </c>
      <c r="W13" s="11">
        <f t="shared" si="8"/>
        <v>1</v>
      </c>
      <c r="X13" s="13">
        <f t="shared" si="9"/>
        <v>1250000</v>
      </c>
      <c r="Y13" s="16"/>
      <c r="Z13" s="13">
        <f t="shared" si="10"/>
        <v>1250000</v>
      </c>
      <c r="AA13" s="133" t="s">
        <v>33</v>
      </c>
      <c r="AB13" s="131" t="s">
        <v>1202</v>
      </c>
      <c r="AC13" s="127" t="s">
        <v>1203</v>
      </c>
      <c r="AD13" s="129"/>
      <c r="AE13" s="18"/>
      <c r="AF13" s="20"/>
      <c r="AG13" s="21" t="str">
        <f t="shared" si="5"/>
        <v>TRUE</v>
      </c>
      <c r="AH13" s="22" t="str">
        <f t="shared" si="6"/>
        <v>کرمان خیابان ابوذر شمالی - کوچه ۳۳ پلاک ۳۷  - آرش  ؟ 09136372385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1"/>
      <c r="H14" s="182"/>
      <c r="I14" s="151"/>
      <c r="J14" s="151"/>
      <c r="K14" s="10" t="str">
        <f t="shared" ca="1" si="11"/>
        <v/>
      </c>
      <c r="L14" s="135"/>
      <c r="M14" s="135"/>
      <c r="N14" s="135"/>
      <c r="O14" s="102">
        <v>3326.3</v>
      </c>
      <c r="P14" s="102">
        <v>1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40</v>
      </c>
      <c r="T14" s="13">
        <f>VLOOKUP(O14, '[1]لیست محصولات اردیبهشت ۱۴۰۳'!B:G,6,0)</f>
        <v>1100000</v>
      </c>
      <c r="U14" s="14"/>
      <c r="V14" s="15">
        <f t="shared" si="7"/>
        <v>0</v>
      </c>
      <c r="W14" s="11">
        <f t="shared" si="8"/>
        <v>1</v>
      </c>
      <c r="X14" s="13">
        <f t="shared" si="9"/>
        <v>1100000</v>
      </c>
      <c r="Y14" s="16"/>
      <c r="Z14" s="13">
        <f t="shared" si="10"/>
        <v>1100000</v>
      </c>
      <c r="AA14" s="155"/>
      <c r="AB14" s="154"/>
      <c r="AC14" s="153"/>
      <c r="AD14" s="152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51"/>
      <c r="K15" s="10" t="str">
        <f t="shared" ca="1" si="11"/>
        <v/>
      </c>
      <c r="L15" s="135"/>
      <c r="M15" s="135"/>
      <c r="N15" s="135"/>
      <c r="O15" s="102">
        <v>5511.22</v>
      </c>
      <c r="P15" s="102">
        <v>1</v>
      </c>
      <c r="Q15" s="65" t="str">
        <f>VLOOKUP(O15, '[1]لیست محصولات اردیبهشت ۱۴۰۳'!B:C,2,0)</f>
        <v>هامبلا(رست دمی) | Hambella( Filter Roast)</v>
      </c>
      <c r="R15" s="102"/>
      <c r="S15" s="11">
        <f>VLOOKUP(O15, '[1]لیست محصولات اردیبهشت ۱۴۰۳'!B:F,5,0)</f>
        <v>750</v>
      </c>
      <c r="T15" s="13">
        <f>VLOOKUP(O15, '[1]لیست محصولات اردیبهشت ۱۴۰۳'!B:G,6,0)</f>
        <v>13350000</v>
      </c>
      <c r="U15" s="14"/>
      <c r="V15" s="15">
        <f t="shared" si="7"/>
        <v>0</v>
      </c>
      <c r="W15" s="11">
        <f t="shared" si="8"/>
        <v>1</v>
      </c>
      <c r="X15" s="13">
        <f t="shared" si="9"/>
        <v>13350000</v>
      </c>
      <c r="Y15" s="16"/>
      <c r="Z15" s="13">
        <f t="shared" si="10"/>
        <v>13350000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24"/>
      <c r="K16" s="10" t="str">
        <f t="shared" ca="1" si="11"/>
        <v/>
      </c>
      <c r="L16" s="122"/>
      <c r="M16" s="122"/>
      <c r="N16" s="122"/>
      <c r="O16" s="102">
        <v>5501.2</v>
      </c>
      <c r="P16" s="102">
        <v>1</v>
      </c>
      <c r="Q16" s="12" t="str">
        <f>VLOOKUP(O16, '[1]لیست محصولات اردیبهشت ۱۴۰۳'!B:C,2,0)</f>
        <v>ورتکس | Vortex</v>
      </c>
      <c r="R16" s="102"/>
      <c r="S16" s="11">
        <f>VLOOKUP(O16, '[1]لیست محصولات اردیبهشت ۱۴۰۳'!B:F,5,0)</f>
        <v>750</v>
      </c>
      <c r="T16" s="13">
        <f>VLOOKUP(O16, '[1]لیست محصولات اردیبهشت ۱۴۰۳'!B:G,6,0)</f>
        <v>9900000</v>
      </c>
      <c r="U16" s="14"/>
      <c r="V16" s="15">
        <f t="shared" si="7"/>
        <v>0</v>
      </c>
      <c r="W16" s="11">
        <f t="shared" si="8"/>
        <v>1</v>
      </c>
      <c r="X16" s="13">
        <f t="shared" si="9"/>
        <v>9900000</v>
      </c>
      <c r="Y16" s="16"/>
      <c r="Z16" s="13">
        <f t="shared" si="10"/>
        <v>9900000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3">
        <v>8</v>
      </c>
      <c r="H17" s="125">
        <v>275135331598</v>
      </c>
      <c r="I17" s="123" t="s">
        <v>1207</v>
      </c>
      <c r="J17" s="123"/>
      <c r="K17" s="10" t="str">
        <f t="shared" ca="1" si="11"/>
        <v/>
      </c>
      <c r="L17" s="121" t="s">
        <v>267</v>
      </c>
      <c r="M17" s="121" t="s">
        <v>71</v>
      </c>
      <c r="N17" s="121"/>
      <c r="O17" s="102">
        <v>5523.1</v>
      </c>
      <c r="P17" s="102">
        <v>2</v>
      </c>
      <c r="Q17" s="12" t="str">
        <f>VLOOKUP(O17, '[1]لیست محصولات اردیبهشت ۱۴۰۳'!B:C,2,0)</f>
        <v>کوتوا دانکن | Kotowa Duncan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2550000</v>
      </c>
      <c r="U17" s="14"/>
      <c r="V17" s="15">
        <f t="shared" si="7"/>
        <v>0</v>
      </c>
      <c r="W17" s="11">
        <f t="shared" si="8"/>
        <v>2</v>
      </c>
      <c r="X17" s="13">
        <f t="shared" si="9"/>
        <v>5100000</v>
      </c>
      <c r="Y17" s="16"/>
      <c r="Z17" s="13">
        <f t="shared" si="10"/>
        <v>5100000</v>
      </c>
      <c r="AA17" s="133" t="s">
        <v>841</v>
      </c>
      <c r="AB17" s="131" t="s">
        <v>1208</v>
      </c>
      <c r="AC17" s="127" t="s">
        <v>1209</v>
      </c>
      <c r="AD17" s="129"/>
      <c r="AE17" s="18"/>
      <c r="AF17" s="20"/>
      <c r="AG17" s="21" t="str">
        <f t="shared" si="5"/>
        <v>TRUE</v>
      </c>
      <c r="AH17" s="22" t="str">
        <f t="shared" si="6"/>
        <v>بوشهر خیابان یادگار امام-خیابان پاسارگاد بعد از کوچه ۵ ساختمان امیرعلی واحد ۷  - علی بحرینی 09171774415</v>
      </c>
    </row>
    <row r="18" spans="1:34" ht="22.35" customHeight="1">
      <c r="A18" s="7"/>
      <c r="B18" s="7"/>
      <c r="C18" s="7"/>
      <c r="D18" s="7"/>
      <c r="E18" s="7"/>
      <c r="F18" s="8"/>
      <c r="G18" s="151"/>
      <c r="H18" s="182"/>
      <c r="I18" s="151"/>
      <c r="J18" s="151"/>
      <c r="K18" s="10" t="str">
        <f t="shared" ca="1" si="11"/>
        <v/>
      </c>
      <c r="L18" s="135"/>
      <c r="M18" s="135"/>
      <c r="N18" s="135"/>
      <c r="O18" s="102">
        <v>5522.1</v>
      </c>
      <c r="P18" s="102">
        <v>2</v>
      </c>
      <c r="Q18" s="12" t="str">
        <f>VLOOKUP(O18, '[1]لیست محصولات اردیبهشت ۱۴۰۳'!B:C,2,0)</f>
        <v>تامارا | Tamara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2600000</v>
      </c>
      <c r="U18" s="14"/>
      <c r="V18" s="15">
        <f t="shared" si="7"/>
        <v>0</v>
      </c>
      <c r="W18" s="11">
        <f t="shared" si="8"/>
        <v>2</v>
      </c>
      <c r="X18" s="13">
        <f t="shared" si="9"/>
        <v>5200000</v>
      </c>
      <c r="Y18" s="16"/>
      <c r="Z18" s="13">
        <f t="shared" si="10"/>
        <v>5200000</v>
      </c>
      <c r="AA18" s="155"/>
      <c r="AB18" s="154"/>
      <c r="AC18" s="153"/>
      <c r="AD18" s="152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24"/>
      <c r="H19" s="126"/>
      <c r="I19" s="124"/>
      <c r="J19" s="124"/>
      <c r="K19" s="10" t="str">
        <f t="shared" ca="1" si="11"/>
        <v/>
      </c>
      <c r="L19" s="122"/>
      <c r="M19" s="122"/>
      <c r="N19" s="122"/>
      <c r="O19" s="102">
        <v>5501.1</v>
      </c>
      <c r="P19" s="102">
        <v>1</v>
      </c>
      <c r="Q19" s="12" t="str">
        <f>VLOOKUP(O19, '[1]لیست محصولات اردیبهشت ۱۴۰۳'!B:C,2,0)</f>
        <v>ورتکس | Vortex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2100000</v>
      </c>
      <c r="U19" s="14"/>
      <c r="V19" s="15">
        <f t="shared" si="7"/>
        <v>0</v>
      </c>
      <c r="W19" s="11">
        <f t="shared" si="8"/>
        <v>1</v>
      </c>
      <c r="X19" s="13">
        <f t="shared" si="9"/>
        <v>2100000</v>
      </c>
      <c r="Y19" s="16"/>
      <c r="Z19" s="13">
        <f t="shared" si="10"/>
        <v>2100000</v>
      </c>
      <c r="AA19" s="134"/>
      <c r="AB19" s="132"/>
      <c r="AC19" s="128"/>
      <c r="AD19" s="130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9</v>
      </c>
      <c r="H20" s="9">
        <v>275152709020</v>
      </c>
      <c r="I20" s="102" t="s">
        <v>1207</v>
      </c>
      <c r="J20" s="102"/>
      <c r="K20" s="10" t="str">
        <f t="shared" ca="1" si="11"/>
        <v/>
      </c>
      <c r="L20" s="11" t="s">
        <v>253</v>
      </c>
      <c r="M20" s="11" t="s">
        <v>1210</v>
      </c>
      <c r="N20" s="11" t="s">
        <v>1211</v>
      </c>
      <c r="O20" s="102">
        <v>5501.3</v>
      </c>
      <c r="P20" s="102">
        <v>2</v>
      </c>
      <c r="Q20" s="12" t="str">
        <f>VLOOKUP(O20, '[1]لیست محصولات اردیبهشت ۱۴۰۳'!B:C,2,0)</f>
        <v>ورتکس | Vortex</v>
      </c>
      <c r="R20" s="102"/>
      <c r="S20" s="11">
        <f>VLOOKUP(O20, '[1]لیست محصولات اردیبهشت ۱۴۰۳'!B:F,5,0)</f>
        <v>4000</v>
      </c>
      <c r="T20" s="13">
        <f>VLOOKUP(O20, '[1]لیست محصولات اردیبهشت ۱۴۰۳'!B:G,6,0)</f>
        <v>51200000</v>
      </c>
      <c r="U20" s="14"/>
      <c r="V20" s="15">
        <f t="shared" si="7"/>
        <v>0</v>
      </c>
      <c r="W20" s="11">
        <f t="shared" si="8"/>
        <v>2</v>
      </c>
      <c r="X20" s="13">
        <f t="shared" si="9"/>
        <v>102400000</v>
      </c>
      <c r="Y20" s="16"/>
      <c r="Z20" s="13">
        <f t="shared" si="10"/>
        <v>102400000</v>
      </c>
      <c r="AA20" s="17" t="s">
        <v>33</v>
      </c>
      <c r="AB20" s="12" t="s">
        <v>1212</v>
      </c>
      <c r="AC20" s="18" t="s">
        <v>1213</v>
      </c>
      <c r="AD20" s="19"/>
      <c r="AE20" s="18"/>
      <c r="AF20" s="20"/>
      <c r="AG20" s="21" t="str">
        <f t="shared" si="5"/>
        <v>TRUE</v>
      </c>
      <c r="AH20" s="22" t="str">
        <f t="shared" si="6"/>
        <v>کرمان شهربابک - خیابان حقانی روبروی مدرسه عدالت کافه برزیل - سعید عباسی نسب 09198157580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10</v>
      </c>
      <c r="H21" s="9">
        <v>275164479559</v>
      </c>
      <c r="I21" s="102" t="s">
        <v>1207</v>
      </c>
      <c r="J21" s="102" t="s">
        <v>1306</v>
      </c>
      <c r="K21" s="10" t="str">
        <f t="shared" ca="1" si="11"/>
        <v/>
      </c>
      <c r="L21" s="11" t="s">
        <v>1214</v>
      </c>
      <c r="M21" s="11" t="s">
        <v>1215</v>
      </c>
      <c r="N21" s="11" t="s">
        <v>1216</v>
      </c>
      <c r="O21" s="102">
        <v>5501.3</v>
      </c>
      <c r="P21" s="102">
        <v>2</v>
      </c>
      <c r="Q21" s="12" t="str">
        <f>VLOOKUP(O21, '[1]لیست محصولات اردیبهشت ۱۴۰۳'!B:C,2,0)</f>
        <v>ورتکس | Vortex</v>
      </c>
      <c r="R21" s="102"/>
      <c r="S21" s="11">
        <f>VLOOKUP(O21, '[1]لیست محصولات اردیبهشت ۱۴۰۳'!B:F,5,0)</f>
        <v>4000</v>
      </c>
      <c r="T21" s="13">
        <f>VLOOKUP(O21, '[1]لیست محصولات اردیبهشت ۱۴۰۳'!B:G,6,0)</f>
        <v>51200000</v>
      </c>
      <c r="U21" s="14"/>
      <c r="V21" s="15">
        <f t="shared" si="7"/>
        <v>0</v>
      </c>
      <c r="W21" s="11">
        <f t="shared" si="8"/>
        <v>2</v>
      </c>
      <c r="X21" s="13">
        <f t="shared" si="9"/>
        <v>102400000</v>
      </c>
      <c r="Y21" s="16"/>
      <c r="Z21" s="13">
        <f t="shared" si="10"/>
        <v>102400000</v>
      </c>
      <c r="AA21" s="17" t="s">
        <v>38</v>
      </c>
      <c r="AB21" s="12" t="s">
        <v>1217</v>
      </c>
      <c r="AC21" s="18" t="s">
        <v>1218</v>
      </c>
      <c r="AD21" s="19"/>
      <c r="AE21" s="18"/>
      <c r="AF21" s="20"/>
      <c r="AG21" s="21" t="str">
        <f t="shared" si="5"/>
        <v>TRUE</v>
      </c>
      <c r="AH21" s="22" t="str">
        <f t="shared" si="6"/>
        <v>تهران بزرگراه حقانى بلوار كتابخانه ملى ضلع جنوبى پرديس تئاتر موسيقى کافه کُر - فهیمه قدم یاری 09124431359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11</v>
      </c>
      <c r="H22" s="125">
        <v>275180333411</v>
      </c>
      <c r="I22" s="123" t="s">
        <v>1207</v>
      </c>
      <c r="J22" s="123"/>
      <c r="K22" s="10" t="str">
        <f t="shared" ca="1" si="11"/>
        <v/>
      </c>
      <c r="L22" s="121" t="s">
        <v>267</v>
      </c>
      <c r="M22" s="121" t="s">
        <v>235</v>
      </c>
      <c r="N22" s="121"/>
      <c r="O22" s="102">
        <v>5511.1</v>
      </c>
      <c r="P22" s="102">
        <v>1</v>
      </c>
      <c r="Q22" s="12" t="str">
        <f>VLOOKUP(O22, '[1]لیست محصولات اردیبهشت ۱۴۰۳'!B:C,2,0)</f>
        <v>هامبلا | Hambella</v>
      </c>
      <c r="R22" s="102" t="s">
        <v>151</v>
      </c>
      <c r="S22" s="11">
        <f>VLOOKUP(O22, '[1]لیست محصولات اردیبهشت ۱۴۰۳'!B:F,5,0)</f>
        <v>150</v>
      </c>
      <c r="T22" s="13">
        <f>VLOOKUP(O22, '[1]لیست محصولات اردیبهشت ۱۴۰۳'!B:G,6,0)</f>
        <v>2800000</v>
      </c>
      <c r="U22" s="14"/>
      <c r="V22" s="15">
        <f t="shared" si="7"/>
        <v>0</v>
      </c>
      <c r="W22" s="11">
        <f t="shared" si="8"/>
        <v>1</v>
      </c>
      <c r="X22" s="13">
        <f t="shared" si="9"/>
        <v>2800000</v>
      </c>
      <c r="Y22" s="16"/>
      <c r="Z22" s="13">
        <f t="shared" si="10"/>
        <v>2800000</v>
      </c>
      <c r="AA22" s="133" t="s">
        <v>38</v>
      </c>
      <c r="AB22" s="131" t="s">
        <v>1219</v>
      </c>
      <c r="AC22" s="127" t="s">
        <v>1220</v>
      </c>
      <c r="AD22" s="129"/>
      <c r="AE22" s="18"/>
      <c r="AF22" s="20"/>
      <c r="AG22" s="21" t="str">
        <f t="shared" si="5"/>
        <v>TRUE</v>
      </c>
      <c r="AH22" s="22" t="str">
        <f t="shared" si="6"/>
        <v>تهران نیاوران جماران خیابان حسن پور سرای محله جماران - کافه زنو  - علی میرزایی 09900069383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4"/>
      <c r="H23" s="126"/>
      <c r="I23" s="124"/>
      <c r="J23" s="124"/>
      <c r="K23" s="10" t="str">
        <f t="shared" ca="1" si="11"/>
        <v/>
      </c>
      <c r="L23" s="122"/>
      <c r="M23" s="122"/>
      <c r="N23" s="122"/>
      <c r="O23" s="102">
        <v>5511.1</v>
      </c>
      <c r="P23" s="102">
        <v>1</v>
      </c>
      <c r="Q23" s="12" t="str">
        <f>VLOOKUP(O23, '[1]لیست محصولات اردیبهشت ۱۴۰۳'!B:C,2,0)</f>
        <v>هامبلا | Hambella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2800000</v>
      </c>
      <c r="U23" s="14"/>
      <c r="V23" s="15">
        <f t="shared" si="7"/>
        <v>0</v>
      </c>
      <c r="W23" s="11">
        <f t="shared" si="8"/>
        <v>1</v>
      </c>
      <c r="X23" s="13">
        <f t="shared" si="9"/>
        <v>2800000</v>
      </c>
      <c r="Y23" s="16"/>
      <c r="Z23" s="13">
        <f t="shared" si="10"/>
        <v>2800000</v>
      </c>
      <c r="AA23" s="134"/>
      <c r="AB23" s="132"/>
      <c r="AC23" s="128"/>
      <c r="AD23" s="130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23">
        <v>12</v>
      </c>
      <c r="H24" s="125">
        <v>275203980758</v>
      </c>
      <c r="I24" s="123" t="s">
        <v>1207</v>
      </c>
      <c r="J24" s="123"/>
      <c r="K24" s="10" t="str">
        <f t="shared" ca="1" si="11"/>
        <v/>
      </c>
      <c r="L24" s="121" t="s">
        <v>315</v>
      </c>
      <c r="M24" s="121" t="s">
        <v>404</v>
      </c>
      <c r="N24" s="121" t="s">
        <v>405</v>
      </c>
      <c r="O24" s="102">
        <v>5523.2</v>
      </c>
      <c r="P24" s="102">
        <v>4</v>
      </c>
      <c r="Q24" s="12" t="str">
        <f>VLOOKUP(O24, '[1]لیست محصولات اردیبهشت ۱۴۰۳'!B:C,2,0)</f>
        <v>کوتوا دانکن | Kotowa Duncan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12150000</v>
      </c>
      <c r="U24" s="14"/>
      <c r="V24" s="15">
        <f t="shared" si="7"/>
        <v>0</v>
      </c>
      <c r="W24" s="11">
        <f t="shared" si="8"/>
        <v>4</v>
      </c>
      <c r="X24" s="13">
        <f t="shared" si="9"/>
        <v>48600000</v>
      </c>
      <c r="Y24" s="16"/>
      <c r="Z24" s="13">
        <f t="shared" si="10"/>
        <v>48600000</v>
      </c>
      <c r="AA24" s="133" t="s">
        <v>282</v>
      </c>
      <c r="AB24" s="131" t="s">
        <v>929</v>
      </c>
      <c r="AC24" s="127" t="s">
        <v>407</v>
      </c>
      <c r="AD24" s="129"/>
      <c r="AE24" s="18"/>
      <c r="AF24" s="20"/>
      <c r="AG24" s="21" t="str">
        <f t="shared" si="5"/>
        <v>TRUE</v>
      </c>
      <c r="AH24" s="22" t="str">
        <f t="shared" si="6"/>
        <v>زنجان چهارراه سعدی به سمت دروازه ارک کوچه شادمان قهوه آفریقا - محمدرضا جلدی 09195241245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1"/>
      <c r="H25" s="182"/>
      <c r="I25" s="151"/>
      <c r="J25" s="151"/>
      <c r="K25" s="10" t="str">
        <f t="shared" ca="1" si="11"/>
        <v/>
      </c>
      <c r="L25" s="135"/>
      <c r="M25" s="135"/>
      <c r="N25" s="135"/>
      <c r="O25" s="102">
        <v>5511.22</v>
      </c>
      <c r="P25" s="102">
        <v>3</v>
      </c>
      <c r="Q25" s="65" t="str">
        <f>VLOOKUP(O25, '[1]لیست محصولات اردیبهشت ۱۴۰۳'!B:C,2,0)</f>
        <v>هامبلا(رست دمی) | Hambella( Filter Roast)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13350000</v>
      </c>
      <c r="U25" s="14"/>
      <c r="V25" s="15">
        <f t="shared" si="7"/>
        <v>0</v>
      </c>
      <c r="W25" s="11">
        <f t="shared" si="8"/>
        <v>3</v>
      </c>
      <c r="X25" s="13">
        <f t="shared" si="9"/>
        <v>40050000</v>
      </c>
      <c r="Y25" s="16"/>
      <c r="Z25" s="13">
        <f t="shared" si="10"/>
        <v>40050000</v>
      </c>
      <c r="AA25" s="155"/>
      <c r="AB25" s="154"/>
      <c r="AC25" s="153"/>
      <c r="AD25" s="152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24"/>
      <c r="H26" s="126"/>
      <c r="I26" s="124"/>
      <c r="J26" s="124"/>
      <c r="K26" s="10" t="str">
        <f t="shared" ca="1" si="11"/>
        <v/>
      </c>
      <c r="L26" s="122"/>
      <c r="M26" s="122"/>
      <c r="N26" s="122"/>
      <c r="O26" s="102">
        <v>3326.2</v>
      </c>
      <c r="P26" s="102">
        <v>1</v>
      </c>
      <c r="Q26" s="12" t="str">
        <f>VLOOKUP(O26, '[1]لیست محصولات اردیبهشت ۱۴۰۳'!B:C,2,0)</f>
        <v>میاگروس | Milagros</v>
      </c>
      <c r="R26" s="102"/>
      <c r="S26" s="11">
        <f>VLOOKUP(O26, '[1]لیست محصولات اردیبهشت ۱۴۰۳'!B:F,5,0)</f>
        <v>750</v>
      </c>
      <c r="T26" s="13">
        <f>VLOOKUP(O26, '[1]لیست محصولات اردیبهشت ۱۴۰۳'!B:G,6,0)</f>
        <v>18150000</v>
      </c>
      <c r="U26" s="14"/>
      <c r="V26" s="15">
        <f t="shared" si="7"/>
        <v>0</v>
      </c>
      <c r="W26" s="11">
        <f t="shared" si="8"/>
        <v>1</v>
      </c>
      <c r="X26" s="13">
        <f t="shared" si="9"/>
        <v>18150000</v>
      </c>
      <c r="Y26" s="16"/>
      <c r="Z26" s="13">
        <f t="shared" si="10"/>
        <v>18150000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>
        <v>13</v>
      </c>
      <c r="H27" s="9">
        <v>275231035258</v>
      </c>
      <c r="I27" s="102" t="s">
        <v>1184</v>
      </c>
      <c r="J27" s="102"/>
      <c r="K27" s="10"/>
      <c r="L27" s="11" t="s">
        <v>950</v>
      </c>
      <c r="M27" s="11" t="s">
        <v>951</v>
      </c>
      <c r="N27" s="11"/>
      <c r="O27" s="102">
        <v>5523.2</v>
      </c>
      <c r="P27" s="102">
        <v>1</v>
      </c>
      <c r="Q27" s="12" t="str">
        <f>VLOOKUP(O27, '[1]لیست محصولات اردیبهشت ۱۴۰۳'!B:C,2,0)</f>
        <v>کوتوا دانکن | Kotowa Duncan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12150000</v>
      </c>
      <c r="U27" s="14"/>
      <c r="V27" s="15">
        <f t="shared" si="7"/>
        <v>0</v>
      </c>
      <c r="W27" s="11">
        <f t="shared" si="8"/>
        <v>1</v>
      </c>
      <c r="X27" s="13">
        <f t="shared" si="9"/>
        <v>12150000</v>
      </c>
      <c r="Y27" s="16"/>
      <c r="Z27" s="13">
        <f t="shared" si="10"/>
        <v>12150000</v>
      </c>
      <c r="AA27" s="17" t="s">
        <v>38</v>
      </c>
      <c r="AB27" s="12" t="s">
        <v>952</v>
      </c>
      <c r="AC27" s="18" t="s">
        <v>953</v>
      </c>
      <c r="AD27" s="19" t="s">
        <v>41</v>
      </c>
      <c r="AE27" s="18"/>
      <c r="AF27" s="20"/>
      <c r="AG27" s="21" t="str">
        <f t="shared" si="5"/>
        <v>TRUE</v>
      </c>
      <c r="AH27" s="22" t="str">
        <f t="shared" si="6"/>
        <v>تهران عدل شمالی_بلوار کمالی_خیابان جهاد_کوچه جهاد سوم_پلاک ۶/۸  - فرشاد شیرانی 09132274506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3">
        <v>14</v>
      </c>
      <c r="H28" s="125">
        <v>275234607539</v>
      </c>
      <c r="I28" s="123" t="s">
        <v>1184</v>
      </c>
      <c r="J28" s="123" t="s">
        <v>1306</v>
      </c>
      <c r="K28" s="10" t="str">
        <f t="shared" ca="1" si="11"/>
        <v/>
      </c>
      <c r="L28" s="121"/>
      <c r="M28" s="121"/>
      <c r="N28" s="121" t="s">
        <v>1224</v>
      </c>
      <c r="O28" s="102">
        <v>5501.3</v>
      </c>
      <c r="P28" s="102">
        <v>1</v>
      </c>
      <c r="Q28" s="12" t="str">
        <f>VLOOKUP(O28, '[1]لیست محصولات اردیبهشت ۱۴۰۳'!B:C,2,0)</f>
        <v>ورتکس | Vortex</v>
      </c>
      <c r="R28" s="102"/>
      <c r="S28" s="11">
        <f>VLOOKUP(O28, '[1]لیست محصولات اردیبهشت ۱۴۰۳'!B:F,5,0)</f>
        <v>4000</v>
      </c>
      <c r="T28" s="13">
        <f>VLOOKUP(O28, '[1]لیست محصولات اردیبهشت ۱۴۰۳'!B:G,6,0)</f>
        <v>51200000</v>
      </c>
      <c r="U28" s="14"/>
      <c r="V28" s="15">
        <f t="shared" si="7"/>
        <v>0</v>
      </c>
      <c r="W28" s="11">
        <f t="shared" si="8"/>
        <v>1</v>
      </c>
      <c r="X28" s="13">
        <f t="shared" si="9"/>
        <v>51200000</v>
      </c>
      <c r="Y28" s="16"/>
      <c r="Z28" s="13">
        <f t="shared" si="10"/>
        <v>51200000</v>
      </c>
      <c r="AA28" s="133" t="s">
        <v>38</v>
      </c>
      <c r="AB28" s="131" t="s">
        <v>1225</v>
      </c>
      <c r="AC28" s="127" t="s">
        <v>1226</v>
      </c>
      <c r="AD28" s="129"/>
      <c r="AE28" s="18"/>
      <c r="AF28" s="20"/>
      <c r="AG28" s="21" t="str">
        <f t="shared" si="5"/>
        <v>TRUE</v>
      </c>
      <c r="AH28" s="22" t="str">
        <f t="shared" si="6"/>
        <v>تهران خ کریمخان خ عضدی (ابان جنوبی) پایین تر از بیمارستان ابان پلاک ۳۸ کافه ناتور -   09121112126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4"/>
      <c r="H29" s="126"/>
      <c r="I29" s="124"/>
      <c r="J29" s="124"/>
      <c r="K29" s="10" t="str">
        <f t="shared" ca="1" si="11"/>
        <v/>
      </c>
      <c r="L29" s="122"/>
      <c r="M29" s="122"/>
      <c r="N29" s="122"/>
      <c r="O29" s="102">
        <v>5523.2</v>
      </c>
      <c r="P29" s="102">
        <v>1</v>
      </c>
      <c r="Q29" s="12" t="str">
        <f>VLOOKUP(O29, '[1]لیست محصولات اردیبهشت ۱۴۰۳'!B:C,2,0)</f>
        <v>کوتوا دانکن | Kotowa Duncan</v>
      </c>
      <c r="R29" s="102"/>
      <c r="S29" s="11">
        <f>VLOOKUP(O29, '[1]لیست محصولات اردیبهشت ۱۴۰۳'!B:F,5,0)</f>
        <v>750</v>
      </c>
      <c r="T29" s="13">
        <f>VLOOKUP(O29, '[1]لیست محصولات اردیبهشت ۱۴۰۳'!B:G,6,0)</f>
        <v>12150000</v>
      </c>
      <c r="U29" s="14"/>
      <c r="V29" s="15">
        <f t="shared" si="7"/>
        <v>0</v>
      </c>
      <c r="W29" s="11">
        <f t="shared" si="8"/>
        <v>1</v>
      </c>
      <c r="X29" s="13">
        <f t="shared" si="9"/>
        <v>12150000</v>
      </c>
      <c r="Y29" s="16"/>
      <c r="Z29" s="13">
        <f t="shared" si="10"/>
        <v>12150000</v>
      </c>
      <c r="AA29" s="134"/>
      <c r="AB29" s="132"/>
      <c r="AC29" s="128"/>
      <c r="AD29" s="130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>
        <v>15</v>
      </c>
      <c r="H30" s="9">
        <v>275233793204</v>
      </c>
      <c r="I30" s="102" t="s">
        <v>1184</v>
      </c>
      <c r="J30" s="102"/>
      <c r="K30" s="10" t="str">
        <f t="shared" ca="1" si="11"/>
        <v/>
      </c>
      <c r="L30" s="11" t="s">
        <v>713</v>
      </c>
      <c r="M30" s="11" t="s">
        <v>714</v>
      </c>
      <c r="N30" s="11" t="s">
        <v>715</v>
      </c>
      <c r="O30" s="102">
        <v>5511.3</v>
      </c>
      <c r="P30" s="102">
        <v>1</v>
      </c>
      <c r="Q30" s="12" t="str">
        <f>VLOOKUP(O30, '[1]لیست محصولات اردیبهشت ۱۴۰۳'!B:C,2,0)</f>
        <v>هامبلا | Hambella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69600000</v>
      </c>
      <c r="U30" s="14"/>
      <c r="V30" s="15">
        <f t="shared" si="7"/>
        <v>0</v>
      </c>
      <c r="W30" s="11">
        <f t="shared" si="8"/>
        <v>1</v>
      </c>
      <c r="X30" s="13">
        <f t="shared" si="9"/>
        <v>69600000</v>
      </c>
      <c r="Y30" s="16"/>
      <c r="Z30" s="13">
        <f t="shared" si="10"/>
        <v>69600000</v>
      </c>
      <c r="AA30" s="17" t="s">
        <v>1145</v>
      </c>
      <c r="AB30" s="12" t="s">
        <v>1227</v>
      </c>
      <c r="AC30" s="18" t="s">
        <v>718</v>
      </c>
      <c r="AD30" s="19"/>
      <c r="AE30" s="115" t="s">
        <v>1228</v>
      </c>
      <c r="AF30" s="20"/>
      <c r="AG30" s="21" t="str">
        <f t="shared" si="5"/>
        <v>TRUE</v>
      </c>
      <c r="AH30" s="22" t="str">
        <f t="shared" si="6"/>
        <v>مازندران قائم شهر - خ ساری نبش نیما یاس ۴۱ کافه تین - کمیل صفرپور 09901072353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16</v>
      </c>
      <c r="H31" s="9">
        <v>54304790001</v>
      </c>
      <c r="I31" s="102" t="s">
        <v>1184</v>
      </c>
      <c r="J31" s="102"/>
      <c r="K31" s="10" t="str">
        <f t="shared" ca="1" si="11"/>
        <v/>
      </c>
      <c r="L31" s="11" t="s">
        <v>1229</v>
      </c>
      <c r="M31" s="11" t="s">
        <v>1230</v>
      </c>
      <c r="N31" s="11"/>
      <c r="O31" s="102">
        <v>5523.2</v>
      </c>
      <c r="P31" s="102">
        <v>1</v>
      </c>
      <c r="Q31" s="12" t="str">
        <f>VLOOKUP(O31, '[1]لیست محصولات اردیبهشت ۱۴۰۳'!B:C,2,0)</f>
        <v>کوتوا دانکن | Kotowa Duncan</v>
      </c>
      <c r="R31" s="102" t="s">
        <v>151</v>
      </c>
      <c r="S31" s="11">
        <f>VLOOKUP(O31, '[1]لیست محصولات اردیبهشت ۱۴۰۳'!B:F,5,0)</f>
        <v>750</v>
      </c>
      <c r="T31" s="13">
        <f>VLOOKUP(O31, '[1]لیست محصولات اردیبهشت ۱۴۰۳'!B:G,6,0)</f>
        <v>12150000</v>
      </c>
      <c r="U31" s="14"/>
      <c r="V31" s="15">
        <f t="shared" si="7"/>
        <v>0</v>
      </c>
      <c r="W31" s="11">
        <f t="shared" si="8"/>
        <v>1</v>
      </c>
      <c r="X31" s="13">
        <f t="shared" si="9"/>
        <v>12150000</v>
      </c>
      <c r="Y31" s="16"/>
      <c r="Z31" s="13">
        <f t="shared" si="10"/>
        <v>12150000</v>
      </c>
      <c r="AA31" s="17" t="s">
        <v>38</v>
      </c>
      <c r="AB31" s="12" t="s">
        <v>1231</v>
      </c>
      <c r="AC31" s="18" t="s">
        <v>1232</v>
      </c>
      <c r="AD31" s="19" t="s">
        <v>41</v>
      </c>
      <c r="AE31" s="18"/>
      <c r="AF31" s="20"/>
      <c r="AG31" s="21" t="str">
        <f t="shared" si="5"/>
        <v>TRUE</v>
      </c>
      <c r="AH31" s="22" t="str">
        <f t="shared" si="6"/>
        <v>تهران ورامين بلوار رسالت خيابان زواره بن بست غزال پلاك ٥ طبقه اول تا سوم  - دینا خانی 09351417508</v>
      </c>
    </row>
    <row r="32" spans="1:34" ht="22.35" customHeight="1">
      <c r="A32" s="7"/>
      <c r="B32" s="7"/>
      <c r="C32" s="7"/>
      <c r="D32" s="7"/>
      <c r="E32" s="7"/>
      <c r="F32" s="8"/>
      <c r="G32" s="102">
        <v>17</v>
      </c>
      <c r="H32" s="9">
        <v>275236238282</v>
      </c>
      <c r="I32" s="102" t="s">
        <v>1184</v>
      </c>
      <c r="J32" s="102"/>
      <c r="K32" s="10" t="str">
        <f t="shared" ca="1" si="11"/>
        <v/>
      </c>
      <c r="L32" s="11" t="s">
        <v>538</v>
      </c>
      <c r="M32" s="11" t="s">
        <v>755</v>
      </c>
      <c r="N32" s="11" t="s">
        <v>756</v>
      </c>
      <c r="O32" s="102">
        <v>5501.3</v>
      </c>
      <c r="P32" s="102">
        <v>1</v>
      </c>
      <c r="Q32" s="12" t="str">
        <f>VLOOKUP(O32, '[1]لیست محصولات اردیبهشت ۱۴۰۳'!B:C,2,0)</f>
        <v>ورتکس | Vortex</v>
      </c>
      <c r="R32" s="102"/>
      <c r="S32" s="11">
        <f>VLOOKUP(O32, '[1]لیست محصولات اردیبهشت ۱۴۰۳'!B:F,5,0)</f>
        <v>4000</v>
      </c>
      <c r="T32" s="13">
        <f>VLOOKUP(O32, '[1]لیست محصولات اردیبهشت ۱۴۰۳'!B:G,6,0)</f>
        <v>51200000</v>
      </c>
      <c r="U32" s="14"/>
      <c r="V32" s="15">
        <f t="shared" si="7"/>
        <v>0</v>
      </c>
      <c r="W32" s="11">
        <f t="shared" si="8"/>
        <v>1</v>
      </c>
      <c r="X32" s="13">
        <f t="shared" si="9"/>
        <v>51200000</v>
      </c>
      <c r="Y32" s="16"/>
      <c r="Z32" s="13">
        <f t="shared" si="10"/>
        <v>51200000</v>
      </c>
      <c r="AA32" s="17" t="s">
        <v>292</v>
      </c>
      <c r="AB32" s="12" t="s">
        <v>757</v>
      </c>
      <c r="AC32" s="18" t="s">
        <v>758</v>
      </c>
      <c r="AD32" s="19"/>
      <c r="AE32" s="18"/>
      <c r="AF32" s="20"/>
      <c r="AG32" s="21" t="str">
        <f t="shared" si="5"/>
        <v>TRUE</v>
      </c>
      <c r="AH32" s="22" t="str">
        <f t="shared" si="6"/>
        <v>اصفهان خیابان شمس آبادی، کوچه کازرونی، نبش سه راهی، پاساژ امید،طبقه اول کافه دولت - نگار نقیه 09334075144</v>
      </c>
    </row>
    <row r="33" spans="1:34" ht="22.35" customHeight="1">
      <c r="A33" s="7"/>
      <c r="B33" s="7"/>
      <c r="C33" s="7"/>
      <c r="D33" s="7"/>
      <c r="E33" s="7"/>
      <c r="F33" s="8"/>
      <c r="G33" s="102">
        <v>18</v>
      </c>
      <c r="H33" s="9">
        <v>54306566901</v>
      </c>
      <c r="I33" s="102" t="s">
        <v>1184</v>
      </c>
      <c r="J33" s="102" t="s">
        <v>1306</v>
      </c>
      <c r="K33" s="10" t="str">
        <f t="shared" ca="1" si="11"/>
        <v/>
      </c>
      <c r="L33" s="11" t="s">
        <v>272</v>
      </c>
      <c r="M33" s="11" t="s">
        <v>1233</v>
      </c>
      <c r="N33" s="11" t="s">
        <v>1234</v>
      </c>
      <c r="O33" s="102">
        <v>5523.2</v>
      </c>
      <c r="P33" s="102">
        <v>1</v>
      </c>
      <c r="Q33" s="12" t="str">
        <f>VLOOKUP(O33, '[1]لیست محصولات اردیبهشت ۱۴۰۳'!B:C,2,0)</f>
        <v>کوتوا دانکن | Kotowa Duncan</v>
      </c>
      <c r="R33" s="102"/>
      <c r="S33" s="11">
        <f>VLOOKUP(O33, '[1]لیست محصولات اردیبهشت ۱۴۰۳'!B:F,5,0)</f>
        <v>750</v>
      </c>
      <c r="T33" s="13">
        <f>VLOOKUP(O33, '[1]لیست محصولات اردیبهشت ۱۴۰۳'!B:G,6,0)</f>
        <v>12150000</v>
      </c>
      <c r="U33" s="14"/>
      <c r="V33" s="15">
        <f t="shared" si="7"/>
        <v>0</v>
      </c>
      <c r="W33" s="11">
        <f t="shared" si="8"/>
        <v>1</v>
      </c>
      <c r="X33" s="13">
        <f t="shared" si="9"/>
        <v>12150000</v>
      </c>
      <c r="Y33" s="16"/>
      <c r="Z33" s="13">
        <f t="shared" si="10"/>
        <v>12150000</v>
      </c>
      <c r="AA33" s="17" t="s">
        <v>38</v>
      </c>
      <c r="AB33" s="12" t="s">
        <v>1235</v>
      </c>
      <c r="AC33" s="18" t="s">
        <v>1236</v>
      </c>
      <c r="AD33" s="19" t="s">
        <v>41</v>
      </c>
      <c r="AE33" s="18"/>
      <c r="AF33" s="20"/>
      <c r="AG33" s="21" t="str">
        <f t="shared" si="5"/>
        <v>TRUE</v>
      </c>
      <c r="AH33" s="22" t="str">
        <f t="shared" si="6"/>
        <v>تهران خیابان فلسطین جنوبی خیابان بزرگمهر کوچه برادران مظفر شمالی کافه حیات هزار افسان - احسان میراب زاده 09122969326</v>
      </c>
    </row>
    <row r="34" spans="1:34" ht="22.35" customHeight="1">
      <c r="A34" s="7"/>
      <c r="B34" s="7"/>
      <c r="C34" s="7"/>
      <c r="D34" s="7"/>
      <c r="E34" s="7"/>
      <c r="F34" s="8"/>
      <c r="G34" s="123">
        <v>19</v>
      </c>
      <c r="H34" s="125">
        <v>275239276762</v>
      </c>
      <c r="I34" s="123" t="s">
        <v>1184</v>
      </c>
      <c r="J34" s="123" t="s">
        <v>1306</v>
      </c>
      <c r="K34" s="10" t="str">
        <f t="shared" ca="1" si="11"/>
        <v/>
      </c>
      <c r="L34" s="121" t="s">
        <v>267</v>
      </c>
      <c r="M34" s="121" t="s">
        <v>849</v>
      </c>
      <c r="N34" s="121" t="s">
        <v>850</v>
      </c>
      <c r="O34" s="102">
        <v>5501.3</v>
      </c>
      <c r="P34" s="102">
        <v>5</v>
      </c>
      <c r="Q34" s="12" t="str">
        <f>VLOOKUP(O34, '[1]لیست محصولات اردیبهشت ۱۴۰۳'!B:C,2,0)</f>
        <v>ورتکس | Vortex</v>
      </c>
      <c r="R34" s="102"/>
      <c r="S34" s="11">
        <f>VLOOKUP(O34, '[1]لیست محصولات اردیبهشت ۱۴۰۳'!B:F,5,0)</f>
        <v>4000</v>
      </c>
      <c r="T34" s="13">
        <f>VLOOKUP(O34, '[1]لیست محصولات اردیبهشت ۱۴۰۳'!B:G,6,0)</f>
        <v>51200000</v>
      </c>
      <c r="U34" s="14"/>
      <c r="V34" s="15">
        <f t="shared" si="7"/>
        <v>0</v>
      </c>
      <c r="W34" s="11">
        <f t="shared" si="8"/>
        <v>5</v>
      </c>
      <c r="X34" s="13">
        <f t="shared" si="9"/>
        <v>256000000</v>
      </c>
      <c r="Y34" s="16"/>
      <c r="Z34" s="13">
        <f t="shared" si="10"/>
        <v>256000000</v>
      </c>
      <c r="AA34" s="133" t="s">
        <v>38</v>
      </c>
      <c r="AB34" s="131" t="s">
        <v>851</v>
      </c>
      <c r="AC34" s="127" t="s">
        <v>852</v>
      </c>
      <c r="AD34" s="129"/>
      <c r="AE34" s="231" t="s">
        <v>1237</v>
      </c>
      <c r="AF34" s="20"/>
      <c r="AG34" s="21" t="str">
        <f t="shared" si="5"/>
        <v>TRUE</v>
      </c>
      <c r="AH34" s="22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35" spans="1:34" ht="22.35" customHeight="1">
      <c r="A35" s="7"/>
      <c r="B35" s="7"/>
      <c r="C35" s="7"/>
      <c r="D35" s="7"/>
      <c r="E35" s="7"/>
      <c r="F35" s="8"/>
      <c r="G35" s="124"/>
      <c r="H35" s="126"/>
      <c r="I35" s="124"/>
      <c r="J35" s="124"/>
      <c r="K35" s="10" t="str">
        <f t="shared" ca="1" si="11"/>
        <v/>
      </c>
      <c r="L35" s="122"/>
      <c r="M35" s="122"/>
      <c r="N35" s="122"/>
      <c r="O35" s="102">
        <v>5501.1</v>
      </c>
      <c r="P35" s="102">
        <v>3</v>
      </c>
      <c r="Q35" s="12" t="str">
        <f>VLOOKUP(O35, '[1]لیست محصولات اردیبهشت ۱۴۰۳'!B:C,2,0)</f>
        <v>ورتکس | Vortex</v>
      </c>
      <c r="R35" s="102" t="s">
        <v>151</v>
      </c>
      <c r="S35" s="11">
        <f>VLOOKUP(O35, '[1]لیست محصولات اردیبهشت ۱۴۰۳'!B:F,5,0)</f>
        <v>150</v>
      </c>
      <c r="T35" s="13">
        <f>VLOOKUP(O35, '[1]لیست محصولات اردیبهشت ۱۴۰۳'!B:G,6,0)</f>
        <v>2100000</v>
      </c>
      <c r="U35" s="14"/>
      <c r="V35" s="15">
        <f t="shared" si="7"/>
        <v>0</v>
      </c>
      <c r="W35" s="11">
        <f t="shared" si="8"/>
        <v>3</v>
      </c>
      <c r="X35" s="13">
        <f t="shared" si="9"/>
        <v>6300000</v>
      </c>
      <c r="Y35" s="16"/>
      <c r="Z35" s="13">
        <f t="shared" si="10"/>
        <v>6300000</v>
      </c>
      <c r="AA35" s="134"/>
      <c r="AB35" s="132"/>
      <c r="AC35" s="128"/>
      <c r="AD35" s="130"/>
      <c r="AE35" s="232"/>
      <c r="AF35" s="20"/>
      <c r="AG35" s="21" t="str">
        <f t="shared" si="5"/>
        <v>TRUE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>
        <v>20</v>
      </c>
      <c r="H36" s="9">
        <v>275239951732</v>
      </c>
      <c r="I36" s="102" t="s">
        <v>1184</v>
      </c>
      <c r="J36" s="102"/>
      <c r="K36" s="10" t="str">
        <f t="shared" ca="1" si="11"/>
        <v/>
      </c>
      <c r="L36" s="11" t="s">
        <v>103</v>
      </c>
      <c r="M36" s="11" t="s">
        <v>1238</v>
      </c>
      <c r="N36" s="11"/>
      <c r="O36" s="102">
        <v>5501.2</v>
      </c>
      <c r="P36" s="102">
        <v>1</v>
      </c>
      <c r="Q36" s="12" t="str">
        <f>VLOOKUP(O36, '[1]لیست محصولات اردیبهشت ۱۴۰۳'!B:C,2,0)</f>
        <v>ورتکس | Vortex</v>
      </c>
      <c r="R36" s="102"/>
      <c r="S36" s="11">
        <f>VLOOKUP(O36, '[1]لیست محصولات اردیبهشت ۱۴۰۳'!B:F,5,0)</f>
        <v>750</v>
      </c>
      <c r="T36" s="13">
        <f>VLOOKUP(O36, '[1]لیست محصولات اردیبهشت ۱۴۰۳'!B:G,6,0)</f>
        <v>9900000</v>
      </c>
      <c r="U36" s="14"/>
      <c r="V36" s="15">
        <f t="shared" si="7"/>
        <v>0</v>
      </c>
      <c r="W36" s="11">
        <f t="shared" si="8"/>
        <v>1</v>
      </c>
      <c r="X36" s="13">
        <f t="shared" si="9"/>
        <v>9900000</v>
      </c>
      <c r="Y36" s="16"/>
      <c r="Z36" s="13">
        <f t="shared" si="10"/>
        <v>9900000</v>
      </c>
      <c r="AA36" s="17" t="s">
        <v>38</v>
      </c>
      <c r="AB36" s="12" t="s">
        <v>1239</v>
      </c>
      <c r="AC36" s="18" t="s">
        <v>1240</v>
      </c>
      <c r="AD36" s="19" t="s">
        <v>41</v>
      </c>
      <c r="AE36" s="18"/>
      <c r="AF36" s="20"/>
      <c r="AG36" s="21" t="str">
        <f t="shared" si="5"/>
        <v>TRUE</v>
      </c>
      <c r="AH36" s="22" t="str">
        <f t="shared" si="6"/>
        <v>تهران اتوبان ارتش.شهرک نفت. بلوار کنگان.کوچه کنگان یکم.پلاک ۳۳.واحد ۲  - سینا شانی 09127140173</v>
      </c>
    </row>
    <row r="37" spans="1:34" ht="22.35" customHeight="1">
      <c r="A37" s="7"/>
      <c r="B37" s="7"/>
      <c r="C37" s="7"/>
      <c r="D37" s="7"/>
      <c r="E37" s="7"/>
      <c r="F37" s="8"/>
      <c r="G37" s="123">
        <v>21</v>
      </c>
      <c r="H37" s="125">
        <v>572602</v>
      </c>
      <c r="I37" s="123" t="s">
        <v>1184</v>
      </c>
      <c r="J37" s="123"/>
      <c r="K37" s="10" t="str">
        <f t="shared" ca="1" si="11"/>
        <v/>
      </c>
      <c r="L37" s="121" t="s">
        <v>1241</v>
      </c>
      <c r="M37" s="121" t="s">
        <v>1242</v>
      </c>
      <c r="N37" s="121" t="s">
        <v>1243</v>
      </c>
      <c r="O37" s="102">
        <v>5501.2</v>
      </c>
      <c r="P37" s="102">
        <v>4</v>
      </c>
      <c r="Q37" s="12" t="str">
        <f>VLOOKUP(O37, '[1]لیست محصولات اردیبهشت ۱۴۰۳'!B:C,2,0)</f>
        <v>ورتکس | Vortex</v>
      </c>
      <c r="R37" s="102"/>
      <c r="S37" s="11">
        <f>VLOOKUP(O37, '[1]لیست محصولات اردیبهشت ۱۴۰۳'!B:F,5,0)</f>
        <v>750</v>
      </c>
      <c r="T37" s="13">
        <f>VLOOKUP(O37, '[1]لیست محصولات اردیبهشت ۱۴۰۳'!B:G,6,0)</f>
        <v>9900000</v>
      </c>
      <c r="U37" s="14"/>
      <c r="V37" s="15">
        <f t="shared" si="7"/>
        <v>0</v>
      </c>
      <c r="W37" s="11">
        <f t="shared" si="8"/>
        <v>4</v>
      </c>
      <c r="X37" s="13">
        <f t="shared" si="9"/>
        <v>39600000</v>
      </c>
      <c r="Y37" s="16"/>
      <c r="Z37" s="13">
        <f t="shared" si="10"/>
        <v>39600000</v>
      </c>
      <c r="AA37" s="133" t="s">
        <v>38</v>
      </c>
      <c r="AB37" s="131" t="s">
        <v>1244</v>
      </c>
      <c r="AC37" s="127" t="s">
        <v>1245</v>
      </c>
      <c r="AD37" s="129" t="s">
        <v>41</v>
      </c>
      <c r="AE37" s="18"/>
      <c r="AF37" s="20"/>
      <c r="AG37" s="21" t="str">
        <f t="shared" si="5"/>
        <v>TRUE</v>
      </c>
      <c r="AH37" s="22" t="str">
        <f t="shared" si="6"/>
        <v>تهران سعادت آباد، سرو غربى، خيابان آريا، نبش كوچه نامى ، پلاك ١ كافه رستوران رسپيروتو - مینو رحمانی 09102077467</v>
      </c>
    </row>
    <row r="38" spans="1:34" ht="22.35" customHeight="1">
      <c r="A38" s="7"/>
      <c r="B38" s="7"/>
      <c r="C38" s="7"/>
      <c r="D38" s="7"/>
      <c r="E38" s="7"/>
      <c r="F38" s="8"/>
      <c r="G38" s="124"/>
      <c r="H38" s="126"/>
      <c r="I38" s="124"/>
      <c r="J38" s="124"/>
      <c r="K38" s="10" t="str">
        <f t="shared" ca="1" si="11"/>
        <v/>
      </c>
      <c r="L38" s="122"/>
      <c r="M38" s="122"/>
      <c r="N38" s="122"/>
      <c r="O38" s="102">
        <v>5522.1</v>
      </c>
      <c r="P38" s="102">
        <v>2</v>
      </c>
      <c r="Q38" s="12" t="str">
        <f>VLOOKUP(O38, '[1]لیست محصولات اردیبهشت ۱۴۰۳'!B:C,2,0)</f>
        <v>تامارا | Tamara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2600000</v>
      </c>
      <c r="U38" s="14"/>
      <c r="V38" s="15">
        <f t="shared" si="7"/>
        <v>0</v>
      </c>
      <c r="W38" s="11">
        <f t="shared" si="8"/>
        <v>2</v>
      </c>
      <c r="X38" s="13">
        <f t="shared" si="9"/>
        <v>5200000</v>
      </c>
      <c r="Y38" s="16"/>
      <c r="Z38" s="13">
        <f t="shared" si="10"/>
        <v>5200000</v>
      </c>
      <c r="AA38" s="134"/>
      <c r="AB38" s="132"/>
      <c r="AC38" s="128"/>
      <c r="AD38" s="130"/>
      <c r="AE38" s="18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>
        <v>22</v>
      </c>
      <c r="H39" s="9">
        <v>275242428149</v>
      </c>
      <c r="I39" s="102" t="s">
        <v>1184</v>
      </c>
      <c r="J39" s="102"/>
      <c r="K39" s="10" t="str">
        <f t="shared" ca="1" si="11"/>
        <v/>
      </c>
      <c r="L39" s="11" t="s">
        <v>1246</v>
      </c>
      <c r="M39" s="11" t="s">
        <v>579</v>
      </c>
      <c r="N39" s="11" t="s">
        <v>1307</v>
      </c>
      <c r="O39" s="102">
        <v>5501.2</v>
      </c>
      <c r="P39" s="102">
        <v>15</v>
      </c>
      <c r="Q39" s="12" t="str">
        <f>VLOOKUP(O39, '[1]لیست محصولات اردیبهشت ۱۴۰۳'!B:C,2,0)</f>
        <v>ورتکس | Vortex</v>
      </c>
      <c r="R39" s="102"/>
      <c r="S39" s="11">
        <f>VLOOKUP(O39, '[1]لیست محصولات اردیبهشت ۱۴۰۳'!B:F,5,0)</f>
        <v>750</v>
      </c>
      <c r="T39" s="13">
        <f>VLOOKUP(O39, '[1]لیست محصولات اردیبهشت ۱۴۰۳'!B:G,6,0)</f>
        <v>9900000</v>
      </c>
      <c r="U39" s="14"/>
      <c r="V39" s="15">
        <f t="shared" si="7"/>
        <v>0</v>
      </c>
      <c r="W39" s="11">
        <f t="shared" si="8"/>
        <v>15</v>
      </c>
      <c r="X39" s="13">
        <f t="shared" si="9"/>
        <v>148500000</v>
      </c>
      <c r="Y39" s="16"/>
      <c r="Z39" s="13">
        <f t="shared" si="10"/>
        <v>148500000</v>
      </c>
      <c r="AA39" s="17" t="s">
        <v>575</v>
      </c>
      <c r="AB39" s="12" t="s">
        <v>1247</v>
      </c>
      <c r="AC39" s="18" t="s">
        <v>1248</v>
      </c>
      <c r="AD39" s="19"/>
      <c r="AE39" s="18"/>
      <c r="AF39" s="20"/>
      <c r="AG39" s="21" t="str">
        <f t="shared" si="5"/>
        <v>TRUE</v>
      </c>
      <c r="AH39" s="22" t="str">
        <f t="shared" si="6"/>
        <v>لاهیجان خیابان حشمت رو به رو ورزشگاه شهدا ما بین حشمت ۶ و ۸ کافه کیوباکس - میر پوریا سید حاتمی 09194153151</v>
      </c>
    </row>
    <row r="40" spans="1:34" ht="22.35" customHeight="1">
      <c r="A40" s="7"/>
      <c r="B40" s="7"/>
      <c r="C40" s="7"/>
      <c r="D40" s="7"/>
      <c r="E40" s="7"/>
      <c r="F40" s="8"/>
      <c r="G40" s="123">
        <v>23</v>
      </c>
      <c r="H40" s="125">
        <v>275250612377</v>
      </c>
      <c r="I40" s="123" t="s">
        <v>1184</v>
      </c>
      <c r="J40" s="123"/>
      <c r="K40" s="10" t="str">
        <f t="shared" ca="1" si="11"/>
        <v/>
      </c>
      <c r="L40" s="121" t="s">
        <v>315</v>
      </c>
      <c r="M40" s="121" t="s">
        <v>1249</v>
      </c>
      <c r="N40" s="121"/>
      <c r="O40" s="102">
        <v>3326.1</v>
      </c>
      <c r="P40" s="102">
        <v>1</v>
      </c>
      <c r="Q40" s="12" t="str">
        <f>VLOOKUP(O40, '[1]لیست محصولات اردیبهشت ۱۴۰۳'!B:C,2,0)</f>
        <v>میاگروس | Milagros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3750000</v>
      </c>
      <c r="U40" s="14"/>
      <c r="V40" s="15">
        <f t="shared" si="7"/>
        <v>0</v>
      </c>
      <c r="W40" s="11">
        <f t="shared" si="8"/>
        <v>1</v>
      </c>
      <c r="X40" s="13">
        <f t="shared" si="9"/>
        <v>3750000</v>
      </c>
      <c r="Y40" s="16"/>
      <c r="Z40" s="13">
        <f t="shared" si="10"/>
        <v>3750000</v>
      </c>
      <c r="AA40" s="133" t="s">
        <v>38</v>
      </c>
      <c r="AB40" s="131" t="s">
        <v>1250</v>
      </c>
      <c r="AC40" s="127" t="s">
        <v>1251</v>
      </c>
      <c r="AD40" s="129" t="s">
        <v>41</v>
      </c>
      <c r="AE40" s="18"/>
      <c r="AF40" s="20"/>
      <c r="AG40" s="21" t="str">
        <f t="shared" si="5"/>
        <v>TRUE</v>
      </c>
      <c r="AH40" s="22" t="str">
        <f t="shared" si="6"/>
        <v>تهران ظفر - خیابان همایون - کوچه صمدی - پلاک ۱۱ - واحد ۵  - محمدرضا پیغمبری 09127372602</v>
      </c>
    </row>
    <row r="41" spans="1:34" ht="22.35" customHeight="1">
      <c r="A41" s="7"/>
      <c r="B41" s="7"/>
      <c r="C41" s="7"/>
      <c r="D41" s="7"/>
      <c r="E41" s="7"/>
      <c r="F41" s="8"/>
      <c r="G41" s="151"/>
      <c r="H41" s="182"/>
      <c r="I41" s="151"/>
      <c r="J41" s="151"/>
      <c r="K41" s="10" t="str">
        <f t="shared" ca="1" si="11"/>
        <v/>
      </c>
      <c r="L41" s="135"/>
      <c r="M41" s="135"/>
      <c r="N41" s="135"/>
      <c r="O41" s="102">
        <v>5501.1</v>
      </c>
      <c r="P41" s="102">
        <v>1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2100000</v>
      </c>
      <c r="U41" s="14"/>
      <c r="V41" s="15">
        <f t="shared" si="7"/>
        <v>0</v>
      </c>
      <c r="W41" s="11">
        <f t="shared" si="8"/>
        <v>1</v>
      </c>
      <c r="X41" s="13">
        <f t="shared" si="9"/>
        <v>2100000</v>
      </c>
      <c r="Y41" s="16"/>
      <c r="Z41" s="13">
        <f t="shared" si="10"/>
        <v>2100000</v>
      </c>
      <c r="AA41" s="155"/>
      <c r="AB41" s="154"/>
      <c r="AC41" s="153"/>
      <c r="AD41" s="152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24"/>
      <c r="H42" s="126"/>
      <c r="I42" s="124"/>
      <c r="J42" s="124"/>
      <c r="K42" s="10" t="str">
        <f t="shared" ca="1" si="11"/>
        <v/>
      </c>
      <c r="L42" s="122"/>
      <c r="M42" s="122"/>
      <c r="N42" s="122"/>
      <c r="O42" s="102">
        <v>1125.0999999999999</v>
      </c>
      <c r="P42" s="102">
        <v>1</v>
      </c>
      <c r="Q42" s="12" t="str">
        <f>VLOOKUP(O42, '[1]لیست محصولات اردیبهشت ۱۴۰۳'!B:C,2,0)</f>
        <v>بنجامین دیانوس | Benjamin De Dianous</v>
      </c>
      <c r="R42" s="102"/>
      <c r="S42" s="11">
        <f>VLOOKUP(O42, '[1]لیست محصولات اردیبهشت ۱۴۰۳'!B:F,5,0)</f>
        <v>80</v>
      </c>
      <c r="T42" s="13">
        <f>VLOOKUP(O42, '[1]لیست محصولات اردیبهشت ۱۴۰۳'!B:G,6,0)</f>
        <v>11000000</v>
      </c>
      <c r="U42" s="14"/>
      <c r="V42" s="15">
        <f t="shared" si="7"/>
        <v>0</v>
      </c>
      <c r="W42" s="11">
        <f t="shared" si="8"/>
        <v>1</v>
      </c>
      <c r="X42" s="13">
        <f t="shared" si="9"/>
        <v>11000000</v>
      </c>
      <c r="Y42" s="16"/>
      <c r="Z42" s="13">
        <f t="shared" si="10"/>
        <v>11000000</v>
      </c>
      <c r="AA42" s="134"/>
      <c r="AB42" s="132"/>
      <c r="AC42" s="128"/>
      <c r="AD42" s="130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>
        <v>24</v>
      </c>
      <c r="H43" s="9">
        <v>275253897559</v>
      </c>
      <c r="I43" s="102" t="s">
        <v>1184</v>
      </c>
      <c r="J43" s="102"/>
      <c r="K43" s="10" t="str">
        <f t="shared" ca="1" si="11"/>
        <v/>
      </c>
      <c r="L43" s="11" t="s">
        <v>315</v>
      </c>
      <c r="M43" s="11" t="s">
        <v>1252</v>
      </c>
      <c r="N43" s="11" t="s">
        <v>1253</v>
      </c>
      <c r="O43" s="102">
        <v>3326.1</v>
      </c>
      <c r="P43" s="102">
        <v>1</v>
      </c>
      <c r="Q43" s="12" t="str">
        <f>VLOOKUP(O43, '[1]لیست محصولات اردیبهشت ۱۴۰۳'!B:C,2,0)</f>
        <v>میاگروس | Milagros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3750000</v>
      </c>
      <c r="U43" s="14"/>
      <c r="V43" s="15">
        <f t="shared" si="7"/>
        <v>0</v>
      </c>
      <c r="W43" s="11">
        <f t="shared" si="8"/>
        <v>1</v>
      </c>
      <c r="X43" s="13">
        <f t="shared" si="9"/>
        <v>3750000</v>
      </c>
      <c r="Y43" s="16"/>
      <c r="Z43" s="13">
        <f t="shared" si="10"/>
        <v>3750000</v>
      </c>
      <c r="AA43" s="17" t="s">
        <v>1008</v>
      </c>
      <c r="AB43" s="12" t="s">
        <v>1254</v>
      </c>
      <c r="AC43" s="18" t="s">
        <v>1255</v>
      </c>
      <c r="AD43" s="19"/>
      <c r="AE43" s="18"/>
      <c r="AF43" s="20"/>
      <c r="AG43" s="21" t="str">
        <f t="shared" si="5"/>
        <v>TRUE</v>
      </c>
      <c r="AH43" s="22" t="str">
        <f t="shared" si="6"/>
        <v>خراسان رضوی تایباد -بلوار امام حسین، بین امام حسین 4 و 6 کافه میم - محمدرضا حکیمی 09158112993</v>
      </c>
    </row>
    <row r="44" spans="1:34" ht="22.35" customHeight="1">
      <c r="A44" s="7"/>
      <c r="B44" s="7"/>
      <c r="C44" s="7"/>
      <c r="D44" s="7"/>
      <c r="E44" s="7"/>
      <c r="F44" s="8"/>
      <c r="G44" s="123">
        <v>25</v>
      </c>
      <c r="H44" s="125">
        <v>54314785201</v>
      </c>
      <c r="I44" s="123" t="s">
        <v>1184</v>
      </c>
      <c r="J44" s="123"/>
      <c r="K44" s="10" t="str">
        <f t="shared" ca="1" si="11"/>
        <v/>
      </c>
      <c r="L44" s="121" t="s">
        <v>1256</v>
      </c>
      <c r="M44" s="121" t="s">
        <v>1257</v>
      </c>
      <c r="N44" s="121"/>
      <c r="O44" s="102">
        <v>5523.1</v>
      </c>
      <c r="P44" s="102">
        <v>1</v>
      </c>
      <c r="Q44" s="12" t="str">
        <f>VLOOKUP(O44, '[1]لیست محصولات اردیبهشت ۱۴۰۳'!B:C,2,0)</f>
        <v>کوتوا دانکن | Kotowa Duncan</v>
      </c>
      <c r="R44" s="102"/>
      <c r="S44" s="11">
        <f>VLOOKUP(O44, '[1]لیست محصولات اردیبهشت ۱۴۰۳'!B:F,5,0)</f>
        <v>150</v>
      </c>
      <c r="T44" s="13">
        <f>VLOOKUP(O44, '[1]لیست محصولات اردیبهشت ۱۴۰۳'!B:G,6,0)</f>
        <v>2550000</v>
      </c>
      <c r="U44" s="14"/>
      <c r="V44" s="15">
        <f t="shared" si="7"/>
        <v>0</v>
      </c>
      <c r="W44" s="11">
        <f t="shared" si="8"/>
        <v>1</v>
      </c>
      <c r="X44" s="13">
        <f t="shared" si="9"/>
        <v>2550000</v>
      </c>
      <c r="Y44" s="16"/>
      <c r="Z44" s="13">
        <f t="shared" si="10"/>
        <v>2550000</v>
      </c>
      <c r="AA44" s="133" t="s">
        <v>1259</v>
      </c>
      <c r="AB44" s="131" t="s">
        <v>1258</v>
      </c>
      <c r="AC44" s="127" t="s">
        <v>1260</v>
      </c>
      <c r="AD44" s="129"/>
      <c r="AE44" s="18"/>
      <c r="AF44" s="20"/>
      <c r="AG44" s="21" t="str">
        <f t="shared" si="5"/>
        <v>TRUE</v>
      </c>
      <c r="AH44" s="22" t="str">
        <f t="shared" si="6"/>
        <v>آدربایجان غربی بوکان - شهرک گلستان، بصیرت ۶  - متین رسول نژاد 09390591979</v>
      </c>
    </row>
    <row r="45" spans="1:34" ht="22.35" customHeight="1">
      <c r="A45" s="7"/>
      <c r="B45" s="7"/>
      <c r="C45" s="7"/>
      <c r="D45" s="7"/>
      <c r="E45" s="7"/>
      <c r="F45" s="8"/>
      <c r="G45" s="124"/>
      <c r="H45" s="126"/>
      <c r="I45" s="124"/>
      <c r="J45" s="124"/>
      <c r="K45" s="10" t="str">
        <f t="shared" ca="1" si="11"/>
        <v/>
      </c>
      <c r="L45" s="122"/>
      <c r="M45" s="122"/>
      <c r="N45" s="122"/>
      <c r="O45" s="102">
        <v>5522.1</v>
      </c>
      <c r="P45" s="102">
        <v>1</v>
      </c>
      <c r="Q45" s="12" t="str">
        <f>VLOOKUP(O45, '[1]لیست محصولات اردیبهشت ۱۴۰۳'!B:C,2,0)</f>
        <v>تامارا | Tamara</v>
      </c>
      <c r="R45" s="102"/>
      <c r="S45" s="11">
        <f>VLOOKUP(O45, '[1]لیست محصولات اردیبهشت ۱۴۰۳'!B:F,5,0)</f>
        <v>150</v>
      </c>
      <c r="T45" s="13">
        <f>VLOOKUP(O45, '[1]لیست محصولات اردیبهشت ۱۴۰۳'!B:G,6,0)</f>
        <v>2600000</v>
      </c>
      <c r="U45" s="24"/>
      <c r="V45" s="15">
        <f t="shared" si="7"/>
        <v>0</v>
      </c>
      <c r="W45" s="11">
        <f t="shared" si="8"/>
        <v>1</v>
      </c>
      <c r="X45" s="13">
        <f t="shared" si="9"/>
        <v>2600000</v>
      </c>
      <c r="Y45" s="16"/>
      <c r="Z45" s="13">
        <f t="shared" si="10"/>
        <v>2600000</v>
      </c>
      <c r="AA45" s="134"/>
      <c r="AB45" s="132"/>
      <c r="AC45" s="128"/>
      <c r="AD45" s="130"/>
      <c r="AE45" s="18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>
        <v>26</v>
      </c>
      <c r="H46" s="9">
        <v>275260585984</v>
      </c>
      <c r="I46" s="102" t="s">
        <v>1184</v>
      </c>
      <c r="J46" s="102"/>
      <c r="K46" s="10" t="str">
        <f t="shared" ca="1" si="11"/>
        <v/>
      </c>
      <c r="L46" s="11" t="s">
        <v>935</v>
      </c>
      <c r="M46" s="11" t="s">
        <v>1261</v>
      </c>
      <c r="N46" s="11" t="s">
        <v>1262</v>
      </c>
      <c r="O46" s="102">
        <v>5501.3</v>
      </c>
      <c r="P46" s="102">
        <v>2</v>
      </c>
      <c r="Q46" s="12" t="str">
        <f>VLOOKUP(O46, '[1]لیست محصولات اردیبهشت ۱۴۰۳'!B:C,2,0)</f>
        <v>ورتکس | Vortex</v>
      </c>
      <c r="R46" s="102"/>
      <c r="S46" s="11">
        <f>VLOOKUP(O46, '[1]لیست محصولات اردیبهشت ۱۴۰۳'!B:F,5,0)</f>
        <v>4000</v>
      </c>
      <c r="T46" s="13">
        <f>VLOOKUP(O46, '[1]لیست محصولات اردیبهشت ۱۴۰۳'!B:G,6,0)</f>
        <v>51200000</v>
      </c>
      <c r="U46" s="24"/>
      <c r="V46" s="15">
        <f t="shared" si="7"/>
        <v>0</v>
      </c>
      <c r="W46" s="11">
        <f t="shared" si="8"/>
        <v>2</v>
      </c>
      <c r="X46" s="13">
        <f t="shared" si="9"/>
        <v>102400000</v>
      </c>
      <c r="Y46" s="16"/>
      <c r="Z46" s="13">
        <f t="shared" si="10"/>
        <v>102400000</v>
      </c>
      <c r="AA46" s="17" t="s">
        <v>45</v>
      </c>
      <c r="AB46" s="12" t="s">
        <v>1263</v>
      </c>
      <c r="AC46" s="18" t="s">
        <v>1264</v>
      </c>
      <c r="AD46" s="19"/>
      <c r="AE46" s="18"/>
      <c r="AF46" s="20"/>
      <c r="AG46" s="21" t="str">
        <f t="shared" si="5"/>
        <v>TRUE</v>
      </c>
      <c r="AH46" s="22" t="str">
        <f t="shared" si="6"/>
        <v>قم شهرک سالاریه بلوار شهید گلستانه جنب مدرسه شهید فلاحی پلاک 61 کافه رستوران لازارو - حمیدرضا تراب 09127501098</v>
      </c>
    </row>
    <row r="47" spans="1:34" ht="22.35" customHeight="1">
      <c r="A47" s="7"/>
      <c r="B47" s="7"/>
      <c r="C47" s="7"/>
      <c r="D47" s="7"/>
      <c r="E47" s="7"/>
      <c r="F47" s="8"/>
      <c r="G47" s="102">
        <v>27</v>
      </c>
      <c r="H47" s="9">
        <v>998344</v>
      </c>
      <c r="I47" s="102" t="s">
        <v>1184</v>
      </c>
      <c r="J47" s="102"/>
      <c r="K47" s="10" t="str">
        <f t="shared" ca="1" si="11"/>
        <v/>
      </c>
      <c r="L47" s="11" t="s">
        <v>216</v>
      </c>
      <c r="M47" s="11" t="s">
        <v>1265</v>
      </c>
      <c r="N47" s="11"/>
      <c r="O47" s="102">
        <v>3326.1</v>
      </c>
      <c r="P47" s="102">
        <v>1</v>
      </c>
      <c r="Q47" s="12" t="str">
        <f>VLOOKUP(O47, '[1]لیست محصولات اردیبهشت ۱۴۰۳'!B:C,2,0)</f>
        <v>میاگروس | Milagros</v>
      </c>
      <c r="R47" s="102"/>
      <c r="S47" s="11">
        <f>VLOOKUP(O47, '[1]لیست محصولات اردیبهشت ۱۴۰۳'!B:F,5,0)</f>
        <v>150</v>
      </c>
      <c r="T47" s="13">
        <f>VLOOKUP(O47, '[1]لیست محصولات اردیبهشت ۱۴۰۳'!B:G,6,0)</f>
        <v>3750000</v>
      </c>
      <c r="U47" s="14"/>
      <c r="V47" s="15">
        <f t="shared" si="7"/>
        <v>0</v>
      </c>
      <c r="W47" s="11">
        <f t="shared" si="8"/>
        <v>1</v>
      </c>
      <c r="X47" s="13">
        <f t="shared" si="9"/>
        <v>3750000</v>
      </c>
      <c r="Y47" s="16"/>
      <c r="Z47" s="13">
        <f t="shared" si="10"/>
        <v>3750000</v>
      </c>
      <c r="AA47" s="17" t="s">
        <v>38</v>
      </c>
      <c r="AB47" s="12" t="s">
        <v>1266</v>
      </c>
      <c r="AC47" s="18" t="s">
        <v>1267</v>
      </c>
      <c r="AD47" s="19" t="s">
        <v>41</v>
      </c>
      <c r="AE47" s="18"/>
      <c r="AF47" s="20"/>
      <c r="AG47" s="21" t="str">
        <f t="shared" si="5"/>
        <v>TRUE</v>
      </c>
      <c r="AH47" s="22" t="str">
        <f t="shared" si="6"/>
        <v>تهران خیابان شادمهر، خیابان نیک روش فرد، کوچه حسینی، بن بست تیموریان، پلاک ٣، واحد ٩  - امیرحسین عفتی 09355296260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23">
        <v>28</v>
      </c>
      <c r="H48" s="125">
        <v>275275923142</v>
      </c>
      <c r="I48" s="123" t="s">
        <v>1184</v>
      </c>
      <c r="J48" s="123"/>
      <c r="K48" s="10" t="str">
        <f t="shared" ca="1" si="11"/>
        <v/>
      </c>
      <c r="L48" s="121" t="s">
        <v>289</v>
      </c>
      <c r="M48" s="121" t="s">
        <v>290</v>
      </c>
      <c r="N48" s="121" t="s">
        <v>291</v>
      </c>
      <c r="O48" s="102">
        <v>5511.11</v>
      </c>
      <c r="P48" s="102">
        <v>2</v>
      </c>
      <c r="Q48" s="65" t="str">
        <f>VLOOKUP(O48, '[1]لیست محصولات اردیبهشت ۱۴۰۳'!B:C,2,0)</f>
        <v>هامبلا(رست دمی) | Hambella( Filter Roast)</v>
      </c>
      <c r="R48" s="102"/>
      <c r="S48" s="11">
        <f>VLOOKUP(O48, '[1]لیست محصولات اردیبهشت ۱۴۰۳'!B:F,5,0)</f>
        <v>150</v>
      </c>
      <c r="T48" s="13">
        <f>VLOOKUP(O48, '[1]لیست محصولات اردیبهشت ۱۴۰۳'!B:G,6,0)</f>
        <v>2800000</v>
      </c>
      <c r="U48" s="14"/>
      <c r="V48" s="15">
        <f t="shared" si="7"/>
        <v>0</v>
      </c>
      <c r="W48" s="11">
        <f t="shared" si="8"/>
        <v>2</v>
      </c>
      <c r="X48" s="13">
        <f t="shared" si="9"/>
        <v>5600000</v>
      </c>
      <c r="Y48" s="16"/>
      <c r="Z48" s="13">
        <f t="shared" si="10"/>
        <v>5600000</v>
      </c>
      <c r="AA48" s="133" t="s">
        <v>292</v>
      </c>
      <c r="AB48" s="131" t="s">
        <v>293</v>
      </c>
      <c r="AC48" s="127" t="s">
        <v>294</v>
      </c>
      <c r="AD48" s="129"/>
      <c r="AE48" s="18"/>
      <c r="AF48" s="20"/>
      <c r="AG48" s="21" t="str">
        <f t="shared" si="5"/>
        <v>TRUE</v>
      </c>
      <c r="AH48" s="22" t="str">
        <f t="shared" si="6"/>
        <v>اصفهان خیابان استانداری به سمت حکیم قبل از گذر پشت مطبخ کافه میزان - مهرنوش پویان فر 09389273355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24"/>
      <c r="H49" s="126"/>
      <c r="I49" s="124"/>
      <c r="J49" s="124"/>
      <c r="K49" s="10" t="str">
        <f t="shared" ca="1" si="11"/>
        <v/>
      </c>
      <c r="L49" s="122"/>
      <c r="M49" s="122"/>
      <c r="N49" s="122"/>
      <c r="O49" s="102">
        <v>3326.1</v>
      </c>
      <c r="P49" s="102">
        <v>1</v>
      </c>
      <c r="Q49" s="12" t="str">
        <f>VLOOKUP(O49, '[1]لیست محصولات اردیبهشت ۱۴۰۳'!B:C,2,0)</f>
        <v>میاگروس | Milagros</v>
      </c>
      <c r="R49" s="102"/>
      <c r="S49" s="11">
        <f>VLOOKUP(O49, '[1]لیست محصولات اردیبهشت ۱۴۰۳'!B:F,5,0)</f>
        <v>150</v>
      </c>
      <c r="T49" s="13">
        <f>VLOOKUP(O49, '[1]لیست محصولات اردیبهشت ۱۴۰۳'!B:G,6,0)</f>
        <v>3750000</v>
      </c>
      <c r="U49" s="14"/>
      <c r="V49" s="15">
        <f t="shared" si="7"/>
        <v>0</v>
      </c>
      <c r="W49" s="11">
        <f t="shared" si="8"/>
        <v>1</v>
      </c>
      <c r="X49" s="13">
        <f t="shared" si="9"/>
        <v>3750000</v>
      </c>
      <c r="Y49" s="16"/>
      <c r="Z49" s="13">
        <f t="shared" si="10"/>
        <v>3750000</v>
      </c>
      <c r="AA49" s="134"/>
      <c r="AB49" s="132"/>
      <c r="AC49" s="128"/>
      <c r="AD49" s="130"/>
      <c r="AE49" s="18"/>
      <c r="AF49" s="20"/>
      <c r="AG49" s="21" t="str">
        <f t="shared" si="5"/>
        <v>TRUE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63">
        <v>29</v>
      </c>
      <c r="H50" s="64"/>
      <c r="I50" s="63" t="s">
        <v>1269</v>
      </c>
      <c r="J50" s="102" t="s">
        <v>1306</v>
      </c>
      <c r="K50" s="10" t="str">
        <f t="shared" ca="1" si="11"/>
        <v/>
      </c>
      <c r="L50" s="11"/>
      <c r="M50" s="11"/>
      <c r="N50" s="11" t="s">
        <v>383</v>
      </c>
      <c r="O50" s="102">
        <v>5501.3</v>
      </c>
      <c r="P50" s="102">
        <v>1</v>
      </c>
      <c r="Q50" s="12" t="str">
        <f>VLOOKUP(O50, '[1]لیست محصولات اردیبهشت ۱۴۰۳'!B:C,2,0)</f>
        <v>ورتکس | Vortex</v>
      </c>
      <c r="R50" s="102"/>
      <c r="S50" s="11">
        <f>VLOOKUP(O50, '[1]لیست محصولات اردیبهشت ۱۴۰۳'!B:F,5,0)</f>
        <v>4000</v>
      </c>
      <c r="T50" s="13">
        <f>VLOOKUP(O50, '[1]لیست محصولات اردیبهشت ۱۴۰۳'!B:G,6,0)</f>
        <v>51200000</v>
      </c>
      <c r="U50" s="24"/>
      <c r="V50" s="15">
        <f t="shared" si="7"/>
        <v>0</v>
      </c>
      <c r="W50" s="11">
        <f t="shared" si="8"/>
        <v>1</v>
      </c>
      <c r="X50" s="13">
        <f t="shared" si="9"/>
        <v>51200000</v>
      </c>
      <c r="Y50" s="16"/>
      <c r="Z50" s="13">
        <f t="shared" si="10"/>
        <v>51200000</v>
      </c>
      <c r="AA50" s="17" t="s">
        <v>38</v>
      </c>
      <c r="AB50" s="12" t="s">
        <v>67</v>
      </c>
      <c r="AC50" s="18" t="s">
        <v>384</v>
      </c>
      <c r="AD50" s="19" t="s">
        <v>41</v>
      </c>
      <c r="AE50" s="18"/>
      <c r="AF50" s="20"/>
      <c r="AG50" s="21" t="str">
        <f t="shared" si="5"/>
        <v>TRUE</v>
      </c>
      <c r="AH50" s="22" t="str">
        <f t="shared" si="6"/>
        <v>تهران - خانه فاموری -   09124302636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23">
        <v>30</v>
      </c>
      <c r="H51" s="125">
        <v>275288916989</v>
      </c>
      <c r="I51" s="123" t="s">
        <v>1269</v>
      </c>
      <c r="J51" s="123"/>
      <c r="K51" s="10" t="str">
        <f t="shared" ca="1" si="11"/>
        <v/>
      </c>
      <c r="L51" s="121" t="s">
        <v>485</v>
      </c>
      <c r="M51" s="121" t="s">
        <v>1275</v>
      </c>
      <c r="N51" s="121"/>
      <c r="O51" s="102">
        <v>1125.3</v>
      </c>
      <c r="P51" s="102">
        <v>1</v>
      </c>
      <c r="Q51" s="12" t="str">
        <f>VLOOKUP(O51, '[1]لیست محصولات اردیبهشت ۱۴۰۳'!B:C,2,0)</f>
        <v>بنجامین دیانوس | Benjamin De Dianous</v>
      </c>
      <c r="R51" s="102"/>
      <c r="S51" s="11">
        <f>VLOOKUP(O51, '[1]لیست محصولات اردیبهشت ۱۴۰۳'!B:F,5,0)</f>
        <v>40</v>
      </c>
      <c r="T51" s="13">
        <f>VLOOKUP(O51, '[1]لیست محصولات اردیبهشت ۱۴۰۳'!B:G,6,0)</f>
        <v>5600000</v>
      </c>
      <c r="U51" s="14"/>
      <c r="V51" s="15">
        <f t="shared" si="7"/>
        <v>0</v>
      </c>
      <c r="W51" s="11">
        <f t="shared" si="8"/>
        <v>1</v>
      </c>
      <c r="X51" s="13">
        <f t="shared" si="9"/>
        <v>5600000</v>
      </c>
      <c r="Y51" s="16"/>
      <c r="Z51" s="13">
        <f t="shared" si="10"/>
        <v>5600000</v>
      </c>
      <c r="AA51" s="133" t="s">
        <v>38</v>
      </c>
      <c r="AB51" s="131" t="s">
        <v>1276</v>
      </c>
      <c r="AC51" s="127" t="s">
        <v>1277</v>
      </c>
      <c r="AD51" s="129" t="s">
        <v>41</v>
      </c>
      <c r="AE51" s="18"/>
      <c r="AF51" s="20"/>
      <c r="AG51" s="21" t="str">
        <f t="shared" si="5"/>
        <v>TRUE</v>
      </c>
      <c r="AH51" s="22" t="str">
        <f t="shared" si="6"/>
        <v>تهران اتوبان حکیم ،خیابان شیخ بهایی شمال، برج بین الملی تهران بال بی واحد 2121  - محمد طباطبائی 09124494229</v>
      </c>
    </row>
    <row r="52" spans="1:34" ht="22.35" customHeight="1">
      <c r="A52" s="7"/>
      <c r="B52" s="7"/>
      <c r="C52" s="7"/>
      <c r="D52" s="7"/>
      <c r="E52" s="7"/>
      <c r="F52" s="8"/>
      <c r="G52" s="151"/>
      <c r="H52" s="182"/>
      <c r="I52" s="151"/>
      <c r="J52" s="151"/>
      <c r="K52" s="10" t="str">
        <f t="shared" ca="1" si="11"/>
        <v/>
      </c>
      <c r="L52" s="135"/>
      <c r="M52" s="135"/>
      <c r="N52" s="135"/>
      <c r="O52" s="102">
        <v>1130.3</v>
      </c>
      <c r="P52" s="102">
        <v>1</v>
      </c>
      <c r="Q52" s="12" t="str">
        <f>VLOOKUP(O52, '[1]لیست محصولات اردیبهشت ۱۴۰۳'!B:C,2,0)</f>
        <v>الیدا پلانو | Elida Plano</v>
      </c>
      <c r="R52" s="102"/>
      <c r="S52" s="11">
        <f>VLOOKUP(O52, '[1]لیست محصولات اردیبهشت ۱۴۰۳'!B:F,5,0)</f>
        <v>40</v>
      </c>
      <c r="T52" s="13">
        <f>VLOOKUP(O52, '[1]لیست محصولات اردیبهشت ۱۴۰۳'!B:G,6,0)</f>
        <v>6650000</v>
      </c>
      <c r="U52" s="14"/>
      <c r="V52" s="15">
        <f t="shared" si="7"/>
        <v>0</v>
      </c>
      <c r="W52" s="11">
        <f t="shared" si="8"/>
        <v>1</v>
      </c>
      <c r="X52" s="13">
        <f t="shared" si="9"/>
        <v>6650000</v>
      </c>
      <c r="Y52" s="16"/>
      <c r="Z52" s="13">
        <f t="shared" si="10"/>
        <v>6650000</v>
      </c>
      <c r="AA52" s="155"/>
      <c r="AB52" s="154"/>
      <c r="AC52" s="153"/>
      <c r="AD52" s="152"/>
      <c r="AE52" s="18"/>
      <c r="AF52" s="20"/>
      <c r="AG52" s="21" t="str">
        <f t="shared" si="5"/>
        <v>TRUE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51"/>
      <c r="H53" s="182"/>
      <c r="I53" s="151"/>
      <c r="J53" s="151"/>
      <c r="K53" s="10" t="str">
        <f t="shared" ca="1" si="11"/>
        <v/>
      </c>
      <c r="L53" s="135"/>
      <c r="M53" s="135"/>
      <c r="N53" s="135"/>
      <c r="O53" s="102">
        <v>3325.3</v>
      </c>
      <c r="P53" s="102">
        <v>1</v>
      </c>
      <c r="Q53" s="12" t="str">
        <f>VLOOKUP(O53, '[1]لیست محصولات اردیبهشت ۱۴۰۳'!B:C,2,0)</f>
        <v>راتناگری | Ratnagiri</v>
      </c>
      <c r="R53" s="102"/>
      <c r="S53" s="11">
        <f>VLOOKUP(O53, '[1]لیست محصولات اردیبهشت ۱۴۰۳'!B:F,5,0)</f>
        <v>40</v>
      </c>
      <c r="T53" s="13">
        <f>VLOOKUP(O53, '[1]لیست محصولات اردیبهشت ۱۴۰۳'!B:G,6,0)</f>
        <v>1250000</v>
      </c>
      <c r="U53" s="14"/>
      <c r="V53" s="15">
        <f t="shared" si="7"/>
        <v>0</v>
      </c>
      <c r="W53" s="11">
        <f t="shared" si="8"/>
        <v>1</v>
      </c>
      <c r="X53" s="13">
        <f t="shared" si="9"/>
        <v>1250000</v>
      </c>
      <c r="Y53" s="16"/>
      <c r="Z53" s="13">
        <f t="shared" si="10"/>
        <v>1250000</v>
      </c>
      <c r="AA53" s="155"/>
      <c r="AB53" s="154"/>
      <c r="AC53" s="153"/>
      <c r="AD53" s="152"/>
      <c r="AE53" s="18"/>
      <c r="AF53" s="20"/>
      <c r="AG53" s="21" t="str">
        <f t="shared" si="5"/>
        <v>TRUE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24"/>
      <c r="H54" s="126"/>
      <c r="I54" s="124"/>
      <c r="J54" s="124"/>
      <c r="K54" s="10" t="str">
        <f t="shared" ca="1" si="11"/>
        <v/>
      </c>
      <c r="L54" s="122"/>
      <c r="M54" s="122"/>
      <c r="N54" s="122"/>
      <c r="O54" s="102">
        <v>3326.3</v>
      </c>
      <c r="P54" s="102">
        <v>1</v>
      </c>
      <c r="Q54" s="12" t="str">
        <f>VLOOKUP(O54, '[1]لیست محصولات اردیبهشت ۱۴۰۳'!B:C,2,0)</f>
        <v>میاگروس | Milagros</v>
      </c>
      <c r="R54" s="102"/>
      <c r="S54" s="11">
        <f>VLOOKUP(O54, '[1]لیست محصولات اردیبهشت ۱۴۰۳'!B:F,5,0)</f>
        <v>40</v>
      </c>
      <c r="T54" s="13">
        <f>VLOOKUP(O54, '[1]لیست محصولات اردیبهشت ۱۴۰۳'!B:G,6,0)</f>
        <v>1100000</v>
      </c>
      <c r="U54" s="14"/>
      <c r="V54" s="15">
        <f t="shared" si="7"/>
        <v>0</v>
      </c>
      <c r="W54" s="11">
        <f t="shared" si="8"/>
        <v>1</v>
      </c>
      <c r="X54" s="13">
        <f t="shared" si="9"/>
        <v>1100000</v>
      </c>
      <c r="Y54" s="16"/>
      <c r="Z54" s="13">
        <f t="shared" si="10"/>
        <v>1100000</v>
      </c>
      <c r="AA54" s="134"/>
      <c r="AB54" s="132"/>
      <c r="AC54" s="128"/>
      <c r="AD54" s="130"/>
      <c r="AE54" s="18"/>
      <c r="AF54" s="20"/>
      <c r="AG54" s="21" t="str">
        <f t="shared" si="5"/>
        <v>TRUE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23">
        <v>31</v>
      </c>
      <c r="H55" s="125">
        <v>275289451807</v>
      </c>
      <c r="I55" s="123" t="s">
        <v>1269</v>
      </c>
      <c r="J55" s="123"/>
      <c r="K55" s="10" t="str">
        <f t="shared" ca="1" si="11"/>
        <v/>
      </c>
      <c r="L55" s="121" t="s">
        <v>267</v>
      </c>
      <c r="M55" s="121" t="s">
        <v>1278</v>
      </c>
      <c r="N55" s="121" t="s">
        <v>1279</v>
      </c>
      <c r="O55" s="102">
        <v>5523.1</v>
      </c>
      <c r="P55" s="102">
        <v>1</v>
      </c>
      <c r="Q55" s="12" t="str">
        <f>VLOOKUP(O55, '[1]لیست محصولات اردیبهشت ۱۴۰۳'!B:C,2,0)</f>
        <v>کوتوا دانکن | Kotowa Duncan</v>
      </c>
      <c r="R55" s="102"/>
      <c r="S55" s="11">
        <f>VLOOKUP(O55, '[1]لیست محصولات اردیبهشت ۱۴۰۳'!B:F,5,0)</f>
        <v>150</v>
      </c>
      <c r="T55" s="13">
        <f>VLOOKUP(O55, '[1]لیست محصولات اردیبهشت ۱۴۰۳'!B:G,6,0)</f>
        <v>2550000</v>
      </c>
      <c r="U55" s="24"/>
      <c r="V55" s="15">
        <f t="shared" si="7"/>
        <v>0</v>
      </c>
      <c r="W55" s="11">
        <f t="shared" si="8"/>
        <v>1</v>
      </c>
      <c r="X55" s="13">
        <f t="shared" si="9"/>
        <v>2550000</v>
      </c>
      <c r="Y55" s="16"/>
      <c r="Z55" s="13">
        <f t="shared" si="10"/>
        <v>2550000</v>
      </c>
      <c r="AA55" s="133" t="s">
        <v>356</v>
      </c>
      <c r="AB55" s="131" t="s">
        <v>1280</v>
      </c>
      <c r="AC55" s="127" t="s">
        <v>1281</v>
      </c>
      <c r="AD55" s="129"/>
      <c r="AE55" s="18"/>
      <c r="AF55" s="20"/>
      <c r="AG55" s="21" t="str">
        <f t="shared" si="5"/>
        <v>TRUE</v>
      </c>
      <c r="AH55" s="22" t="str">
        <f t="shared" si="6"/>
        <v>بندرعباس چهارراه پردیس - ک خیام  کافه بنک - علی چوپانی 09366587866</v>
      </c>
    </row>
    <row r="56" spans="1:34" ht="22.35" customHeight="1">
      <c r="A56" s="7"/>
      <c r="B56" s="7"/>
      <c r="C56" s="7"/>
      <c r="D56" s="7"/>
      <c r="E56" s="7"/>
      <c r="F56" s="8"/>
      <c r="G56" s="151"/>
      <c r="H56" s="182"/>
      <c r="I56" s="151"/>
      <c r="J56" s="151"/>
      <c r="K56" s="10" t="str">
        <f t="shared" ca="1" si="11"/>
        <v/>
      </c>
      <c r="L56" s="135"/>
      <c r="M56" s="135"/>
      <c r="N56" s="135"/>
      <c r="O56" s="102">
        <v>5511.11</v>
      </c>
      <c r="P56" s="102">
        <v>3</v>
      </c>
      <c r="Q56" s="65" t="str">
        <f>VLOOKUP(O56, '[1]لیست محصولات اردیبهشت ۱۴۰۳'!B:C,2,0)</f>
        <v>هامبلا(رست دمی) | Hambella( Filter Roast)</v>
      </c>
      <c r="R56" s="102"/>
      <c r="S56" s="11">
        <f>VLOOKUP(O56, '[1]لیست محصولات اردیبهشت ۱۴۰۳'!B:F,5,0)</f>
        <v>150</v>
      </c>
      <c r="T56" s="13">
        <f>VLOOKUP(O56, '[1]لیست محصولات اردیبهشت ۱۴۰۳'!B:G,6,0)</f>
        <v>2800000</v>
      </c>
      <c r="U56" s="14"/>
      <c r="V56" s="15">
        <f t="shared" si="7"/>
        <v>0</v>
      </c>
      <c r="W56" s="11">
        <f t="shared" si="8"/>
        <v>3</v>
      </c>
      <c r="X56" s="13">
        <f t="shared" si="9"/>
        <v>8400000</v>
      </c>
      <c r="Y56" s="16"/>
      <c r="Z56" s="13">
        <f t="shared" si="10"/>
        <v>8400000</v>
      </c>
      <c r="AA56" s="155"/>
      <c r="AB56" s="154"/>
      <c r="AC56" s="153"/>
      <c r="AD56" s="152"/>
      <c r="AE56" s="18"/>
      <c r="AF56" s="20"/>
      <c r="AG56" s="21" t="str">
        <f t="shared" si="5"/>
        <v>TRUE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24"/>
      <c r="H57" s="126"/>
      <c r="I57" s="124"/>
      <c r="J57" s="124"/>
      <c r="K57" s="10" t="str">
        <f t="shared" ca="1" si="11"/>
        <v/>
      </c>
      <c r="L57" s="122"/>
      <c r="M57" s="122"/>
      <c r="N57" s="122"/>
      <c r="O57" s="102">
        <v>5522.1</v>
      </c>
      <c r="P57" s="102">
        <v>1</v>
      </c>
      <c r="Q57" s="12" t="str">
        <f>VLOOKUP(O57, '[1]لیست محصولات اردیبهشت ۱۴۰۳'!B:C,2,0)</f>
        <v>تامارا | Tamara</v>
      </c>
      <c r="R57" s="102"/>
      <c r="S57" s="11">
        <f>VLOOKUP(O57, '[1]لیست محصولات اردیبهشت ۱۴۰۳'!B:F,5,0)</f>
        <v>150</v>
      </c>
      <c r="T57" s="13">
        <f>VLOOKUP(O57, '[1]لیست محصولات اردیبهشت ۱۴۰۳'!B:G,6,0)</f>
        <v>2600000</v>
      </c>
      <c r="U57" s="14"/>
      <c r="V57" s="15">
        <f t="shared" si="7"/>
        <v>0</v>
      </c>
      <c r="W57" s="11">
        <f t="shared" si="8"/>
        <v>1</v>
      </c>
      <c r="X57" s="13">
        <f t="shared" si="9"/>
        <v>2600000</v>
      </c>
      <c r="Y57" s="16"/>
      <c r="Z57" s="13">
        <f t="shared" si="10"/>
        <v>2600000</v>
      </c>
      <c r="AA57" s="134"/>
      <c r="AB57" s="132"/>
      <c r="AC57" s="128"/>
      <c r="AD57" s="130"/>
      <c r="AE57" s="18"/>
      <c r="AF57" s="20"/>
      <c r="AG57" s="21" t="str">
        <f t="shared" si="5"/>
        <v>TRUE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63">
        <v>32</v>
      </c>
      <c r="H58" s="64"/>
      <c r="I58" s="63" t="s">
        <v>1269</v>
      </c>
      <c r="J58" s="102" t="s">
        <v>1306</v>
      </c>
      <c r="K58" s="10" t="str">
        <f t="shared" ca="1" si="11"/>
        <v/>
      </c>
      <c r="L58" s="11"/>
      <c r="M58" s="11"/>
      <c r="N58" s="11" t="s">
        <v>1283</v>
      </c>
      <c r="O58" s="102">
        <v>5501.3</v>
      </c>
      <c r="P58" s="102">
        <v>2</v>
      </c>
      <c r="Q58" s="12" t="str">
        <f>VLOOKUP(O58, '[1]لیست محصولات اردیبهشت ۱۴۰۳'!B:C,2,0)</f>
        <v>ورتکس | Vortex</v>
      </c>
      <c r="R58" s="102"/>
      <c r="S58" s="11">
        <f>VLOOKUP(O58, '[1]لیست محصولات اردیبهشت ۱۴۰۳'!B:F,5,0)</f>
        <v>4000</v>
      </c>
      <c r="T58" s="13">
        <f>VLOOKUP(O58, '[1]لیست محصولات اردیبهشت ۱۴۰۳'!B:G,6,0)</f>
        <v>51200000</v>
      </c>
      <c r="U58" s="14"/>
      <c r="V58" s="15">
        <f t="shared" si="7"/>
        <v>0</v>
      </c>
      <c r="W58" s="11">
        <f t="shared" si="8"/>
        <v>2</v>
      </c>
      <c r="X58" s="13">
        <f t="shared" si="9"/>
        <v>102400000</v>
      </c>
      <c r="Y58" s="16"/>
      <c r="Z58" s="13">
        <f t="shared" si="10"/>
        <v>102400000</v>
      </c>
      <c r="AA58" s="17" t="s">
        <v>38</v>
      </c>
      <c r="AB58" s="12" t="s">
        <v>67</v>
      </c>
      <c r="AC58" s="18"/>
      <c r="AD58" s="19"/>
      <c r="AE58" s="18"/>
      <c r="AF58" s="20"/>
      <c r="AG58" s="21" t="str">
        <f t="shared" si="5"/>
        <v>TRUE</v>
      </c>
      <c r="AH58" s="22" t="str">
        <f t="shared" si="6"/>
        <v xml:space="preserve">تهران - قنادی اته -   </v>
      </c>
    </row>
    <row r="59" spans="1:34" ht="22.35" customHeight="1">
      <c r="A59" s="7"/>
      <c r="B59" s="7"/>
      <c r="C59" s="7"/>
      <c r="D59" s="7"/>
      <c r="E59" s="7"/>
      <c r="F59" s="8"/>
      <c r="G59" s="123">
        <v>33</v>
      </c>
      <c r="H59" s="125">
        <v>506311</v>
      </c>
      <c r="I59" s="123" t="s">
        <v>1269</v>
      </c>
      <c r="J59" s="123"/>
      <c r="K59" s="10" t="str">
        <f t="shared" ca="1" si="11"/>
        <v/>
      </c>
      <c r="L59" s="121" t="s">
        <v>280</v>
      </c>
      <c r="M59" s="121" t="s">
        <v>281</v>
      </c>
      <c r="N59" s="121" t="s">
        <v>1284</v>
      </c>
      <c r="O59" s="102">
        <v>5511.2</v>
      </c>
      <c r="P59" s="102">
        <v>2</v>
      </c>
      <c r="Q59" s="12" t="str">
        <f>VLOOKUP(O59, '[1]لیست محصولات اردیبهشت ۱۴۰۳'!B:C,2,0)</f>
        <v>هامبلا | Hambella</v>
      </c>
      <c r="R59" s="102"/>
      <c r="S59" s="11">
        <f>VLOOKUP(O59, '[1]لیست محصولات اردیبهشت ۱۴۰۳'!B:F,5,0)</f>
        <v>750</v>
      </c>
      <c r="T59" s="13">
        <f>VLOOKUP(O59, '[1]لیست محصولات اردیبهشت ۱۴۰۳'!B:G,6,0)</f>
        <v>13350000</v>
      </c>
      <c r="U59" s="14"/>
      <c r="V59" s="15">
        <f t="shared" si="7"/>
        <v>0</v>
      </c>
      <c r="W59" s="11">
        <f t="shared" si="8"/>
        <v>2</v>
      </c>
      <c r="X59" s="13">
        <f t="shared" si="9"/>
        <v>26700000</v>
      </c>
      <c r="Y59" s="16"/>
      <c r="Z59" s="13">
        <f t="shared" si="10"/>
        <v>26700000</v>
      </c>
      <c r="AA59" s="133" t="s">
        <v>282</v>
      </c>
      <c r="AB59" s="131" t="s">
        <v>283</v>
      </c>
      <c r="AC59" s="127" t="s">
        <v>284</v>
      </c>
      <c r="AD59" s="129"/>
      <c r="AE59" s="18"/>
      <c r="AF59" s="20"/>
      <c r="AG59" s="21" t="str">
        <f t="shared" si="5"/>
        <v>TRUE</v>
      </c>
      <c r="AH59" s="22" t="str">
        <f t="shared" si="6"/>
        <v>زنجان اراضی مصلی خیابان هقتم پلاک 114 کافه نیروانا - محسن سعادتی 09123413312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24"/>
      <c r="H60" s="126"/>
      <c r="I60" s="124"/>
      <c r="J60" s="124"/>
      <c r="K60" s="10" t="str">
        <f t="shared" ca="1" si="11"/>
        <v/>
      </c>
      <c r="L60" s="122"/>
      <c r="M60" s="122"/>
      <c r="N60" s="122"/>
      <c r="O60" s="102">
        <v>5523.2</v>
      </c>
      <c r="P60" s="102">
        <v>1</v>
      </c>
      <c r="Q60" s="12" t="str">
        <f>VLOOKUP(O60, '[1]لیست محصولات اردیبهشت ۱۴۰۳'!B:C,2,0)</f>
        <v>کوتوا دانکن | Kotowa Duncan</v>
      </c>
      <c r="R60" s="102"/>
      <c r="S60" s="11">
        <f>VLOOKUP(O60, '[1]لیست محصولات اردیبهشت ۱۴۰۳'!B:F,5,0)</f>
        <v>750</v>
      </c>
      <c r="T60" s="13">
        <f>VLOOKUP(O60, '[1]لیست محصولات اردیبهشت ۱۴۰۳'!B:G,6,0)</f>
        <v>12150000</v>
      </c>
      <c r="U60" s="14"/>
      <c r="V60" s="15">
        <f t="shared" si="7"/>
        <v>0</v>
      </c>
      <c r="W60" s="11">
        <f t="shared" si="8"/>
        <v>1</v>
      </c>
      <c r="X60" s="13">
        <f t="shared" si="9"/>
        <v>12150000</v>
      </c>
      <c r="Y60" s="16"/>
      <c r="Z60" s="13">
        <f t="shared" si="10"/>
        <v>12150000</v>
      </c>
      <c r="AA60" s="134"/>
      <c r="AB60" s="132"/>
      <c r="AC60" s="128"/>
      <c r="AD60" s="130"/>
      <c r="AE60" s="18"/>
      <c r="AF60" s="20"/>
      <c r="AG60" s="21" t="str">
        <f t="shared" si="5"/>
        <v>TRUE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>
        <v>34</v>
      </c>
      <c r="H61" s="9">
        <v>275307355417</v>
      </c>
      <c r="I61" s="102" t="s">
        <v>1269</v>
      </c>
      <c r="J61" s="102"/>
      <c r="K61" s="10" t="str">
        <f t="shared" ca="1" si="11"/>
        <v/>
      </c>
      <c r="L61" s="11" t="s">
        <v>94</v>
      </c>
      <c r="M61" s="11" t="s">
        <v>1285</v>
      </c>
      <c r="N61" s="11" t="s">
        <v>1286</v>
      </c>
      <c r="O61" s="102">
        <v>5511.2</v>
      </c>
      <c r="P61" s="102">
        <v>1</v>
      </c>
      <c r="Q61" s="12" t="str">
        <f>VLOOKUP(O61, '[1]لیست محصولات اردیبهشت ۱۴۰۳'!B:C,2,0)</f>
        <v>هامبلا | Hambella</v>
      </c>
      <c r="R61" s="102"/>
      <c r="S61" s="11">
        <f>VLOOKUP(O61, '[1]لیست محصولات اردیبهشت ۱۴۰۳'!B:F,5,0)</f>
        <v>750</v>
      </c>
      <c r="T61" s="13">
        <f>VLOOKUP(O61, '[1]لیست محصولات اردیبهشت ۱۴۰۳'!B:G,6,0)</f>
        <v>13350000</v>
      </c>
      <c r="U61" s="14"/>
      <c r="V61" s="15">
        <f t="shared" si="7"/>
        <v>0</v>
      </c>
      <c r="W61" s="11">
        <f t="shared" si="8"/>
        <v>1</v>
      </c>
      <c r="X61" s="13">
        <f t="shared" si="9"/>
        <v>13350000</v>
      </c>
      <c r="Y61" s="16"/>
      <c r="Z61" s="13">
        <f t="shared" si="10"/>
        <v>13350000</v>
      </c>
      <c r="AA61" s="17" t="s">
        <v>45</v>
      </c>
      <c r="AB61" s="12" t="s">
        <v>1287</v>
      </c>
      <c r="AC61" s="18" t="s">
        <v>1288</v>
      </c>
      <c r="AD61" s="19"/>
      <c r="AE61" s="18"/>
      <c r="AF61" s="20"/>
      <c r="AG61" s="21" t="str">
        <f t="shared" si="5"/>
        <v>TRUE</v>
      </c>
      <c r="AH61" s="22" t="str">
        <f t="shared" si="6"/>
        <v>قم انسجام کوچه ۱۶ فرعی آخر خیابان آرمیده پلاک ۷۴ کافه ماک - عرفان عطوفی 09195756651</v>
      </c>
    </row>
    <row r="62" spans="1:34" ht="22.35" customHeight="1">
      <c r="A62" s="7"/>
      <c r="B62" s="7"/>
      <c r="C62" s="7"/>
      <c r="D62" s="7"/>
      <c r="E62" s="7"/>
      <c r="F62" s="8"/>
      <c r="G62" s="63">
        <v>35</v>
      </c>
      <c r="H62" s="64"/>
      <c r="I62" s="63" t="s">
        <v>1269</v>
      </c>
      <c r="J62" s="102" t="s">
        <v>1306</v>
      </c>
      <c r="K62" s="10" t="str">
        <f t="shared" ca="1" si="11"/>
        <v/>
      </c>
      <c r="L62" s="11"/>
      <c r="M62" s="11" t="s">
        <v>582</v>
      </c>
      <c r="N62" s="11" t="s">
        <v>1289</v>
      </c>
      <c r="O62" s="102">
        <v>5501.3</v>
      </c>
      <c r="P62" s="102">
        <v>4</v>
      </c>
      <c r="Q62" s="12" t="str">
        <f>VLOOKUP(O62, '[1]لیست محصولات اردیبهشت ۱۴۰۳'!B:C,2,0)</f>
        <v>ورتکس | Vortex</v>
      </c>
      <c r="R62" s="102"/>
      <c r="S62" s="11">
        <f>VLOOKUP(O62, '[1]لیست محصولات اردیبهشت ۱۴۰۳'!B:F,5,0)</f>
        <v>4000</v>
      </c>
      <c r="T62" s="13">
        <f>VLOOKUP(O62, '[1]لیست محصولات اردیبهشت ۱۴۰۳'!B:G,6,0)</f>
        <v>51200000</v>
      </c>
      <c r="U62" s="14"/>
      <c r="V62" s="15">
        <f t="shared" si="7"/>
        <v>0</v>
      </c>
      <c r="W62" s="11">
        <f t="shared" si="8"/>
        <v>4</v>
      </c>
      <c r="X62" s="13">
        <f t="shared" si="9"/>
        <v>204800000</v>
      </c>
      <c r="Y62" s="16"/>
      <c r="Z62" s="13">
        <f t="shared" si="10"/>
        <v>204800000</v>
      </c>
      <c r="AA62" s="17" t="s">
        <v>38</v>
      </c>
      <c r="AB62" s="12" t="s">
        <v>67</v>
      </c>
      <c r="AC62" s="18"/>
      <c r="AD62" s="19"/>
      <c r="AE62" s="18"/>
      <c r="AF62" s="20"/>
      <c r="AG62" s="21" t="str">
        <f t="shared" si="5"/>
        <v>TRUE</v>
      </c>
      <c r="AH62" s="22" t="str">
        <f t="shared" si="6"/>
        <v xml:space="preserve">تهران - کافه پلتفرم وست -  واهه </v>
      </c>
    </row>
    <row r="63" spans="1:34" ht="22.35" customHeight="1">
      <c r="A63" s="7"/>
      <c r="B63" s="7"/>
      <c r="C63" s="7"/>
      <c r="D63" s="7"/>
      <c r="E63" s="7"/>
      <c r="F63" s="8"/>
      <c r="G63" s="102">
        <v>36</v>
      </c>
      <c r="H63" s="9">
        <v>713054</v>
      </c>
      <c r="I63" s="102" t="s">
        <v>1269</v>
      </c>
      <c r="J63" s="102"/>
      <c r="K63" s="10" t="str">
        <f t="shared" ca="1" si="11"/>
        <v/>
      </c>
      <c r="L63" s="11" t="s">
        <v>950</v>
      </c>
      <c r="M63" s="11" t="s">
        <v>49</v>
      </c>
      <c r="N63" s="11"/>
      <c r="O63" s="102">
        <v>5523.1</v>
      </c>
      <c r="P63" s="102">
        <v>2</v>
      </c>
      <c r="Q63" s="12" t="str">
        <f>VLOOKUP(O63, '[1]لیست محصولات اردیبهشت ۱۴۰۳'!B:C,2,0)</f>
        <v>کوتوا دانکن | Kotowa Duncan</v>
      </c>
      <c r="R63" s="102" t="s">
        <v>353</v>
      </c>
      <c r="S63" s="11">
        <f>VLOOKUP(O63, '[1]لیست محصولات اردیبهشت ۱۴۰۳'!B:F,5,0)</f>
        <v>150</v>
      </c>
      <c r="T63" s="13">
        <f>VLOOKUP(O63, '[1]لیست محصولات اردیبهشت ۱۴۰۳'!B:G,6,0)</f>
        <v>2550000</v>
      </c>
      <c r="U63" s="14"/>
      <c r="V63" s="15">
        <f t="shared" si="7"/>
        <v>0</v>
      </c>
      <c r="W63" s="11">
        <f t="shared" si="8"/>
        <v>2</v>
      </c>
      <c r="X63" s="13">
        <f t="shared" si="9"/>
        <v>5100000</v>
      </c>
      <c r="Y63" s="16"/>
      <c r="Z63" s="13">
        <f t="shared" si="10"/>
        <v>5100000</v>
      </c>
      <c r="AA63" s="17" t="s">
        <v>38</v>
      </c>
      <c r="AB63" s="12" t="s">
        <v>1290</v>
      </c>
      <c r="AC63" s="18" t="s">
        <v>1291</v>
      </c>
      <c r="AD63" s="19" t="s">
        <v>41</v>
      </c>
      <c r="AE63" s="18"/>
      <c r="AF63" s="20"/>
      <c r="AG63" s="21" t="str">
        <f t="shared" si="5"/>
        <v>TRUE</v>
      </c>
      <c r="AH63" s="22" t="str">
        <f t="shared" si="6"/>
        <v>تهران پاسداران سه راه ضرابخانه ،سروستان ۵، کوچه اول، پلاک ۱ ،واحد ۳  - فرشاد مقدسی 09147894009</v>
      </c>
    </row>
    <row r="64" spans="1:34" ht="22.35" customHeight="1">
      <c r="A64" s="7"/>
      <c r="B64" s="7"/>
      <c r="C64" s="7"/>
      <c r="D64" s="7"/>
      <c r="E64" s="7"/>
      <c r="F64" s="8"/>
      <c r="G64" s="123">
        <v>37</v>
      </c>
      <c r="H64" s="125">
        <v>275323146943</v>
      </c>
      <c r="I64" s="123" t="s">
        <v>1269</v>
      </c>
      <c r="J64" s="123"/>
      <c r="K64" s="10" t="str">
        <f t="shared" ca="1" si="11"/>
        <v/>
      </c>
      <c r="L64" s="121" t="s">
        <v>1292</v>
      </c>
      <c r="M64" s="121" t="s">
        <v>1293</v>
      </c>
      <c r="N64" s="121"/>
      <c r="O64" s="102">
        <v>1125.3</v>
      </c>
      <c r="P64" s="102">
        <v>1</v>
      </c>
      <c r="Q64" s="12" t="str">
        <f>VLOOKUP(O64, '[1]لیست محصولات اردیبهشت ۱۴۰۳'!B:C,2,0)</f>
        <v>بنجامین دیانوس | Benjamin De Dianous</v>
      </c>
      <c r="R64" s="102"/>
      <c r="S64" s="11">
        <f>VLOOKUP(O64, '[1]لیست محصولات اردیبهشت ۱۴۰۳'!B:F,5,0)</f>
        <v>40</v>
      </c>
      <c r="T64" s="13">
        <f>VLOOKUP(O64, '[1]لیست محصولات اردیبهشت ۱۴۰۳'!B:G,6,0)</f>
        <v>5600000</v>
      </c>
      <c r="U64" s="14"/>
      <c r="V64" s="15">
        <f t="shared" si="7"/>
        <v>0</v>
      </c>
      <c r="W64" s="11">
        <f t="shared" si="8"/>
        <v>1</v>
      </c>
      <c r="X64" s="13">
        <f t="shared" si="9"/>
        <v>5600000</v>
      </c>
      <c r="Y64" s="16"/>
      <c r="Z64" s="13">
        <f t="shared" si="10"/>
        <v>5600000</v>
      </c>
      <c r="AA64" s="133" t="s">
        <v>640</v>
      </c>
      <c r="AB64" s="131" t="s">
        <v>1294</v>
      </c>
      <c r="AC64" s="127" t="s">
        <v>1295</v>
      </c>
      <c r="AD64" s="129"/>
      <c r="AE64" s="18"/>
      <c r="AF64" s="20"/>
      <c r="AG64" s="21" t="str">
        <f t="shared" si="5"/>
        <v>TRUE</v>
      </c>
      <c r="AH64" s="22" t="str">
        <f t="shared" si="6"/>
        <v>یزد خیابان مقداد-کوچه هفتم مقداد-اواسط کوچه  - آوا کمال 09130983353</v>
      </c>
    </row>
    <row r="65" spans="1:34" ht="22.35" customHeight="1">
      <c r="A65" s="7"/>
      <c r="B65" s="7"/>
      <c r="C65" s="7"/>
      <c r="D65" s="7"/>
      <c r="E65" s="7"/>
      <c r="F65" s="8"/>
      <c r="G65" s="151"/>
      <c r="H65" s="182"/>
      <c r="I65" s="151"/>
      <c r="J65" s="151"/>
      <c r="K65" s="10" t="str">
        <f t="shared" ca="1" si="11"/>
        <v/>
      </c>
      <c r="L65" s="135"/>
      <c r="M65" s="135"/>
      <c r="N65" s="135"/>
      <c r="O65" s="102">
        <v>1130.3</v>
      </c>
      <c r="P65" s="102">
        <v>1</v>
      </c>
      <c r="Q65" s="12" t="str">
        <f>VLOOKUP(O65, '[1]لیست محصولات اردیبهشت ۱۴۰۳'!B:C,2,0)</f>
        <v>الیدا پلانو | Elida Plano</v>
      </c>
      <c r="R65" s="102"/>
      <c r="S65" s="11">
        <f>VLOOKUP(O65, '[1]لیست محصولات اردیبهشت ۱۴۰۳'!B:F,5,0)</f>
        <v>40</v>
      </c>
      <c r="T65" s="13">
        <f>VLOOKUP(O65, '[1]لیست محصولات اردیبهشت ۱۴۰۳'!B:G,6,0)</f>
        <v>6650000</v>
      </c>
      <c r="U65" s="24"/>
      <c r="V65" s="15">
        <f t="shared" si="7"/>
        <v>0</v>
      </c>
      <c r="W65" s="11">
        <f t="shared" si="8"/>
        <v>1</v>
      </c>
      <c r="X65" s="13">
        <f t="shared" si="9"/>
        <v>6650000</v>
      </c>
      <c r="Y65" s="16"/>
      <c r="Z65" s="13">
        <f t="shared" si="10"/>
        <v>6650000</v>
      </c>
      <c r="AA65" s="155"/>
      <c r="AB65" s="154"/>
      <c r="AC65" s="153"/>
      <c r="AD65" s="152"/>
      <c r="AE65" s="18"/>
      <c r="AF65" s="20"/>
      <c r="AG65" s="21" t="str">
        <f t="shared" si="5"/>
        <v>TRUE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51"/>
      <c r="H66" s="182"/>
      <c r="I66" s="151"/>
      <c r="J66" s="151"/>
      <c r="K66" s="10" t="str">
        <f t="shared" ref="K66:K87" ca="1" si="12">IF(C66, TODAY(), "" )</f>
        <v/>
      </c>
      <c r="L66" s="135"/>
      <c r="M66" s="135"/>
      <c r="N66" s="135"/>
      <c r="O66" s="102">
        <v>3325.3</v>
      </c>
      <c r="P66" s="102">
        <v>1</v>
      </c>
      <c r="Q66" s="12" t="str">
        <f>VLOOKUP(O66, '[1]لیست محصولات اردیبهشت ۱۴۰۳'!B:C,2,0)</f>
        <v>راتناگری | Ratnagiri</v>
      </c>
      <c r="R66" s="102"/>
      <c r="S66" s="11">
        <f>VLOOKUP(O66, '[1]لیست محصولات اردیبهشت ۱۴۰۳'!B:F,5,0)</f>
        <v>40</v>
      </c>
      <c r="T66" s="13">
        <f>VLOOKUP(O66, '[1]لیست محصولات اردیبهشت ۱۴۰۳'!B:G,6,0)</f>
        <v>1250000</v>
      </c>
      <c r="U66" s="14"/>
      <c r="V66" s="15">
        <f t="shared" ref="V66:V129" si="13">IF(C66, P66, U66 )</f>
        <v>0</v>
      </c>
      <c r="W66" s="11">
        <f t="shared" ref="W66:W200" si="14">P66-V66</f>
        <v>1</v>
      </c>
      <c r="X66" s="13">
        <f t="shared" ref="X66:X200" si="15">P66*T66</f>
        <v>1250000</v>
      </c>
      <c r="Y66" s="16"/>
      <c r="Z66" s="13">
        <f t="shared" ref="Z66:Z200" si="16">X66-Y66</f>
        <v>1250000</v>
      </c>
      <c r="AA66" s="155"/>
      <c r="AB66" s="154"/>
      <c r="AC66" s="153"/>
      <c r="AD66" s="152"/>
      <c r="AE66" s="18"/>
      <c r="AF66" s="20"/>
      <c r="AG66" s="21" t="str">
        <f t="shared" ref="AG66:AG87" si="17">IF(V66=P66, "FALSE", "TRUE" )</f>
        <v>TRUE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24"/>
      <c r="H67" s="126"/>
      <c r="I67" s="124"/>
      <c r="J67" s="124"/>
      <c r="K67" s="10" t="str">
        <f t="shared" ca="1" si="12"/>
        <v/>
      </c>
      <c r="L67" s="122"/>
      <c r="M67" s="122"/>
      <c r="N67" s="122"/>
      <c r="O67" s="102">
        <v>3326.3</v>
      </c>
      <c r="P67" s="102">
        <v>1</v>
      </c>
      <c r="Q67" s="12" t="str">
        <f>VLOOKUP(O67, '[1]لیست محصولات اردیبهشت ۱۴۰۳'!B:C,2,0)</f>
        <v>میاگروس | Milagros</v>
      </c>
      <c r="R67" s="102"/>
      <c r="S67" s="11">
        <f>VLOOKUP(O67, '[1]لیست محصولات اردیبهشت ۱۴۰۳'!B:F,5,0)</f>
        <v>40</v>
      </c>
      <c r="T67" s="13">
        <f>VLOOKUP(O67, '[1]لیست محصولات اردیبهشت ۱۴۰۳'!B:G,6,0)</f>
        <v>1100000</v>
      </c>
      <c r="U67" s="14"/>
      <c r="V67" s="15">
        <f t="shared" si="13"/>
        <v>0</v>
      </c>
      <c r="W67" s="11">
        <f t="shared" si="14"/>
        <v>1</v>
      </c>
      <c r="X67" s="13">
        <f t="shared" si="15"/>
        <v>1100000</v>
      </c>
      <c r="Y67" s="16"/>
      <c r="Z67" s="13">
        <f t="shared" si="16"/>
        <v>1100000</v>
      </c>
      <c r="AA67" s="134"/>
      <c r="AB67" s="132"/>
      <c r="AC67" s="128"/>
      <c r="AD67" s="130"/>
      <c r="AE67" s="18"/>
      <c r="AF67" s="20"/>
      <c r="AG67" s="21" t="str">
        <f t="shared" si="17"/>
        <v>TRUE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>
        <v>38</v>
      </c>
      <c r="H68" s="9">
        <v>275327902129</v>
      </c>
      <c r="I68" s="102" t="s">
        <v>1269</v>
      </c>
      <c r="J68" s="102"/>
      <c r="K68" s="10" t="str">
        <f t="shared" ca="1" si="12"/>
        <v/>
      </c>
      <c r="L68" s="11" t="s">
        <v>30</v>
      </c>
      <c r="M68" s="11" t="s">
        <v>1296</v>
      </c>
      <c r="N68" s="11"/>
      <c r="O68" s="102">
        <v>5501.2</v>
      </c>
      <c r="P68" s="102">
        <v>1</v>
      </c>
      <c r="Q68" s="12" t="str">
        <f>VLOOKUP(O68, '[1]لیست محصولات اردیبهشت ۱۴۰۳'!B:C,2,0)</f>
        <v>ورتکس | Vortex</v>
      </c>
      <c r="R68" s="102"/>
      <c r="S68" s="11">
        <f>VLOOKUP(O68, '[1]لیست محصولات اردیبهشت ۱۴۰۳'!B:F,5,0)</f>
        <v>750</v>
      </c>
      <c r="T68" s="13">
        <f>VLOOKUP(O68, '[1]لیست محصولات اردیبهشت ۱۴۰۳'!B:G,6,0)</f>
        <v>9900000</v>
      </c>
      <c r="U68" s="14"/>
      <c r="V68" s="15">
        <f t="shared" si="13"/>
        <v>0</v>
      </c>
      <c r="W68" s="11">
        <f t="shared" si="14"/>
        <v>1</v>
      </c>
      <c r="X68" s="13">
        <f t="shared" si="15"/>
        <v>9900000</v>
      </c>
      <c r="Y68" s="16"/>
      <c r="Z68" s="13">
        <f t="shared" si="16"/>
        <v>9900000</v>
      </c>
      <c r="AA68" s="17" t="s">
        <v>38</v>
      </c>
      <c r="AB68" s="12" t="s">
        <v>1297</v>
      </c>
      <c r="AC68" s="18" t="s">
        <v>1298</v>
      </c>
      <c r="AD68" s="19"/>
      <c r="AE68" s="115" t="s">
        <v>1299</v>
      </c>
      <c r="AF68" s="20"/>
      <c r="AG68" s="21" t="str">
        <f t="shared" si="17"/>
        <v>TRUE</v>
      </c>
      <c r="AH68" s="22" t="str">
        <f t="shared" ref="AH68:AH131" si="18">AA68&amp;" "&amp;AB68&amp;" "&amp;N68&amp;" - "&amp;L68&amp;" "&amp;M68&amp;" "&amp;AC68</f>
        <v>تهران خ سعادت آباد-خ ۲۳ شرقی (نفیسی شرقی)  - حسین عطارزاده 09357325966</v>
      </c>
    </row>
    <row r="69" spans="1:34" ht="22.35" customHeight="1">
      <c r="A69" s="7"/>
      <c r="B69" s="7"/>
      <c r="C69" s="7"/>
      <c r="D69" s="7"/>
      <c r="E69" s="7"/>
      <c r="F69" s="8"/>
      <c r="G69" s="136">
        <v>39</v>
      </c>
      <c r="H69" s="139"/>
      <c r="I69" s="136" t="s">
        <v>1269</v>
      </c>
      <c r="J69" s="102" t="s">
        <v>1306</v>
      </c>
      <c r="K69" s="10" t="str">
        <f t="shared" ca="1" si="12"/>
        <v/>
      </c>
      <c r="L69" s="121" t="s">
        <v>135</v>
      </c>
      <c r="M69" s="121" t="s">
        <v>136</v>
      </c>
      <c r="N69" s="121" t="s">
        <v>137</v>
      </c>
      <c r="O69" s="102">
        <v>5501.3</v>
      </c>
      <c r="P69" s="102">
        <v>2</v>
      </c>
      <c r="Q69" s="12" t="str">
        <f>VLOOKUP(O69, '[1]لیست محصولات اردیبهشت ۱۴۰۳'!B:C,2,0)</f>
        <v>ورتکس | Vortex</v>
      </c>
      <c r="R69" s="102"/>
      <c r="S69" s="11">
        <f>VLOOKUP(O69, '[1]لیست محصولات اردیبهشت ۱۴۰۳'!B:F,5,0)</f>
        <v>4000</v>
      </c>
      <c r="T69" s="13">
        <f>VLOOKUP(O69, '[1]لیست محصولات اردیبهشت ۱۴۰۳'!B:G,6,0)</f>
        <v>51200000</v>
      </c>
      <c r="U69" s="14"/>
      <c r="V69" s="15">
        <f t="shared" si="13"/>
        <v>0</v>
      </c>
      <c r="W69" s="11">
        <f t="shared" si="14"/>
        <v>2</v>
      </c>
      <c r="X69" s="13">
        <f t="shared" si="15"/>
        <v>102400000</v>
      </c>
      <c r="Y69" s="16"/>
      <c r="Z69" s="13">
        <f t="shared" si="16"/>
        <v>102400000</v>
      </c>
      <c r="AA69" s="133" t="s">
        <v>38</v>
      </c>
      <c r="AB69" s="131" t="s">
        <v>67</v>
      </c>
      <c r="AC69" s="127" t="s">
        <v>138</v>
      </c>
      <c r="AD69" s="129"/>
      <c r="AE69" s="231" t="s">
        <v>1300</v>
      </c>
      <c r="AF69" s="20"/>
      <c r="AG69" s="21" t="str">
        <f t="shared" si="17"/>
        <v>TRUE</v>
      </c>
      <c r="AH69" s="22" t="str">
        <f t="shared" si="18"/>
        <v>تهران - کافه آرمه - اردوان یوسفی 09124047817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38"/>
      <c r="H70" s="141"/>
      <c r="I70" s="138"/>
      <c r="J70" s="102" t="s">
        <v>1306</v>
      </c>
      <c r="K70" s="10" t="str">
        <f t="shared" ca="1" si="12"/>
        <v/>
      </c>
      <c r="L70" s="122"/>
      <c r="M70" s="122"/>
      <c r="N70" s="122"/>
      <c r="O70" s="102">
        <v>5501.2</v>
      </c>
      <c r="P70" s="102">
        <v>2</v>
      </c>
      <c r="Q70" s="12" t="str">
        <f>VLOOKUP(O70, '[1]لیست محصولات اردیبهشت ۱۴۰۳'!B:C,2,0)</f>
        <v>ورتکس | Vortex</v>
      </c>
      <c r="R70" s="102"/>
      <c r="S70" s="11">
        <f>VLOOKUP(O70, '[1]لیست محصولات اردیبهشت ۱۴۰۳'!B:F,5,0)</f>
        <v>750</v>
      </c>
      <c r="T70" s="13">
        <f>VLOOKUP(O70, '[1]لیست محصولات اردیبهشت ۱۴۰۳'!B:G,6,0)</f>
        <v>9900000</v>
      </c>
      <c r="U70" s="14"/>
      <c r="V70" s="15">
        <f t="shared" si="13"/>
        <v>0</v>
      </c>
      <c r="W70" s="11">
        <f t="shared" si="14"/>
        <v>2</v>
      </c>
      <c r="X70" s="13">
        <f t="shared" si="15"/>
        <v>19800000</v>
      </c>
      <c r="Y70" s="16"/>
      <c r="Z70" s="13">
        <f t="shared" si="16"/>
        <v>19800000</v>
      </c>
      <c r="AA70" s="134"/>
      <c r="AB70" s="132"/>
      <c r="AC70" s="128"/>
      <c r="AD70" s="130"/>
      <c r="AE70" s="232"/>
      <c r="AF70" s="20"/>
      <c r="AG70" s="21" t="str">
        <f t="shared" si="17"/>
        <v>TRUE</v>
      </c>
      <c r="AH70" s="22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23">
        <v>40</v>
      </c>
      <c r="H71" s="125">
        <v>275332680333</v>
      </c>
      <c r="I71" s="123" t="s">
        <v>1269</v>
      </c>
      <c r="J71" s="123"/>
      <c r="K71" s="10" t="str">
        <f t="shared" ca="1" si="12"/>
        <v/>
      </c>
      <c r="L71" s="121" t="s">
        <v>1301</v>
      </c>
      <c r="M71" s="121" t="s">
        <v>235</v>
      </c>
      <c r="N71" s="121"/>
      <c r="O71" s="102">
        <v>5523.1</v>
      </c>
      <c r="P71" s="102">
        <v>1</v>
      </c>
      <c r="Q71" s="12" t="str">
        <f>VLOOKUP(O71, '[1]لیست محصولات اردیبهشت ۱۴۰۳'!B:C,2,0)</f>
        <v>کوتوا دانکن | Kotowa Duncan</v>
      </c>
      <c r="R71" s="102"/>
      <c r="S71" s="11">
        <f>VLOOKUP(O71, '[1]لیست محصولات اردیبهشت ۱۴۰۳'!B:F,5,0)</f>
        <v>150</v>
      </c>
      <c r="T71" s="13">
        <f>VLOOKUP(O71, '[1]لیست محصولات اردیبهشت ۱۴۰۳'!B:G,6,0)</f>
        <v>2550000</v>
      </c>
      <c r="U71" s="14"/>
      <c r="V71" s="15">
        <f t="shared" si="13"/>
        <v>0</v>
      </c>
      <c r="W71" s="11">
        <f t="shared" si="14"/>
        <v>1</v>
      </c>
      <c r="X71" s="13">
        <f t="shared" si="15"/>
        <v>2550000</v>
      </c>
      <c r="Y71" s="16"/>
      <c r="Z71" s="13">
        <f t="shared" si="16"/>
        <v>2550000</v>
      </c>
      <c r="AA71" s="133" t="s">
        <v>38</v>
      </c>
      <c r="AB71" s="131" t="s">
        <v>1302</v>
      </c>
      <c r="AC71" s="127" t="s">
        <v>1303</v>
      </c>
      <c r="AD71" s="129" t="s">
        <v>41</v>
      </c>
      <c r="AE71" s="231" t="s">
        <v>1304</v>
      </c>
      <c r="AF71" s="20"/>
      <c r="AG71" s="21" t="str">
        <f t="shared" si="17"/>
        <v>TRUE</v>
      </c>
      <c r="AH71" s="22" t="str">
        <f t="shared" si="18"/>
        <v>تهران ازگل، خیابان نوبهار، گلسای دوم سمت چپ، کوچه آذر، بن بست گل آذین، پلاک ۸، ساختمان بهارستان، واحد ۵۰۷  - آراد میرزایی 09354234253</v>
      </c>
    </row>
    <row r="72" spans="1:34" ht="22.35" customHeight="1">
      <c r="A72" s="7"/>
      <c r="B72" s="7"/>
      <c r="C72" s="7"/>
      <c r="D72" s="7"/>
      <c r="E72" s="7"/>
      <c r="F72" s="8"/>
      <c r="G72" s="151"/>
      <c r="H72" s="182"/>
      <c r="I72" s="151"/>
      <c r="J72" s="151"/>
      <c r="K72" s="10" t="str">
        <f t="shared" ca="1" si="12"/>
        <v/>
      </c>
      <c r="L72" s="135"/>
      <c r="M72" s="135"/>
      <c r="N72" s="135"/>
      <c r="O72" s="102">
        <v>3326.1</v>
      </c>
      <c r="P72" s="102">
        <v>1</v>
      </c>
      <c r="Q72" s="12" t="str">
        <f>VLOOKUP(O72, '[1]لیست محصولات اردیبهشت ۱۴۰۳'!B:C,2,0)</f>
        <v>میاگروس | Milagros</v>
      </c>
      <c r="R72" s="102"/>
      <c r="S72" s="11">
        <f>VLOOKUP(O72, '[1]لیست محصولات اردیبهشت ۱۴۰۳'!B:F,5,0)</f>
        <v>150</v>
      </c>
      <c r="T72" s="13">
        <f>VLOOKUP(O72, '[1]لیست محصولات اردیبهشت ۱۴۰۳'!B:G,6,0)</f>
        <v>3750000</v>
      </c>
      <c r="U72" s="14"/>
      <c r="V72" s="15">
        <f t="shared" si="13"/>
        <v>0</v>
      </c>
      <c r="W72" s="11">
        <f t="shared" si="14"/>
        <v>1</v>
      </c>
      <c r="X72" s="13">
        <f t="shared" si="15"/>
        <v>3750000</v>
      </c>
      <c r="Y72" s="16"/>
      <c r="Z72" s="13">
        <f t="shared" si="16"/>
        <v>3750000</v>
      </c>
      <c r="AA72" s="155"/>
      <c r="AB72" s="154"/>
      <c r="AC72" s="153"/>
      <c r="AD72" s="152"/>
      <c r="AE72" s="233"/>
      <c r="AF72" s="20"/>
      <c r="AG72" s="21" t="str">
        <f t="shared" si="17"/>
        <v>TRUE</v>
      </c>
      <c r="AH72" s="22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24"/>
      <c r="H73" s="126"/>
      <c r="I73" s="124"/>
      <c r="J73" s="124"/>
      <c r="K73" s="10" t="str">
        <f t="shared" ca="1" si="12"/>
        <v/>
      </c>
      <c r="L73" s="122"/>
      <c r="M73" s="122"/>
      <c r="N73" s="122"/>
      <c r="O73" s="102">
        <v>3325.1</v>
      </c>
      <c r="P73" s="102">
        <v>1</v>
      </c>
      <c r="Q73" s="12" t="str">
        <f>VLOOKUP(O73, '[1]لیست محصولات اردیبهشت ۱۴۰۳'!B:C,2,0)</f>
        <v>راتناگری | Ratnagiri</v>
      </c>
      <c r="R73" s="102"/>
      <c r="S73" s="11">
        <f>VLOOKUP(O73, '[1]لیست محصولات اردیبهشت ۱۴۰۳'!B:F,5,0)</f>
        <v>150</v>
      </c>
      <c r="T73" s="13">
        <f>VLOOKUP(O73, '[1]لیست محصولات اردیبهشت ۱۴۰۳'!B:G,6,0)</f>
        <v>4250000</v>
      </c>
      <c r="U73" s="14"/>
      <c r="V73" s="15">
        <f t="shared" si="13"/>
        <v>0</v>
      </c>
      <c r="W73" s="11">
        <f t="shared" si="14"/>
        <v>1</v>
      </c>
      <c r="X73" s="13">
        <f t="shared" si="15"/>
        <v>4250000</v>
      </c>
      <c r="Y73" s="16"/>
      <c r="Z73" s="13">
        <f t="shared" si="16"/>
        <v>4250000</v>
      </c>
      <c r="AA73" s="134"/>
      <c r="AB73" s="132"/>
      <c r="AC73" s="128"/>
      <c r="AD73" s="130"/>
      <c r="AE73" s="232"/>
      <c r="AF73" s="20"/>
      <c r="AG73" s="21" t="str">
        <f t="shared" si="17"/>
        <v>TRUE</v>
      </c>
      <c r="AH73" s="22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36">
        <v>41</v>
      </c>
      <c r="H74" s="139"/>
      <c r="I74" s="136" t="s">
        <v>1269</v>
      </c>
      <c r="J74" s="123" t="s">
        <v>1306</v>
      </c>
      <c r="K74" s="10" t="str">
        <f t="shared" ca="1" si="12"/>
        <v/>
      </c>
      <c r="L74" s="121" t="s">
        <v>216</v>
      </c>
      <c r="M74" s="121" t="s">
        <v>423</v>
      </c>
      <c r="N74" s="121" t="s">
        <v>424</v>
      </c>
      <c r="O74" s="102">
        <v>5501.3</v>
      </c>
      <c r="P74" s="102">
        <v>3</v>
      </c>
      <c r="Q74" s="12" t="str">
        <f>VLOOKUP(O74, '[1]لیست محصولات اردیبهشت ۱۴۰۳'!B:C,2,0)</f>
        <v>ورتکس | Vortex</v>
      </c>
      <c r="R74" s="102"/>
      <c r="S74" s="11">
        <f>VLOOKUP(O74, '[1]لیست محصولات اردیبهشت ۱۴۰۳'!B:F,5,0)</f>
        <v>4000</v>
      </c>
      <c r="T74" s="13">
        <f>VLOOKUP(O74, '[1]لیست محصولات اردیبهشت ۱۴۰۳'!B:G,6,0)</f>
        <v>51200000</v>
      </c>
      <c r="U74" s="14"/>
      <c r="V74" s="15">
        <f t="shared" si="13"/>
        <v>0</v>
      </c>
      <c r="W74" s="11">
        <f t="shared" si="14"/>
        <v>3</v>
      </c>
      <c r="X74" s="13">
        <f t="shared" si="15"/>
        <v>153600000</v>
      </c>
      <c r="Y74" s="16"/>
      <c r="Z74" s="13">
        <f t="shared" si="16"/>
        <v>153600000</v>
      </c>
      <c r="AA74" s="133" t="s">
        <v>38</v>
      </c>
      <c r="AB74" s="131" t="s">
        <v>67</v>
      </c>
      <c r="AC74" s="127" t="s">
        <v>426</v>
      </c>
      <c r="AD74" s="129"/>
      <c r="AE74" s="18"/>
      <c r="AF74" s="20"/>
      <c r="AG74" s="21" t="str">
        <f t="shared" si="17"/>
        <v>TRUE</v>
      </c>
      <c r="AH74" s="22" t="str">
        <f t="shared" si="18"/>
        <v>تهران - کافه فوکاچا - امیرحسین قزلباش 09127891169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37"/>
      <c r="H75" s="140"/>
      <c r="I75" s="137"/>
      <c r="J75" s="151"/>
      <c r="K75" s="10" t="str">
        <f t="shared" ca="1" si="12"/>
        <v/>
      </c>
      <c r="L75" s="135"/>
      <c r="M75" s="135"/>
      <c r="N75" s="135"/>
      <c r="O75" s="102">
        <v>3326.1</v>
      </c>
      <c r="P75" s="102">
        <v>2</v>
      </c>
      <c r="Q75" s="12" t="str">
        <f>VLOOKUP(O75, '[1]لیست محصولات اردیبهشت ۱۴۰۳'!B:C,2,0)</f>
        <v>میاگروس | Milagros</v>
      </c>
      <c r="R75" s="102"/>
      <c r="S75" s="11">
        <f>VLOOKUP(O75, '[1]لیست محصولات اردیبهشت ۱۴۰۳'!B:F,5,0)</f>
        <v>150</v>
      </c>
      <c r="T75" s="13">
        <f>VLOOKUP(O75, '[1]لیست محصولات اردیبهشت ۱۴۰۳'!B:G,6,0)</f>
        <v>3750000</v>
      </c>
      <c r="U75" s="14"/>
      <c r="V75" s="15">
        <f t="shared" si="13"/>
        <v>0</v>
      </c>
      <c r="W75" s="11">
        <f t="shared" si="14"/>
        <v>2</v>
      </c>
      <c r="X75" s="13">
        <f t="shared" si="15"/>
        <v>7500000</v>
      </c>
      <c r="Y75" s="16"/>
      <c r="Z75" s="13">
        <f t="shared" si="16"/>
        <v>7500000</v>
      </c>
      <c r="AA75" s="155"/>
      <c r="AB75" s="154"/>
      <c r="AC75" s="153"/>
      <c r="AD75" s="152"/>
      <c r="AE75" s="18"/>
      <c r="AF75" s="20"/>
      <c r="AG75" s="21" t="str">
        <f t="shared" si="17"/>
        <v>TRUE</v>
      </c>
      <c r="AH75" s="22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38"/>
      <c r="H76" s="141"/>
      <c r="I76" s="138"/>
      <c r="J76" s="124"/>
      <c r="K76" s="10" t="str">
        <f t="shared" ca="1" si="12"/>
        <v/>
      </c>
      <c r="L76" s="122"/>
      <c r="M76" s="122"/>
      <c r="N76" s="122"/>
      <c r="O76" s="102">
        <v>3325.1</v>
      </c>
      <c r="P76" s="102">
        <v>2</v>
      </c>
      <c r="Q76" s="12" t="str">
        <f>VLOOKUP(O76, '[1]لیست محصولات اردیبهشت ۱۴۰۳'!B:C,2,0)</f>
        <v>راتناگری | Ratnagiri</v>
      </c>
      <c r="R76" s="102"/>
      <c r="S76" s="11">
        <f>VLOOKUP(O76, '[1]لیست محصولات اردیبهشت ۱۴۰۳'!B:F,5,0)</f>
        <v>150</v>
      </c>
      <c r="T76" s="13">
        <f>VLOOKUP(O76, '[1]لیست محصولات اردیبهشت ۱۴۰۳'!B:G,6,0)</f>
        <v>4250000</v>
      </c>
      <c r="U76" s="14"/>
      <c r="V76" s="15">
        <f t="shared" si="13"/>
        <v>0</v>
      </c>
      <c r="W76" s="11">
        <f t="shared" si="14"/>
        <v>2</v>
      </c>
      <c r="X76" s="13">
        <f t="shared" si="15"/>
        <v>8500000</v>
      </c>
      <c r="Y76" s="16"/>
      <c r="Z76" s="13">
        <f t="shared" si="16"/>
        <v>8500000</v>
      </c>
      <c r="AA76" s="134"/>
      <c r="AB76" s="132"/>
      <c r="AC76" s="128"/>
      <c r="AD76" s="130"/>
      <c r="AE76" s="18"/>
      <c r="AF76" s="20"/>
      <c r="AG76" s="21" t="str">
        <f t="shared" si="17"/>
        <v>TRUE</v>
      </c>
      <c r="AH76" s="22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36">
        <v>42</v>
      </c>
      <c r="H77" s="139"/>
      <c r="I77" s="136" t="s">
        <v>1269</v>
      </c>
      <c r="J77" s="123" t="s">
        <v>1306</v>
      </c>
      <c r="K77" s="10" t="str">
        <f t="shared" ca="1" si="12"/>
        <v/>
      </c>
      <c r="L77" s="121" t="s">
        <v>1311</v>
      </c>
      <c r="M77" s="121" t="s">
        <v>1312</v>
      </c>
      <c r="N77" s="121" t="s">
        <v>1313</v>
      </c>
      <c r="O77" s="102">
        <v>5511.3</v>
      </c>
      <c r="P77" s="102">
        <v>2</v>
      </c>
      <c r="Q77" s="12" t="str">
        <f>VLOOKUP(O77, '[1]لیست محصولات اردیبهشت ۱۴۰۳'!B:C,2,0)</f>
        <v>هامبلا | Hambella</v>
      </c>
      <c r="R77" s="102"/>
      <c r="S77" s="11">
        <f>VLOOKUP(O77, '[1]لیست محصولات اردیبهشت ۱۴۰۳'!B:F,5,0)</f>
        <v>4000</v>
      </c>
      <c r="T77" s="13">
        <f>VLOOKUP(O77, '[1]لیست محصولات اردیبهشت ۱۴۰۳'!B:G,6,0)</f>
        <v>69600000</v>
      </c>
      <c r="U77" s="14"/>
      <c r="V77" s="15">
        <f t="shared" si="13"/>
        <v>0</v>
      </c>
      <c r="W77" s="11">
        <f t="shared" si="14"/>
        <v>2</v>
      </c>
      <c r="X77" s="13">
        <f t="shared" si="15"/>
        <v>139200000</v>
      </c>
      <c r="Y77" s="16"/>
      <c r="Z77" s="13">
        <f t="shared" si="16"/>
        <v>139200000</v>
      </c>
      <c r="AA77" s="133" t="s">
        <v>1314</v>
      </c>
      <c r="AB77" s="131" t="s">
        <v>1315</v>
      </c>
      <c r="AC77" s="127" t="s">
        <v>1316</v>
      </c>
      <c r="AD77" s="129"/>
      <c r="AE77" s="231" t="s">
        <v>825</v>
      </c>
      <c r="AF77" s="20"/>
      <c r="AG77" s="21" t="str">
        <f t="shared" si="17"/>
        <v>TRUE</v>
      </c>
      <c r="AH77" s="22" t="str">
        <f t="shared" si="18"/>
        <v>کیش کیبل اسکی کافه طهرون (کیش) - ایمان بنفشه 09037950385</v>
      </c>
    </row>
    <row r="78" spans="1:34" ht="22.35" customHeight="1">
      <c r="A78" s="7"/>
      <c r="B78" s="7"/>
      <c r="C78" s="7"/>
      <c r="D78" s="7"/>
      <c r="E78" s="7"/>
      <c r="F78" s="8"/>
      <c r="G78" s="138"/>
      <c r="H78" s="141"/>
      <c r="I78" s="138"/>
      <c r="J78" s="124"/>
      <c r="K78" s="10" t="str">
        <f t="shared" ca="1" si="12"/>
        <v/>
      </c>
      <c r="L78" s="122"/>
      <c r="M78" s="122"/>
      <c r="N78" s="122"/>
      <c r="O78" s="102">
        <v>5501.3</v>
      </c>
      <c r="P78" s="102">
        <v>2</v>
      </c>
      <c r="Q78" s="12" t="str">
        <f>VLOOKUP(O78, '[1]لیست محصولات اردیبهشت ۱۴۰۳'!B:C,2,0)</f>
        <v>ورتکس | Vortex</v>
      </c>
      <c r="R78" s="102"/>
      <c r="S78" s="11">
        <f>VLOOKUP(O78, '[1]لیست محصولات اردیبهشت ۱۴۰۳'!B:F,5,0)</f>
        <v>4000</v>
      </c>
      <c r="T78" s="13">
        <f>VLOOKUP(O78, '[1]لیست محصولات اردیبهشت ۱۴۰۳'!B:G,6,0)</f>
        <v>51200000</v>
      </c>
      <c r="U78" s="14"/>
      <c r="V78" s="15">
        <f t="shared" si="13"/>
        <v>0</v>
      </c>
      <c r="W78" s="11">
        <f t="shared" si="14"/>
        <v>2</v>
      </c>
      <c r="X78" s="13">
        <f t="shared" si="15"/>
        <v>102400000</v>
      </c>
      <c r="Y78" s="16"/>
      <c r="Z78" s="13">
        <f t="shared" si="16"/>
        <v>102400000</v>
      </c>
      <c r="AA78" s="134"/>
      <c r="AB78" s="132"/>
      <c r="AC78" s="128"/>
      <c r="AD78" s="130"/>
      <c r="AE78" s="232"/>
      <c r="AF78" s="20"/>
      <c r="AG78" s="21" t="str">
        <f t="shared" si="17"/>
        <v>TRUE</v>
      </c>
      <c r="AH78" s="22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63">
        <v>43</v>
      </c>
      <c r="H79" s="64" t="s">
        <v>120</v>
      </c>
      <c r="I79" s="63" t="s">
        <v>1317</v>
      </c>
      <c r="J79" s="102"/>
      <c r="K79" s="10" t="str">
        <f t="shared" ca="1" si="12"/>
        <v/>
      </c>
      <c r="L79" s="11"/>
      <c r="M79" s="11" t="s">
        <v>1318</v>
      </c>
      <c r="N79" s="11" t="s">
        <v>1319</v>
      </c>
      <c r="O79" s="102">
        <v>5501.2</v>
      </c>
      <c r="P79" s="102">
        <v>1</v>
      </c>
      <c r="Q79" s="12" t="str">
        <f>VLOOKUP(O79, '[1]لیست محصولات اردیبهشت ۱۴۰۳'!B:C,2,0)</f>
        <v>ورتکس | Vortex</v>
      </c>
      <c r="R79" s="102" t="s">
        <v>54</v>
      </c>
      <c r="S79" s="11">
        <f>VLOOKUP(O79, '[1]لیست محصولات اردیبهشت ۱۴۰۳'!B:F,5,0)</f>
        <v>750</v>
      </c>
      <c r="T79" s="13">
        <f>VLOOKUP(O79, '[1]لیست محصولات اردیبهشت ۱۴۰۳'!B:G,6,0)</f>
        <v>9900000</v>
      </c>
      <c r="U79" s="14"/>
      <c r="V79" s="15">
        <f t="shared" si="13"/>
        <v>0</v>
      </c>
      <c r="W79" s="11">
        <f t="shared" si="14"/>
        <v>1</v>
      </c>
      <c r="X79" s="13">
        <f t="shared" si="15"/>
        <v>9900000</v>
      </c>
      <c r="Y79" s="16"/>
      <c r="Z79" s="13">
        <f t="shared" si="16"/>
        <v>9900000</v>
      </c>
      <c r="AA79" s="17" t="s">
        <v>38</v>
      </c>
      <c r="AB79" s="12" t="s">
        <v>67</v>
      </c>
      <c r="AC79" s="18" t="s">
        <v>1320</v>
      </c>
      <c r="AD79" s="19"/>
      <c r="AE79" s="18"/>
      <c r="AF79" s="20"/>
      <c r="AG79" s="21" t="str">
        <f t="shared" si="17"/>
        <v>TRUE</v>
      </c>
      <c r="AH79" s="22" t="str">
        <f t="shared" si="18"/>
        <v>تهران - کالارسان هستی (زپ) -  دهخدایی 09126727970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2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3"/>
        <v>0</v>
      </c>
      <c r="W80" s="11">
        <f t="shared" si="14"/>
        <v>0</v>
      </c>
      <c r="X80" s="13" t="e">
        <f t="shared" si="15"/>
        <v>#N/A</v>
      </c>
      <c r="Y80" s="16"/>
      <c r="Z80" s="13" t="e">
        <f t="shared" si="16"/>
        <v>#N/A</v>
      </c>
      <c r="AA80" s="17"/>
      <c r="AB80" s="12"/>
      <c r="AC80" s="18"/>
      <c r="AD80" s="19"/>
      <c r="AE80" s="18"/>
      <c r="AF80" s="20"/>
      <c r="AG80" s="21" t="str">
        <f t="shared" si="17"/>
        <v>FALSE</v>
      </c>
      <c r="AH80" s="22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2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3"/>
        <v>0</v>
      </c>
      <c r="W81" s="11">
        <f t="shared" si="14"/>
        <v>0</v>
      </c>
      <c r="X81" s="13" t="e">
        <f t="shared" si="15"/>
        <v>#N/A</v>
      </c>
      <c r="Y81" s="16"/>
      <c r="Z81" s="13" t="e">
        <f t="shared" si="16"/>
        <v>#N/A</v>
      </c>
      <c r="AA81" s="17"/>
      <c r="AB81" s="12"/>
      <c r="AC81" s="18"/>
      <c r="AD81" s="19"/>
      <c r="AE81" s="18"/>
      <c r="AF81" s="20"/>
      <c r="AG81" s="21" t="str">
        <f t="shared" si="17"/>
        <v>FALSE</v>
      </c>
      <c r="AH81" s="22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2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3"/>
        <v>0</v>
      </c>
      <c r="W82" s="11">
        <f t="shared" si="14"/>
        <v>0</v>
      </c>
      <c r="X82" s="13" t="e">
        <f t="shared" si="15"/>
        <v>#N/A</v>
      </c>
      <c r="Y82" s="16"/>
      <c r="Z82" s="13" t="e">
        <f t="shared" si="16"/>
        <v>#N/A</v>
      </c>
      <c r="AA82" s="17"/>
      <c r="AB82" s="12"/>
      <c r="AC82" s="18"/>
      <c r="AD82" s="19"/>
      <c r="AE82" s="18"/>
      <c r="AF82" s="20"/>
      <c r="AG82" s="21" t="str">
        <f t="shared" si="17"/>
        <v>FALSE</v>
      </c>
      <c r="AH82" s="22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2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3"/>
        <v>0</v>
      </c>
      <c r="W83" s="11">
        <f t="shared" si="14"/>
        <v>0</v>
      </c>
      <c r="X83" s="13" t="e">
        <f t="shared" si="15"/>
        <v>#N/A</v>
      </c>
      <c r="Y83" s="16"/>
      <c r="Z83" s="13" t="e">
        <f t="shared" si="16"/>
        <v>#N/A</v>
      </c>
      <c r="AA83" s="17"/>
      <c r="AB83" s="12"/>
      <c r="AC83" s="18"/>
      <c r="AD83" s="19"/>
      <c r="AE83" s="18"/>
      <c r="AF83" s="20"/>
      <c r="AG83" s="21" t="str">
        <f t="shared" si="17"/>
        <v>FALSE</v>
      </c>
      <c r="AH83" s="22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2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3"/>
        <v>0</v>
      </c>
      <c r="W84" s="11">
        <f t="shared" si="14"/>
        <v>0</v>
      </c>
      <c r="X84" s="13" t="e">
        <f t="shared" si="15"/>
        <v>#N/A</v>
      </c>
      <c r="Y84" s="16"/>
      <c r="Z84" s="13" t="e">
        <f t="shared" si="16"/>
        <v>#N/A</v>
      </c>
      <c r="AA84" s="17"/>
      <c r="AB84" s="12"/>
      <c r="AC84" s="18"/>
      <c r="AD84" s="19"/>
      <c r="AE84" s="18"/>
      <c r="AF84" s="20"/>
      <c r="AG84" s="21" t="str">
        <f t="shared" si="17"/>
        <v>FALSE</v>
      </c>
      <c r="AH84" s="22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2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3"/>
        <v>0</v>
      </c>
      <c r="W85" s="11">
        <f t="shared" si="14"/>
        <v>0</v>
      </c>
      <c r="X85" s="13" t="e">
        <f t="shared" si="15"/>
        <v>#N/A</v>
      </c>
      <c r="Y85" s="16"/>
      <c r="Z85" s="13" t="e">
        <f t="shared" si="16"/>
        <v>#N/A</v>
      </c>
      <c r="AA85" s="17"/>
      <c r="AB85" s="12"/>
      <c r="AC85" s="18"/>
      <c r="AD85" s="19"/>
      <c r="AE85" s="18"/>
      <c r="AF85" s="20"/>
      <c r="AG85" s="21" t="str">
        <f t="shared" si="17"/>
        <v>FALSE</v>
      </c>
      <c r="AH85" s="22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2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3"/>
        <v>0</v>
      </c>
      <c r="W86" s="11">
        <f t="shared" si="14"/>
        <v>0</v>
      </c>
      <c r="X86" s="13" t="e">
        <f t="shared" si="15"/>
        <v>#N/A</v>
      </c>
      <c r="Y86" s="16"/>
      <c r="Z86" s="13" t="e">
        <f t="shared" si="16"/>
        <v>#N/A</v>
      </c>
      <c r="AA86" s="17"/>
      <c r="AB86" s="12"/>
      <c r="AC86" s="18"/>
      <c r="AD86" s="19"/>
      <c r="AE86" s="18"/>
      <c r="AF86" s="20"/>
      <c r="AG86" s="21" t="str">
        <f t="shared" si="17"/>
        <v>FALSE</v>
      </c>
      <c r="AH86" s="22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2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3"/>
        <v>0</v>
      </c>
      <c r="W87" s="11">
        <f t="shared" si="14"/>
        <v>0</v>
      </c>
      <c r="X87" s="13" t="e">
        <f t="shared" si="15"/>
        <v>#N/A</v>
      </c>
      <c r="Y87" s="16"/>
      <c r="Z87" s="13" t="e">
        <f t="shared" si="16"/>
        <v>#N/A</v>
      </c>
      <c r="AA87" s="17"/>
      <c r="AB87" s="12"/>
      <c r="AC87" s="18"/>
      <c r="AD87" s="19"/>
      <c r="AE87" s="18"/>
      <c r="AF87" s="20"/>
      <c r="AG87" s="21" t="str">
        <f t="shared" si="17"/>
        <v>FALSE</v>
      </c>
      <c r="AH87" s="22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3"/>
        <v>0</v>
      </c>
      <c r="W88" s="11">
        <f t="shared" si="14"/>
        <v>0</v>
      </c>
      <c r="X88" s="13" t="e">
        <f t="shared" si="15"/>
        <v>#N/A</v>
      </c>
      <c r="Y88" s="16"/>
      <c r="Z88" s="13" t="e">
        <f t="shared" si="16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3"/>
        <v>0</v>
      </c>
      <c r="W89" s="11">
        <f t="shared" si="14"/>
        <v>0</v>
      </c>
      <c r="X89" s="13" t="e">
        <f t="shared" si="15"/>
        <v>#N/A</v>
      </c>
      <c r="Y89" s="16"/>
      <c r="Z89" s="13" t="e">
        <f t="shared" si="16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3"/>
        <v>0</v>
      </c>
      <c r="W90" s="11">
        <f t="shared" si="14"/>
        <v>0</v>
      </c>
      <c r="X90" s="13" t="e">
        <f t="shared" si="15"/>
        <v>#N/A</v>
      </c>
      <c r="Y90" s="16"/>
      <c r="Z90" s="13" t="e">
        <f t="shared" si="16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3"/>
        <v>0</v>
      </c>
      <c r="W91" s="11">
        <f t="shared" si="14"/>
        <v>0</v>
      </c>
      <c r="X91" s="13" t="e">
        <f t="shared" si="15"/>
        <v>#N/A</v>
      </c>
      <c r="Y91" s="16"/>
      <c r="Z91" s="13" t="e">
        <f t="shared" si="16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3"/>
        <v>0</v>
      </c>
      <c r="W92" s="11">
        <f t="shared" si="14"/>
        <v>0</v>
      </c>
      <c r="X92" s="13" t="e">
        <f t="shared" si="15"/>
        <v>#N/A</v>
      </c>
      <c r="Y92" s="16"/>
      <c r="Z92" s="13" t="e">
        <f t="shared" si="16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3"/>
        <v>0</v>
      </c>
      <c r="W93" s="11">
        <f t="shared" si="14"/>
        <v>0</v>
      </c>
      <c r="X93" s="13" t="e">
        <f t="shared" si="15"/>
        <v>#N/A</v>
      </c>
      <c r="Y93" s="16"/>
      <c r="Z93" s="13" t="e">
        <f t="shared" si="16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3"/>
        <v>0</v>
      </c>
      <c r="W94" s="11">
        <f t="shared" si="14"/>
        <v>0</v>
      </c>
      <c r="X94" s="13" t="e">
        <f t="shared" si="15"/>
        <v>#N/A</v>
      </c>
      <c r="Y94" s="16"/>
      <c r="Z94" s="13" t="e">
        <f t="shared" si="16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3"/>
        <v>0</v>
      </c>
      <c r="W95" s="11">
        <f t="shared" si="14"/>
        <v>0</v>
      </c>
      <c r="X95" s="13" t="e">
        <f t="shared" si="15"/>
        <v>#N/A</v>
      </c>
      <c r="Y95" s="16"/>
      <c r="Z95" s="13" t="e">
        <f t="shared" si="16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3"/>
        <v>0</v>
      </c>
      <c r="W96" s="11">
        <f t="shared" si="14"/>
        <v>0</v>
      </c>
      <c r="X96" s="13" t="e">
        <f t="shared" si="15"/>
        <v>#N/A</v>
      </c>
      <c r="Y96" s="16"/>
      <c r="Z96" s="13" t="e">
        <f t="shared" si="16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3"/>
        <v>0</v>
      </c>
      <c r="W97" s="11">
        <f t="shared" si="14"/>
        <v>0</v>
      </c>
      <c r="X97" s="13" t="e">
        <f t="shared" si="15"/>
        <v>#N/A</v>
      </c>
      <c r="Y97" s="16"/>
      <c r="Z97" s="13" t="e">
        <f t="shared" si="16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3"/>
        <v>0</v>
      </c>
      <c r="W98" s="11">
        <f t="shared" si="14"/>
        <v>0</v>
      </c>
      <c r="X98" s="13" t="e">
        <f t="shared" si="15"/>
        <v>#N/A</v>
      </c>
      <c r="Y98" s="16"/>
      <c r="Z98" s="13" t="e">
        <f t="shared" si="16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3"/>
        <v>0</v>
      </c>
      <c r="W99" s="11">
        <f t="shared" si="14"/>
        <v>0</v>
      </c>
      <c r="X99" s="13" t="e">
        <f t="shared" si="15"/>
        <v>#N/A</v>
      </c>
      <c r="Y99" s="16"/>
      <c r="Z99" s="13" t="e">
        <f t="shared" si="16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3"/>
        <v>0</v>
      </c>
      <c r="W100" s="11">
        <f t="shared" si="14"/>
        <v>0</v>
      </c>
      <c r="X100" s="13" t="e">
        <f t="shared" si="15"/>
        <v>#N/A</v>
      </c>
      <c r="Y100" s="16"/>
      <c r="Z100" s="13" t="e">
        <f t="shared" si="16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3"/>
        <v>0</v>
      </c>
      <c r="W101" s="11">
        <f t="shared" si="14"/>
        <v>0</v>
      </c>
      <c r="X101" s="13" t="e">
        <f t="shared" si="15"/>
        <v>#N/A</v>
      </c>
      <c r="Y101" s="16"/>
      <c r="Z101" s="13" t="e">
        <f t="shared" si="16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3"/>
        <v>0</v>
      </c>
      <c r="W102" s="11">
        <f t="shared" si="14"/>
        <v>0</v>
      </c>
      <c r="X102" s="13" t="e">
        <f t="shared" si="15"/>
        <v>#N/A</v>
      </c>
      <c r="Y102" s="16"/>
      <c r="Z102" s="13" t="e">
        <f t="shared" si="16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3"/>
        <v>0</v>
      </c>
      <c r="W103" s="11">
        <f t="shared" si="14"/>
        <v>0</v>
      </c>
      <c r="X103" s="13" t="e">
        <f t="shared" si="15"/>
        <v>#N/A</v>
      </c>
      <c r="Y103" s="16"/>
      <c r="Z103" s="13" t="e">
        <f t="shared" si="16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3"/>
        <v>0</v>
      </c>
      <c r="W104" s="11">
        <f t="shared" si="14"/>
        <v>0</v>
      </c>
      <c r="X104" s="13" t="e">
        <f t="shared" si="15"/>
        <v>#N/A</v>
      </c>
      <c r="Y104" s="16"/>
      <c r="Z104" s="13" t="e">
        <f t="shared" si="16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3"/>
        <v>0</v>
      </c>
      <c r="W105" s="11">
        <f t="shared" si="14"/>
        <v>0</v>
      </c>
      <c r="X105" s="13" t="e">
        <f t="shared" si="15"/>
        <v>#N/A</v>
      </c>
      <c r="Y105" s="16"/>
      <c r="Z105" s="13" t="e">
        <f t="shared" si="16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3"/>
        <v>0</v>
      </c>
      <c r="W106" s="11">
        <f t="shared" si="14"/>
        <v>0</v>
      </c>
      <c r="X106" s="13" t="e">
        <f t="shared" si="15"/>
        <v>#N/A</v>
      </c>
      <c r="Y106" s="16"/>
      <c r="Z106" s="13" t="e">
        <f t="shared" si="16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3"/>
        <v>0</v>
      </c>
      <c r="W107" s="11">
        <f t="shared" si="14"/>
        <v>0</v>
      </c>
      <c r="X107" s="13" t="e">
        <f t="shared" si="15"/>
        <v>#N/A</v>
      </c>
      <c r="Y107" s="16"/>
      <c r="Z107" s="13" t="e">
        <f t="shared" si="16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3"/>
        <v>0</v>
      </c>
      <c r="W108" s="11">
        <f t="shared" si="14"/>
        <v>0</v>
      </c>
      <c r="X108" s="13" t="e">
        <f t="shared" si="15"/>
        <v>#N/A</v>
      </c>
      <c r="Y108" s="16"/>
      <c r="Z108" s="13" t="e">
        <f t="shared" si="16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3"/>
        <v>0</v>
      </c>
      <c r="W109" s="11">
        <f t="shared" si="14"/>
        <v>0</v>
      </c>
      <c r="X109" s="13" t="e">
        <f t="shared" si="15"/>
        <v>#N/A</v>
      </c>
      <c r="Y109" s="16"/>
      <c r="Z109" s="13" t="e">
        <f t="shared" si="16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3"/>
        <v>0</v>
      </c>
      <c r="W110" s="11">
        <f t="shared" si="14"/>
        <v>0</v>
      </c>
      <c r="X110" s="13" t="e">
        <f t="shared" si="15"/>
        <v>#N/A</v>
      </c>
      <c r="Y110" s="16"/>
      <c r="Z110" s="13" t="e">
        <f t="shared" si="16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3"/>
        <v>0</v>
      </c>
      <c r="W111" s="11">
        <f t="shared" si="14"/>
        <v>0</v>
      </c>
      <c r="X111" s="13" t="e">
        <f t="shared" si="15"/>
        <v>#N/A</v>
      </c>
      <c r="Y111" s="16"/>
      <c r="Z111" s="13" t="e">
        <f t="shared" si="16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3"/>
        <v>0</v>
      </c>
      <c r="W112" s="11">
        <f t="shared" si="14"/>
        <v>0</v>
      </c>
      <c r="X112" s="13" t="e">
        <f t="shared" si="15"/>
        <v>#N/A</v>
      </c>
      <c r="Y112" s="16"/>
      <c r="Z112" s="13" t="e">
        <f t="shared" si="16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3"/>
        <v>0</v>
      </c>
      <c r="W113" s="11">
        <f t="shared" si="14"/>
        <v>0</v>
      </c>
      <c r="X113" s="13" t="e">
        <f t="shared" si="15"/>
        <v>#N/A</v>
      </c>
      <c r="Y113" s="16"/>
      <c r="Z113" s="13" t="e">
        <f t="shared" si="16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3"/>
        <v>0</v>
      </c>
      <c r="W114" s="11">
        <f t="shared" si="14"/>
        <v>0</v>
      </c>
      <c r="X114" s="13" t="e">
        <f t="shared" si="15"/>
        <v>#N/A</v>
      </c>
      <c r="Y114" s="16"/>
      <c r="Z114" s="13" t="e">
        <f t="shared" si="16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3"/>
        <v>0</v>
      </c>
      <c r="W115" s="11">
        <f t="shared" si="14"/>
        <v>0</v>
      </c>
      <c r="X115" s="13" t="e">
        <f t="shared" si="15"/>
        <v>#N/A</v>
      </c>
      <c r="Y115" s="16"/>
      <c r="Z115" s="13" t="e">
        <f t="shared" si="16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3"/>
        <v>0</v>
      </c>
      <c r="W116" s="11">
        <f t="shared" si="14"/>
        <v>0</v>
      </c>
      <c r="X116" s="13" t="e">
        <f t="shared" si="15"/>
        <v>#N/A</v>
      </c>
      <c r="Y116" s="16"/>
      <c r="Z116" s="13" t="e">
        <f t="shared" si="16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3"/>
        <v>0</v>
      </c>
      <c r="W117" s="11">
        <f t="shared" si="14"/>
        <v>0</v>
      </c>
      <c r="X117" s="13" t="e">
        <f t="shared" si="15"/>
        <v>#N/A</v>
      </c>
      <c r="Y117" s="16"/>
      <c r="Z117" s="13" t="e">
        <f t="shared" si="16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3"/>
        <v>0</v>
      </c>
      <c r="W118" s="11">
        <f t="shared" si="14"/>
        <v>0</v>
      </c>
      <c r="X118" s="13" t="e">
        <f t="shared" si="15"/>
        <v>#N/A</v>
      </c>
      <c r="Y118" s="16"/>
      <c r="Z118" s="13" t="e">
        <f t="shared" si="16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3"/>
        <v>0</v>
      </c>
      <c r="W119" s="11">
        <f t="shared" si="14"/>
        <v>0</v>
      </c>
      <c r="X119" s="13" t="e">
        <f t="shared" si="15"/>
        <v>#N/A</v>
      </c>
      <c r="Y119" s="16"/>
      <c r="Z119" s="13" t="e">
        <f t="shared" si="16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3"/>
        <v>0</v>
      </c>
      <c r="W120" s="11">
        <f t="shared" si="14"/>
        <v>0</v>
      </c>
      <c r="X120" s="13" t="e">
        <f t="shared" si="15"/>
        <v>#N/A</v>
      </c>
      <c r="Y120" s="16"/>
      <c r="Z120" s="13" t="e">
        <f t="shared" si="16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3"/>
        <v>0</v>
      </c>
      <c r="W121" s="11">
        <f t="shared" si="14"/>
        <v>0</v>
      </c>
      <c r="X121" s="13" t="e">
        <f t="shared" si="15"/>
        <v>#N/A</v>
      </c>
      <c r="Y121" s="16"/>
      <c r="Z121" s="13" t="e">
        <f t="shared" si="16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3"/>
        <v>0</v>
      </c>
      <c r="W122" s="11">
        <f t="shared" si="14"/>
        <v>0</v>
      </c>
      <c r="X122" s="13" t="e">
        <f t="shared" si="15"/>
        <v>#N/A</v>
      </c>
      <c r="Y122" s="16"/>
      <c r="Z122" s="13" t="e">
        <f t="shared" si="16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3"/>
        <v>0</v>
      </c>
      <c r="W123" s="11">
        <f t="shared" si="14"/>
        <v>0</v>
      </c>
      <c r="X123" s="13" t="e">
        <f t="shared" si="15"/>
        <v>#N/A</v>
      </c>
      <c r="Y123" s="16"/>
      <c r="Z123" s="13" t="e">
        <f t="shared" si="16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3"/>
        <v>0</v>
      </c>
      <c r="W124" s="11">
        <f t="shared" si="14"/>
        <v>0</v>
      </c>
      <c r="X124" s="13" t="e">
        <f t="shared" si="15"/>
        <v>#N/A</v>
      </c>
      <c r="Y124" s="16"/>
      <c r="Z124" s="13" t="e">
        <f t="shared" si="16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3"/>
        <v>0</v>
      </c>
      <c r="W125" s="11">
        <f t="shared" si="14"/>
        <v>0</v>
      </c>
      <c r="X125" s="13" t="e">
        <f t="shared" si="15"/>
        <v>#N/A</v>
      </c>
      <c r="Y125" s="16"/>
      <c r="Z125" s="13" t="e">
        <f t="shared" si="16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3"/>
        <v>0</v>
      </c>
      <c r="W126" s="11">
        <f t="shared" si="14"/>
        <v>0</v>
      </c>
      <c r="X126" s="13" t="e">
        <f t="shared" si="15"/>
        <v>#N/A</v>
      </c>
      <c r="Y126" s="16"/>
      <c r="Z126" s="13" t="e">
        <f t="shared" si="16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3"/>
        <v>0</v>
      </c>
      <c r="W127" s="11">
        <f t="shared" si="14"/>
        <v>0</v>
      </c>
      <c r="X127" s="13" t="e">
        <f t="shared" si="15"/>
        <v>#N/A</v>
      </c>
      <c r="Y127" s="16"/>
      <c r="Z127" s="13" t="e">
        <f t="shared" si="16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3"/>
        <v>0</v>
      </c>
      <c r="W128" s="11">
        <f t="shared" si="14"/>
        <v>0</v>
      </c>
      <c r="X128" s="13" t="e">
        <f t="shared" si="15"/>
        <v>#N/A</v>
      </c>
      <c r="Y128" s="16"/>
      <c r="Z128" s="13" t="e">
        <f t="shared" si="16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3"/>
        <v>0</v>
      </c>
      <c r="W129" s="11">
        <f t="shared" si="14"/>
        <v>0</v>
      </c>
      <c r="X129" s="13" t="e">
        <f t="shared" si="15"/>
        <v>#N/A</v>
      </c>
      <c r="Y129" s="16"/>
      <c r="Z129" s="13" t="e">
        <f t="shared" si="16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9">IF(C130, P130, U130 )</f>
        <v>0</v>
      </c>
      <c r="W130" s="11">
        <f t="shared" si="14"/>
        <v>0</v>
      </c>
      <c r="X130" s="13" t="e">
        <f t="shared" si="15"/>
        <v>#N/A</v>
      </c>
      <c r="Y130" s="16"/>
      <c r="Z130" s="13" t="e">
        <f t="shared" si="16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9"/>
        <v>0</v>
      </c>
      <c r="W131" s="11">
        <f t="shared" si="14"/>
        <v>0</v>
      </c>
      <c r="X131" s="13" t="e">
        <f t="shared" si="15"/>
        <v>#N/A</v>
      </c>
      <c r="Y131" s="16"/>
      <c r="Z131" s="13" t="e">
        <f t="shared" si="16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9"/>
        <v>0</v>
      </c>
      <c r="W132" s="11">
        <f t="shared" si="14"/>
        <v>0</v>
      </c>
      <c r="X132" s="13" t="e">
        <f t="shared" si="15"/>
        <v>#N/A</v>
      </c>
      <c r="Y132" s="16"/>
      <c r="Z132" s="13" t="e">
        <f t="shared" si="16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9"/>
        <v>0</v>
      </c>
      <c r="W133" s="11">
        <f t="shared" si="14"/>
        <v>0</v>
      </c>
      <c r="X133" s="13" t="e">
        <f t="shared" si="15"/>
        <v>#N/A</v>
      </c>
      <c r="Y133" s="16"/>
      <c r="Z133" s="13" t="e">
        <f t="shared" si="16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9"/>
        <v>0</v>
      </c>
      <c r="W134" s="11">
        <f t="shared" si="14"/>
        <v>0</v>
      </c>
      <c r="X134" s="13" t="e">
        <f t="shared" si="15"/>
        <v>#N/A</v>
      </c>
      <c r="Y134" s="16"/>
      <c r="Z134" s="13" t="e">
        <f t="shared" si="16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9"/>
        <v>0</v>
      </c>
      <c r="W135" s="11">
        <f t="shared" si="14"/>
        <v>0</v>
      </c>
      <c r="X135" s="13" t="e">
        <f t="shared" si="15"/>
        <v>#N/A</v>
      </c>
      <c r="Y135" s="16"/>
      <c r="Z135" s="13" t="e">
        <f t="shared" si="16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9"/>
        <v>0</v>
      </c>
      <c r="W136" s="11">
        <f t="shared" si="14"/>
        <v>0</v>
      </c>
      <c r="X136" s="13" t="e">
        <f t="shared" si="15"/>
        <v>#N/A</v>
      </c>
      <c r="Y136" s="16"/>
      <c r="Z136" s="13" t="e">
        <f t="shared" si="16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9"/>
        <v>0</v>
      </c>
      <c r="W137" s="11">
        <f t="shared" si="14"/>
        <v>0</v>
      </c>
      <c r="X137" s="13" t="e">
        <f t="shared" si="15"/>
        <v>#N/A</v>
      </c>
      <c r="Y137" s="16"/>
      <c r="Z137" s="13" t="e">
        <f t="shared" si="16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9"/>
        <v>0</v>
      </c>
      <c r="W138" s="11">
        <f t="shared" si="14"/>
        <v>0</v>
      </c>
      <c r="X138" s="13" t="e">
        <f t="shared" si="15"/>
        <v>#N/A</v>
      </c>
      <c r="Y138" s="16"/>
      <c r="Z138" s="13" t="e">
        <f t="shared" si="16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9"/>
        <v>0</v>
      </c>
      <c r="W139" s="11">
        <f t="shared" si="14"/>
        <v>0</v>
      </c>
      <c r="X139" s="13" t="e">
        <f t="shared" si="15"/>
        <v>#N/A</v>
      </c>
      <c r="Y139" s="16"/>
      <c r="Z139" s="13" t="e">
        <f t="shared" si="16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9"/>
        <v>0</v>
      </c>
      <c r="W140" s="11">
        <f t="shared" si="14"/>
        <v>0</v>
      </c>
      <c r="X140" s="13" t="e">
        <f t="shared" si="15"/>
        <v>#N/A</v>
      </c>
      <c r="Y140" s="16"/>
      <c r="Z140" s="13" t="e">
        <f t="shared" si="16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9"/>
        <v>0</v>
      </c>
      <c r="W141" s="11">
        <f t="shared" si="14"/>
        <v>0</v>
      </c>
      <c r="X141" s="13" t="e">
        <f t="shared" si="15"/>
        <v>#N/A</v>
      </c>
      <c r="Y141" s="16"/>
      <c r="Z141" s="13" t="e">
        <f t="shared" si="16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9"/>
        <v>0</v>
      </c>
      <c r="W142" s="11">
        <f t="shared" si="14"/>
        <v>0</v>
      </c>
      <c r="X142" s="13" t="e">
        <f t="shared" si="15"/>
        <v>#N/A</v>
      </c>
      <c r="Y142" s="16"/>
      <c r="Z142" s="13" t="e">
        <f t="shared" si="16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9"/>
        <v>0</v>
      </c>
      <c r="W143" s="11">
        <f t="shared" si="14"/>
        <v>0</v>
      </c>
      <c r="X143" s="13" t="e">
        <f t="shared" si="15"/>
        <v>#N/A</v>
      </c>
      <c r="Y143" s="16"/>
      <c r="Z143" s="13" t="e">
        <f t="shared" si="16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9"/>
        <v>0</v>
      </c>
      <c r="W144" s="11">
        <f t="shared" si="14"/>
        <v>0</v>
      </c>
      <c r="X144" s="13" t="e">
        <f t="shared" si="15"/>
        <v>#N/A</v>
      </c>
      <c r="Y144" s="16"/>
      <c r="Z144" s="13" t="e">
        <f t="shared" si="16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9"/>
        <v>0</v>
      </c>
      <c r="W145" s="11">
        <f t="shared" si="14"/>
        <v>0</v>
      </c>
      <c r="X145" s="13" t="e">
        <f t="shared" si="15"/>
        <v>#N/A</v>
      </c>
      <c r="Y145" s="16"/>
      <c r="Z145" s="13" t="e">
        <f t="shared" si="16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9"/>
        <v>0</v>
      </c>
      <c r="W146" s="11">
        <f t="shared" si="14"/>
        <v>0</v>
      </c>
      <c r="X146" s="13" t="e">
        <f t="shared" si="15"/>
        <v>#N/A</v>
      </c>
      <c r="Y146" s="16"/>
      <c r="Z146" s="13" t="e">
        <f t="shared" si="16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9"/>
        <v>0</v>
      </c>
      <c r="W147" s="11">
        <f t="shared" si="14"/>
        <v>0</v>
      </c>
      <c r="X147" s="13" t="e">
        <f t="shared" si="15"/>
        <v>#N/A</v>
      </c>
      <c r="Y147" s="16"/>
      <c r="Z147" s="13" t="e">
        <f t="shared" si="16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9"/>
        <v>0</v>
      </c>
      <c r="W148" s="11">
        <f t="shared" si="14"/>
        <v>0</v>
      </c>
      <c r="X148" s="13" t="e">
        <f t="shared" si="15"/>
        <v>#N/A</v>
      </c>
      <c r="Y148" s="16"/>
      <c r="Z148" s="13" t="e">
        <f t="shared" si="16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9"/>
        <v>0</v>
      </c>
      <c r="W149" s="11">
        <f t="shared" si="14"/>
        <v>0</v>
      </c>
      <c r="X149" s="13" t="e">
        <f t="shared" si="15"/>
        <v>#N/A</v>
      </c>
      <c r="Y149" s="16"/>
      <c r="Z149" s="13" t="e">
        <f t="shared" si="16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9"/>
        <v>0</v>
      </c>
      <c r="W150" s="11">
        <f t="shared" si="14"/>
        <v>0</v>
      </c>
      <c r="X150" s="13" t="e">
        <f t="shared" si="15"/>
        <v>#N/A</v>
      </c>
      <c r="Y150" s="16"/>
      <c r="Z150" s="13" t="e">
        <f t="shared" si="16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9"/>
        <v>0</v>
      </c>
      <c r="W151" s="11">
        <f t="shared" si="14"/>
        <v>0</v>
      </c>
      <c r="X151" s="13" t="e">
        <f t="shared" si="15"/>
        <v>#N/A</v>
      </c>
      <c r="Y151" s="16"/>
      <c r="Z151" s="13" t="e">
        <f t="shared" si="16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9"/>
        <v>0</v>
      </c>
      <c r="W152" s="11">
        <f t="shared" si="14"/>
        <v>0</v>
      </c>
      <c r="X152" s="13" t="e">
        <f t="shared" si="15"/>
        <v>#N/A</v>
      </c>
      <c r="Y152" s="16"/>
      <c r="Z152" s="13" t="e">
        <f t="shared" si="16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9"/>
        <v>0</v>
      </c>
      <c r="W153" s="11">
        <f t="shared" si="14"/>
        <v>0</v>
      </c>
      <c r="X153" s="13" t="e">
        <f t="shared" si="15"/>
        <v>#N/A</v>
      </c>
      <c r="Y153" s="16"/>
      <c r="Z153" s="13" t="e">
        <f t="shared" si="16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9"/>
        <v>0</v>
      </c>
      <c r="W154" s="11">
        <f t="shared" si="14"/>
        <v>0</v>
      </c>
      <c r="X154" s="13" t="e">
        <f t="shared" si="15"/>
        <v>#N/A</v>
      </c>
      <c r="Y154" s="16"/>
      <c r="Z154" s="13" t="e">
        <f t="shared" si="16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9"/>
        <v>0</v>
      </c>
      <c r="W155" s="11">
        <f t="shared" si="14"/>
        <v>0</v>
      </c>
      <c r="X155" s="13" t="e">
        <f t="shared" si="15"/>
        <v>#N/A</v>
      </c>
      <c r="Y155" s="16"/>
      <c r="Z155" s="13" t="e">
        <f t="shared" si="16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9"/>
        <v>0</v>
      </c>
      <c r="W156" s="11">
        <f t="shared" si="14"/>
        <v>0</v>
      </c>
      <c r="X156" s="13" t="e">
        <f t="shared" si="15"/>
        <v>#N/A</v>
      </c>
      <c r="Y156" s="16"/>
      <c r="Z156" s="13" t="e">
        <f t="shared" si="16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9"/>
        <v>0</v>
      </c>
      <c r="W157" s="11">
        <f t="shared" si="14"/>
        <v>0</v>
      </c>
      <c r="X157" s="13" t="e">
        <f t="shared" si="15"/>
        <v>#N/A</v>
      </c>
      <c r="Y157" s="16"/>
      <c r="Z157" s="13" t="e">
        <f t="shared" si="16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9"/>
        <v>0</v>
      </c>
      <c r="W158" s="11">
        <f t="shared" si="14"/>
        <v>0</v>
      </c>
      <c r="X158" s="13" t="e">
        <f t="shared" si="15"/>
        <v>#N/A</v>
      </c>
      <c r="Y158" s="16"/>
      <c r="Z158" s="13" t="e">
        <f t="shared" si="16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9"/>
        <v>0</v>
      </c>
      <c r="W159" s="11">
        <f t="shared" si="14"/>
        <v>0</v>
      </c>
      <c r="X159" s="13" t="e">
        <f t="shared" si="15"/>
        <v>#N/A</v>
      </c>
      <c r="Y159" s="16"/>
      <c r="Z159" s="13" t="e">
        <f t="shared" si="16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9"/>
        <v>0</v>
      </c>
      <c r="W160" s="11">
        <f t="shared" si="14"/>
        <v>0</v>
      </c>
      <c r="X160" s="13" t="e">
        <f t="shared" si="15"/>
        <v>#N/A</v>
      </c>
      <c r="Y160" s="16"/>
      <c r="Z160" s="13" t="e">
        <f t="shared" si="16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9"/>
        <v>0</v>
      </c>
      <c r="W161" s="11">
        <f t="shared" si="14"/>
        <v>0</v>
      </c>
      <c r="X161" s="13" t="e">
        <f t="shared" si="15"/>
        <v>#N/A</v>
      </c>
      <c r="Y161" s="16"/>
      <c r="Z161" s="13" t="e">
        <f t="shared" si="16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9"/>
        <v>0</v>
      </c>
      <c r="W162" s="11">
        <f t="shared" si="14"/>
        <v>0</v>
      </c>
      <c r="X162" s="13" t="e">
        <f t="shared" si="15"/>
        <v>#N/A</v>
      </c>
      <c r="Y162" s="16"/>
      <c r="Z162" s="13" t="e">
        <f t="shared" si="16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9"/>
        <v>0</v>
      </c>
      <c r="W163" s="11">
        <f t="shared" si="14"/>
        <v>0</v>
      </c>
      <c r="X163" s="13" t="e">
        <f t="shared" si="15"/>
        <v>#N/A</v>
      </c>
      <c r="Y163" s="16"/>
      <c r="Z163" s="13" t="e">
        <f t="shared" si="16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9"/>
        <v>0</v>
      </c>
      <c r="W164" s="11">
        <f t="shared" si="14"/>
        <v>0</v>
      </c>
      <c r="X164" s="13" t="e">
        <f t="shared" si="15"/>
        <v>#N/A</v>
      </c>
      <c r="Y164" s="16"/>
      <c r="Z164" s="13" t="e">
        <f t="shared" si="16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9"/>
        <v>0</v>
      </c>
      <c r="W165" s="11">
        <f t="shared" si="14"/>
        <v>0</v>
      </c>
      <c r="X165" s="13" t="e">
        <f t="shared" si="15"/>
        <v>#N/A</v>
      </c>
      <c r="Y165" s="16"/>
      <c r="Z165" s="13" t="e">
        <f t="shared" si="16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9"/>
        <v>0</v>
      </c>
      <c r="W166" s="11">
        <f t="shared" si="14"/>
        <v>0</v>
      </c>
      <c r="X166" s="13" t="e">
        <f t="shared" si="15"/>
        <v>#N/A</v>
      </c>
      <c r="Y166" s="16"/>
      <c r="Z166" s="13" t="e">
        <f t="shared" si="16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9"/>
        <v>0</v>
      </c>
      <c r="W167" s="11">
        <f t="shared" si="14"/>
        <v>0</v>
      </c>
      <c r="X167" s="13" t="e">
        <f t="shared" si="15"/>
        <v>#N/A</v>
      </c>
      <c r="Y167" s="16"/>
      <c r="Z167" s="13" t="e">
        <f t="shared" si="16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9"/>
        <v>0</v>
      </c>
      <c r="W168" s="11">
        <f t="shared" si="14"/>
        <v>0</v>
      </c>
      <c r="X168" s="13" t="e">
        <f t="shared" si="15"/>
        <v>#N/A</v>
      </c>
      <c r="Y168" s="16"/>
      <c r="Z168" s="13" t="e">
        <f t="shared" si="16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9"/>
        <v>0</v>
      </c>
      <c r="W169" s="11">
        <f t="shared" si="14"/>
        <v>0</v>
      </c>
      <c r="X169" s="13" t="e">
        <f t="shared" si="15"/>
        <v>#N/A</v>
      </c>
      <c r="Y169" s="16"/>
      <c r="Z169" s="13" t="e">
        <f t="shared" si="16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9"/>
        <v>0</v>
      </c>
      <c r="W170" s="11">
        <f t="shared" si="14"/>
        <v>0</v>
      </c>
      <c r="X170" s="13" t="e">
        <f t="shared" si="15"/>
        <v>#N/A</v>
      </c>
      <c r="Y170" s="16"/>
      <c r="Z170" s="13" t="e">
        <f t="shared" si="16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9"/>
        <v>0</v>
      </c>
      <c r="W171" s="11">
        <f t="shared" si="14"/>
        <v>0</v>
      </c>
      <c r="X171" s="13" t="e">
        <f t="shared" si="15"/>
        <v>#N/A</v>
      </c>
      <c r="Y171" s="16"/>
      <c r="Z171" s="13" t="e">
        <f t="shared" si="16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9"/>
        <v>0</v>
      </c>
      <c r="W172" s="11">
        <f t="shared" si="14"/>
        <v>0</v>
      </c>
      <c r="X172" s="13" t="e">
        <f t="shared" si="15"/>
        <v>#N/A</v>
      </c>
      <c r="Y172" s="16"/>
      <c r="Z172" s="13" t="e">
        <f t="shared" si="16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9"/>
        <v>0</v>
      </c>
      <c r="W173" s="11">
        <f t="shared" si="14"/>
        <v>0</v>
      </c>
      <c r="X173" s="13" t="e">
        <f t="shared" si="15"/>
        <v>#N/A</v>
      </c>
      <c r="Y173" s="16"/>
      <c r="Z173" s="13" t="e">
        <f t="shared" si="16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9"/>
        <v>0</v>
      </c>
      <c r="W174" s="11">
        <f t="shared" si="14"/>
        <v>0</v>
      </c>
      <c r="X174" s="13" t="e">
        <f t="shared" si="15"/>
        <v>#N/A</v>
      </c>
      <c r="Y174" s="16"/>
      <c r="Z174" s="13" t="e">
        <f t="shared" si="16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9"/>
        <v>0</v>
      </c>
      <c r="W175" s="11">
        <f t="shared" si="14"/>
        <v>0</v>
      </c>
      <c r="X175" s="13" t="e">
        <f t="shared" si="15"/>
        <v>#N/A</v>
      </c>
      <c r="Y175" s="16"/>
      <c r="Z175" s="13" t="e">
        <f t="shared" si="16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9"/>
        <v>0</v>
      </c>
      <c r="W176" s="11">
        <f t="shared" si="14"/>
        <v>0</v>
      </c>
      <c r="X176" s="13" t="e">
        <f t="shared" si="15"/>
        <v>#N/A</v>
      </c>
      <c r="Y176" s="16"/>
      <c r="Z176" s="13" t="e">
        <f t="shared" si="16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9"/>
        <v>0</v>
      </c>
      <c r="W177" s="11">
        <f t="shared" si="14"/>
        <v>0</v>
      </c>
      <c r="X177" s="13" t="e">
        <f t="shared" si="15"/>
        <v>#N/A</v>
      </c>
      <c r="Y177" s="16"/>
      <c r="Z177" s="13" t="e">
        <f t="shared" si="16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9"/>
        <v>0</v>
      </c>
      <c r="W178" s="11">
        <f t="shared" si="14"/>
        <v>0</v>
      </c>
      <c r="X178" s="13" t="e">
        <f t="shared" si="15"/>
        <v>#N/A</v>
      </c>
      <c r="Y178" s="16"/>
      <c r="Z178" s="13" t="e">
        <f t="shared" si="16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9"/>
        <v>0</v>
      </c>
      <c r="W179" s="11">
        <f t="shared" si="14"/>
        <v>0</v>
      </c>
      <c r="X179" s="13" t="e">
        <f t="shared" si="15"/>
        <v>#N/A</v>
      </c>
      <c r="Y179" s="16"/>
      <c r="Z179" s="13" t="e">
        <f t="shared" si="16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9"/>
        <v>0</v>
      </c>
      <c r="W180" s="11">
        <f t="shared" si="14"/>
        <v>0</v>
      </c>
      <c r="X180" s="13" t="e">
        <f t="shared" si="15"/>
        <v>#N/A</v>
      </c>
      <c r="Y180" s="16"/>
      <c r="Z180" s="13" t="e">
        <f t="shared" si="16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9"/>
        <v>0</v>
      </c>
      <c r="W181" s="11">
        <f t="shared" si="14"/>
        <v>0</v>
      </c>
      <c r="X181" s="13" t="e">
        <f t="shared" si="15"/>
        <v>#N/A</v>
      </c>
      <c r="Y181" s="16"/>
      <c r="Z181" s="13" t="e">
        <f t="shared" si="16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9"/>
        <v>0</v>
      </c>
      <c r="W182" s="11">
        <f t="shared" si="14"/>
        <v>0</v>
      </c>
      <c r="X182" s="13" t="e">
        <f t="shared" si="15"/>
        <v>#N/A</v>
      </c>
      <c r="Y182" s="16"/>
      <c r="Z182" s="13" t="e">
        <f t="shared" si="16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9"/>
        <v>0</v>
      </c>
      <c r="W183" s="11">
        <f t="shared" si="14"/>
        <v>0</v>
      </c>
      <c r="X183" s="13" t="e">
        <f t="shared" si="15"/>
        <v>#N/A</v>
      </c>
      <c r="Y183" s="16"/>
      <c r="Z183" s="13" t="e">
        <f t="shared" si="16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9"/>
        <v>0</v>
      </c>
      <c r="W184" s="11">
        <f t="shared" si="14"/>
        <v>0</v>
      </c>
      <c r="X184" s="13" t="e">
        <f t="shared" si="15"/>
        <v>#N/A</v>
      </c>
      <c r="Y184" s="16"/>
      <c r="Z184" s="13" t="e">
        <f t="shared" si="16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9"/>
        <v>0</v>
      </c>
      <c r="W185" s="11">
        <f t="shared" si="14"/>
        <v>0</v>
      </c>
      <c r="X185" s="13" t="e">
        <f t="shared" si="15"/>
        <v>#N/A</v>
      </c>
      <c r="Y185" s="16"/>
      <c r="Z185" s="13" t="e">
        <f t="shared" si="16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9"/>
        <v>0</v>
      </c>
      <c r="W186" s="11">
        <f t="shared" si="14"/>
        <v>0</v>
      </c>
      <c r="X186" s="13" t="e">
        <f t="shared" si="15"/>
        <v>#N/A</v>
      </c>
      <c r="Y186" s="16"/>
      <c r="Z186" s="13" t="e">
        <f t="shared" si="16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9"/>
        <v>0</v>
      </c>
      <c r="W187" s="11">
        <f t="shared" si="14"/>
        <v>0</v>
      </c>
      <c r="X187" s="13" t="e">
        <f t="shared" si="15"/>
        <v>#N/A</v>
      </c>
      <c r="Y187" s="16"/>
      <c r="Z187" s="13" t="e">
        <f t="shared" si="16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9"/>
        <v>0</v>
      </c>
      <c r="W188" s="11">
        <f t="shared" si="14"/>
        <v>0</v>
      </c>
      <c r="X188" s="13" t="e">
        <f t="shared" si="15"/>
        <v>#N/A</v>
      </c>
      <c r="Y188" s="16"/>
      <c r="Z188" s="13" t="e">
        <f t="shared" si="16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9"/>
        <v>0</v>
      </c>
      <c r="W189" s="11">
        <f t="shared" si="14"/>
        <v>0</v>
      </c>
      <c r="X189" s="13" t="e">
        <f t="shared" si="15"/>
        <v>#N/A</v>
      </c>
      <c r="Y189" s="16"/>
      <c r="Z189" s="13" t="e">
        <f t="shared" si="16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9"/>
        <v>0</v>
      </c>
      <c r="W190" s="11">
        <f t="shared" si="14"/>
        <v>0</v>
      </c>
      <c r="X190" s="13" t="e">
        <f t="shared" si="15"/>
        <v>#N/A</v>
      </c>
      <c r="Y190" s="16"/>
      <c r="Z190" s="13" t="e">
        <f t="shared" si="16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9"/>
        <v>0</v>
      </c>
      <c r="W191" s="11">
        <f t="shared" si="14"/>
        <v>0</v>
      </c>
      <c r="X191" s="13" t="e">
        <f t="shared" si="15"/>
        <v>#N/A</v>
      </c>
      <c r="Y191" s="16"/>
      <c r="Z191" s="13" t="e">
        <f t="shared" si="16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9"/>
        <v>0</v>
      </c>
      <c r="W192" s="11">
        <f t="shared" si="14"/>
        <v>0</v>
      </c>
      <c r="X192" s="13" t="e">
        <f t="shared" si="15"/>
        <v>#N/A</v>
      </c>
      <c r="Y192" s="16"/>
      <c r="Z192" s="13" t="e">
        <f t="shared" si="16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9"/>
        <v>0</v>
      </c>
      <c r="W193" s="11">
        <f t="shared" si="14"/>
        <v>0</v>
      </c>
      <c r="X193" s="13" t="e">
        <f t="shared" si="15"/>
        <v>#N/A</v>
      </c>
      <c r="Y193" s="16"/>
      <c r="Z193" s="13" t="e">
        <f t="shared" si="16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1">IF(C194, P194, U194 )</f>
        <v>0</v>
      </c>
      <c r="W194" s="11">
        <f t="shared" si="14"/>
        <v>0</v>
      </c>
      <c r="X194" s="13" t="e">
        <f t="shared" si="15"/>
        <v>#N/A</v>
      </c>
      <c r="Y194" s="16"/>
      <c r="Z194" s="13" t="e">
        <f t="shared" si="16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1"/>
        <v>0</v>
      </c>
      <c r="W195" s="11">
        <f t="shared" si="14"/>
        <v>0</v>
      </c>
      <c r="X195" s="13" t="e">
        <f t="shared" si="15"/>
        <v>#N/A</v>
      </c>
      <c r="Y195" s="16"/>
      <c r="Z195" s="13" t="e">
        <f t="shared" si="16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1"/>
        <v>0</v>
      </c>
      <c r="W196" s="11">
        <f t="shared" si="14"/>
        <v>0</v>
      </c>
      <c r="X196" s="13" t="e">
        <f t="shared" si="15"/>
        <v>#N/A</v>
      </c>
      <c r="Y196" s="16"/>
      <c r="Z196" s="13" t="e">
        <f t="shared" si="16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1"/>
        <v>0</v>
      </c>
      <c r="W197" s="11">
        <f t="shared" si="14"/>
        <v>0</v>
      </c>
      <c r="X197" s="13" t="e">
        <f t="shared" si="15"/>
        <v>#N/A</v>
      </c>
      <c r="Y197" s="16"/>
      <c r="Z197" s="13" t="e">
        <f t="shared" si="16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1"/>
        <v>0</v>
      </c>
      <c r="W198" s="11">
        <f t="shared" si="14"/>
        <v>0</v>
      </c>
      <c r="X198" s="13" t="e">
        <f t="shared" si="15"/>
        <v>#N/A</v>
      </c>
      <c r="Y198" s="16"/>
      <c r="Z198" s="13" t="e">
        <f t="shared" si="16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1"/>
        <v>0</v>
      </c>
      <c r="W199" s="11">
        <f t="shared" si="14"/>
        <v>0</v>
      </c>
      <c r="X199" s="13" t="e">
        <f t="shared" si="15"/>
        <v>#N/A</v>
      </c>
      <c r="Y199" s="16"/>
      <c r="Z199" s="13" t="e">
        <f t="shared" si="16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1"/>
        <v>0</v>
      </c>
      <c r="W200" s="11">
        <f t="shared" si="14"/>
        <v>0</v>
      </c>
      <c r="X200" s="13" t="e">
        <f t="shared" si="15"/>
        <v>#N/A</v>
      </c>
      <c r="Y200" s="16"/>
      <c r="Z200" s="13" t="e">
        <f t="shared" si="16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2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3">SUMIF(O:O,AA203,P:P)</f>
        <v>0</v>
      </c>
      <c r="AI203" s="39">
        <f t="shared" ref="AI203:AI266" si="24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3"/>
        <v>0</v>
      </c>
      <c r="AI204" s="39">
        <f t="shared" si="24"/>
        <v>0</v>
      </c>
      <c r="AJ204" s="40">
        <f t="shared" ref="AJ204:AJ222" si="25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6">AL204*AG204/1000</f>
        <v>0</v>
      </c>
      <c r="AO204" s="42"/>
      <c r="AP204" s="41" t="str">
        <f t="shared" ref="AP204:AP267" si="27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3"/>
        <v>0</v>
      </c>
      <c r="AI205" s="39">
        <f t="shared" si="24"/>
        <v>0</v>
      </c>
      <c r="AJ205" s="40">
        <f t="shared" si="25"/>
        <v>0</v>
      </c>
      <c r="AK205" s="41">
        <f>AH205*AG205/1000</f>
        <v>0</v>
      </c>
      <c r="AL205" s="42"/>
      <c r="AM205" s="42"/>
      <c r="AN205" s="41">
        <f t="shared" si="26"/>
        <v>0</v>
      </c>
      <c r="AO205" s="41"/>
      <c r="AP205" s="41" t="str">
        <f t="shared" si="27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3"/>
        <v>0</v>
      </c>
      <c r="AI206" s="39">
        <f t="shared" si="24"/>
        <v>0</v>
      </c>
      <c r="AJ206" s="40">
        <f t="shared" si="25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6"/>
        <v>0</v>
      </c>
      <c r="AO206" s="42"/>
      <c r="AP206" s="41" t="str">
        <f t="shared" si="27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3"/>
        <v>0</v>
      </c>
      <c r="AI207" s="39">
        <f t="shared" si="24"/>
        <v>0</v>
      </c>
      <c r="AJ207" s="40">
        <f t="shared" si="25"/>
        <v>0</v>
      </c>
      <c r="AK207" s="41">
        <f t="shared" ref="AK207:AK240" si="28">AH207*AG207/1000</f>
        <v>0</v>
      </c>
      <c r="AL207" s="42">
        <f>AO207+AQ207-[3]Sheet1!$AH208</f>
        <v>0</v>
      </c>
      <c r="AM207" s="42">
        <f t="shared" ref="AM207:AM216" si="29">AL207-AJ207</f>
        <v>0</v>
      </c>
      <c r="AN207" s="41">
        <f t="shared" si="26"/>
        <v>0</v>
      </c>
      <c r="AO207" s="42"/>
      <c r="AP207" s="41" t="str">
        <f t="shared" si="27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3"/>
        <v>0</v>
      </c>
      <c r="AI208" s="39">
        <f t="shared" si="24"/>
        <v>0</v>
      </c>
      <c r="AJ208" s="40">
        <f t="shared" si="25"/>
        <v>0</v>
      </c>
      <c r="AK208" s="41">
        <f t="shared" si="28"/>
        <v>0</v>
      </c>
      <c r="AL208" s="42">
        <f>AO208+AQ208-[3]Sheet1!$AH209</f>
        <v>0</v>
      </c>
      <c r="AM208" s="42">
        <f t="shared" si="29"/>
        <v>0</v>
      </c>
      <c r="AN208" s="41">
        <f t="shared" si="26"/>
        <v>0</v>
      </c>
      <c r="AO208" s="42"/>
      <c r="AP208" s="41" t="str">
        <f t="shared" si="27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3"/>
        <v>0</v>
      </c>
      <c r="AI209" s="39">
        <f t="shared" si="24"/>
        <v>0</v>
      </c>
      <c r="AJ209" s="40">
        <f t="shared" si="25"/>
        <v>0</v>
      </c>
      <c r="AK209" s="41">
        <f t="shared" si="28"/>
        <v>0</v>
      </c>
      <c r="AL209" s="42">
        <f>AO209+AQ209-[3]Sheet1!$AH210</f>
        <v>0</v>
      </c>
      <c r="AM209" s="42">
        <f t="shared" si="29"/>
        <v>0</v>
      </c>
      <c r="AN209" s="41">
        <f t="shared" si="26"/>
        <v>0</v>
      </c>
      <c r="AO209" s="42"/>
      <c r="AP209" s="41" t="str">
        <f t="shared" si="27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3"/>
        <v>0</v>
      </c>
      <c r="AI210" s="39">
        <f t="shared" si="24"/>
        <v>0</v>
      </c>
      <c r="AJ210" s="40">
        <f t="shared" si="25"/>
        <v>0</v>
      </c>
      <c r="AK210" s="41">
        <f t="shared" si="28"/>
        <v>0</v>
      </c>
      <c r="AL210" s="42">
        <f>AO210+AQ210-[3]Sheet1!$AH211</f>
        <v>0</v>
      </c>
      <c r="AM210" s="42">
        <f t="shared" si="29"/>
        <v>0</v>
      </c>
      <c r="AN210" s="41">
        <f t="shared" si="26"/>
        <v>0</v>
      </c>
      <c r="AO210" s="42"/>
      <c r="AP210" s="41" t="str">
        <f t="shared" si="27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3"/>
        <v>0</v>
      </c>
      <c r="AI211" s="39">
        <f t="shared" si="24"/>
        <v>0</v>
      </c>
      <c r="AJ211" s="40">
        <f t="shared" si="25"/>
        <v>0</v>
      </c>
      <c r="AK211" s="41">
        <f t="shared" si="28"/>
        <v>0</v>
      </c>
      <c r="AL211" s="42">
        <f>AO211+AQ211-[3]Sheet1!$AH212</f>
        <v>0</v>
      </c>
      <c r="AM211" s="42">
        <f t="shared" si="29"/>
        <v>0</v>
      </c>
      <c r="AN211" s="41">
        <f t="shared" si="26"/>
        <v>0</v>
      </c>
      <c r="AO211" s="42"/>
      <c r="AP211" s="41" t="str">
        <f t="shared" si="27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3"/>
        <v>0</v>
      </c>
      <c r="AI212" s="39">
        <f t="shared" si="24"/>
        <v>0</v>
      </c>
      <c r="AJ212" s="40">
        <f t="shared" si="25"/>
        <v>0</v>
      </c>
      <c r="AK212" s="41">
        <f t="shared" si="28"/>
        <v>0</v>
      </c>
      <c r="AL212" s="42">
        <f>AO212+AQ212-[3]Sheet1!$AH213</f>
        <v>0</v>
      </c>
      <c r="AM212" s="42">
        <f t="shared" si="29"/>
        <v>0</v>
      </c>
      <c r="AN212" s="41">
        <f t="shared" si="26"/>
        <v>0</v>
      </c>
      <c r="AO212" s="42"/>
      <c r="AP212" s="41" t="str">
        <f t="shared" si="27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3"/>
        <v>0</v>
      </c>
      <c r="AI213" s="39">
        <f t="shared" si="24"/>
        <v>0</v>
      </c>
      <c r="AJ213" s="40">
        <f t="shared" si="25"/>
        <v>0</v>
      </c>
      <c r="AK213" s="41">
        <f t="shared" si="28"/>
        <v>0</v>
      </c>
      <c r="AL213" s="42">
        <f>AO213+AQ213-[3]Sheet1!$AH214</f>
        <v>0</v>
      </c>
      <c r="AM213" s="42">
        <f t="shared" si="29"/>
        <v>0</v>
      </c>
      <c r="AN213" s="41">
        <f t="shared" si="26"/>
        <v>0</v>
      </c>
      <c r="AO213" s="42"/>
      <c r="AP213" s="41" t="str">
        <f t="shared" si="27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3"/>
        <v>0</v>
      </c>
      <c r="AI214" s="39">
        <f t="shared" si="24"/>
        <v>0</v>
      </c>
      <c r="AJ214" s="40">
        <f t="shared" si="25"/>
        <v>0</v>
      </c>
      <c r="AK214" s="41">
        <f t="shared" si="28"/>
        <v>0</v>
      </c>
      <c r="AL214" s="42">
        <f>AO214+AQ214-[3]Sheet1!$AH215</f>
        <v>0</v>
      </c>
      <c r="AM214" s="42">
        <f t="shared" si="29"/>
        <v>0</v>
      </c>
      <c r="AN214" s="41">
        <f t="shared" si="26"/>
        <v>0</v>
      </c>
      <c r="AO214" s="42"/>
      <c r="AP214" s="41" t="str">
        <f t="shared" si="27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3"/>
        <v>0</v>
      </c>
      <c r="AI215" s="39">
        <f t="shared" si="24"/>
        <v>0</v>
      </c>
      <c r="AJ215" s="40">
        <f t="shared" si="25"/>
        <v>0</v>
      </c>
      <c r="AK215" s="41">
        <f t="shared" si="28"/>
        <v>0</v>
      </c>
      <c r="AL215" s="42">
        <f>AO215+AQ215-[3]Sheet1!$AH216</f>
        <v>0</v>
      </c>
      <c r="AM215" s="42">
        <f t="shared" si="29"/>
        <v>0</v>
      </c>
      <c r="AN215" s="41">
        <f t="shared" si="26"/>
        <v>0</v>
      </c>
      <c r="AO215" s="42"/>
      <c r="AP215" s="41" t="str">
        <f t="shared" si="27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3"/>
        <v>0</v>
      </c>
      <c r="AI216" s="39">
        <f t="shared" si="24"/>
        <v>0</v>
      </c>
      <c r="AJ216" s="40">
        <f t="shared" si="25"/>
        <v>0</v>
      </c>
      <c r="AK216" s="41">
        <f t="shared" si="28"/>
        <v>0</v>
      </c>
      <c r="AL216" s="42">
        <f>AO216+AQ216-[3]Sheet1!$AH217</f>
        <v>0</v>
      </c>
      <c r="AM216" s="42">
        <f t="shared" si="29"/>
        <v>0</v>
      </c>
      <c r="AN216" s="41">
        <f t="shared" si="26"/>
        <v>0</v>
      </c>
      <c r="AO216" s="41"/>
      <c r="AP216" s="41" t="str">
        <f t="shared" si="27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3"/>
        <v>0</v>
      </c>
      <c r="AI217" s="39">
        <f t="shared" si="24"/>
        <v>0</v>
      </c>
      <c r="AJ217" s="40">
        <f t="shared" si="25"/>
        <v>0</v>
      </c>
      <c r="AK217" s="41">
        <f t="shared" si="28"/>
        <v>0</v>
      </c>
      <c r="AL217" s="42">
        <f>AO217+AQ217-[3]Sheet1!$AH218</f>
        <v>0</v>
      </c>
      <c r="AM217" s="42">
        <f>AL217-AJ217</f>
        <v>0</v>
      </c>
      <c r="AN217" s="41">
        <f t="shared" si="26"/>
        <v>0</v>
      </c>
      <c r="AO217" s="42"/>
      <c r="AP217" s="41" t="str">
        <f t="shared" si="27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3"/>
        <v>0</v>
      </c>
      <c r="AI218" s="39">
        <f t="shared" si="24"/>
        <v>0</v>
      </c>
      <c r="AJ218" s="40">
        <f t="shared" si="25"/>
        <v>0</v>
      </c>
      <c r="AK218" s="41">
        <f t="shared" si="28"/>
        <v>0</v>
      </c>
      <c r="AL218" s="42">
        <f>AO218+AQ218-[3]Sheet1!$AH219</f>
        <v>0</v>
      </c>
      <c r="AM218" s="42">
        <f t="shared" ref="AM218:AM267" si="30">AL218-AJ218</f>
        <v>0</v>
      </c>
      <c r="AN218" s="41">
        <f t="shared" si="26"/>
        <v>0</v>
      </c>
      <c r="AO218" s="42"/>
      <c r="AP218" s="41" t="str">
        <f t="shared" si="27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3"/>
        <v>0</v>
      </c>
      <c r="AI219" s="39">
        <f t="shared" si="24"/>
        <v>0</v>
      </c>
      <c r="AJ219" s="40">
        <f t="shared" si="25"/>
        <v>0</v>
      </c>
      <c r="AK219" s="41">
        <f t="shared" si="28"/>
        <v>0</v>
      </c>
      <c r="AL219" s="42">
        <f>AO219+AQ219-[3]Sheet1!$AH220</f>
        <v>0</v>
      </c>
      <c r="AM219" s="42">
        <f t="shared" si="30"/>
        <v>0</v>
      </c>
      <c r="AN219" s="41">
        <f t="shared" si="26"/>
        <v>0</v>
      </c>
      <c r="AO219" s="42"/>
      <c r="AP219" s="41" t="str">
        <f t="shared" si="27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3"/>
        <v>0</v>
      </c>
      <c r="AI220" s="39">
        <f t="shared" si="24"/>
        <v>0</v>
      </c>
      <c r="AJ220" s="40">
        <f t="shared" si="25"/>
        <v>0</v>
      </c>
      <c r="AK220" s="41">
        <f t="shared" si="28"/>
        <v>0</v>
      </c>
      <c r="AL220" s="42">
        <f>AO220+AQ220-[3]Sheet1!$AH221</f>
        <v>0</v>
      </c>
      <c r="AM220" s="42">
        <f t="shared" si="30"/>
        <v>0</v>
      </c>
      <c r="AN220" s="41">
        <f t="shared" si="26"/>
        <v>0</v>
      </c>
      <c r="AO220" s="42"/>
      <c r="AP220" s="41" t="str">
        <f t="shared" si="27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3"/>
        <v>0</v>
      </c>
      <c r="AI221" s="39">
        <f t="shared" si="24"/>
        <v>0</v>
      </c>
      <c r="AJ221" s="40">
        <f t="shared" si="25"/>
        <v>0</v>
      </c>
      <c r="AK221" s="41">
        <f t="shared" si="28"/>
        <v>0</v>
      </c>
      <c r="AL221" s="42">
        <f>AO221+AQ221-[3]Sheet1!$AH222</f>
        <v>0</v>
      </c>
      <c r="AM221" s="42">
        <f t="shared" si="30"/>
        <v>0</v>
      </c>
      <c r="AN221" s="41">
        <f t="shared" si="26"/>
        <v>0</v>
      </c>
      <c r="AO221" s="42"/>
      <c r="AP221" s="41" t="str">
        <f t="shared" si="27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3"/>
        <v>0</v>
      </c>
      <c r="AI222" s="39">
        <f t="shared" si="24"/>
        <v>0</v>
      </c>
      <c r="AJ222" s="40">
        <f t="shared" si="25"/>
        <v>0</v>
      </c>
      <c r="AK222" s="41">
        <f t="shared" si="28"/>
        <v>0</v>
      </c>
      <c r="AL222" s="42">
        <f>AO222+AQ222-[3]Sheet1!$AH223</f>
        <v>0</v>
      </c>
      <c r="AM222" s="42">
        <f t="shared" si="30"/>
        <v>0</v>
      </c>
      <c r="AN222" s="41">
        <f t="shared" si="26"/>
        <v>0</v>
      </c>
      <c r="AO222" s="42"/>
      <c r="AP222" s="41" t="str">
        <f t="shared" si="27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3"/>
        <v>0</v>
      </c>
      <c r="AI223" s="46">
        <f t="shared" si="24"/>
        <v>0</v>
      </c>
      <c r="AJ223" s="47">
        <f>AH223-AI223</f>
        <v>0</v>
      </c>
      <c r="AK223" s="48">
        <f t="shared" si="28"/>
        <v>0</v>
      </c>
      <c r="AL223" s="49">
        <f>AO223+AQ223-[3]Sheet1!$AH224</f>
        <v>0</v>
      </c>
      <c r="AM223" s="49">
        <f t="shared" si="30"/>
        <v>0</v>
      </c>
      <c r="AN223" s="48">
        <f t="shared" si="26"/>
        <v>0</v>
      </c>
      <c r="AO223" s="49"/>
      <c r="AP223" s="48" t="str">
        <f t="shared" si="27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3"/>
        <v>0</v>
      </c>
      <c r="AI224" s="46">
        <f t="shared" si="24"/>
        <v>0</v>
      </c>
      <c r="AJ224" s="47">
        <f t="shared" ref="AJ224:AJ239" si="31">AH224-AI224</f>
        <v>0</v>
      </c>
      <c r="AK224" s="48">
        <f t="shared" si="28"/>
        <v>0</v>
      </c>
      <c r="AL224" s="49">
        <f>AO224+AQ224-[3]Sheet1!$AH225</f>
        <v>0</v>
      </c>
      <c r="AM224" s="49">
        <f t="shared" si="30"/>
        <v>0</v>
      </c>
      <c r="AN224" s="48">
        <f t="shared" si="26"/>
        <v>0</v>
      </c>
      <c r="AO224" s="49"/>
      <c r="AP224" s="48" t="str">
        <f t="shared" si="27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3"/>
        <v>0</v>
      </c>
      <c r="AI225" s="46">
        <f t="shared" si="24"/>
        <v>0</v>
      </c>
      <c r="AJ225" s="47">
        <f t="shared" si="31"/>
        <v>0</v>
      </c>
      <c r="AK225" s="48">
        <f t="shared" si="28"/>
        <v>0</v>
      </c>
      <c r="AL225" s="49">
        <f>AO225+AQ225-[3]Sheet1!$AH226</f>
        <v>0</v>
      </c>
      <c r="AM225" s="49">
        <f t="shared" si="30"/>
        <v>0</v>
      </c>
      <c r="AN225" s="48">
        <f t="shared" si="26"/>
        <v>0</v>
      </c>
      <c r="AO225" s="49"/>
      <c r="AP225" s="48" t="str">
        <f t="shared" si="27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3"/>
        <v>0</v>
      </c>
      <c r="AI226" s="46">
        <f t="shared" si="24"/>
        <v>0</v>
      </c>
      <c r="AJ226" s="47">
        <f t="shared" si="31"/>
        <v>0</v>
      </c>
      <c r="AK226" s="48">
        <f t="shared" si="28"/>
        <v>0</v>
      </c>
      <c r="AL226" s="49">
        <f>AO226+AQ226-[3]Sheet1!$AH227</f>
        <v>0</v>
      </c>
      <c r="AM226" s="49">
        <f t="shared" si="30"/>
        <v>0</v>
      </c>
      <c r="AN226" s="48">
        <f t="shared" si="26"/>
        <v>0</v>
      </c>
      <c r="AO226" s="49"/>
      <c r="AP226" s="48" t="str">
        <f t="shared" si="27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3"/>
        <v>0</v>
      </c>
      <c r="AI227" s="46">
        <f t="shared" si="24"/>
        <v>0</v>
      </c>
      <c r="AJ227" s="47">
        <f t="shared" si="31"/>
        <v>0</v>
      </c>
      <c r="AK227" s="48">
        <f t="shared" si="28"/>
        <v>0</v>
      </c>
      <c r="AL227" s="49">
        <f>AO227+AQ227-[3]Sheet1!$AH228</f>
        <v>0</v>
      </c>
      <c r="AM227" s="49">
        <f t="shared" si="30"/>
        <v>0</v>
      </c>
      <c r="AN227" s="48">
        <f t="shared" si="26"/>
        <v>0</v>
      </c>
      <c r="AO227" s="49"/>
      <c r="AP227" s="48" t="str">
        <f t="shared" si="27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3"/>
        <v>0</v>
      </c>
      <c r="AI228" s="46">
        <f t="shared" si="24"/>
        <v>0</v>
      </c>
      <c r="AJ228" s="47">
        <f t="shared" si="31"/>
        <v>0</v>
      </c>
      <c r="AK228" s="48">
        <f t="shared" si="28"/>
        <v>0</v>
      </c>
      <c r="AL228" s="49">
        <f>AO228+AQ228-[3]Sheet1!$AH229</f>
        <v>0</v>
      </c>
      <c r="AM228" s="49">
        <f t="shared" si="30"/>
        <v>0</v>
      </c>
      <c r="AN228" s="48">
        <f t="shared" si="26"/>
        <v>0</v>
      </c>
      <c r="AO228" s="49"/>
      <c r="AP228" s="48" t="str">
        <f t="shared" si="27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3"/>
        <v>0</v>
      </c>
      <c r="AI229" s="46">
        <f t="shared" si="24"/>
        <v>0</v>
      </c>
      <c r="AJ229" s="47">
        <f t="shared" si="31"/>
        <v>0</v>
      </c>
      <c r="AK229" s="48">
        <f t="shared" si="28"/>
        <v>0</v>
      </c>
      <c r="AL229" s="49">
        <f>AO229+AQ229-[3]Sheet1!$AH230</f>
        <v>0</v>
      </c>
      <c r="AM229" s="49">
        <f t="shared" si="30"/>
        <v>0</v>
      </c>
      <c r="AN229" s="48">
        <f t="shared" si="26"/>
        <v>0</v>
      </c>
      <c r="AO229" s="49"/>
      <c r="AP229" s="48" t="str">
        <f t="shared" si="27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3"/>
        <v>0</v>
      </c>
      <c r="AI230" s="46">
        <f t="shared" si="24"/>
        <v>0</v>
      </c>
      <c r="AJ230" s="47">
        <f t="shared" si="31"/>
        <v>0</v>
      </c>
      <c r="AK230" s="48">
        <f t="shared" si="28"/>
        <v>0</v>
      </c>
      <c r="AL230" s="49">
        <f>AO230+AQ230-[3]Sheet1!$AH231</f>
        <v>0</v>
      </c>
      <c r="AM230" s="49">
        <f t="shared" si="30"/>
        <v>0</v>
      </c>
      <c r="AN230" s="48">
        <f t="shared" si="26"/>
        <v>0</v>
      </c>
      <c r="AO230" s="49"/>
      <c r="AP230" s="48" t="str">
        <f t="shared" si="27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3"/>
        <v>0</v>
      </c>
      <c r="AI231" s="46">
        <f t="shared" si="24"/>
        <v>0</v>
      </c>
      <c r="AJ231" s="47">
        <f t="shared" si="31"/>
        <v>0</v>
      </c>
      <c r="AK231" s="48">
        <f t="shared" si="28"/>
        <v>0</v>
      </c>
      <c r="AL231" s="49">
        <f>AO231+AQ231-[3]Sheet1!$AH232</f>
        <v>0</v>
      </c>
      <c r="AM231" s="49">
        <f t="shared" si="30"/>
        <v>0</v>
      </c>
      <c r="AN231" s="48">
        <f t="shared" si="26"/>
        <v>0</v>
      </c>
      <c r="AO231" s="49"/>
      <c r="AP231" s="48" t="str">
        <f t="shared" si="27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3"/>
        <v>0</v>
      </c>
      <c r="AI232" s="46">
        <f t="shared" si="24"/>
        <v>0</v>
      </c>
      <c r="AJ232" s="47">
        <f t="shared" si="31"/>
        <v>0</v>
      </c>
      <c r="AK232" s="48">
        <f t="shared" si="28"/>
        <v>0</v>
      </c>
      <c r="AL232" s="49">
        <f>AO232+AQ232-[3]Sheet1!$AH233</f>
        <v>0</v>
      </c>
      <c r="AM232" s="49">
        <f t="shared" si="30"/>
        <v>0</v>
      </c>
      <c r="AN232" s="48">
        <f t="shared" si="26"/>
        <v>0</v>
      </c>
      <c r="AO232" s="49"/>
      <c r="AP232" s="48" t="str">
        <f t="shared" si="27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3"/>
        <v>0</v>
      </c>
      <c r="AI233" s="46">
        <f t="shared" si="24"/>
        <v>0</v>
      </c>
      <c r="AJ233" s="47">
        <f t="shared" si="31"/>
        <v>0</v>
      </c>
      <c r="AK233" s="48">
        <f t="shared" si="28"/>
        <v>0</v>
      </c>
      <c r="AL233" s="49">
        <f>AO233+AQ233-[3]Sheet1!$AH234</f>
        <v>0</v>
      </c>
      <c r="AM233" s="49">
        <f t="shared" si="30"/>
        <v>0</v>
      </c>
      <c r="AN233" s="48">
        <f t="shared" si="26"/>
        <v>0</v>
      </c>
      <c r="AO233" s="49"/>
      <c r="AP233" s="48" t="str">
        <f t="shared" si="27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3"/>
        <v>0</v>
      </c>
      <c r="AI234" s="46">
        <f t="shared" si="24"/>
        <v>0</v>
      </c>
      <c r="AJ234" s="47">
        <f t="shared" si="31"/>
        <v>0</v>
      </c>
      <c r="AK234" s="48">
        <f t="shared" si="28"/>
        <v>0</v>
      </c>
      <c r="AL234" s="49">
        <f>AO234+AQ234-[3]Sheet1!$AH235</f>
        <v>0</v>
      </c>
      <c r="AM234" s="49">
        <f t="shared" si="30"/>
        <v>0</v>
      </c>
      <c r="AN234" s="48">
        <f t="shared" si="26"/>
        <v>0</v>
      </c>
      <c r="AO234" s="49"/>
      <c r="AP234" s="48" t="str">
        <f t="shared" si="27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3"/>
        <v>0</v>
      </c>
      <c r="AI235" s="46">
        <f t="shared" si="24"/>
        <v>0</v>
      </c>
      <c r="AJ235" s="47">
        <f t="shared" si="31"/>
        <v>0</v>
      </c>
      <c r="AK235" s="48">
        <f t="shared" si="28"/>
        <v>0</v>
      </c>
      <c r="AL235" s="49">
        <f>AO235+AQ235-[3]Sheet1!$AH236</f>
        <v>0</v>
      </c>
      <c r="AM235" s="49">
        <f t="shared" si="30"/>
        <v>0</v>
      </c>
      <c r="AN235" s="48">
        <f t="shared" si="26"/>
        <v>0</v>
      </c>
      <c r="AO235" s="49"/>
      <c r="AP235" s="48" t="str">
        <f t="shared" si="27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3"/>
        <v>0</v>
      </c>
      <c r="AI236" s="46">
        <f t="shared" si="24"/>
        <v>0</v>
      </c>
      <c r="AJ236" s="47">
        <f t="shared" si="31"/>
        <v>0</v>
      </c>
      <c r="AK236" s="48">
        <f t="shared" si="28"/>
        <v>0</v>
      </c>
      <c r="AL236" s="49">
        <f>AO236+AQ236-[3]Sheet1!$AH237</f>
        <v>0</v>
      </c>
      <c r="AM236" s="49">
        <f t="shared" si="30"/>
        <v>0</v>
      </c>
      <c r="AN236" s="48">
        <f t="shared" si="26"/>
        <v>0</v>
      </c>
      <c r="AO236" s="49"/>
      <c r="AP236" s="48" t="str">
        <f t="shared" si="27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3"/>
        <v>0</v>
      </c>
      <c r="AI237" s="46">
        <f t="shared" si="24"/>
        <v>0</v>
      </c>
      <c r="AJ237" s="47">
        <f t="shared" si="31"/>
        <v>0</v>
      </c>
      <c r="AK237" s="48">
        <f t="shared" si="28"/>
        <v>0</v>
      </c>
      <c r="AL237" s="49">
        <f>AO237+AQ237-[3]Sheet1!$AH238</f>
        <v>0</v>
      </c>
      <c r="AM237" s="49">
        <f t="shared" si="30"/>
        <v>0</v>
      </c>
      <c r="AN237" s="48">
        <f t="shared" si="26"/>
        <v>0</v>
      </c>
      <c r="AO237" s="49"/>
      <c r="AP237" s="48" t="str">
        <f t="shared" si="27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3"/>
        <v>0</v>
      </c>
      <c r="AI238" s="46">
        <f t="shared" si="24"/>
        <v>0</v>
      </c>
      <c r="AJ238" s="47">
        <f t="shared" si="31"/>
        <v>0</v>
      </c>
      <c r="AK238" s="48">
        <f t="shared" si="28"/>
        <v>0</v>
      </c>
      <c r="AL238" s="49">
        <f>AO238+AQ238-[3]Sheet1!$AH239</f>
        <v>0</v>
      </c>
      <c r="AM238" s="49">
        <f t="shared" si="30"/>
        <v>0</v>
      </c>
      <c r="AN238" s="48">
        <f t="shared" si="26"/>
        <v>0</v>
      </c>
      <c r="AO238" s="49"/>
      <c r="AP238" s="48" t="str">
        <f t="shared" si="27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3"/>
        <v>0</v>
      </c>
      <c r="AI239" s="46">
        <f t="shared" si="24"/>
        <v>0</v>
      </c>
      <c r="AJ239" s="47">
        <f t="shared" si="31"/>
        <v>0</v>
      </c>
      <c r="AK239" s="48">
        <f t="shared" si="28"/>
        <v>0</v>
      </c>
      <c r="AL239" s="49">
        <f>AO239+AQ239-[3]Sheet1!$AH240</f>
        <v>0</v>
      </c>
      <c r="AM239" s="49">
        <f t="shared" si="30"/>
        <v>0</v>
      </c>
      <c r="AN239" s="48">
        <f t="shared" si="26"/>
        <v>0</v>
      </c>
      <c r="AO239" s="49"/>
      <c r="AP239" s="48" t="str">
        <f t="shared" si="27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3"/>
        <v>5</v>
      </c>
      <c r="AI240" s="53">
        <f t="shared" si="24"/>
        <v>0</v>
      </c>
      <c r="AJ240" s="54">
        <f>AH240-AI240</f>
        <v>5</v>
      </c>
      <c r="AK240" s="55">
        <f t="shared" si="28"/>
        <v>0.75</v>
      </c>
      <c r="AL240" s="56">
        <f>AO240+AQ240-[3]Sheet1!$AH241</f>
        <v>0</v>
      </c>
      <c r="AM240" s="56">
        <f t="shared" si="30"/>
        <v>-5</v>
      </c>
      <c r="AN240" s="55">
        <f t="shared" si="26"/>
        <v>0</v>
      </c>
      <c r="AO240" s="56"/>
      <c r="AP240" s="55">
        <f t="shared" si="27"/>
        <v>-0.75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3"/>
        <v>27</v>
      </c>
      <c r="AI241" s="53">
        <f t="shared" si="24"/>
        <v>0</v>
      </c>
      <c r="AJ241" s="54">
        <f t="shared" ref="AJ241:AJ264" si="32">AH241-AI241</f>
        <v>27</v>
      </c>
      <c r="AK241" s="55">
        <f>AH241*AG241/1000</f>
        <v>20.25</v>
      </c>
      <c r="AL241" s="56">
        <f>AO241+AQ241-[3]Sheet1!$AH242</f>
        <v>0</v>
      </c>
      <c r="AM241" s="56">
        <f t="shared" si="30"/>
        <v>-27</v>
      </c>
      <c r="AN241" s="55">
        <f t="shared" si="26"/>
        <v>0</v>
      </c>
      <c r="AO241" s="56"/>
      <c r="AP241" s="55">
        <f t="shared" si="27"/>
        <v>-20.25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3"/>
        <v>37</v>
      </c>
      <c r="AI242" s="53">
        <f t="shared" si="24"/>
        <v>0</v>
      </c>
      <c r="AJ242" s="54">
        <f t="shared" si="32"/>
        <v>37</v>
      </c>
      <c r="AK242" s="55">
        <f t="shared" ref="AK242:AK267" si="33">AH242*AG242/1000</f>
        <v>148</v>
      </c>
      <c r="AL242" s="56">
        <f>AO242+AQ242-[3]Sheet1!$AH243</f>
        <v>0</v>
      </c>
      <c r="AM242" s="56">
        <f t="shared" si="30"/>
        <v>-37</v>
      </c>
      <c r="AN242" s="55">
        <f t="shared" si="26"/>
        <v>0</v>
      </c>
      <c r="AO242" s="56"/>
      <c r="AP242" s="55">
        <f t="shared" si="27"/>
        <v>-148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3"/>
        <v>0</v>
      </c>
      <c r="AI243" s="53">
        <f t="shared" si="24"/>
        <v>0</v>
      </c>
      <c r="AJ243" s="54">
        <f t="shared" si="32"/>
        <v>0</v>
      </c>
      <c r="AK243" s="55">
        <f t="shared" si="33"/>
        <v>0</v>
      </c>
      <c r="AL243" s="56">
        <f>AO243+AQ243-[3]Sheet1!$AH244</f>
        <v>0</v>
      </c>
      <c r="AM243" s="56">
        <f t="shared" si="30"/>
        <v>0</v>
      </c>
      <c r="AN243" s="55">
        <f t="shared" si="26"/>
        <v>0</v>
      </c>
      <c r="AO243" s="56"/>
      <c r="AP243" s="55" t="str">
        <f t="shared" si="27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3"/>
        <v>0</v>
      </c>
      <c r="AI244" s="53">
        <f t="shared" si="24"/>
        <v>0</v>
      </c>
      <c r="AJ244" s="54">
        <f t="shared" si="32"/>
        <v>0</v>
      </c>
      <c r="AK244" s="55">
        <f t="shared" si="33"/>
        <v>0</v>
      </c>
      <c r="AL244" s="56">
        <f>AO244+AQ244-[3]Sheet1!$AH245</f>
        <v>0</v>
      </c>
      <c r="AM244" s="56">
        <f t="shared" si="30"/>
        <v>0</v>
      </c>
      <c r="AN244" s="55">
        <f t="shared" si="26"/>
        <v>0</v>
      </c>
      <c r="AO244" s="56"/>
      <c r="AP244" s="55" t="str">
        <f t="shared" si="27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3"/>
        <v>0</v>
      </c>
      <c r="AI245" s="53">
        <f t="shared" si="24"/>
        <v>0</v>
      </c>
      <c r="AJ245" s="54">
        <f t="shared" si="32"/>
        <v>0</v>
      </c>
      <c r="AK245" s="55">
        <f t="shared" si="33"/>
        <v>0</v>
      </c>
      <c r="AL245" s="56">
        <f>AO245+AQ245-[3]Sheet1!$AH246</f>
        <v>0</v>
      </c>
      <c r="AM245" s="56">
        <f t="shared" si="30"/>
        <v>0</v>
      </c>
      <c r="AN245" s="55">
        <f t="shared" si="26"/>
        <v>0</v>
      </c>
      <c r="AO245" s="56"/>
      <c r="AP245" s="55" t="str">
        <f t="shared" si="27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3"/>
        <v>0</v>
      </c>
      <c r="AI246" s="53">
        <f t="shared" si="24"/>
        <v>0</v>
      </c>
      <c r="AJ246" s="54">
        <f t="shared" si="32"/>
        <v>0</v>
      </c>
      <c r="AK246" s="55">
        <f t="shared" si="33"/>
        <v>0</v>
      </c>
      <c r="AL246" s="56">
        <f>AO246+AQ246-[3]Sheet1!$AH247</f>
        <v>0</v>
      </c>
      <c r="AM246" s="56">
        <f t="shared" si="30"/>
        <v>0</v>
      </c>
      <c r="AN246" s="55">
        <f t="shared" si="26"/>
        <v>0</v>
      </c>
      <c r="AO246" s="56"/>
      <c r="AP246" s="55" t="str">
        <f t="shared" si="27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3"/>
        <v>0</v>
      </c>
      <c r="AI247" s="53">
        <f t="shared" si="24"/>
        <v>0</v>
      </c>
      <c r="AJ247" s="54">
        <f t="shared" si="32"/>
        <v>0</v>
      </c>
      <c r="AK247" s="55">
        <f t="shared" si="33"/>
        <v>0</v>
      </c>
      <c r="AL247" s="56">
        <f>AO247+AQ247-[3]Sheet1!$AH248</f>
        <v>0</v>
      </c>
      <c r="AM247" s="56">
        <f t="shared" si="30"/>
        <v>0</v>
      </c>
      <c r="AN247" s="55">
        <f t="shared" si="26"/>
        <v>0</v>
      </c>
      <c r="AO247" s="56"/>
      <c r="AP247" s="55" t="str">
        <f t="shared" si="27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3"/>
        <v>0</v>
      </c>
      <c r="AI248" s="53">
        <f t="shared" si="24"/>
        <v>0</v>
      </c>
      <c r="AJ248" s="54">
        <f t="shared" si="32"/>
        <v>0</v>
      </c>
      <c r="AK248" s="55">
        <f t="shared" si="33"/>
        <v>0</v>
      </c>
      <c r="AL248" s="56">
        <f>AO248+AQ248-[3]Sheet1!$AH249</f>
        <v>0</v>
      </c>
      <c r="AM248" s="56">
        <f t="shared" si="30"/>
        <v>0</v>
      </c>
      <c r="AN248" s="55">
        <f t="shared" si="26"/>
        <v>0</v>
      </c>
      <c r="AO248" s="56"/>
      <c r="AP248" s="55" t="str">
        <f t="shared" si="27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3"/>
        <v>0</v>
      </c>
      <c r="AI249" s="53">
        <f t="shared" si="24"/>
        <v>0</v>
      </c>
      <c r="AJ249" s="54">
        <f t="shared" si="32"/>
        <v>0</v>
      </c>
      <c r="AK249" s="55">
        <f t="shared" si="33"/>
        <v>0</v>
      </c>
      <c r="AL249" s="56">
        <f>AO249+AQ249-[3]Sheet1!$AH250</f>
        <v>0</v>
      </c>
      <c r="AM249" s="56">
        <f t="shared" si="30"/>
        <v>0</v>
      </c>
      <c r="AN249" s="55">
        <f t="shared" si="26"/>
        <v>0</v>
      </c>
      <c r="AO249" s="56"/>
      <c r="AP249" s="55" t="str">
        <f t="shared" si="27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3"/>
        <v>0</v>
      </c>
      <c r="AI250" s="53">
        <f t="shared" si="24"/>
        <v>0</v>
      </c>
      <c r="AJ250" s="54">
        <f t="shared" si="32"/>
        <v>0</v>
      </c>
      <c r="AK250" s="55">
        <f t="shared" si="33"/>
        <v>0</v>
      </c>
      <c r="AL250" s="56">
        <f>AO250+AQ250-[3]Sheet1!$AH251</f>
        <v>0</v>
      </c>
      <c r="AM250" s="56">
        <f t="shared" si="30"/>
        <v>0</v>
      </c>
      <c r="AN250" s="55">
        <f t="shared" si="26"/>
        <v>0</v>
      </c>
      <c r="AO250" s="56"/>
      <c r="AP250" s="55" t="str">
        <f t="shared" si="27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3"/>
        <v>2</v>
      </c>
      <c r="AI251" s="53">
        <f t="shared" si="24"/>
        <v>0</v>
      </c>
      <c r="AJ251" s="54">
        <f t="shared" si="32"/>
        <v>2</v>
      </c>
      <c r="AK251" s="55">
        <f t="shared" si="33"/>
        <v>0.3</v>
      </c>
      <c r="AL251" s="56">
        <f>AO251+AQ251-[3]Sheet1!$AH252</f>
        <v>0</v>
      </c>
      <c r="AM251" s="56">
        <f t="shared" si="30"/>
        <v>-2</v>
      </c>
      <c r="AN251" s="55">
        <f t="shared" si="26"/>
        <v>0</v>
      </c>
      <c r="AO251" s="56"/>
      <c r="AP251" s="55">
        <f t="shared" si="27"/>
        <v>-0.3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3"/>
        <v>3</v>
      </c>
      <c r="AI252" s="53">
        <f t="shared" si="24"/>
        <v>0</v>
      </c>
      <c r="AJ252" s="54">
        <f t="shared" si="32"/>
        <v>3</v>
      </c>
      <c r="AK252" s="55">
        <f t="shared" si="33"/>
        <v>2.25</v>
      </c>
      <c r="AL252" s="56">
        <f>AO252+AQ252-[3]Sheet1!$AH253</f>
        <v>0</v>
      </c>
      <c r="AM252" s="56">
        <f t="shared" si="30"/>
        <v>-3</v>
      </c>
      <c r="AN252" s="55">
        <f t="shared" si="26"/>
        <v>0</v>
      </c>
      <c r="AO252" s="56"/>
      <c r="AP252" s="55">
        <f t="shared" si="27"/>
        <v>-2.25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3"/>
        <v>6</v>
      </c>
      <c r="AI253" s="53">
        <f t="shared" si="24"/>
        <v>0</v>
      </c>
      <c r="AJ253" s="54">
        <f t="shared" si="32"/>
        <v>6</v>
      </c>
      <c r="AK253" s="55">
        <f t="shared" si="33"/>
        <v>0.9</v>
      </c>
      <c r="AL253" s="56">
        <f>AO253+AQ253-[3]Sheet1!$AH254</f>
        <v>0</v>
      </c>
      <c r="AM253" s="56">
        <f t="shared" si="30"/>
        <v>-6</v>
      </c>
      <c r="AN253" s="55">
        <f t="shared" si="26"/>
        <v>0</v>
      </c>
      <c r="AO253" s="56"/>
      <c r="AP253" s="55">
        <f t="shared" si="27"/>
        <v>-0.9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3"/>
        <v>4</v>
      </c>
      <c r="AI254" s="53">
        <f t="shared" si="24"/>
        <v>0</v>
      </c>
      <c r="AJ254" s="54">
        <f t="shared" si="32"/>
        <v>4</v>
      </c>
      <c r="AK254" s="55">
        <f t="shared" si="33"/>
        <v>3</v>
      </c>
      <c r="AL254" s="56">
        <f>AO254+AQ254-[3]Sheet1!$AH255</f>
        <v>0</v>
      </c>
      <c r="AM254" s="56">
        <f t="shared" si="30"/>
        <v>-4</v>
      </c>
      <c r="AN254" s="55">
        <f t="shared" si="26"/>
        <v>0</v>
      </c>
      <c r="AO254" s="56"/>
      <c r="AP254" s="55">
        <f t="shared" si="27"/>
        <v>-3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3"/>
        <v>0</v>
      </c>
      <c r="AI255" s="53">
        <f t="shared" si="24"/>
        <v>0</v>
      </c>
      <c r="AJ255" s="54">
        <f t="shared" si="32"/>
        <v>0</v>
      </c>
      <c r="AK255" s="55">
        <f t="shared" si="33"/>
        <v>0</v>
      </c>
      <c r="AL255" s="56">
        <f>AO255+AQ255-[3]Sheet1!$AH256</f>
        <v>0</v>
      </c>
      <c r="AM255" s="56">
        <f t="shared" si="30"/>
        <v>0</v>
      </c>
      <c r="AN255" s="55">
        <f t="shared" si="26"/>
        <v>0</v>
      </c>
      <c r="AO255" s="56"/>
      <c r="AP255" s="55" t="str">
        <f t="shared" si="27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3"/>
        <v>0</v>
      </c>
      <c r="AI256" s="53">
        <f t="shared" si="24"/>
        <v>0</v>
      </c>
      <c r="AJ256" s="54">
        <f t="shared" si="32"/>
        <v>0</v>
      </c>
      <c r="AK256" s="55">
        <f t="shared" si="33"/>
        <v>0</v>
      </c>
      <c r="AL256" s="56">
        <f>AO256+AQ256-[3]Sheet1!$AH257</f>
        <v>0</v>
      </c>
      <c r="AM256" s="56">
        <f t="shared" si="30"/>
        <v>0</v>
      </c>
      <c r="AN256" s="55">
        <f t="shared" si="26"/>
        <v>0</v>
      </c>
      <c r="AO256" s="56"/>
      <c r="AP256" s="55" t="str">
        <f t="shared" si="27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3"/>
        <v>0</v>
      </c>
      <c r="AI257" s="53">
        <f t="shared" si="24"/>
        <v>0</v>
      </c>
      <c r="AJ257" s="54">
        <f t="shared" si="32"/>
        <v>0</v>
      </c>
      <c r="AK257" s="55">
        <f t="shared" si="33"/>
        <v>0</v>
      </c>
      <c r="AL257" s="56">
        <f>AO257+AQ257-[3]Sheet1!$AH258</f>
        <v>0</v>
      </c>
      <c r="AM257" s="56">
        <f t="shared" si="30"/>
        <v>0</v>
      </c>
      <c r="AN257" s="55">
        <f t="shared" si="26"/>
        <v>0</v>
      </c>
      <c r="AO257" s="56"/>
      <c r="AP257" s="55" t="str">
        <f t="shared" si="27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3"/>
        <v>0</v>
      </c>
      <c r="AI258" s="53">
        <f t="shared" si="24"/>
        <v>0</v>
      </c>
      <c r="AJ258" s="54">
        <f t="shared" si="32"/>
        <v>0</v>
      </c>
      <c r="AK258" s="55">
        <f t="shared" si="33"/>
        <v>0</v>
      </c>
      <c r="AL258" s="56">
        <f>AO258+AQ258-[3]Sheet1!$AH259</f>
        <v>0</v>
      </c>
      <c r="AM258" s="56">
        <f t="shared" si="30"/>
        <v>0</v>
      </c>
      <c r="AN258" s="55">
        <f t="shared" si="26"/>
        <v>0</v>
      </c>
      <c r="AO258" s="56"/>
      <c r="AP258" s="55" t="str">
        <f t="shared" si="27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3"/>
        <v>0</v>
      </c>
      <c r="AI259" s="53">
        <f t="shared" si="24"/>
        <v>0</v>
      </c>
      <c r="AJ259" s="54">
        <f t="shared" si="32"/>
        <v>0</v>
      </c>
      <c r="AK259" s="55">
        <f t="shared" si="33"/>
        <v>0</v>
      </c>
      <c r="AL259" s="56">
        <f>AO259+AQ259-[3]Sheet1!$AH260</f>
        <v>0</v>
      </c>
      <c r="AM259" s="56">
        <f t="shared" si="30"/>
        <v>0</v>
      </c>
      <c r="AN259" s="55">
        <f t="shared" si="26"/>
        <v>0</v>
      </c>
      <c r="AO259" s="56"/>
      <c r="AP259" s="55" t="str">
        <f t="shared" si="27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3"/>
        <v>0</v>
      </c>
      <c r="AI260" s="53">
        <f t="shared" si="24"/>
        <v>0</v>
      </c>
      <c r="AJ260" s="54">
        <f t="shared" si="32"/>
        <v>0</v>
      </c>
      <c r="AK260" s="55">
        <f t="shared" si="33"/>
        <v>0</v>
      </c>
      <c r="AL260" s="56">
        <f>AO260+AQ260-[3]Sheet1!$AH261</f>
        <v>0</v>
      </c>
      <c r="AM260" s="56">
        <f t="shared" si="30"/>
        <v>0</v>
      </c>
      <c r="AN260" s="55">
        <f t="shared" si="26"/>
        <v>0</v>
      </c>
      <c r="AO260" s="56"/>
      <c r="AP260" s="55" t="str">
        <f t="shared" si="27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3"/>
        <v>0</v>
      </c>
      <c r="AI261" s="53">
        <f t="shared" si="24"/>
        <v>0</v>
      </c>
      <c r="AJ261" s="54">
        <f t="shared" si="32"/>
        <v>0</v>
      </c>
      <c r="AK261" s="55">
        <f t="shared" si="33"/>
        <v>0</v>
      </c>
      <c r="AL261" s="56">
        <f>AO261+AQ261-[3]Sheet1!$AH262</f>
        <v>0</v>
      </c>
      <c r="AM261" s="56">
        <f t="shared" si="30"/>
        <v>0</v>
      </c>
      <c r="AN261" s="55">
        <f t="shared" si="26"/>
        <v>0</v>
      </c>
      <c r="AO261" s="56"/>
      <c r="AP261" s="55" t="str">
        <f t="shared" si="27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3"/>
        <v>0</v>
      </c>
      <c r="AI262" s="53">
        <f t="shared" si="24"/>
        <v>0</v>
      </c>
      <c r="AJ262" s="54">
        <f t="shared" si="32"/>
        <v>0</v>
      </c>
      <c r="AK262" s="55">
        <f t="shared" si="33"/>
        <v>0</v>
      </c>
      <c r="AL262" s="56">
        <f>AO262+AQ262-[3]Sheet1!$AH263</f>
        <v>0</v>
      </c>
      <c r="AM262" s="56">
        <f t="shared" si="30"/>
        <v>0</v>
      </c>
      <c r="AN262" s="55">
        <f t="shared" si="26"/>
        <v>0</v>
      </c>
      <c r="AO262" s="56"/>
      <c r="AP262" s="55" t="str">
        <f t="shared" si="27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3"/>
        <v>0</v>
      </c>
      <c r="AI263" s="53">
        <f t="shared" si="24"/>
        <v>0</v>
      </c>
      <c r="AJ263" s="54">
        <f t="shared" si="32"/>
        <v>0</v>
      </c>
      <c r="AK263" s="55">
        <f t="shared" si="33"/>
        <v>0</v>
      </c>
      <c r="AL263" s="56">
        <f>AO263+AQ263-[3]Sheet1!$AH264</f>
        <v>0</v>
      </c>
      <c r="AM263" s="56">
        <f t="shared" si="30"/>
        <v>0</v>
      </c>
      <c r="AN263" s="55">
        <f t="shared" si="26"/>
        <v>0</v>
      </c>
      <c r="AO263" s="56"/>
      <c r="AP263" s="55" t="str">
        <f t="shared" si="27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3"/>
        <v>0</v>
      </c>
      <c r="AI264" s="53">
        <f t="shared" si="24"/>
        <v>0</v>
      </c>
      <c r="AJ264" s="54">
        <f t="shared" si="32"/>
        <v>0</v>
      </c>
      <c r="AK264" s="55">
        <f t="shared" si="33"/>
        <v>0</v>
      </c>
      <c r="AL264" s="56">
        <f>AO264+AQ264-[3]Sheet1!$AH265</f>
        <v>0</v>
      </c>
      <c r="AM264" s="56">
        <f t="shared" si="30"/>
        <v>0</v>
      </c>
      <c r="AN264" s="55">
        <f t="shared" si="26"/>
        <v>0</v>
      </c>
      <c r="AO264" s="56"/>
      <c r="AP264" s="55" t="str">
        <f t="shared" si="27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3"/>
        <v>0</v>
      </c>
      <c r="AI265" s="58">
        <f t="shared" si="24"/>
        <v>0</v>
      </c>
      <c r="AJ265" s="58"/>
      <c r="AK265" s="61" t="e">
        <f t="shared" si="33"/>
        <v>#VALUE!</v>
      </c>
      <c r="AL265" s="61">
        <f>AO265+AQ265-[3]Sheet1!$AH266</f>
        <v>0</v>
      </c>
      <c r="AM265" s="61">
        <f t="shared" si="30"/>
        <v>0</v>
      </c>
      <c r="AN265" s="61" t="e">
        <f t="shared" si="26"/>
        <v>#VALUE!</v>
      </c>
      <c r="AO265" s="62"/>
      <c r="AP265" s="61" t="str">
        <f t="shared" si="27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3"/>
        <v>0</v>
      </c>
      <c r="AI266" s="58">
        <f t="shared" si="24"/>
        <v>0</v>
      </c>
      <c r="AJ266" s="58"/>
      <c r="AK266" s="61" t="e">
        <f t="shared" si="33"/>
        <v>#VALUE!</v>
      </c>
      <c r="AL266" s="61">
        <f>AO266+AQ266-[3]Sheet1!$AH267</f>
        <v>0</v>
      </c>
      <c r="AM266" s="61">
        <f t="shared" si="30"/>
        <v>0</v>
      </c>
      <c r="AN266" s="61" t="e">
        <f t="shared" si="26"/>
        <v>#VALUE!</v>
      </c>
      <c r="AO266" s="62"/>
      <c r="AP266" s="61" t="str">
        <f t="shared" si="27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4">SUMIF(O:O,AA267,P:P)</f>
        <v>0</v>
      </c>
      <c r="AI267" s="58">
        <f t="shared" ref="AI267" si="35">SUMIF(O:O,AA267,V:V)</f>
        <v>0</v>
      </c>
      <c r="AJ267" s="58"/>
      <c r="AK267" s="61" t="e">
        <f t="shared" si="33"/>
        <v>#VALUE!</v>
      </c>
      <c r="AL267" s="61">
        <f>AO267+AQ267-[3]Sheet1!$AH268</f>
        <v>0</v>
      </c>
      <c r="AM267" s="61">
        <f t="shared" si="30"/>
        <v>0</v>
      </c>
      <c r="AN267" s="61" t="e">
        <f t="shared" si="26"/>
        <v>#VALUE!</v>
      </c>
      <c r="AO267" s="62"/>
      <c r="AP267" s="61" t="str">
        <f t="shared" si="27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6:W200" name="باقیمانده_5"/>
    <protectedRange algorithmName="SHA-512" hashValue="f5WsBkExWTs/LKakVBbNBXjGjwaAPcOxHhJFt4MnEAAY0TgGUtLBwc6BQDnps5THm9Gccqda3SWXIrg2Z9o+GA==" saltValue="9EXh0tvvNrwpkDbSuYJ+Uw==" spinCount="100000" sqref="V6:V200" name="تعداد ارسال شده_4"/>
    <protectedRange algorithmName="SHA-512" hashValue="jjrV5Hy6JwvVqOO7tKoZVoRg7rpBcjqvT96GSIFiDncBaImziwFUF2JC6d0rT0SfgZv+eJ/5g2VdqSB7bdW0mg==" saltValue="0Igh3j97EZBwjtfDd8U1wg==" spinCount="100000" sqref="W2:W5" name="باقیمانده_5_1"/>
    <protectedRange algorithmName="SHA-512" hashValue="f5WsBkExWTs/LKakVBbNBXjGjwaAPcOxHhJFt4MnEAAY0TgGUtLBwc6BQDnps5THm9Gccqda3SWXIrg2Z9o+GA==" saltValue="9EXh0tvvNrwpkDbSuYJ+Uw==" spinCount="100000" sqref="V2:V5" name="تعداد ارسال شده_4_1"/>
  </protectedRanges>
  <mergeCells count="238"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AA2:AA3"/>
    <mergeCell ref="AB2:AB3"/>
    <mergeCell ref="AC2:AC3"/>
    <mergeCell ref="AD2:AD3"/>
    <mergeCell ref="G4:G5"/>
    <mergeCell ref="H4:H5"/>
    <mergeCell ref="I4:I5"/>
    <mergeCell ref="L4:L5"/>
    <mergeCell ref="M4:M5"/>
    <mergeCell ref="N4:N5"/>
    <mergeCell ref="AA4:AA5"/>
    <mergeCell ref="AB4:AB5"/>
    <mergeCell ref="AC4:AC5"/>
    <mergeCell ref="AD4:AD5"/>
    <mergeCell ref="J4:J5"/>
    <mergeCell ref="J2:J3"/>
    <mergeCell ref="G8:G11"/>
    <mergeCell ref="AD8:AD11"/>
    <mergeCell ref="AC8:AC11"/>
    <mergeCell ref="AB8:AB11"/>
    <mergeCell ref="AA8:AA11"/>
    <mergeCell ref="J8:J11"/>
    <mergeCell ref="N8:N11"/>
    <mergeCell ref="M8:M11"/>
    <mergeCell ref="L8:L11"/>
    <mergeCell ref="I8:I11"/>
    <mergeCell ref="H8:H11"/>
    <mergeCell ref="AD13:AD16"/>
    <mergeCell ref="AC13:AC16"/>
    <mergeCell ref="AB13:AB16"/>
    <mergeCell ref="AA13:AA16"/>
    <mergeCell ref="G13:G16"/>
    <mergeCell ref="H13:H16"/>
    <mergeCell ref="I13:I16"/>
    <mergeCell ref="L13:L16"/>
    <mergeCell ref="M13:M16"/>
    <mergeCell ref="N13:N16"/>
    <mergeCell ref="J13:J16"/>
    <mergeCell ref="G17:G19"/>
    <mergeCell ref="AD17:AD19"/>
    <mergeCell ref="AC17:AC19"/>
    <mergeCell ref="AB17:AB19"/>
    <mergeCell ref="AA17:AA19"/>
    <mergeCell ref="J17:J19"/>
    <mergeCell ref="N17:N19"/>
    <mergeCell ref="M17:M19"/>
    <mergeCell ref="L17:L19"/>
    <mergeCell ref="I17:I19"/>
    <mergeCell ref="H17:H19"/>
    <mergeCell ref="G22:G23"/>
    <mergeCell ref="AA22:AA23"/>
    <mergeCell ref="AB22:AB23"/>
    <mergeCell ref="AC22:AC23"/>
    <mergeCell ref="AD22:AD23"/>
    <mergeCell ref="J22:J23"/>
    <mergeCell ref="N22:N23"/>
    <mergeCell ref="M22:M23"/>
    <mergeCell ref="L22:L23"/>
    <mergeCell ref="I22:I23"/>
    <mergeCell ref="H22:H23"/>
    <mergeCell ref="G24:G26"/>
    <mergeCell ref="AA24:AA26"/>
    <mergeCell ref="AD24:AD26"/>
    <mergeCell ref="AC24:AC26"/>
    <mergeCell ref="AB24:AB26"/>
    <mergeCell ref="J24:J26"/>
    <mergeCell ref="N24:N26"/>
    <mergeCell ref="M24:M26"/>
    <mergeCell ref="L24:L26"/>
    <mergeCell ref="I24:I26"/>
    <mergeCell ref="H24:H26"/>
    <mergeCell ref="G34:G35"/>
    <mergeCell ref="J34:J35"/>
    <mergeCell ref="N34:N35"/>
    <mergeCell ref="G28:G29"/>
    <mergeCell ref="AD28:AD29"/>
    <mergeCell ref="AC28:AC29"/>
    <mergeCell ref="AB28:AB29"/>
    <mergeCell ref="AA28:AA29"/>
    <mergeCell ref="J28:J29"/>
    <mergeCell ref="N28:N29"/>
    <mergeCell ref="M28:M29"/>
    <mergeCell ref="L28:L29"/>
    <mergeCell ref="I28:I29"/>
    <mergeCell ref="H28:H29"/>
    <mergeCell ref="AE34:AE35"/>
    <mergeCell ref="AD34:AD35"/>
    <mergeCell ref="AC34:AC35"/>
    <mergeCell ref="AB34:AB35"/>
    <mergeCell ref="AA34:AA35"/>
    <mergeCell ref="M34:M35"/>
    <mergeCell ref="L34:L35"/>
    <mergeCell ref="I34:I35"/>
    <mergeCell ref="H34:H35"/>
    <mergeCell ref="G37:G38"/>
    <mergeCell ref="AB37:AB38"/>
    <mergeCell ref="AA37:AA38"/>
    <mergeCell ref="AC37:AC38"/>
    <mergeCell ref="AD37:AD38"/>
    <mergeCell ref="J37:J38"/>
    <mergeCell ref="N37:N38"/>
    <mergeCell ref="M37:M38"/>
    <mergeCell ref="L37:L38"/>
    <mergeCell ref="I37:I38"/>
    <mergeCell ref="H37:H38"/>
    <mergeCell ref="G40:G42"/>
    <mergeCell ref="AD40:AD42"/>
    <mergeCell ref="AC40:AC42"/>
    <mergeCell ref="AB40:AB42"/>
    <mergeCell ref="AA40:AA42"/>
    <mergeCell ref="J40:J42"/>
    <mergeCell ref="N40:N42"/>
    <mergeCell ref="M40:M42"/>
    <mergeCell ref="L40:L42"/>
    <mergeCell ref="I40:I42"/>
    <mergeCell ref="H40:H42"/>
    <mergeCell ref="G44:G45"/>
    <mergeCell ref="AD44:AD45"/>
    <mergeCell ref="AC44:AC45"/>
    <mergeCell ref="AB44:AB45"/>
    <mergeCell ref="AA44:AA45"/>
    <mergeCell ref="J44:J45"/>
    <mergeCell ref="N44:N45"/>
    <mergeCell ref="M44:M45"/>
    <mergeCell ref="L44:L45"/>
    <mergeCell ref="I44:I45"/>
    <mergeCell ref="H44:H45"/>
    <mergeCell ref="G48:G49"/>
    <mergeCell ref="AD48:AD49"/>
    <mergeCell ref="AC48:AC49"/>
    <mergeCell ref="AB48:AB49"/>
    <mergeCell ref="AA48:AA49"/>
    <mergeCell ref="J48:J49"/>
    <mergeCell ref="N48:N49"/>
    <mergeCell ref="M48:M49"/>
    <mergeCell ref="L48:L49"/>
    <mergeCell ref="I48:I49"/>
    <mergeCell ref="H48:H49"/>
    <mergeCell ref="N51:N54"/>
    <mergeCell ref="AD51:AD54"/>
    <mergeCell ref="AC51:AC54"/>
    <mergeCell ref="AB51:AB54"/>
    <mergeCell ref="AA51:AA54"/>
    <mergeCell ref="G51:G54"/>
    <mergeCell ref="H51:H54"/>
    <mergeCell ref="I51:I54"/>
    <mergeCell ref="L51:L54"/>
    <mergeCell ref="M51:M54"/>
    <mergeCell ref="J51:J54"/>
    <mergeCell ref="N55:N57"/>
    <mergeCell ref="AC55:AC57"/>
    <mergeCell ref="AD55:AD57"/>
    <mergeCell ref="AB55:AB57"/>
    <mergeCell ref="AA55:AA57"/>
    <mergeCell ref="G55:G57"/>
    <mergeCell ref="H55:H57"/>
    <mergeCell ref="I55:I57"/>
    <mergeCell ref="L55:L57"/>
    <mergeCell ref="M55:M57"/>
    <mergeCell ref="J55:J57"/>
    <mergeCell ref="G59:G60"/>
    <mergeCell ref="AD59:AD60"/>
    <mergeCell ref="AC59:AC60"/>
    <mergeCell ref="AB59:AB60"/>
    <mergeCell ref="AA59:AA60"/>
    <mergeCell ref="N59:N60"/>
    <mergeCell ref="M59:M60"/>
    <mergeCell ref="L59:L60"/>
    <mergeCell ref="I59:I60"/>
    <mergeCell ref="H59:H60"/>
    <mergeCell ref="H69:H70"/>
    <mergeCell ref="AA64:AA67"/>
    <mergeCell ref="AB64:AB67"/>
    <mergeCell ref="AC64:AC67"/>
    <mergeCell ref="AD64:AD67"/>
    <mergeCell ref="G64:G67"/>
    <mergeCell ref="H64:H67"/>
    <mergeCell ref="I64:I67"/>
    <mergeCell ref="L64:L67"/>
    <mergeCell ref="M64:M67"/>
    <mergeCell ref="N64:N67"/>
    <mergeCell ref="AE71:AE73"/>
    <mergeCell ref="J71:J73"/>
    <mergeCell ref="J64:J67"/>
    <mergeCell ref="J59:J60"/>
    <mergeCell ref="G71:G73"/>
    <mergeCell ref="AD71:AD73"/>
    <mergeCell ref="AC71:AC73"/>
    <mergeCell ref="AB71:AB73"/>
    <mergeCell ref="AA71:AA73"/>
    <mergeCell ref="N71:N73"/>
    <mergeCell ref="M71:M73"/>
    <mergeCell ref="L71:L73"/>
    <mergeCell ref="I71:I73"/>
    <mergeCell ref="H71:H73"/>
    <mergeCell ref="G69:G70"/>
    <mergeCell ref="AE69:AE70"/>
    <mergeCell ref="AD69:AD70"/>
    <mergeCell ref="AC69:AC70"/>
    <mergeCell ref="AB69:AB70"/>
    <mergeCell ref="AA69:AA70"/>
    <mergeCell ref="N69:N70"/>
    <mergeCell ref="M69:M70"/>
    <mergeCell ref="L69:L70"/>
    <mergeCell ref="I69:I70"/>
    <mergeCell ref="H74:H76"/>
    <mergeCell ref="G74:G76"/>
    <mergeCell ref="AD74:AD76"/>
    <mergeCell ref="AC74:AC76"/>
    <mergeCell ref="AB74:AB76"/>
    <mergeCell ref="AA74:AA76"/>
    <mergeCell ref="N74:N76"/>
    <mergeCell ref="M74:M76"/>
    <mergeCell ref="L74:L76"/>
    <mergeCell ref="J74:J76"/>
    <mergeCell ref="I74:I76"/>
    <mergeCell ref="AE77:AE78"/>
    <mergeCell ref="H77:H78"/>
    <mergeCell ref="G77:G78"/>
    <mergeCell ref="AD77:AD78"/>
    <mergeCell ref="AC77:AC78"/>
    <mergeCell ref="AB77:AB78"/>
    <mergeCell ref="AA77:AA78"/>
    <mergeCell ref="N77:N78"/>
    <mergeCell ref="M77:M78"/>
    <mergeCell ref="L77:L78"/>
    <mergeCell ref="J77:J78"/>
    <mergeCell ref="I77:I78"/>
  </mergeCells>
  <conditionalFormatting sqref="G2:J2 AD2 Z2:Z5 G4:J4 AD4 J6:J8 G12:J13 G17:J17 G20:J22 G24:J24 G27:J28 G30:J34 G36:J37 G39:J40 G43:J44 G46:J48 G50:J51 G55:J55 G58:J59 G61:J64 G68:J69 G71:J71 G74:J74 G77:J77 G79:J200">
    <cfRule type="expression" dxfId="78" priority="4">
      <formula>$E2</formula>
    </cfRule>
  </conditionalFormatting>
  <conditionalFormatting sqref="G2:J2 AD2 Z2:Z200 G4:J4 AD4 J6:J8 G12:J13 G17:J17 G20:J22 G24:J24 G27:J28 G30:J34 G36:J37 G39:J40 G43:J44 G46:J48 G50:J51 G55:J55 G58:J59 G61:J64 G68:J69 G71:J71 G74:J74 G77:J77 G79:J200">
    <cfRule type="expression" dxfId="77" priority="2">
      <formula>$A2</formula>
    </cfRule>
  </conditionalFormatting>
  <conditionalFormatting sqref="G2:P2 AA2:AF2 Q2:Z5 G4:P4 AA4:AF4 J6:J8 G12:J13 G17:J17 G20:J22 G24:J24 G27:J28 G30:J34 G36:J37 G39:J40 G43:J44 G46:J48 G50:J51 G55:J55 G58:J59 G61:J64 G68:J69 G71:J71 G74:J74 G77:J77 G79:J200 K3 O3:P3 AE3:AF3 AE5:AF5 K5:K11 O5:P11">
    <cfRule type="expression" dxfId="76" priority="3">
      <formula>$C2</formula>
    </cfRule>
  </conditionalFormatting>
  <conditionalFormatting sqref="Q6:AF8 K12:AF13 K17:AF17 K20:AF22 K24:AF24 K27:AF28 K30:AF34 K36:AF37 K39:AF40 K43:AF44 K46:AF48 K50:AF51 K55:AF55 K58:AF59 K61:AF64 K68:AF69 K71:AF71 K74:AF74 K77:AF77 K79:AF200 Q9:Z11 O14:Z16 O18:Z19 O23:Z23 O25:Z26 O29:Z29 O35:Z35 O38:Z38 O41:Z42 O45:Z45 O49:Z49 O52:Z54 O56:Z57 O60:Z60 O65:Z67 O70:Z70 O72:Z73 O75:Z76 O78:Z78 H6:H8 AE9:AF11 K14:K16 AE14:AF16 K18:K19 AE18:AF19 K23 AE23:AF23 K25:K26 AE25:AF26 K29 AE29:AF29 K35 AF35 K38 AE38:AF38 K41:K42 AE41:AF42 K45 AE45:AF45 K49 AE49:AF49 K52:K54 AE52:AF54 K56:K57 AE56:AF57 K60 AE60:AF60 K65:K67 AE65:AF67 K70 AF70 K72:K73 AF72:AF73 K75:K76 AE75:AF76 K78 AF78">
    <cfRule type="expression" dxfId="75" priority="68">
      <formula>$C6</formula>
    </cfRule>
  </conditionalFormatting>
  <conditionalFormatting sqref="W2:W200">
    <cfRule type="expression" dxfId="74" priority="1">
      <formula>$AG2</formula>
    </cfRule>
  </conditionalFormatting>
  <conditionalFormatting sqref="AD6:AD8 Z6:Z200 AD12:AD13 AD17 AD20:AD22 AD24 AD27:AD28 AD30:AD34 AD36:AD37 AD39:AD40 AD43:AD44 AD46:AD48 AD50:AD51 AD55 AD58:AD59 AD61:AD64 AD68:AD69 AD71 AD74 AD77 AD79:AD200">
    <cfRule type="expression" dxfId="73" priority="69">
      <formula>$E6</formula>
    </cfRule>
  </conditionalFormatting>
  <conditionalFormatting sqref="AD6:AD8 AD12:AD13 AD17 AD20:AD22 AD24 AD27:AD28 AD30:AD34 AD36:AD37 AD39:AD40 AD43:AD44 AD46:AD48 AD50:AD51 AD55 AD58:AD59 AD61:AD64 AD68:AD69 AD71 AD74 AD77 AD79:AD200">
    <cfRule type="expression" dxfId="72" priority="67">
      <formula>$A6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{C6F12F0B-A354-4893-83E8-7BC2F3A33800}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{4CC1648D-FC1D-44D0-A9DE-7746DB5AC194}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{58475AC1-1678-4000-A722-86659EE46D8C}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{0E99A1C9-7ECA-479E-ADDB-4DA0AB585776}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{BB9B2654-0C33-4DB2-9804-D3A19E2CF8C4}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{E6F1E8F5-AD49-4368-912C-5924846933A3}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{9A20474C-10D8-40CF-A261-BDC7CA78163D}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{88403ABA-D976-4E8D-B34A-BCA14F561840}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{96F26CB7-79D2-4C76-84D2-11930DC3A385}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{4985AC26-FEE8-4ED1-8375-FE8E256BF999}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{ECCFEBC1-B718-49DF-AA14-75CCAA2B7573}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{E86FE791-94D9-4987-BA2D-7278F9060983}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{34CA2B45-8753-46E6-B694-8047F832115C}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{6A613C42-C330-4452-B87B-AD80FD70ADBC}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{B3EAE6AF-40AF-434A-975D-32ABB56A506C}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{60C8DD3F-5878-475C-877E-C2C46135DF0C}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{FB769ACB-6585-426A-BF17-99FB47D70BFD}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{134E7096-0276-430B-955F-E2B7D52098D0}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{AF6A61D9-4B64-43DF-9B4E-4B8E86F033D6}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{A787C8B8-53D3-4393-8DA7-BFF31AFFDBD8}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{27113916-6126-4F7E-A20E-570ED6CF6050}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{455598E7-FD2F-4A65-9DB4-D938148285D3}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{7D06156C-9E45-451D-9B98-1F3647DF46DF}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{11EBC413-FD1F-456A-940F-732062AD1794}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{09C45394-FBE2-47E6-B96D-CADF53666D68}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{C7D166A7-818F-43E4-802A-C4A76012AED2}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{0942F115-37DA-43FE-8B67-DE0FC8948A23}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{AE3BCAAB-FA67-4369-848D-966A5284CD34}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{940837C5-5CB8-42B1-8170-9CBF87C6C54A}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{8D30B414-2278-4CF7-AAA9-30541A1D8260}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{E8ED2A23-F296-42BD-AE77-EFF320CCC194}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{0F7182F6-70AB-4E62-84C1-9DEEFEDE4B2C}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{9819666C-B07E-4B49-9BF9-F2DD8DE0CEDF}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{803012AA-54C0-4FE7-BF4E-DCF5A719AF34}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{50C3CFE6-BC39-44B1-96D1-F053041A8A9A}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{3911E3EB-8B3D-4B0F-87ED-D3FB927D5E0D}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{A0616C11-40C2-466A-A118-2FEFFE8BB092}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{28EF0CB2-0391-41B9-A094-699D90FF223B}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{FFCE4933-CCB4-45D4-BEC8-7CB345B151A1}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{E3672DD9-3DC8-4A3D-801A-4C4AA9D3DEB5}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{0674346B-B5EA-492A-812B-4165B0A01A13}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{04DDC859-4B72-4AB8-BA7F-8460D362E237}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{C5F0DCA8-F85E-4D71-BFD4-C995BAFBB3F2}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{6E4625A2-102F-494E-865C-1E17E239F59E}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{2C5CD81B-634D-458C-9F03-9496A08022B1}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{2924F5FE-3C41-465D-8A19-5AABC60C59BF}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{6FDBC10C-C2E3-4A24-BD3B-C005D2748837}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{3A920D6C-C109-4F47-A837-F9E7FCD0B8AD}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{1D2A1196-8D97-4462-A74D-DC8599EFECDD}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{84A8F73B-B12D-4932-91B8-6703A42EC943}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{89A6B1AA-04A5-4FC5-9A48-0F6974284F77}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{6CBAF655-A8C5-454A-B29F-F2B6BD587B54}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{6A5C7BA3-678E-4EE0-84B7-DB78079B67ED}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{C4810E95-7629-4331-A14E-D4676CFA5AFB}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{45381165-D794-4E2E-BE37-2E51862AC2B2}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{03320257-7A85-4292-98A3-D63A0820573D}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{5CA47A86-F870-4809-B77E-9504B975C2CB}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{CC1D4957-878E-41A9-BCBD-6989E3167B0D}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{947D195E-142C-447A-A34D-B38E52E93EB7}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{615D0CCA-4D58-433C-B8E6-3B0E1B6CEC0D}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{14F7AE46-CCEC-49EA-8BB2-321E28B9550F}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F12F0B-A354-4893-83E8-7BC2F3A3380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CC1648D-FC1D-44D0-A9DE-7746DB5AC19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8475AC1-1678-4000-A722-86659EE46D8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E99A1C9-7ECA-479E-ADDB-4DA0AB58577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B9B2654-0C33-4DB2-9804-D3A19E2CF8C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6F1E8F5-AD49-4368-912C-5924846933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A20474C-10D8-40CF-A261-BDC7CA78163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8403ABA-D976-4E8D-B34A-BCA14F56184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6F26CB7-79D2-4C76-84D2-11930DC3A38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985AC26-FEE8-4ED1-8375-FE8E256BF99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CCFEBC1-B718-49DF-AA14-75CCAA2B757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86FE791-94D9-4987-BA2D-7278F90609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4CA2B45-8753-46E6-B694-8047F832115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613C42-C330-4452-B87B-AD80FD70ADB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3EAE6AF-40AF-434A-975D-32ABB56A506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0C8DD3F-5878-475C-877E-C2C46135DF0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B769ACB-6585-426A-BF17-99FB47D70BF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34E7096-0276-430B-955F-E2B7D52098D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F6A61D9-4B64-43DF-9B4E-4B8E86F033D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787C8B8-53D3-4393-8DA7-BFF31AFFDBD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7113916-6126-4F7E-A20E-570ED6CF605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55598E7-FD2F-4A65-9DB4-D938148285D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D06156C-9E45-451D-9B98-1F3647DF46D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1EBC413-FD1F-456A-940F-732062AD179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9C45394-FBE2-47E6-B96D-CADF53666D6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7D166A7-818F-43E4-802A-C4A76012AED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942F115-37DA-43FE-8B67-DE0FC8948A2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E3BCAAB-FA67-4369-848D-966A5284CD3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40837C5-5CB8-42B1-8170-9CBF87C6C54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D30B414-2278-4CF7-AAA9-30541A1D826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8ED2A23-F296-42BD-AE77-EFF320CCC19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F7182F6-70AB-4E62-84C1-9DEEFEDE4B2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819666C-B07E-4B49-9BF9-F2DD8DE0CED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3012AA-54C0-4FE7-BF4E-DCF5A719AF3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0C3CFE6-BC39-44B1-96D1-F053041A8A9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911E3EB-8B3D-4B0F-87ED-D3FB927D5E0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0616C11-40C2-466A-A118-2FEFFE8BB09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8EF0CB2-0391-41B9-A094-699D90FF223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FCE4933-CCB4-45D4-BEC8-7CB345B151A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3672DD9-3DC8-4A3D-801A-4C4AA9D3DEB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674346B-B5EA-492A-812B-4165B0A01A1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4DDC859-4B72-4AB8-BA7F-8460D362E23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5F0DCA8-F85E-4D71-BFD4-C995BAFBB3F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E4625A2-102F-494E-865C-1E17E239F59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C5CD81B-634D-458C-9F03-9496A08022B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924F5FE-3C41-465D-8A19-5AABC60C59B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6FDBC10C-C2E3-4A24-BD3B-C005D274883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A920D6C-C109-4F47-A837-F9E7FCD0B8A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D2A1196-8D97-4462-A74D-DC8599EFECD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4A8F73B-B12D-4932-91B8-6703A42EC94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9A6B1AA-04A5-4FC5-9A48-0F6974284F7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CBAF655-A8C5-454A-B29F-F2B6BD587B5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A5C7BA3-678E-4EE0-84B7-DB78079B67E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4810E95-7629-4331-A14E-D4676CFA5AF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5381165-D794-4E2E-BE37-2E51862AC2B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3320257-7A85-4292-98A3-D63A0820573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CA47A86-F870-4809-B77E-9504B975C2C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C1D4957-878E-41A9-BCBD-6989E3167B0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47D195E-142C-447A-A34D-B38E52E93EB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15D0CCA-4D58-433C-B8E6-3B0E1B6CEC0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4F7AE46-CCEC-49EA-8BB2-321E28B9550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020FC-A8EA-4266-BBDB-5B58E486E63C}">
  <dimension ref="A1:AR267"/>
  <sheetViews>
    <sheetView rightToLeft="1" topLeftCell="G1" zoomScale="63" zoomScaleNormal="70" workbookViewId="0">
      <selection activeCell="M25" sqref="M25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21875" style="25" bestFit="1" customWidth="1"/>
    <col min="9" max="9" width="25" style="23" bestFit="1" customWidth="1"/>
    <col min="10" max="10" width="16.33203125" style="23" customWidth="1"/>
    <col min="11" max="11" width="14.109375" style="23" hidden="1" customWidth="1"/>
    <col min="12" max="14" width="20.6640625" style="23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91.33203125" style="23" bestFit="1" customWidth="1"/>
    <col min="29" max="29" width="15.77734375" style="28" bestFit="1" customWidth="1"/>
    <col min="30" max="30" width="13.6640625" style="29" bestFit="1" customWidth="1"/>
    <col min="31" max="31" width="25" style="23" bestFit="1" customWidth="1"/>
    <col min="32" max="32" width="28.33203125" style="23" bestFit="1" customWidth="1"/>
    <col min="33" max="33" width="13.5546875" style="23" bestFit="1" customWidth="1"/>
    <col min="34" max="34" width="110.66406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>
        <v>1</v>
      </c>
      <c r="H2" s="125">
        <v>275335939483</v>
      </c>
      <c r="I2" s="123" t="s">
        <v>1269</v>
      </c>
      <c r="J2" s="123"/>
      <c r="K2" s="10" t="str">
        <f t="shared" ref="K2:K65" ca="1" si="0">IF(C2, TODAY(), "" )</f>
        <v/>
      </c>
      <c r="L2" s="121" t="s">
        <v>1321</v>
      </c>
      <c r="M2" s="121" t="s">
        <v>1322</v>
      </c>
      <c r="N2" s="121"/>
      <c r="O2" s="102">
        <v>5523.1</v>
      </c>
      <c r="P2" s="102">
        <v>1</v>
      </c>
      <c r="Q2" s="12" t="str">
        <f>VLOOKUP(O2, '[1]لیست محصولات اردیبهشت ۱۴۰۳'!B:C,2,0)</f>
        <v>کوتوا دانکن | Kotowa Duncan</v>
      </c>
      <c r="R2" s="102"/>
      <c r="S2" s="11">
        <f>VLOOKUP(O2, '[1]لیست محصولات اردیبهشت ۱۴۰۳'!B:F,5,0)</f>
        <v>150</v>
      </c>
      <c r="T2" s="13">
        <f>VLOOKUP(O2, '[1]لیست محصولات اردیبهشت ۱۴۰۳'!B:G,6,0)</f>
        <v>2550000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2550000</v>
      </c>
      <c r="Y2" s="16"/>
      <c r="Z2" s="13">
        <f t="shared" ref="Z2:Z65" si="4">X2-Y2</f>
        <v>2550000</v>
      </c>
      <c r="AA2" s="133" t="s">
        <v>292</v>
      </c>
      <c r="AB2" s="131" t="s">
        <v>1323</v>
      </c>
      <c r="AC2" s="127" t="s">
        <v>1324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اصفهان خیابان میر.خیابان مصلی. کوچه ششم. پلاک7. زنگ صفرپنج  - سونیا بیگی 09131173788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1"/>
      <c r="H3" s="182"/>
      <c r="I3" s="151"/>
      <c r="J3" s="151"/>
      <c r="K3" s="10" t="str">
        <f t="shared" ca="1" si="0"/>
        <v/>
      </c>
      <c r="L3" s="135"/>
      <c r="M3" s="135"/>
      <c r="N3" s="135"/>
      <c r="O3" s="102">
        <v>5511.11</v>
      </c>
      <c r="P3" s="102">
        <v>1</v>
      </c>
      <c r="Q3" s="65" t="str">
        <f>VLOOKUP(O3, '[1]لیست محصولات اردیبهشت ۱۴۰۳'!B:C,2,0)</f>
        <v>هامبلا(رست دمی) | Hambella( Filter Roast)</v>
      </c>
      <c r="R3" s="102"/>
      <c r="S3" s="11">
        <f>VLOOKUP(O3, '[1]لیست محصولات اردیبهشت ۱۴۰۳'!B:F,5,0)</f>
        <v>150</v>
      </c>
      <c r="T3" s="13">
        <f>VLOOKUP(O3, '[1]لیست محصولات اردیبهشت ۱۴۰۳'!B:G,6,0)</f>
        <v>2800000</v>
      </c>
      <c r="U3" s="14"/>
      <c r="V3" s="15">
        <f t="shared" si="1"/>
        <v>0</v>
      </c>
      <c r="W3" s="11">
        <f t="shared" si="2"/>
        <v>1</v>
      </c>
      <c r="X3" s="13">
        <f t="shared" si="3"/>
        <v>2800000</v>
      </c>
      <c r="Y3" s="16"/>
      <c r="Z3" s="13">
        <f t="shared" si="4"/>
        <v>2800000</v>
      </c>
      <c r="AA3" s="155"/>
      <c r="AB3" s="154"/>
      <c r="AC3" s="153"/>
      <c r="AD3" s="152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4"/>
      <c r="H4" s="126"/>
      <c r="I4" s="124"/>
      <c r="J4" s="124"/>
      <c r="K4" s="10" t="str">
        <f t="shared" ca="1" si="0"/>
        <v/>
      </c>
      <c r="L4" s="122"/>
      <c r="M4" s="122"/>
      <c r="N4" s="122"/>
      <c r="O4" s="102">
        <v>3326.1</v>
      </c>
      <c r="P4" s="102">
        <v>1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1</v>
      </c>
      <c r="X4" s="13">
        <f t="shared" si="3"/>
        <v>3750000</v>
      </c>
      <c r="Y4" s="16"/>
      <c r="Z4" s="13">
        <f t="shared" si="4"/>
        <v>3750000</v>
      </c>
      <c r="AA4" s="134"/>
      <c r="AB4" s="132"/>
      <c r="AC4" s="128"/>
      <c r="AD4" s="130"/>
      <c r="AE4" s="18"/>
      <c r="AF4" s="20"/>
      <c r="AG4" s="21" t="str">
        <f t="shared" si="5"/>
        <v>TRUE</v>
      </c>
      <c r="AH4" s="22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2</v>
      </c>
      <c r="H5" s="9">
        <v>106905</v>
      </c>
      <c r="I5" s="101" t="s">
        <v>1269</v>
      </c>
      <c r="K5" s="10" t="str">
        <f t="shared" ca="1" si="0"/>
        <v/>
      </c>
      <c r="L5" s="102" t="s">
        <v>1325</v>
      </c>
      <c r="M5" s="11" t="s">
        <v>1326</v>
      </c>
      <c r="N5" s="11"/>
      <c r="O5" s="102">
        <v>5523.1</v>
      </c>
      <c r="P5" s="102">
        <v>1</v>
      </c>
      <c r="Q5" s="12" t="str">
        <f>VLOOKUP(O5, '[1]لیست محصولات اردیبهشت ۱۴۰۳'!B:C,2,0)</f>
        <v>کوتوا دانکن | Kotowa Duncan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2550000</v>
      </c>
      <c r="U5" s="14"/>
      <c r="V5" s="15">
        <f t="shared" si="1"/>
        <v>0</v>
      </c>
      <c r="W5" s="11">
        <f t="shared" si="2"/>
        <v>1</v>
      </c>
      <c r="X5" s="13">
        <f t="shared" si="3"/>
        <v>2550000</v>
      </c>
      <c r="Y5" s="16"/>
      <c r="Z5" s="13">
        <f t="shared" si="4"/>
        <v>2550000</v>
      </c>
      <c r="AA5" s="17" t="s">
        <v>38</v>
      </c>
      <c r="AB5" s="12" t="s">
        <v>1327</v>
      </c>
      <c r="AC5" s="18" t="s">
        <v>1328</v>
      </c>
      <c r="AD5" s="19" t="s">
        <v>41</v>
      </c>
      <c r="AE5" s="18"/>
      <c r="AF5" s="20"/>
      <c r="AG5" s="21" t="str">
        <f t="shared" si="5"/>
        <v>TRUE</v>
      </c>
      <c r="AH5" s="22" t="str">
        <f t="shared" si="6"/>
        <v>تهران امیرآباد، کارگر شمالی، روبروی خیابان پانزدهم، کوی دانشگاه تهران  - نویدرضا قنبری 09135633937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3">
        <v>3</v>
      </c>
      <c r="H6" s="125">
        <v>275343779950</v>
      </c>
      <c r="I6" s="123" t="s">
        <v>1269</v>
      </c>
      <c r="J6" s="123" t="s">
        <v>1306</v>
      </c>
      <c r="K6" s="10" t="str">
        <f t="shared" ca="1" si="0"/>
        <v/>
      </c>
      <c r="L6" s="121" t="s">
        <v>267</v>
      </c>
      <c r="M6" s="121" t="s">
        <v>1329</v>
      </c>
      <c r="N6" s="121" t="s">
        <v>1330</v>
      </c>
      <c r="O6" s="102">
        <v>5501.2</v>
      </c>
      <c r="P6" s="102">
        <v>2</v>
      </c>
      <c r="Q6" s="12" t="str">
        <f>VLOOKUP(O6, '[1]لیست محصولات اردیبهشت ۱۴۰۳'!B:C,2,0)</f>
        <v>ورتکس | Vortex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9900000</v>
      </c>
      <c r="U6" s="14"/>
      <c r="V6" s="15">
        <f t="shared" si="1"/>
        <v>0</v>
      </c>
      <c r="W6" s="11">
        <f t="shared" si="2"/>
        <v>2</v>
      </c>
      <c r="X6" s="13">
        <f t="shared" si="3"/>
        <v>19800000</v>
      </c>
      <c r="Y6" s="16"/>
      <c r="Z6" s="13">
        <f t="shared" si="4"/>
        <v>19800000</v>
      </c>
      <c r="AA6" s="133" t="s">
        <v>87</v>
      </c>
      <c r="AB6" s="131" t="s">
        <v>1331</v>
      </c>
      <c r="AC6" s="127" t="s">
        <v>1332</v>
      </c>
      <c r="AD6" s="129"/>
      <c r="AE6" s="234" t="s">
        <v>500</v>
      </c>
      <c r="AF6" s="20"/>
      <c r="AG6" s="21" t="str">
        <f t="shared" si="5"/>
        <v>TRUE</v>
      </c>
      <c r="AH6" s="22" t="str">
        <f t="shared" si="6"/>
        <v>کرج گوهردشت-کوچه دوم شرقی(فرجی) مجتمع چیچیکا طبقه منفی دو واحدC20 کافه گوزن - علی نادری 09126794191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1"/>
      <c r="H7" s="182"/>
      <c r="I7" s="151"/>
      <c r="J7" s="151"/>
      <c r="K7" s="10" t="str">
        <f t="shared" ca="1" si="0"/>
        <v/>
      </c>
      <c r="L7" s="135"/>
      <c r="M7" s="135"/>
      <c r="N7" s="135"/>
      <c r="O7" s="102">
        <v>5523.2</v>
      </c>
      <c r="P7" s="102">
        <v>1</v>
      </c>
      <c r="Q7" s="12" t="str">
        <f>VLOOKUP(O7, '[1]لیست محصولات اردیبهشت ۱۴۰۳'!B:C,2,0)</f>
        <v>کوتوا دانکن | Kotowa Duncan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12150000</v>
      </c>
      <c r="U7" s="24"/>
      <c r="V7" s="15">
        <f t="shared" si="1"/>
        <v>0</v>
      </c>
      <c r="W7" s="11">
        <f t="shared" si="2"/>
        <v>1</v>
      </c>
      <c r="X7" s="13">
        <f t="shared" si="3"/>
        <v>12150000</v>
      </c>
      <c r="Y7" s="16"/>
      <c r="Z7" s="13">
        <f t="shared" si="4"/>
        <v>12150000</v>
      </c>
      <c r="AA7" s="155"/>
      <c r="AB7" s="154"/>
      <c r="AC7" s="153"/>
      <c r="AD7" s="152"/>
      <c r="AE7" s="235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0"/>
        <v/>
      </c>
      <c r="L8" s="122"/>
      <c r="M8" s="122"/>
      <c r="N8" s="122"/>
      <c r="O8" s="102">
        <v>5522.2</v>
      </c>
      <c r="P8" s="102">
        <v>1</v>
      </c>
      <c r="Q8" s="12" t="str">
        <f>VLOOKUP(O8, '[1]لیست محصولات اردیبهشت ۱۴۰۳'!B:C,2,0)</f>
        <v>تامارا | Tamara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12450000</v>
      </c>
      <c r="U8" s="14"/>
      <c r="V8" s="15">
        <f t="shared" si="1"/>
        <v>0</v>
      </c>
      <c r="W8" s="11">
        <f t="shared" si="2"/>
        <v>1</v>
      </c>
      <c r="X8" s="13">
        <f t="shared" si="3"/>
        <v>12450000</v>
      </c>
      <c r="Y8" s="16"/>
      <c r="Z8" s="13">
        <f t="shared" si="4"/>
        <v>12450000</v>
      </c>
      <c r="AA8" s="134"/>
      <c r="AB8" s="132"/>
      <c r="AC8" s="128"/>
      <c r="AD8" s="130"/>
      <c r="AE8" s="236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3">
        <v>4</v>
      </c>
      <c r="H9" s="125">
        <v>275348876331</v>
      </c>
      <c r="I9" s="123" t="s">
        <v>1269</v>
      </c>
      <c r="J9" s="123"/>
      <c r="K9" s="10" t="str">
        <f t="shared" ca="1" si="0"/>
        <v/>
      </c>
      <c r="L9" s="121" t="s">
        <v>1021</v>
      </c>
      <c r="M9" s="121" t="s">
        <v>1333</v>
      </c>
      <c r="N9" s="121" t="s">
        <v>1334</v>
      </c>
      <c r="O9" s="102">
        <v>5501.3</v>
      </c>
      <c r="P9" s="102">
        <v>1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4000</v>
      </c>
      <c r="T9" s="13">
        <f>VLOOKUP(O9, '[1]لیست محصولات اردیبهشت ۱۴۰۳'!B:G,6,0)</f>
        <v>51200000</v>
      </c>
      <c r="U9" s="14"/>
      <c r="V9" s="15">
        <f t="shared" si="1"/>
        <v>0</v>
      </c>
      <c r="W9" s="11">
        <f t="shared" si="2"/>
        <v>1</v>
      </c>
      <c r="X9" s="13">
        <f t="shared" si="3"/>
        <v>51200000</v>
      </c>
      <c r="Y9" s="16"/>
      <c r="Z9" s="13">
        <f t="shared" si="4"/>
        <v>51200000</v>
      </c>
      <c r="AA9" s="133" t="s">
        <v>797</v>
      </c>
      <c r="AB9" s="131" t="s">
        <v>1335</v>
      </c>
      <c r="AC9" s="127" t="s">
        <v>1336</v>
      </c>
      <c r="AD9" s="129"/>
      <c r="AE9" s="18"/>
      <c r="AF9" s="20"/>
      <c r="AG9" s="21" t="str">
        <f t="shared" si="5"/>
        <v>TRUE</v>
      </c>
      <c r="AH9" s="22" t="str">
        <f t="shared" si="6"/>
        <v>سنندج خیابان بوستان نرسیده به استخر شین کافه آفریقا - میلاد اسحقی 09010145254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1"/>
      <c r="H10" s="182"/>
      <c r="I10" s="151"/>
      <c r="J10" s="151"/>
      <c r="K10" s="10" t="str">
        <f t="shared" ca="1" si="0"/>
        <v/>
      </c>
      <c r="L10" s="135"/>
      <c r="M10" s="135"/>
      <c r="N10" s="135"/>
      <c r="O10" s="102">
        <v>5523.1</v>
      </c>
      <c r="P10" s="102">
        <v>2</v>
      </c>
      <c r="Q10" s="12" t="str">
        <f>VLOOKUP(O10, '[1]لیست محصولات اردیبهشت ۱۴۰۳'!B:C,2,0)</f>
        <v>کوتوا دانکن | Kotowa Duncan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2550000</v>
      </c>
      <c r="U10" s="14"/>
      <c r="V10" s="15">
        <f t="shared" si="1"/>
        <v>0</v>
      </c>
      <c r="W10" s="11">
        <f t="shared" si="2"/>
        <v>2</v>
      </c>
      <c r="X10" s="13">
        <f t="shared" si="3"/>
        <v>5100000</v>
      </c>
      <c r="Y10" s="16"/>
      <c r="Z10" s="13">
        <f t="shared" si="4"/>
        <v>5100000</v>
      </c>
      <c r="AA10" s="155"/>
      <c r="AB10" s="154"/>
      <c r="AC10" s="153"/>
      <c r="AD10" s="152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1"/>
      <c r="H11" s="182"/>
      <c r="I11" s="151"/>
      <c r="J11" s="151"/>
      <c r="K11" s="10" t="str">
        <f t="shared" ca="1" si="0"/>
        <v/>
      </c>
      <c r="L11" s="135"/>
      <c r="M11" s="135"/>
      <c r="N11" s="135"/>
      <c r="O11" s="102">
        <v>5522.1</v>
      </c>
      <c r="P11" s="102">
        <v>1</v>
      </c>
      <c r="Q11" s="12" t="str">
        <f>VLOOKUP(O11, '[1]لیست محصولات اردیبهشت ۱۴۰۳'!B:C,2,0)</f>
        <v>تامارا | Tamara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2600000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2600000</v>
      </c>
      <c r="Y11" s="16"/>
      <c r="Z11" s="13">
        <f t="shared" si="4"/>
        <v>2600000</v>
      </c>
      <c r="AA11" s="155"/>
      <c r="AB11" s="154"/>
      <c r="AC11" s="153"/>
      <c r="AD11" s="152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4"/>
      <c r="H12" s="126"/>
      <c r="I12" s="124"/>
      <c r="J12" s="124"/>
      <c r="K12" s="10" t="str">
        <f t="shared" ca="1" si="0"/>
        <v/>
      </c>
      <c r="L12" s="122"/>
      <c r="M12" s="122"/>
      <c r="N12" s="122"/>
      <c r="O12" s="102">
        <v>3325.1</v>
      </c>
      <c r="P12" s="102">
        <v>1</v>
      </c>
      <c r="Q12" s="12" t="str">
        <f>VLOOKUP(O12, '[1]لیست محصولات اردیبهشت ۱۴۰۳'!B:C,2,0)</f>
        <v>راتناگری | Ratnagiri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4250000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4250000</v>
      </c>
      <c r="Y12" s="16"/>
      <c r="Z12" s="13">
        <f t="shared" si="4"/>
        <v>4250000</v>
      </c>
      <c r="AA12" s="134"/>
      <c r="AB12" s="132"/>
      <c r="AC12" s="128"/>
      <c r="AD12" s="130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02">
        <v>5</v>
      </c>
      <c r="H13" s="9">
        <v>275374391437</v>
      </c>
      <c r="I13" s="102" t="s">
        <v>1269</v>
      </c>
      <c r="J13" s="102"/>
      <c r="K13" s="10" t="str">
        <f t="shared" ca="1" si="0"/>
        <v/>
      </c>
      <c r="L13" s="11" t="s">
        <v>494</v>
      </c>
      <c r="M13" s="11" t="s">
        <v>1337</v>
      </c>
      <c r="N13" s="11"/>
      <c r="O13" s="102">
        <v>3326.1</v>
      </c>
      <c r="P13" s="102">
        <v>1</v>
      </c>
      <c r="Q13" s="12" t="str">
        <f>VLOOKUP(O13, '[1]لیست محصولات اردیبهشت ۱۴۰۳'!B:C,2,0)</f>
        <v>میاگروس | Milagros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3750000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3750000</v>
      </c>
      <c r="Y13" s="16"/>
      <c r="Z13" s="13">
        <f t="shared" si="4"/>
        <v>3750000</v>
      </c>
      <c r="AA13" s="17" t="s">
        <v>87</v>
      </c>
      <c r="AB13" s="12" t="s">
        <v>1338</v>
      </c>
      <c r="AC13" s="18" t="s">
        <v>1339</v>
      </c>
      <c r="AD13" s="19"/>
      <c r="AE13" s="18"/>
      <c r="AF13" s="20"/>
      <c r="AG13" s="21" t="str">
        <f t="shared" si="5"/>
        <v>TRUE</v>
      </c>
      <c r="AH13" s="22" t="str">
        <f t="shared" si="6"/>
        <v>کرج بلوار سرداران میدان والفجر خیابان فرهنگیان کوچه گل‌های غربی مجتمع گل یخ پلاک ۵ واحد ۱  - پارسا لک 09219504675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6</v>
      </c>
      <c r="H14" s="125">
        <v>639809</v>
      </c>
      <c r="I14" s="123" t="s">
        <v>1269</v>
      </c>
      <c r="J14" s="123"/>
      <c r="K14" s="10" t="str">
        <f t="shared" ca="1" si="0"/>
        <v/>
      </c>
      <c r="L14" s="121" t="s">
        <v>247</v>
      </c>
      <c r="M14" s="121" t="s">
        <v>1340</v>
      </c>
      <c r="N14" s="121"/>
      <c r="O14" s="102">
        <v>3325.2</v>
      </c>
      <c r="P14" s="102">
        <v>1</v>
      </c>
      <c r="Q14" s="12" t="str">
        <f>VLOOKUP(O14, '[1]لیست محصولات اردیبهشت ۱۴۰۳'!B:C,2,0)</f>
        <v>راتناگری | Ratnagiri</v>
      </c>
      <c r="R14" s="102"/>
      <c r="S14" s="11">
        <f>VLOOKUP(O14, '[1]لیست محصولات اردیبهشت ۱۴۰۳'!B:F,5,0)</f>
        <v>750</v>
      </c>
      <c r="T14" s="13">
        <f>VLOOKUP(O14, '[1]لیست محصولات اردیبهشت ۱۴۰۳'!B:G,6,0)</f>
        <v>20700000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20700000</v>
      </c>
      <c r="Y14" s="16"/>
      <c r="Z14" s="13">
        <f t="shared" si="4"/>
        <v>20700000</v>
      </c>
      <c r="AA14" s="133" t="s">
        <v>841</v>
      </c>
      <c r="AB14" s="131" t="s">
        <v>1341</v>
      </c>
      <c r="AC14" s="127" t="s">
        <v>1342</v>
      </c>
      <c r="AD14" s="129"/>
      <c r="AE14" s="231" t="s">
        <v>1343</v>
      </c>
      <c r="AF14" s="20"/>
      <c r="AG14" s="21" t="str">
        <f t="shared" si="5"/>
        <v>TRUE</v>
      </c>
      <c r="AH14" s="22" t="str">
        <f t="shared" si="6"/>
        <v>بوشهر جم - شهرک پردیس،کوی فارابی واحد266  - مصطفی جلالی 09177042733</v>
      </c>
    </row>
    <row r="15" spans="1:34" ht="22.35" customHeight="1">
      <c r="A15" s="7"/>
      <c r="B15" s="7"/>
      <c r="C15" s="7"/>
      <c r="D15" s="7"/>
      <c r="E15" s="7"/>
      <c r="F15" s="8"/>
      <c r="G15" s="124"/>
      <c r="H15" s="126"/>
      <c r="I15" s="124"/>
      <c r="J15" s="124"/>
      <c r="K15" s="10" t="str">
        <f t="shared" ca="1" si="0"/>
        <v/>
      </c>
      <c r="L15" s="122"/>
      <c r="M15" s="122"/>
      <c r="N15" s="122"/>
      <c r="O15" s="102">
        <v>5511.2</v>
      </c>
      <c r="P15" s="102">
        <v>1</v>
      </c>
      <c r="Q15" s="12" t="str">
        <f>VLOOKUP(O15, '[1]لیست محصولات اردیبهشت ۱۴۰۳'!B:C,2,0)</f>
        <v>هامبلا | Hambella</v>
      </c>
      <c r="R15" s="102"/>
      <c r="S15" s="11">
        <f>VLOOKUP(O15, '[1]لیست محصولات اردیبهشت ۱۴۰۳'!B:F,5,0)</f>
        <v>750</v>
      </c>
      <c r="T15" s="13">
        <f>VLOOKUP(O15, '[1]لیست محصولات اردیبهشت ۱۴۰۳'!B:G,6,0)</f>
        <v>13350000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13350000</v>
      </c>
      <c r="Y15" s="16"/>
      <c r="Z15" s="13">
        <f t="shared" si="4"/>
        <v>13350000</v>
      </c>
      <c r="AA15" s="134"/>
      <c r="AB15" s="132"/>
      <c r="AC15" s="128"/>
      <c r="AD15" s="130"/>
      <c r="AE15" s="232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02">
        <v>7</v>
      </c>
      <c r="H16" s="9">
        <v>687134</v>
      </c>
      <c r="I16" s="102" t="s">
        <v>1317</v>
      </c>
      <c r="J16" s="102"/>
      <c r="K16" s="10" t="str">
        <f t="shared" ca="1" si="0"/>
        <v/>
      </c>
      <c r="L16" s="11" t="s">
        <v>1344</v>
      </c>
      <c r="M16" s="11" t="s">
        <v>1345</v>
      </c>
      <c r="N16" s="11"/>
      <c r="O16" s="102">
        <v>5523.1</v>
      </c>
      <c r="P16" s="102">
        <v>2</v>
      </c>
      <c r="Q16" s="12" t="str">
        <f>VLOOKUP(O16, '[1]لیست محصولات اردیبهشت ۱۴۰۳'!B:C,2,0)</f>
        <v>کوتوا دانکن | Kotowa Duncan</v>
      </c>
      <c r="R16" s="102" t="s">
        <v>613</v>
      </c>
      <c r="S16" s="11">
        <f>VLOOKUP(O16, '[1]لیست محصولات اردیبهشت ۱۴۰۳'!B:F,5,0)</f>
        <v>150</v>
      </c>
      <c r="T16" s="13">
        <f>VLOOKUP(O16, '[1]لیست محصولات اردیبهشت ۱۴۰۳'!B:G,6,0)</f>
        <v>2550000</v>
      </c>
      <c r="U16" s="14"/>
      <c r="V16" s="15">
        <f t="shared" si="1"/>
        <v>0</v>
      </c>
      <c r="W16" s="11">
        <f t="shared" si="2"/>
        <v>2</v>
      </c>
      <c r="X16" s="13">
        <f t="shared" si="3"/>
        <v>5100000</v>
      </c>
      <c r="Y16" s="16"/>
      <c r="Z16" s="13">
        <f t="shared" si="4"/>
        <v>5100000</v>
      </c>
      <c r="AA16" s="17" t="s">
        <v>38</v>
      </c>
      <c r="AB16" s="12" t="s">
        <v>1347</v>
      </c>
      <c r="AC16" s="18" t="s">
        <v>1346</v>
      </c>
      <c r="AD16" s="19" t="s">
        <v>41</v>
      </c>
      <c r="AE16" s="18"/>
      <c r="AF16" s="20"/>
      <c r="AG16" s="21" t="str">
        <f t="shared" si="5"/>
        <v>TRUE</v>
      </c>
      <c r="AH16" s="22" t="str">
        <f t="shared" si="6"/>
        <v>تهران ولنجک ۸ پلاک ۱۸ زنگ ۷ طبقه ۴  - حانیه امیرزاده 09121711837</v>
      </c>
    </row>
    <row r="17" spans="1:34" ht="22.35" customHeight="1">
      <c r="A17" s="7"/>
      <c r="B17" s="7"/>
      <c r="C17" s="7"/>
      <c r="D17" s="7"/>
      <c r="E17" s="7"/>
      <c r="F17" s="8"/>
      <c r="G17" s="123">
        <v>8</v>
      </c>
      <c r="H17" s="125">
        <v>275387003436</v>
      </c>
      <c r="I17" s="123" t="s">
        <v>1317</v>
      </c>
      <c r="J17" s="123"/>
      <c r="K17" s="10" t="str">
        <f t="shared" ca="1" si="0"/>
        <v/>
      </c>
      <c r="L17" s="121" t="s">
        <v>280</v>
      </c>
      <c r="M17" s="121" t="s">
        <v>1348</v>
      </c>
      <c r="N17" s="121"/>
      <c r="O17" s="102">
        <v>5522.1</v>
      </c>
      <c r="P17" s="102">
        <v>1</v>
      </c>
      <c r="Q17" s="12" t="str">
        <f>VLOOKUP(O17, '[1]لیست محصولات اردیبهشت ۱۴۰۳'!B:C,2,0)</f>
        <v>تامارا | Tamara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2600000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2600000</v>
      </c>
      <c r="Y17" s="16"/>
      <c r="Z17" s="13">
        <f t="shared" si="4"/>
        <v>2600000</v>
      </c>
      <c r="AA17" s="133" t="s">
        <v>38</v>
      </c>
      <c r="AB17" s="131" t="s">
        <v>1349</v>
      </c>
      <c r="AC17" s="127" t="s">
        <v>1350</v>
      </c>
      <c r="AD17" s="129" t="s">
        <v>41</v>
      </c>
      <c r="AE17" s="18"/>
      <c r="AF17" s="20"/>
      <c r="AG17" s="21" t="str">
        <f t="shared" si="5"/>
        <v>TRUE</v>
      </c>
      <c r="AH17" s="22" t="str">
        <f t="shared" si="6"/>
        <v>تهران سعادت آباد، شهرک مخابرات، بلوار شهید ذبیحی، کوچه استاد شهریار، برج پرواز ۴ طبقه ۶ واحد ۲۳  - محسن خنجری 09127834506</v>
      </c>
    </row>
    <row r="18" spans="1:34" ht="22.35" customHeight="1">
      <c r="A18" s="7"/>
      <c r="B18" s="7"/>
      <c r="C18" s="7"/>
      <c r="D18" s="7"/>
      <c r="E18" s="7"/>
      <c r="F18" s="8"/>
      <c r="G18" s="124"/>
      <c r="H18" s="126"/>
      <c r="I18" s="124"/>
      <c r="J18" s="124"/>
      <c r="K18" s="10" t="str">
        <f t="shared" ca="1" si="0"/>
        <v/>
      </c>
      <c r="L18" s="122"/>
      <c r="M18" s="122"/>
      <c r="N18" s="122"/>
      <c r="O18" s="102">
        <v>5523.1</v>
      </c>
      <c r="P18" s="102">
        <v>1</v>
      </c>
      <c r="Q18" s="12" t="str">
        <f>VLOOKUP(O18, '[1]لیست محصولات اردیبهشت ۱۴۰۳'!B:C,2,0)</f>
        <v>کوتوا دانکن | Kotowa Duncan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2550000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2550000</v>
      </c>
      <c r="Y18" s="16"/>
      <c r="Z18" s="13">
        <f t="shared" si="4"/>
        <v>2550000</v>
      </c>
      <c r="AA18" s="134"/>
      <c r="AB18" s="132"/>
      <c r="AC18" s="128"/>
      <c r="AD18" s="130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23">
        <v>9</v>
      </c>
      <c r="H19" s="125">
        <v>275399298270</v>
      </c>
      <c r="I19" s="123" t="s">
        <v>1317</v>
      </c>
      <c r="J19" s="123"/>
      <c r="K19" s="10" t="str">
        <f t="shared" ca="1" si="0"/>
        <v/>
      </c>
      <c r="L19" s="121" t="s">
        <v>844</v>
      </c>
      <c r="M19" s="121" t="s">
        <v>1351</v>
      </c>
      <c r="N19" s="121"/>
      <c r="O19" s="102">
        <v>3326.1</v>
      </c>
      <c r="P19" s="102">
        <v>1</v>
      </c>
      <c r="Q19" s="12" t="str">
        <f>VLOOKUP(O19, '[1]لیست محصولات اردیبهشت ۱۴۰۳'!B:C,2,0)</f>
        <v>میاگروس | Milagros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3750000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3750000</v>
      </c>
      <c r="Y19" s="16"/>
      <c r="Z19" s="13">
        <f t="shared" si="4"/>
        <v>3750000</v>
      </c>
      <c r="AA19" s="133" t="s">
        <v>226</v>
      </c>
      <c r="AB19" s="131" t="s">
        <v>1352</v>
      </c>
      <c r="AC19" s="127" t="s">
        <v>1353</v>
      </c>
      <c r="AD19" s="129"/>
      <c r="AE19" s="18"/>
      <c r="AF19" s="20"/>
      <c r="AG19" s="21" t="str">
        <f t="shared" si="5"/>
        <v>TRUE</v>
      </c>
      <c r="AH19" s="22" t="str">
        <f t="shared" si="6"/>
        <v>ارومیه خیابان دانشکده،پل قویون، کوچه کهرم(بوعلی)، پلاک15 روبروی مهمانسرا  - نسیم سنبلی 09141894094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4"/>
      <c r="H20" s="126"/>
      <c r="I20" s="124"/>
      <c r="J20" s="124"/>
      <c r="K20" s="10" t="str">
        <f t="shared" ca="1" si="0"/>
        <v/>
      </c>
      <c r="L20" s="122"/>
      <c r="M20" s="122"/>
      <c r="N20" s="122"/>
      <c r="O20" s="102">
        <v>5511.22</v>
      </c>
      <c r="P20" s="102">
        <v>1</v>
      </c>
      <c r="Q20" s="65" t="str">
        <f>VLOOKUP(O20, '[1]لیست محصولات اردیبهشت ۱۴۰۳'!B:C,2,0)</f>
        <v>هامبلا(رست دمی) | Hambella( Filter Roast)</v>
      </c>
      <c r="R20" s="102"/>
      <c r="S20" s="11">
        <f>VLOOKUP(O20, '[1]لیست محصولات اردیبهشت ۱۴۰۳'!B:F,5,0)</f>
        <v>750</v>
      </c>
      <c r="T20" s="13">
        <f>VLOOKUP(O20, '[1]لیست محصولات اردیبهشت ۱۴۰۳'!B:G,6,0)</f>
        <v>13350000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13350000</v>
      </c>
      <c r="Y20" s="16"/>
      <c r="Z20" s="13">
        <f t="shared" si="4"/>
        <v>13350000</v>
      </c>
      <c r="AA20" s="134"/>
      <c r="AB20" s="132"/>
      <c r="AC20" s="128"/>
      <c r="AD20" s="130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s="94" customFormat="1" ht="22.35" customHeight="1">
      <c r="A21" s="93"/>
      <c r="B21" s="93"/>
      <c r="C21" s="93" t="b">
        <v>0</v>
      </c>
      <c r="D21" s="93"/>
      <c r="E21" s="93"/>
      <c r="F21" s="93"/>
      <c r="G21" s="164">
        <v>10</v>
      </c>
      <c r="H21" s="167" t="s">
        <v>79</v>
      </c>
      <c r="I21" s="164" t="s">
        <v>1269</v>
      </c>
      <c r="J21" s="164"/>
      <c r="K21" s="67" t="str">
        <f t="shared" ca="1" si="0"/>
        <v/>
      </c>
      <c r="L21" s="170" t="s">
        <v>64</v>
      </c>
      <c r="M21" s="170" t="s">
        <v>198</v>
      </c>
      <c r="N21" s="170" t="s">
        <v>1354</v>
      </c>
      <c r="O21" s="66">
        <v>5501.1</v>
      </c>
      <c r="P21" s="66">
        <v>1</v>
      </c>
      <c r="Q21" s="68" t="str">
        <f>VLOOKUP(O21, '[1]لیست محصولات اردیبهشت ۱۴۰۳'!B:C,2,0)</f>
        <v>ورتکس | Vortex</v>
      </c>
      <c r="R21" s="66"/>
      <c r="S21" s="69">
        <f>VLOOKUP(O21, '[1]لیست محصولات اردیبهشت ۱۴۰۳'!B:F,5,0)</f>
        <v>150</v>
      </c>
      <c r="T21" s="70">
        <f>VLOOKUP(O21, '[1]لیست محصولات اردیبهشت ۱۴۰۳'!B:G,6,0)</f>
        <v>2100000</v>
      </c>
      <c r="U21" s="71"/>
      <c r="V21" s="72">
        <f t="shared" si="1"/>
        <v>0</v>
      </c>
      <c r="W21" s="69">
        <f t="shared" si="2"/>
        <v>1</v>
      </c>
      <c r="X21" s="70">
        <f t="shared" si="3"/>
        <v>2100000</v>
      </c>
      <c r="Y21" s="73"/>
      <c r="Z21" s="70">
        <f t="shared" si="4"/>
        <v>2100000</v>
      </c>
      <c r="AA21" s="173" t="s">
        <v>83</v>
      </c>
      <c r="AB21" s="176" t="s">
        <v>1355</v>
      </c>
      <c r="AC21" s="179" t="s">
        <v>1356</v>
      </c>
      <c r="AD21" s="164"/>
      <c r="AE21" s="74"/>
      <c r="AF21" s="75"/>
      <c r="AH21" s="95" t="str">
        <f t="shared" si="6"/>
        <v>مشهد کوهسنگی،مجتمع مهر کوهسنگی ، طبقه 6 کافه ویولانج - مهدی اسماعیلی 09150021614</v>
      </c>
    </row>
    <row r="22" spans="1:34" s="94" customFormat="1" ht="22.35" customHeight="1">
      <c r="A22" s="93" t="b">
        <v>0</v>
      </c>
      <c r="B22" s="93"/>
      <c r="C22" s="93" t="b">
        <v>0</v>
      </c>
      <c r="D22" s="93"/>
      <c r="E22" s="93"/>
      <c r="F22" s="93"/>
      <c r="G22" s="166"/>
      <c r="H22" s="169"/>
      <c r="I22" s="166"/>
      <c r="J22" s="166"/>
      <c r="K22" s="67" t="str">
        <f t="shared" ca="1" si="0"/>
        <v/>
      </c>
      <c r="L22" s="172"/>
      <c r="M22" s="172"/>
      <c r="N22" s="172"/>
      <c r="O22" s="66">
        <v>5523.1</v>
      </c>
      <c r="P22" s="66">
        <v>1</v>
      </c>
      <c r="Q22" s="68" t="str">
        <f>VLOOKUP(O22, '[1]لیست محصولات اردیبهشت ۱۴۰۳'!B:C,2,0)</f>
        <v>کوتوا دانکن | Kotowa Duncan</v>
      </c>
      <c r="R22" s="66"/>
      <c r="S22" s="69">
        <f>VLOOKUP(O22, '[1]لیست محصولات اردیبهشت ۱۴۰۳'!B:F,5,0)</f>
        <v>150</v>
      </c>
      <c r="T22" s="70">
        <f>VLOOKUP(O22, '[1]لیست محصولات اردیبهشت ۱۴۰۳'!B:G,6,0)</f>
        <v>2550000</v>
      </c>
      <c r="U22" s="71"/>
      <c r="V22" s="72">
        <f t="shared" si="1"/>
        <v>0</v>
      </c>
      <c r="W22" s="69">
        <f t="shared" si="2"/>
        <v>1</v>
      </c>
      <c r="X22" s="70">
        <f t="shared" si="3"/>
        <v>2550000</v>
      </c>
      <c r="Y22" s="73"/>
      <c r="Z22" s="70">
        <f t="shared" si="4"/>
        <v>2550000</v>
      </c>
      <c r="AA22" s="175"/>
      <c r="AB22" s="178"/>
      <c r="AC22" s="181"/>
      <c r="AD22" s="166"/>
      <c r="AE22" s="74"/>
      <c r="AF22" s="75"/>
      <c r="AH22" s="95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3">
        <v>11</v>
      </c>
      <c r="H23" s="64"/>
      <c r="I23" s="63" t="s">
        <v>1317</v>
      </c>
      <c r="J23" s="102" t="s">
        <v>1306</v>
      </c>
      <c r="K23" s="10" t="str">
        <f t="shared" ca="1" si="0"/>
        <v/>
      </c>
      <c r="L23" s="11" t="s">
        <v>1357</v>
      </c>
      <c r="M23" s="11" t="s">
        <v>1358</v>
      </c>
      <c r="N23" s="11" t="s">
        <v>1359</v>
      </c>
      <c r="O23" s="102">
        <v>5501.3</v>
      </c>
      <c r="P23" s="102">
        <v>3</v>
      </c>
      <c r="Q23" s="12" t="str">
        <f>VLOOKUP(O23, '[1]لیست محصولات اردیبهشت ۱۴۰۳'!B:C,2,0)</f>
        <v>ورتکس | Vortex</v>
      </c>
      <c r="R23" s="102"/>
      <c r="S23" s="11">
        <f>VLOOKUP(O23, '[1]لیست محصولات اردیبهشت ۱۴۰۳'!B:F,5,0)</f>
        <v>4000</v>
      </c>
      <c r="T23" s="13">
        <f>VLOOKUP(O23, '[1]لیست محصولات اردیبهشت ۱۴۰۳'!B:G,6,0)</f>
        <v>51200000</v>
      </c>
      <c r="U23" s="14"/>
      <c r="V23" s="15">
        <f t="shared" si="1"/>
        <v>0</v>
      </c>
      <c r="W23" s="11">
        <f t="shared" si="2"/>
        <v>3</v>
      </c>
      <c r="X23" s="13">
        <f t="shared" si="3"/>
        <v>153600000</v>
      </c>
      <c r="Y23" s="16"/>
      <c r="Z23" s="13">
        <f t="shared" si="4"/>
        <v>153600000</v>
      </c>
      <c r="AA23" s="17" t="s">
        <v>83</v>
      </c>
      <c r="AB23" s="12" t="s">
        <v>1361</v>
      </c>
      <c r="AC23" s="18" t="s">
        <v>1362</v>
      </c>
      <c r="AD23" s="19"/>
      <c r="AE23" s="115" t="s">
        <v>1360</v>
      </c>
      <c r="AF23" s="20"/>
      <c r="AG23" s="21" t="str">
        <f t="shared" si="5"/>
        <v>TRUE</v>
      </c>
      <c r="AH23" s="22" t="str">
        <f t="shared" si="6"/>
        <v>مشهد دانش آموز ۱۹ - نبش چهارراه اول کافه ایبو - ماهان جغتایی 09153036236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12</v>
      </c>
      <c r="H24" s="9">
        <v>275572460191</v>
      </c>
      <c r="I24" s="102" t="s">
        <v>1426</v>
      </c>
      <c r="J24" s="102" t="s">
        <v>1306</v>
      </c>
      <c r="K24" s="10" t="str">
        <f t="shared" ca="1" si="0"/>
        <v/>
      </c>
      <c r="L24" s="11" t="s">
        <v>64</v>
      </c>
      <c r="M24" s="11" t="s">
        <v>90</v>
      </c>
      <c r="N24" s="11" t="s">
        <v>91</v>
      </c>
      <c r="O24" s="102">
        <v>5501.2</v>
      </c>
      <c r="P24" s="102">
        <v>3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9900000</v>
      </c>
      <c r="U24" s="14"/>
      <c r="V24" s="15">
        <f t="shared" si="1"/>
        <v>0</v>
      </c>
      <c r="W24" s="11">
        <f t="shared" si="2"/>
        <v>3</v>
      </c>
      <c r="X24" s="13">
        <f t="shared" si="3"/>
        <v>29700000</v>
      </c>
      <c r="Y24" s="16"/>
      <c r="Z24" s="13">
        <f t="shared" si="4"/>
        <v>29700000</v>
      </c>
      <c r="AA24" s="17" t="s">
        <v>38</v>
      </c>
      <c r="AB24" s="12" t="s">
        <v>92</v>
      </c>
      <c r="AC24" s="18" t="s">
        <v>93</v>
      </c>
      <c r="AD24" s="19" t="s">
        <v>41</v>
      </c>
      <c r="AE24" s="18"/>
      <c r="AF24" s="20"/>
      <c r="AG24" s="21" t="str">
        <f t="shared" si="5"/>
        <v>TRUE</v>
      </c>
      <c r="AH24" s="22" t="str">
        <f t="shared" si="6"/>
        <v>تهران خ جمهوری خ رازی خ پرتوی پلاک 18/1 کافه والهالا - مهدی محمدی فخر 09376116149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02">
        <v>13</v>
      </c>
      <c r="H25" s="9">
        <v>54443604601</v>
      </c>
      <c r="I25" s="102" t="s">
        <v>1426</v>
      </c>
      <c r="J25" s="102"/>
      <c r="K25" s="10" t="str">
        <f t="shared" ca="1" si="0"/>
        <v/>
      </c>
      <c r="L25" s="11" t="s">
        <v>814</v>
      </c>
      <c r="M25" s="11" t="s">
        <v>815</v>
      </c>
      <c r="N25" s="11"/>
      <c r="O25" s="102">
        <v>5501.1</v>
      </c>
      <c r="P25" s="102">
        <v>2</v>
      </c>
      <c r="Q25" s="12" t="str">
        <f>VLOOKUP(O25, '[1]لیست محصولات اردیبهشت ۱۴۰۳'!B:C,2,0)</f>
        <v>ورتکس | Vortex</v>
      </c>
      <c r="R25" s="102" t="s">
        <v>151</v>
      </c>
      <c r="S25" s="11">
        <f>VLOOKUP(O25, '[1]لیست محصولات اردیبهشت ۱۴۰۳'!B:F,5,0)</f>
        <v>150</v>
      </c>
      <c r="T25" s="13">
        <f>VLOOKUP(O25, '[1]لیست محصولات اردیبهشت ۱۴۰۳'!B:G,6,0)</f>
        <v>2100000</v>
      </c>
      <c r="U25" s="14"/>
      <c r="V25" s="15">
        <f t="shared" si="1"/>
        <v>0</v>
      </c>
      <c r="W25" s="11">
        <f t="shared" si="2"/>
        <v>2</v>
      </c>
      <c r="X25" s="13">
        <f t="shared" si="3"/>
        <v>4200000</v>
      </c>
      <c r="Y25" s="16"/>
      <c r="Z25" s="13">
        <f t="shared" si="4"/>
        <v>4200000</v>
      </c>
      <c r="AA25" s="17" t="s">
        <v>38</v>
      </c>
      <c r="AB25" s="12" t="s">
        <v>1478</v>
      </c>
      <c r="AC25" s="18" t="s">
        <v>818</v>
      </c>
      <c r="AD25" s="19" t="s">
        <v>41</v>
      </c>
      <c r="AE25" s="115" t="s">
        <v>1479</v>
      </c>
      <c r="AF25" s="20"/>
      <c r="AG25" s="21" t="str">
        <f t="shared" si="5"/>
        <v>TRUE</v>
      </c>
      <c r="AH25" s="22" t="str">
        <f t="shared" si="6"/>
        <v>تهران انقلاب، نرسیده به میدان فردوسی ، کوچه کندوان, تقاطع مهرانی, پلاک ۱۹ , کافه طهرون  - کوثر رضایی 09386855070</v>
      </c>
    </row>
    <row r="26" spans="1:34" ht="22.35" customHeight="1">
      <c r="A26" s="7"/>
      <c r="B26" s="7"/>
      <c r="C26" s="7"/>
      <c r="D26" s="7"/>
      <c r="E26" s="7"/>
      <c r="F26" s="8"/>
      <c r="G26" s="102"/>
      <c r="H26" s="9"/>
      <c r="I26" s="102"/>
      <c r="J26" s="102"/>
      <c r="K26" s="10" t="str">
        <f t="shared" ca="1" si="0"/>
        <v/>
      </c>
      <c r="L26" s="11"/>
      <c r="M26" s="11"/>
      <c r="N26" s="11"/>
      <c r="O26" s="102"/>
      <c r="P26" s="102"/>
      <c r="Q26" s="12" t="e">
        <f>VLOOKUP(O26, '[1]لیست محصولات اردیبهشت ۱۴۰۳'!B:C,2,0)</f>
        <v>#N/A</v>
      </c>
      <c r="R26" s="102"/>
      <c r="S26" s="11" t="e">
        <f>VLOOKUP(O26, '[1]لیست محصولات اردیبهشت ۱۴۰۳'!B:F,5,0)</f>
        <v>#N/A</v>
      </c>
      <c r="T26" s="13" t="e">
        <f>VLOOKUP(O26, '[1]لیست محصولات اردیبهشت ۱۴۰۳'!B:G,6,0)</f>
        <v>#N/A</v>
      </c>
      <c r="U26" s="14"/>
      <c r="V26" s="15">
        <f t="shared" si="1"/>
        <v>0</v>
      </c>
      <c r="W26" s="11">
        <f t="shared" si="2"/>
        <v>0</v>
      </c>
      <c r="X26" s="13" t="e">
        <f t="shared" si="3"/>
        <v>#N/A</v>
      </c>
      <c r="Y26" s="16"/>
      <c r="Z26" s="13" t="e">
        <f t="shared" si="4"/>
        <v>#N/A</v>
      </c>
      <c r="AA26" s="17"/>
      <c r="AB26" s="12"/>
      <c r="AC26" s="18"/>
      <c r="AD26" s="19"/>
      <c r="AE26" s="18"/>
      <c r="AF26" s="20"/>
      <c r="AG26" s="21" t="str">
        <f t="shared" si="5"/>
        <v>FALSE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/>
      <c r="H27" s="9"/>
      <c r="I27" s="102"/>
      <c r="J27" s="102"/>
      <c r="K27" s="10" t="str">
        <f t="shared" ca="1" si="0"/>
        <v/>
      </c>
      <c r="L27" s="11"/>
      <c r="M27" s="11"/>
      <c r="N27" s="11"/>
      <c r="O27" s="102"/>
      <c r="P27" s="102"/>
      <c r="Q27" s="12" t="e">
        <f>VLOOKUP(O27, '[1]لیست محصولات اردیبهشت ۱۴۰۳'!B:C,2,0)</f>
        <v>#N/A</v>
      </c>
      <c r="R27" s="102"/>
      <c r="S27" s="11" t="e">
        <f>VLOOKUP(O27, '[1]لیست محصولات اردیبهشت ۱۴۰۳'!B:F,5,0)</f>
        <v>#N/A</v>
      </c>
      <c r="T27" s="13" t="e">
        <f>VLOOKUP(O27, '[1]لیست محصولات اردیبهشت ۱۴۰۳'!B:G,6,0)</f>
        <v>#N/A</v>
      </c>
      <c r="U27" s="14"/>
      <c r="V27" s="15">
        <f t="shared" si="1"/>
        <v>0</v>
      </c>
      <c r="W27" s="11">
        <f t="shared" si="2"/>
        <v>0</v>
      </c>
      <c r="X27" s="13" t="e">
        <f t="shared" si="3"/>
        <v>#N/A</v>
      </c>
      <c r="Y27" s="16"/>
      <c r="Z27" s="13" t="e">
        <f t="shared" si="4"/>
        <v>#N/A</v>
      </c>
      <c r="AA27" s="17"/>
      <c r="AB27" s="12"/>
      <c r="AC27" s="18"/>
      <c r="AD27" s="19"/>
      <c r="AE27" s="18"/>
      <c r="AF27" s="20"/>
      <c r="AG27" s="21" t="str">
        <f t="shared" si="5"/>
        <v>FALSE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/>
      <c r="H28" s="9"/>
      <c r="I28" s="102"/>
      <c r="J28" s="102"/>
      <c r="K28" s="10" t="str">
        <f t="shared" ca="1" si="0"/>
        <v/>
      </c>
      <c r="L28" s="11"/>
      <c r="M28" s="11"/>
      <c r="N28" s="11"/>
      <c r="O28" s="102"/>
      <c r="P28" s="102"/>
      <c r="Q28" s="12" t="e">
        <f>VLOOKUP(O28, '[1]لیست محصولات اردیبهشت ۱۴۰۳'!B:C,2,0)</f>
        <v>#N/A</v>
      </c>
      <c r="R28" s="102"/>
      <c r="S28" s="11" t="e">
        <f>VLOOKUP(O28, '[1]لیست محصولات اردیبهشت ۱۴۰۳'!B:F,5,0)</f>
        <v>#N/A</v>
      </c>
      <c r="T28" s="13" t="e">
        <f>VLOOKUP(O28, '[1]لیست محصولات اردیبهشت ۱۴۰۳'!B:G,6,0)</f>
        <v>#N/A</v>
      </c>
      <c r="U28" s="14"/>
      <c r="V28" s="15">
        <f t="shared" si="1"/>
        <v>0</v>
      </c>
      <c r="W28" s="11">
        <f t="shared" si="2"/>
        <v>0</v>
      </c>
      <c r="X28" s="13" t="e">
        <f t="shared" si="3"/>
        <v>#N/A</v>
      </c>
      <c r="Y28" s="16"/>
      <c r="Z28" s="13" t="e">
        <f t="shared" si="4"/>
        <v>#N/A</v>
      </c>
      <c r="AA28" s="17"/>
      <c r="AB28" s="12"/>
      <c r="AC28" s="18"/>
      <c r="AD28" s="19"/>
      <c r="AE28" s="18"/>
      <c r="AF28" s="20"/>
      <c r="AG28" s="21" t="str">
        <f t="shared" si="5"/>
        <v>FALSE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/>
      <c r="H29" s="9"/>
      <c r="I29" s="102"/>
      <c r="J29" s="102"/>
      <c r="K29" s="10" t="str">
        <f t="shared" ca="1" si="0"/>
        <v/>
      </c>
      <c r="L29" s="11"/>
      <c r="M29" s="11"/>
      <c r="N29" s="11"/>
      <c r="O29" s="102"/>
      <c r="P29" s="102"/>
      <c r="Q29" s="12" t="e">
        <f>VLOOKUP(O29, '[1]لیست محصولات اردیبهشت ۱۴۰۳'!B:C,2,0)</f>
        <v>#N/A</v>
      </c>
      <c r="R29" s="102"/>
      <c r="S29" s="11" t="e">
        <f>VLOOKUP(O29, '[1]لیست محصولات اردیبهشت ۱۴۰۳'!B:F,5,0)</f>
        <v>#N/A</v>
      </c>
      <c r="T29" s="13" t="e">
        <f>VLOOKUP(O29, '[1]لیست محصولات اردیبهشت ۱۴۰۳'!B:G,6,0)</f>
        <v>#N/A</v>
      </c>
      <c r="U29" s="14"/>
      <c r="V29" s="15">
        <f t="shared" si="1"/>
        <v>0</v>
      </c>
      <c r="W29" s="11">
        <f t="shared" si="2"/>
        <v>0</v>
      </c>
      <c r="X29" s="13" t="e">
        <f t="shared" si="3"/>
        <v>#N/A</v>
      </c>
      <c r="Y29" s="16"/>
      <c r="Z29" s="13" t="e">
        <f t="shared" si="4"/>
        <v>#N/A</v>
      </c>
      <c r="AA29" s="17"/>
      <c r="AB29" s="12"/>
      <c r="AC29" s="18"/>
      <c r="AD29" s="19"/>
      <c r="AE29" s="18"/>
      <c r="AF29" s="20"/>
      <c r="AG29" s="21" t="str">
        <f t="shared" si="5"/>
        <v>FALSE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/>
      <c r="H30" s="9"/>
      <c r="I30" s="102"/>
      <c r="J30" s="102"/>
      <c r="K30" s="10" t="str">
        <f t="shared" ca="1" si="0"/>
        <v/>
      </c>
      <c r="L30" s="11"/>
      <c r="M30" s="11"/>
      <c r="N30" s="11"/>
      <c r="O30" s="102"/>
      <c r="P30" s="102"/>
      <c r="Q30" s="12" t="e">
        <f>VLOOKUP(O30, '[1]لیست محصولات اردیبهشت ۱۴۰۳'!B:C,2,0)</f>
        <v>#N/A</v>
      </c>
      <c r="R30" s="102"/>
      <c r="S30" s="11" t="e">
        <f>VLOOKUP(O30, '[1]لیست محصولات اردیبهشت ۱۴۰۳'!B:F,5,0)</f>
        <v>#N/A</v>
      </c>
      <c r="T30" s="13" t="e">
        <f>VLOOKUP(O30, '[1]لیست محصولات اردیبهشت ۱۴۰۳'!B:G,6,0)</f>
        <v>#N/A</v>
      </c>
      <c r="U30" s="14"/>
      <c r="V30" s="15">
        <f t="shared" si="1"/>
        <v>0</v>
      </c>
      <c r="W30" s="11">
        <f t="shared" si="2"/>
        <v>0</v>
      </c>
      <c r="X30" s="13" t="e">
        <f t="shared" si="3"/>
        <v>#N/A</v>
      </c>
      <c r="Y30" s="16"/>
      <c r="Z30" s="13" t="e">
        <f t="shared" si="4"/>
        <v>#N/A</v>
      </c>
      <c r="AA30" s="17"/>
      <c r="AB30" s="12"/>
      <c r="AC30" s="18"/>
      <c r="AD30" s="19"/>
      <c r="AE30" s="18"/>
      <c r="AF30" s="20"/>
      <c r="AG30" s="21" t="str">
        <f t="shared" si="5"/>
        <v>FALSE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/>
      <c r="H31" s="9"/>
      <c r="I31" s="102"/>
      <c r="J31" s="102"/>
      <c r="K31" s="10" t="str">
        <f t="shared" ca="1" si="0"/>
        <v/>
      </c>
      <c r="L31" s="11"/>
      <c r="M31" s="11"/>
      <c r="N31" s="11"/>
      <c r="O31" s="102"/>
      <c r="P31" s="102"/>
      <c r="Q31" s="12" t="e">
        <f>VLOOKUP(O31, '[1]لیست محصولات اردیبهشت ۱۴۰۳'!B:C,2,0)</f>
        <v>#N/A</v>
      </c>
      <c r="R31" s="102"/>
      <c r="S31" s="11" t="e">
        <f>VLOOKUP(O31, '[1]لیست محصولات اردیبهشت ۱۴۰۳'!B:F,5,0)</f>
        <v>#N/A</v>
      </c>
      <c r="T31" s="13" t="e">
        <f>VLOOKUP(O31, '[1]لیست محصولات اردیبهشت ۱۴۰۳'!B:G,6,0)</f>
        <v>#N/A</v>
      </c>
      <c r="U31" s="14"/>
      <c r="V31" s="15">
        <f t="shared" si="1"/>
        <v>0</v>
      </c>
      <c r="W31" s="11">
        <f t="shared" si="2"/>
        <v>0</v>
      </c>
      <c r="X31" s="13" t="e">
        <f t="shared" si="3"/>
        <v>#N/A</v>
      </c>
      <c r="Y31" s="16"/>
      <c r="Z31" s="13" t="e">
        <f t="shared" si="4"/>
        <v>#N/A</v>
      </c>
      <c r="AA31" s="17"/>
      <c r="AB31" s="12"/>
      <c r="AC31" s="18"/>
      <c r="AD31" s="19"/>
      <c r="AE31" s="18"/>
      <c r="AF31" s="20"/>
      <c r="AG31" s="21" t="str">
        <f t="shared" si="5"/>
        <v>FALSE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02"/>
      <c r="H32" s="9"/>
      <c r="I32" s="102"/>
      <c r="J32" s="102"/>
      <c r="K32" s="10" t="str">
        <f t="shared" ca="1" si="0"/>
        <v/>
      </c>
      <c r="L32" s="11"/>
      <c r="M32" s="11"/>
      <c r="N32" s="11"/>
      <c r="O32" s="102"/>
      <c r="P32" s="102"/>
      <c r="Q32" s="12" t="e">
        <f>VLOOKUP(O32, '[1]لیست محصولات اردیبهشت ۱۴۰۳'!B:C,2,0)</f>
        <v>#N/A</v>
      </c>
      <c r="R32" s="102"/>
      <c r="S32" s="11" t="e">
        <f>VLOOKUP(O32, '[1]لیست محصولات اردیبهشت ۱۴۰۳'!B:F,5,0)</f>
        <v>#N/A</v>
      </c>
      <c r="T32" s="13" t="e">
        <f>VLOOKUP(O32, '[1]لیست محصولات اردیبهشت ۱۴۰۳'!B:G,6,0)</f>
        <v>#N/A</v>
      </c>
      <c r="U32" s="14"/>
      <c r="V32" s="15">
        <f t="shared" si="1"/>
        <v>0</v>
      </c>
      <c r="W32" s="11">
        <f t="shared" si="2"/>
        <v>0</v>
      </c>
      <c r="X32" s="13" t="e">
        <f t="shared" si="3"/>
        <v>#N/A</v>
      </c>
      <c r="Y32" s="16"/>
      <c r="Z32" s="13" t="e">
        <f t="shared" si="4"/>
        <v>#N/A</v>
      </c>
      <c r="AA32" s="17"/>
      <c r="AB32" s="12"/>
      <c r="AC32" s="18"/>
      <c r="AD32" s="19"/>
      <c r="AE32" s="18"/>
      <c r="AF32" s="20"/>
      <c r="AG32" s="21" t="str">
        <f t="shared" si="5"/>
        <v>FALSE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/>
      <c r="H33" s="9"/>
      <c r="I33" s="102"/>
      <c r="J33" s="102"/>
      <c r="K33" s="10" t="str">
        <f t="shared" ca="1" si="0"/>
        <v/>
      </c>
      <c r="L33" s="11"/>
      <c r="M33" s="11"/>
      <c r="N33" s="11"/>
      <c r="O33" s="102"/>
      <c r="P33" s="102"/>
      <c r="Q33" s="12" t="e">
        <f>VLOOKUP(O33, '[1]لیست محصولات اردیبهشت ۱۴۰۳'!B:C,2,0)</f>
        <v>#N/A</v>
      </c>
      <c r="R33" s="102"/>
      <c r="S33" s="11" t="e">
        <f>VLOOKUP(O33, '[1]لیست محصولات اردیبهشت ۱۴۰۳'!B:F,5,0)</f>
        <v>#N/A</v>
      </c>
      <c r="T33" s="13" t="e">
        <f>VLOOKUP(O33, '[1]لیست محصولات اردیبهشت ۱۴۰۳'!B:G,6,0)</f>
        <v>#N/A</v>
      </c>
      <c r="U33" s="14"/>
      <c r="V33" s="15">
        <f t="shared" si="1"/>
        <v>0</v>
      </c>
      <c r="W33" s="11">
        <f t="shared" si="2"/>
        <v>0</v>
      </c>
      <c r="X33" s="13" t="e">
        <f t="shared" si="3"/>
        <v>#N/A</v>
      </c>
      <c r="Y33" s="16"/>
      <c r="Z33" s="13" t="e">
        <f t="shared" si="4"/>
        <v>#N/A</v>
      </c>
      <c r="AA33" s="17"/>
      <c r="AB33" s="12"/>
      <c r="AC33" s="18"/>
      <c r="AD33" s="19"/>
      <c r="AE33" s="18"/>
      <c r="AF33" s="20"/>
      <c r="AG33" s="21" t="str">
        <f t="shared" si="5"/>
        <v>FALSE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/>
      <c r="H34" s="9"/>
      <c r="I34" s="102"/>
      <c r="J34" s="102"/>
      <c r="K34" s="10" t="str">
        <f t="shared" ca="1" si="0"/>
        <v/>
      </c>
      <c r="L34" s="11"/>
      <c r="M34" s="11"/>
      <c r="N34" s="11"/>
      <c r="O34" s="102"/>
      <c r="P34" s="102"/>
      <c r="Q34" s="12" t="e">
        <f>VLOOKUP(O34, '[1]لیست محصولات اردیبهشت ۱۴۰۳'!B:C,2,0)</f>
        <v>#N/A</v>
      </c>
      <c r="R34" s="102"/>
      <c r="S34" s="11" t="e">
        <f>VLOOKUP(O34, '[1]لیست محصولات اردیبهشت ۱۴۰۳'!B:F,5,0)</f>
        <v>#N/A</v>
      </c>
      <c r="T34" s="13" t="e">
        <f>VLOOKUP(O34, '[1]لیست محصولات اردیبهشت ۱۴۰۳'!B:G,6,0)</f>
        <v>#N/A</v>
      </c>
      <c r="U34" s="14"/>
      <c r="V34" s="15">
        <f t="shared" si="1"/>
        <v>0</v>
      </c>
      <c r="W34" s="11">
        <f t="shared" si="2"/>
        <v>0</v>
      </c>
      <c r="X34" s="13" t="e">
        <f t="shared" si="3"/>
        <v>#N/A</v>
      </c>
      <c r="Y34" s="16"/>
      <c r="Z34" s="13" t="e">
        <f t="shared" si="4"/>
        <v>#N/A</v>
      </c>
      <c r="AA34" s="17"/>
      <c r="AB34" s="12"/>
      <c r="AC34" s="18"/>
      <c r="AD34" s="19"/>
      <c r="AE34" s="18"/>
      <c r="AF34" s="20"/>
      <c r="AG34" s="21" t="str">
        <f t="shared" si="5"/>
        <v>FALSE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/>
      <c r="H35" s="9"/>
      <c r="I35" s="102"/>
      <c r="J35" s="102"/>
      <c r="K35" s="10" t="str">
        <f t="shared" ca="1" si="0"/>
        <v/>
      </c>
      <c r="L35" s="11"/>
      <c r="M35" s="11"/>
      <c r="N35" s="11"/>
      <c r="O35" s="102"/>
      <c r="P35" s="102"/>
      <c r="Q35" s="12" t="e">
        <f>VLOOKUP(O35, '[1]لیست محصولات اردیبهشت ۱۴۰۳'!B:C,2,0)</f>
        <v>#N/A</v>
      </c>
      <c r="R35" s="102"/>
      <c r="S35" s="11" t="e">
        <f>VLOOKUP(O35, '[1]لیست محصولات اردیبهشت ۱۴۰۳'!B:F,5,0)</f>
        <v>#N/A</v>
      </c>
      <c r="T35" s="13" t="e">
        <f>VLOOKUP(O35, '[1]لیست محصولات اردیبهشت ۱۴۰۳'!B:G,6,0)</f>
        <v>#N/A</v>
      </c>
      <c r="U35" s="14"/>
      <c r="V35" s="15">
        <f t="shared" si="1"/>
        <v>0</v>
      </c>
      <c r="W35" s="11">
        <f t="shared" si="2"/>
        <v>0</v>
      </c>
      <c r="X35" s="13" t="e">
        <f t="shared" si="3"/>
        <v>#N/A</v>
      </c>
      <c r="Y35" s="16"/>
      <c r="Z35" s="13" t="e">
        <f t="shared" si="4"/>
        <v>#N/A</v>
      </c>
      <c r="AA35" s="17"/>
      <c r="AB35" s="12"/>
      <c r="AC35" s="18"/>
      <c r="AD35" s="19"/>
      <c r="AE35" s="18"/>
      <c r="AF35" s="20"/>
      <c r="AG35" s="21" t="str">
        <f t="shared" si="5"/>
        <v>FALSE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/>
      <c r="H36" s="9"/>
      <c r="I36" s="102"/>
      <c r="J36" s="102"/>
      <c r="K36" s="10" t="str">
        <f t="shared" ca="1" si="0"/>
        <v/>
      </c>
      <c r="L36" s="11"/>
      <c r="M36" s="11"/>
      <c r="N36" s="11"/>
      <c r="O36" s="102"/>
      <c r="P36" s="102"/>
      <c r="Q36" s="12" t="e">
        <f>VLOOKUP(O36, '[1]لیست محصولات اردیبهشت ۱۴۰۳'!B:C,2,0)</f>
        <v>#N/A</v>
      </c>
      <c r="R36" s="102"/>
      <c r="S36" s="11" t="e">
        <f>VLOOKUP(O36, '[1]لیست محصولات اردیبهشت ۱۴۰۳'!B:F,5,0)</f>
        <v>#N/A</v>
      </c>
      <c r="T36" s="13" t="e">
        <f>VLOOKUP(O36, '[1]لیست محصولات اردیبهشت ۱۴۰۳'!B:G,6,0)</f>
        <v>#N/A</v>
      </c>
      <c r="U36" s="14"/>
      <c r="V36" s="15">
        <f t="shared" si="1"/>
        <v>0</v>
      </c>
      <c r="W36" s="11">
        <f t="shared" si="2"/>
        <v>0</v>
      </c>
      <c r="X36" s="13" t="e">
        <f t="shared" si="3"/>
        <v>#N/A</v>
      </c>
      <c r="Y36" s="16"/>
      <c r="Z36" s="13" t="e">
        <f t="shared" si="4"/>
        <v>#N/A</v>
      </c>
      <c r="AA36" s="17"/>
      <c r="AB36" s="12"/>
      <c r="AC36" s="18"/>
      <c r="AD36" s="19"/>
      <c r="AE36" s="18"/>
      <c r="AF36" s="20"/>
      <c r="AG36" s="21" t="str">
        <f t="shared" si="5"/>
        <v>FALSE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0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1"/>
        <v>0</v>
      </c>
      <c r="W37" s="11">
        <f t="shared" si="2"/>
        <v>0</v>
      </c>
      <c r="X37" s="13" t="e">
        <f t="shared" si="3"/>
        <v>#N/A</v>
      </c>
      <c r="Y37" s="16"/>
      <c r="Z37" s="13" t="e">
        <f t="shared" si="4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0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1"/>
        <v>0</v>
      </c>
      <c r="W38" s="11">
        <f t="shared" si="2"/>
        <v>0</v>
      </c>
      <c r="X38" s="13" t="e">
        <f t="shared" si="3"/>
        <v>#N/A</v>
      </c>
      <c r="Y38" s="16"/>
      <c r="Z38" s="13" t="e">
        <f t="shared" si="4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3</v>
      </c>
      <c r="AI240" s="53">
        <f t="shared" si="19"/>
        <v>0</v>
      </c>
      <c r="AJ240" s="54">
        <f>AH240-AI240</f>
        <v>3</v>
      </c>
      <c r="AK240" s="55">
        <f t="shared" si="23"/>
        <v>0.45</v>
      </c>
      <c r="AL240" s="56">
        <f>AO240+AQ240-[3]Sheet1!$AH241</f>
        <v>0</v>
      </c>
      <c r="AM240" s="56">
        <f t="shared" si="25"/>
        <v>-3</v>
      </c>
      <c r="AN240" s="55">
        <f t="shared" si="21"/>
        <v>0</v>
      </c>
      <c r="AO240" s="56"/>
      <c r="AP240" s="55">
        <f t="shared" si="22"/>
        <v>-0.45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5</v>
      </c>
      <c r="AI241" s="53">
        <f t="shared" si="19"/>
        <v>0</v>
      </c>
      <c r="AJ241" s="54">
        <f t="shared" ref="AJ241:AJ264" si="27">AH241-AI241</f>
        <v>5</v>
      </c>
      <c r="AK241" s="55">
        <f>AH241*AG241/1000</f>
        <v>3.75</v>
      </c>
      <c r="AL241" s="56">
        <f>AO241+AQ241-[3]Sheet1!$AH242</f>
        <v>0</v>
      </c>
      <c r="AM241" s="56">
        <f t="shared" si="25"/>
        <v>-5</v>
      </c>
      <c r="AN241" s="55">
        <f t="shared" si="21"/>
        <v>0</v>
      </c>
      <c r="AO241" s="56"/>
      <c r="AP241" s="55">
        <f t="shared" si="22"/>
        <v>-3.75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4</v>
      </c>
      <c r="AI242" s="53">
        <f t="shared" si="19"/>
        <v>0</v>
      </c>
      <c r="AJ242" s="54">
        <f t="shared" si="27"/>
        <v>4</v>
      </c>
      <c r="AK242" s="55">
        <f t="shared" ref="AK242:AK267" si="28">AH242*AG242/1000</f>
        <v>16</v>
      </c>
      <c r="AL242" s="56">
        <f>AO242+AQ242-[3]Sheet1!$AH243</f>
        <v>0</v>
      </c>
      <c r="AM242" s="56">
        <f t="shared" si="25"/>
        <v>-4</v>
      </c>
      <c r="AN242" s="55">
        <f t="shared" si="21"/>
        <v>0</v>
      </c>
      <c r="AO242" s="56"/>
      <c r="AP242" s="55">
        <f t="shared" si="22"/>
        <v>-16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0</v>
      </c>
      <c r="AI251" s="53">
        <f t="shared" si="19"/>
        <v>0</v>
      </c>
      <c r="AJ251" s="54">
        <f t="shared" si="27"/>
        <v>0</v>
      </c>
      <c r="AK251" s="55">
        <f t="shared" si="28"/>
        <v>0</v>
      </c>
      <c r="AL251" s="56">
        <f>AO251+AQ251-[3]Sheet1!$AH252</f>
        <v>0</v>
      </c>
      <c r="AM251" s="56">
        <f t="shared" si="25"/>
        <v>0</v>
      </c>
      <c r="AN251" s="55">
        <f t="shared" si="21"/>
        <v>0</v>
      </c>
      <c r="AO251" s="56"/>
      <c r="AP251" s="55" t="str">
        <f t="shared" si="22"/>
        <v/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1</v>
      </c>
      <c r="AI252" s="53">
        <f t="shared" si="19"/>
        <v>0</v>
      </c>
      <c r="AJ252" s="54">
        <f t="shared" si="27"/>
        <v>1</v>
      </c>
      <c r="AK252" s="55">
        <f t="shared" si="28"/>
        <v>0.75</v>
      </c>
      <c r="AL252" s="56">
        <f>AO252+AQ252-[3]Sheet1!$AH253</f>
        <v>0</v>
      </c>
      <c r="AM252" s="56">
        <f t="shared" si="25"/>
        <v>-1</v>
      </c>
      <c r="AN252" s="55">
        <f t="shared" si="21"/>
        <v>0</v>
      </c>
      <c r="AO252" s="56"/>
      <c r="AP252" s="55">
        <f t="shared" si="22"/>
        <v>-0.75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1</v>
      </c>
      <c r="AI253" s="53">
        <f t="shared" si="19"/>
        <v>0</v>
      </c>
      <c r="AJ253" s="54">
        <f t="shared" si="27"/>
        <v>1</v>
      </c>
      <c r="AK253" s="55">
        <f t="shared" si="28"/>
        <v>0.15</v>
      </c>
      <c r="AL253" s="56">
        <f>AO253+AQ253-[3]Sheet1!$AH254</f>
        <v>0</v>
      </c>
      <c r="AM253" s="56">
        <f t="shared" si="25"/>
        <v>-1</v>
      </c>
      <c r="AN253" s="55">
        <f t="shared" si="21"/>
        <v>0</v>
      </c>
      <c r="AO253" s="56"/>
      <c r="AP253" s="55">
        <f t="shared" si="22"/>
        <v>-0.15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1</v>
      </c>
      <c r="AI254" s="53">
        <f t="shared" si="19"/>
        <v>0</v>
      </c>
      <c r="AJ254" s="54">
        <f t="shared" si="27"/>
        <v>1</v>
      </c>
      <c r="AK254" s="55">
        <f t="shared" si="28"/>
        <v>0.75</v>
      </c>
      <c r="AL254" s="56">
        <f>AO254+AQ254-[3]Sheet1!$AH255</f>
        <v>0</v>
      </c>
      <c r="AM254" s="56">
        <f t="shared" si="25"/>
        <v>-1</v>
      </c>
      <c r="AN254" s="55">
        <f t="shared" si="21"/>
        <v>0</v>
      </c>
      <c r="AO254" s="56"/>
      <c r="AP254" s="55">
        <f t="shared" si="22"/>
        <v>-0.75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3">
    <mergeCell ref="H21:H22"/>
    <mergeCell ref="G21:G22"/>
    <mergeCell ref="AD21:AD22"/>
    <mergeCell ref="AC21:AC22"/>
    <mergeCell ref="AB21:AB22"/>
    <mergeCell ref="AA21:AA22"/>
    <mergeCell ref="N21:N22"/>
    <mergeCell ref="M21:M22"/>
    <mergeCell ref="L21:L22"/>
    <mergeCell ref="J21:J22"/>
    <mergeCell ref="I21:I22"/>
    <mergeCell ref="I19:I20"/>
    <mergeCell ref="H19:H20"/>
    <mergeCell ref="G19:G20"/>
    <mergeCell ref="AD19:AD20"/>
    <mergeCell ref="AC19:AC20"/>
    <mergeCell ref="AB19:AB20"/>
    <mergeCell ref="AA19:AA20"/>
    <mergeCell ref="AD17:AD18"/>
    <mergeCell ref="N19:N20"/>
    <mergeCell ref="M19:M20"/>
    <mergeCell ref="L19:L20"/>
    <mergeCell ref="J19:J20"/>
    <mergeCell ref="H17:H18"/>
    <mergeCell ref="G17:G18"/>
    <mergeCell ref="AA17:AA18"/>
    <mergeCell ref="AB17:AB18"/>
    <mergeCell ref="AC17:AC18"/>
    <mergeCell ref="N17:N18"/>
    <mergeCell ref="M17:M18"/>
    <mergeCell ref="L17:L18"/>
    <mergeCell ref="J17:J18"/>
    <mergeCell ref="I17:I18"/>
    <mergeCell ref="G14:G15"/>
    <mergeCell ref="AE14:AE15"/>
    <mergeCell ref="AD14:AD15"/>
    <mergeCell ref="AC14:AC15"/>
    <mergeCell ref="AB14:AB15"/>
    <mergeCell ref="AA14:AA15"/>
    <mergeCell ref="M14:M15"/>
    <mergeCell ref="L14:L15"/>
    <mergeCell ref="J14:J15"/>
    <mergeCell ref="I14:I15"/>
    <mergeCell ref="H14:H15"/>
    <mergeCell ref="AD9:AD12"/>
    <mergeCell ref="AC9:AC12"/>
    <mergeCell ref="AB9:AB12"/>
    <mergeCell ref="AA9:AA12"/>
    <mergeCell ref="N14:N15"/>
    <mergeCell ref="M6:M8"/>
    <mergeCell ref="N6:N8"/>
    <mergeCell ref="G9:G12"/>
    <mergeCell ref="H9:H12"/>
    <mergeCell ref="I9:I12"/>
    <mergeCell ref="J9:J12"/>
    <mergeCell ref="L9:L12"/>
    <mergeCell ref="M9:M12"/>
    <mergeCell ref="N9:N12"/>
    <mergeCell ref="G6:G8"/>
    <mergeCell ref="H6:H8"/>
    <mergeCell ref="I6:I8"/>
    <mergeCell ref="J6:J8"/>
    <mergeCell ref="L6:L8"/>
    <mergeCell ref="AD2:AD4"/>
    <mergeCell ref="AC2:AC4"/>
    <mergeCell ref="AB2:AB4"/>
    <mergeCell ref="AA2:AA4"/>
    <mergeCell ref="AE6:AE8"/>
    <mergeCell ref="AD6:AD8"/>
    <mergeCell ref="AC6:AC8"/>
    <mergeCell ref="AB6:AB8"/>
    <mergeCell ref="AA6:AA8"/>
    <mergeCell ref="A1:B1"/>
    <mergeCell ref="C1:D1"/>
    <mergeCell ref="E1:F1"/>
    <mergeCell ref="U1:V1"/>
    <mergeCell ref="N2:N4"/>
    <mergeCell ref="M2:M4"/>
    <mergeCell ref="L2:L4"/>
    <mergeCell ref="J2:J4"/>
    <mergeCell ref="I2:I4"/>
    <mergeCell ref="H2:H4"/>
    <mergeCell ref="G2:G4"/>
  </mergeCells>
  <conditionalFormatting sqref="G2:J2 AD2 Z2:Z200 L5 AD5:AD6 J6 J9 AD9 G13:J14 AD13:AD14 G16:J17 AD16:AD17 G19:J19 AD19 G21:J21 AD21 G23:J200 AD23:AD200">
    <cfRule type="expression" dxfId="71" priority="63">
      <formula>$A2</formula>
    </cfRule>
    <cfRule type="expression" dxfId="70" priority="65">
      <formula>$E2</formula>
    </cfRule>
  </conditionalFormatting>
  <conditionalFormatting sqref="G2:AF2 Q3:Z200 L5 AA5:AF6 J6 J9 AA9:AF9 G13:P14 AA13:AF14 G16:P17 AA16:AF17 G19:P19 AA19:AF19 G21:P21 AA21:AF21 G23:P200 AA23:AF200 AE3:AF4 K3:K12 O3:P12 H5:H6 AF7:AF8 H9 AE10:AF12 K15 O15:P15 AF15 K18 O18:P18 AE18:AF18 K20 O20:P20 AE20:AF20 K22 O22:P22 AE22:AF22">
    <cfRule type="expression" dxfId="69" priority="64">
      <formula>$C2</formula>
    </cfRule>
  </conditionalFormatting>
  <conditionalFormatting sqref="W2:W200">
    <cfRule type="expression" dxfId="6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{67D28161-0644-41DE-AFB5-789E17F48E68}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{B9C55265-FB32-4371-A40E-1F1EEDB26751}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{787EDCA4-22E0-46A6-939B-33A0E0CCB2BB}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{7CCE8DD1-C2D4-475D-9291-8F8A40EA0F67}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{01DBD8E3-A64B-4960-AED3-6C4196CD1D6B}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{D4F92140-7AAB-4526-ACB8-F9379CD31D54}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{4293F2FB-6B4F-4786-9B56-EB38A9B88CDC}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{C5AF7C8C-A543-473A-ABD0-813B86791A2E}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{B4D4EB18-0725-4B38-825F-CB9BD5A41195}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{78993BC1-2B00-4038-A011-F34A32AB4708}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{8A2708A7-94B9-4003-AA25-573E329B35F3}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{290C7E7B-4018-45F5-B319-72CE81A73370}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{986632E0-DF2C-49A5-B488-5CBB9DD75B11}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{6CB99775-0C9C-4342-8039-4E4BDFE85635}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{35D8E25A-92CF-46F0-88C0-81E4978BFE81}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{22BDE953-6C39-43E8-B0FD-3141BCFA04BB}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{0C209C68-C31D-425E-9CC7-949C40367462}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{FDE3D5D0-7BF8-4597-82D8-457B1121A5CF}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{DC06156F-7F7B-43B7-8277-BE3C9FCE043F}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{1B0E2D1F-FDE0-44F5-A259-6C0EC110173D}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{9E93D42A-977B-4C75-99DF-29D379DF969C}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{8E5CC047-4CD4-4C61-8646-37064F49089E}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{88DC71DD-145A-4D5F-9524-BDFA1819392E}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{0DD4DBE6-A2CB-4E1E-8376-F0A49BE46AB6}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{F465FC95-E60D-4D18-B851-3F3EC0E4CF21}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{207EC421-E356-49A3-940D-523D813037F1}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{6677661C-5728-4AE7-8FAF-31638A66DAAB}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{8528BC63-C939-4CF1-8CA9-B0C384FE9691}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{14C1AC33-47CF-429C-BE3B-D43CD2014BDA}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{5E647A6E-CBA6-4A53-9A15-231251A1865C}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{9593B84C-ADAE-47FF-9DEC-B02BE0836209}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{86C28C0E-55D0-42E4-9786-BB4442ECD294}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{D192E060-0F83-4DE4-AA34-F6B9E443CFD7}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{42D72215-7FD2-42C7-8572-F66956FEB8E6}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{5391D4C6-B604-49C7-89A1-08180B2F8E25}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{66FFDE06-F9D4-4F1D-8E74-EA0E193AEDA9}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{549A7F47-9907-40AE-BB0E-189134FE67E0}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{D11B3358-A94B-46D7-8172-628407E3361F}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{A8BDFF4C-9642-40D8-B03D-9083BBAA6D6B}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{E1685266-12BD-4347-8048-ACAFF915AEFF}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{245CFC49-5D34-42B7-BAED-DF17B9696791}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{CE0CBF90-7A86-4D04-B948-F49198A0EDD3}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{4E3FD099-059C-4317-AED2-1CFD36DC9D8D}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{2C16CCE5-AB49-44B0-94A4-0793F69C182C}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{A528B6D4-3BFD-43BB-A589-61A470CE3914}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{B1900C9B-6573-43E3-926B-ED5752EADB29}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{B1C29D5E-3E8F-40C4-B189-1E450750256D}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{38BCEEE4-F46B-41B7-8C00-9DC478E09B0B}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{6FD136AB-9946-47BA-B9CB-0D79DBC63FF3}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{70E17431-C3F8-448C-BB6F-16087021EFEA}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{C4EBC8F6-D763-4AB7-B5FC-0F907734BB70}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{5328DD78-D248-4350-BBF0-D11EF5994835}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{493E69B5-56B4-47F7-A328-8617F04F4592}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{C02630ED-D30C-414A-B207-642D33ECCCD3}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{3D7A826F-E2CB-4092-A460-BE7629D1EE92}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{D6A72276-022E-4A4C-9643-54DA943D5495}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{8DF8BF83-9083-4526-9474-27868DD22BEC}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{709C21AA-22B7-4175-B9DB-53358558F671}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{21E46798-573B-4C0B-888F-3CC54CE4E9A3}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{638E0F02-07DD-4EED-810A-597F43429FF1}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{3C9F9D23-43A5-4182-8EB5-58A93DE9D0AC}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D28161-0644-41DE-AFB5-789E17F48E6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9C55265-FB32-4371-A40E-1F1EEDB2675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87EDCA4-22E0-46A6-939B-33A0E0CCB2B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7CCE8DD1-C2D4-475D-9291-8F8A40EA0F6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1DBD8E3-A64B-4960-AED3-6C4196CD1D6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4F92140-7AAB-4526-ACB8-F9379CD31D5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293F2FB-6B4F-4786-9B56-EB38A9B88CD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5AF7C8C-A543-473A-ABD0-813B86791A2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4D4EB18-0725-4B38-825F-CB9BD5A4119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8993BC1-2B00-4038-A011-F34A32AB470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A2708A7-94B9-4003-AA25-573E329B35F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90C7E7B-4018-45F5-B319-72CE81A7337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86632E0-DF2C-49A5-B488-5CBB9DD75B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B99775-0C9C-4342-8039-4E4BDFE856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5D8E25A-92CF-46F0-88C0-81E4978BFE8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2BDE953-6C39-43E8-B0FD-3141BCFA04B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C209C68-C31D-425E-9CC7-949C40367462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DE3D5D0-7BF8-4597-82D8-457B1121A5C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C06156F-7F7B-43B7-8277-BE3C9FCE043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B0E2D1F-FDE0-44F5-A259-6C0EC110173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E93D42A-977B-4C75-99DF-29D379DF969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E5CC047-4CD4-4C61-8646-37064F49089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8DC71DD-145A-4D5F-9524-BDFA1819392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DD4DBE6-A2CB-4E1E-8376-F0A49BE46AB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465FC95-E60D-4D18-B851-3F3EC0E4CF2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07EC421-E356-49A3-940D-523D813037F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677661C-5728-4AE7-8FAF-31638A66DAA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528BC63-C939-4CF1-8CA9-B0C384FE969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C1AC33-47CF-429C-BE3B-D43CD2014BD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E647A6E-CBA6-4A53-9A15-231251A1865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593B84C-ADAE-47FF-9DEC-B02BE083620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6C28C0E-55D0-42E4-9786-BB4442ECD29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192E060-0F83-4DE4-AA34-F6B9E443CFD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2D72215-7FD2-42C7-8572-F66956FEB8E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391D4C6-B604-49C7-89A1-08180B2F8E2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66FFDE06-F9D4-4F1D-8E74-EA0E193AEDA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49A7F47-9907-40AE-BB0E-189134FE67E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D11B3358-A94B-46D7-8172-628407E3361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8BDFF4C-9642-40D8-B03D-9083BBAA6D6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1685266-12BD-4347-8048-ACAFF915AE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45CFC49-5D34-42B7-BAED-DF17B969679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E0CBF90-7A86-4D04-B948-F49198A0EDD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E3FD099-059C-4317-AED2-1CFD36DC9D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C16CCE5-AB49-44B0-94A4-0793F69C182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528B6D4-3BFD-43BB-A589-61A470CE391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1900C9B-6573-43E3-926B-ED5752EADB2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1C29D5E-3E8F-40C4-B189-1E450750256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8BCEEE4-F46B-41B7-8C00-9DC478E09B0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FD136AB-9946-47BA-B9CB-0D79DBC63F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0E17431-C3F8-448C-BB6F-16087021EFE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4EBC8F6-D763-4AB7-B5FC-0F907734BB7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328DD78-D248-4350-BBF0-D11EF599483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93E69B5-56B4-47F7-A328-8617F04F459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02630ED-D30C-414A-B207-642D33ECCCD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D7A826F-E2CB-4092-A460-BE7629D1EE9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6A72276-022E-4A4C-9643-54DA943D549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DF8BF83-9083-4526-9474-27868DD22BE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09C21AA-22B7-4175-B9DB-53358558F67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1E46798-573B-4C0B-888F-3CC54CE4E9A3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38E0F02-07DD-4EED-810A-597F43429FF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C9F9D23-43A5-4182-8EB5-58A93DE9D0A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56FA9-E7E9-42C6-8FD1-909336454B3A}">
  <dimension ref="A1:AR267"/>
  <sheetViews>
    <sheetView rightToLeft="1" topLeftCell="G1" zoomScale="70" zoomScaleNormal="70" workbookViewId="0">
      <selection activeCell="M86" sqref="M86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30.109375" style="25" bestFit="1" customWidth="1"/>
    <col min="9" max="9" width="23.88671875" style="23" bestFit="1" customWidth="1"/>
    <col min="10" max="10" width="14.44140625" style="23" bestFit="1" customWidth="1"/>
    <col min="11" max="11" width="14.109375" style="23" hidden="1" customWidth="1"/>
    <col min="12" max="13" width="20.6640625" style="23" customWidth="1"/>
    <col min="14" max="14" width="33.4414062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95.77734375" style="23" bestFit="1" customWidth="1"/>
    <col min="29" max="29" width="15.77734375" style="28" bestFit="1" customWidth="1"/>
    <col min="30" max="30" width="13.6640625" style="29" bestFit="1" customWidth="1"/>
    <col min="31" max="31" width="33.5546875" style="23" bestFit="1" customWidth="1"/>
    <col min="32" max="32" width="28.33203125" style="23" bestFit="1" customWidth="1"/>
    <col min="33" max="33" width="13.5546875" style="23" bestFit="1" customWidth="1"/>
    <col min="34" max="34" width="118.886718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 t="s">
        <v>654</v>
      </c>
      <c r="I2" s="63" t="s">
        <v>1317</v>
      </c>
      <c r="J2" s="102" t="s">
        <v>1306</v>
      </c>
      <c r="K2" s="10" t="str">
        <f t="shared" ref="K2:K65" ca="1" si="0">IF(C2, TODAY(), "" )</f>
        <v/>
      </c>
      <c r="L2" s="11" t="s">
        <v>437</v>
      </c>
      <c r="M2" s="11" t="s">
        <v>438</v>
      </c>
      <c r="N2" s="11" t="s">
        <v>439</v>
      </c>
      <c r="O2" s="102">
        <v>5511.2</v>
      </c>
      <c r="P2" s="102">
        <v>10</v>
      </c>
      <c r="Q2" s="12" t="str">
        <f>VLOOKUP(O2, '[1]لیست محصولات اردیبهشت ۱۴۰۳'!B:C,2,0)</f>
        <v>هامبلا | Hambella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13350000</v>
      </c>
      <c r="U2" s="14"/>
      <c r="V2" s="15">
        <f t="shared" ref="V2:V65" si="1">IF(C2, P2, U2 )</f>
        <v>0</v>
      </c>
      <c r="W2" s="11">
        <f t="shared" ref="W2:W65" si="2">P2-V2</f>
        <v>10</v>
      </c>
      <c r="X2" s="13">
        <f t="shared" ref="X2:X65" si="3">P2*T2</f>
        <v>133500000</v>
      </c>
      <c r="Y2" s="16"/>
      <c r="Z2" s="13">
        <f t="shared" ref="Z2:Z65" si="4">X2-Y2</f>
        <v>133500000</v>
      </c>
      <c r="AA2" s="17" t="s">
        <v>38</v>
      </c>
      <c r="AB2" s="12" t="s">
        <v>1011</v>
      </c>
      <c r="AC2" s="18" t="s">
        <v>440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خ فرشته نبش خ بوسنى مركز خريد ملل طبقه همكف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275415797700</v>
      </c>
      <c r="I3" s="102" t="s">
        <v>1317</v>
      </c>
      <c r="J3" s="102"/>
      <c r="K3" s="10" t="str">
        <f t="shared" ca="1" si="0"/>
        <v/>
      </c>
      <c r="L3" s="11" t="s">
        <v>1057</v>
      </c>
      <c r="M3" s="11" t="s">
        <v>1329</v>
      </c>
      <c r="N3" s="11"/>
      <c r="O3" s="102">
        <v>5511.2</v>
      </c>
      <c r="P3" s="102">
        <v>1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13350000</v>
      </c>
      <c r="U3" s="14"/>
      <c r="V3" s="15">
        <f t="shared" si="1"/>
        <v>0</v>
      </c>
      <c r="W3" s="11">
        <f t="shared" si="2"/>
        <v>1</v>
      </c>
      <c r="X3" s="13">
        <f t="shared" si="3"/>
        <v>13350000</v>
      </c>
      <c r="Y3" s="16"/>
      <c r="Z3" s="13">
        <f t="shared" si="4"/>
        <v>13350000</v>
      </c>
      <c r="AA3" s="17" t="s">
        <v>38</v>
      </c>
      <c r="AB3" s="12" t="s">
        <v>1363</v>
      </c>
      <c r="AC3" s="18" t="s">
        <v>1364</v>
      </c>
      <c r="AD3" s="19" t="s">
        <v>41</v>
      </c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>تهران خیابان شریعتی ، دو راهی قلهک ، خیابان بصیری ، کوچه باغ بانک ، پلاک یک واحد 17  - مریم نادری 09109007899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3</v>
      </c>
      <c r="H4" s="125" t="s">
        <v>1365</v>
      </c>
      <c r="I4" s="123" t="s">
        <v>1317</v>
      </c>
      <c r="J4" s="123"/>
      <c r="K4" s="10" t="str">
        <f t="shared" ca="1" si="0"/>
        <v/>
      </c>
      <c r="L4" s="121" t="s">
        <v>221</v>
      </c>
      <c r="M4" s="121" t="s">
        <v>1366</v>
      </c>
      <c r="N4" s="121" t="s">
        <v>1367</v>
      </c>
      <c r="O4" s="102">
        <v>5501.3</v>
      </c>
      <c r="P4" s="102">
        <v>2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14"/>
      <c r="V4" s="15">
        <f t="shared" si="1"/>
        <v>0</v>
      </c>
      <c r="W4" s="11">
        <f t="shared" si="2"/>
        <v>2</v>
      </c>
      <c r="X4" s="13">
        <f t="shared" si="3"/>
        <v>102400000</v>
      </c>
      <c r="Y4" s="16"/>
      <c r="Z4" s="13">
        <f t="shared" si="4"/>
        <v>102400000</v>
      </c>
      <c r="AA4" s="133" t="s">
        <v>841</v>
      </c>
      <c r="AB4" s="131" t="s">
        <v>1368</v>
      </c>
      <c r="AC4" s="127" t="s">
        <v>1369</v>
      </c>
      <c r="AD4" s="129"/>
      <c r="AE4" s="18"/>
      <c r="AF4" s="20"/>
      <c r="AG4" s="21" t="str">
        <f t="shared" si="5"/>
        <v>TRUE</v>
      </c>
      <c r="AH4" s="22" t="str">
        <f t="shared" si="6"/>
        <v>بوشهر خیابان بعثت نبش شقایق ۶ کافه لیکارد - رضا بهروززیارتی 09120213944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1"/>
      <c r="H5" s="182"/>
      <c r="I5" s="151"/>
      <c r="J5" s="151"/>
      <c r="K5" s="10" t="str">
        <f t="shared" ca="1" si="0"/>
        <v/>
      </c>
      <c r="L5" s="135"/>
      <c r="M5" s="135"/>
      <c r="N5" s="135"/>
      <c r="O5" s="102">
        <v>3326.1</v>
      </c>
      <c r="P5" s="102">
        <v>2</v>
      </c>
      <c r="Q5" s="12" t="str">
        <f>VLOOKUP(O5, '[1]لیست محصولات اردیبهشت ۱۴۰۳'!B:C,2,0)</f>
        <v>میاگروس | Milagros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3750000</v>
      </c>
      <c r="U5" s="14"/>
      <c r="V5" s="15">
        <f t="shared" si="1"/>
        <v>0</v>
      </c>
      <c r="W5" s="11">
        <f t="shared" si="2"/>
        <v>2</v>
      </c>
      <c r="X5" s="13">
        <f t="shared" si="3"/>
        <v>7500000</v>
      </c>
      <c r="Y5" s="16"/>
      <c r="Z5" s="13">
        <f t="shared" si="4"/>
        <v>7500000</v>
      </c>
      <c r="AA5" s="155"/>
      <c r="AB5" s="154"/>
      <c r="AC5" s="153"/>
      <c r="AD5" s="152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4"/>
      <c r="H6" s="126"/>
      <c r="I6" s="124"/>
      <c r="J6" s="124"/>
      <c r="K6" s="10" t="str">
        <f t="shared" ca="1" si="0"/>
        <v/>
      </c>
      <c r="L6" s="122"/>
      <c r="M6" s="122"/>
      <c r="N6" s="122"/>
      <c r="O6" s="102">
        <v>3325.1</v>
      </c>
      <c r="P6" s="102">
        <v>2</v>
      </c>
      <c r="Q6" s="12" t="str">
        <f>VLOOKUP(O6, '[1]لیست محصولات اردیبهشت ۱۴۰۳'!B:C,2,0)</f>
        <v>راتناگری | Ratnagiri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4250000</v>
      </c>
      <c r="U6" s="14"/>
      <c r="V6" s="15">
        <f t="shared" si="1"/>
        <v>0</v>
      </c>
      <c r="W6" s="11">
        <f t="shared" si="2"/>
        <v>2</v>
      </c>
      <c r="X6" s="13">
        <f t="shared" si="3"/>
        <v>8500000</v>
      </c>
      <c r="Y6" s="16"/>
      <c r="Z6" s="13">
        <f t="shared" si="4"/>
        <v>8500000</v>
      </c>
      <c r="AA6" s="134"/>
      <c r="AB6" s="132"/>
      <c r="AC6" s="128"/>
      <c r="AD6" s="130"/>
      <c r="AE6" s="18"/>
      <c r="AF6" s="20"/>
      <c r="AG6" s="21" t="str">
        <f t="shared" si="5"/>
        <v>TRUE</v>
      </c>
      <c r="AH6" s="22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4</v>
      </c>
      <c r="H7" s="125">
        <v>193301</v>
      </c>
      <c r="I7" s="123" t="s">
        <v>1317</v>
      </c>
      <c r="J7" s="123"/>
      <c r="K7" s="10" t="str">
        <f t="shared" ca="1" si="0"/>
        <v/>
      </c>
      <c r="L7" s="121" t="s">
        <v>1370</v>
      </c>
      <c r="M7" s="121" t="s">
        <v>1371</v>
      </c>
      <c r="N7" s="121"/>
      <c r="O7" s="102">
        <v>5522.2</v>
      </c>
      <c r="P7" s="102">
        <v>1</v>
      </c>
      <c r="Q7" s="12" t="str">
        <f>VLOOKUP(O7, '[1]لیست محصولات اردیبهشت ۱۴۰۳'!B:C,2,0)</f>
        <v>تامارا | Tamara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12450000</v>
      </c>
      <c r="U7" s="24"/>
      <c r="V7" s="15">
        <f t="shared" si="1"/>
        <v>0</v>
      </c>
      <c r="W7" s="11">
        <f t="shared" si="2"/>
        <v>1</v>
      </c>
      <c r="X7" s="13">
        <f t="shared" si="3"/>
        <v>12450000</v>
      </c>
      <c r="Y7" s="16"/>
      <c r="Z7" s="13">
        <f t="shared" si="4"/>
        <v>12450000</v>
      </c>
      <c r="AA7" s="133" t="s">
        <v>38</v>
      </c>
      <c r="AB7" s="131" t="s">
        <v>1372</v>
      </c>
      <c r="AC7" s="127" t="s">
        <v>1373</v>
      </c>
      <c r="AD7" s="129" t="s">
        <v>41</v>
      </c>
      <c r="AE7" s="18"/>
      <c r="AF7" s="20"/>
      <c r="AG7" s="21" t="str">
        <f t="shared" si="5"/>
        <v>TRUE</v>
      </c>
      <c r="AH7" s="22" t="str">
        <f t="shared" si="6"/>
        <v>تهران انتهای کارگر شمالی - کوچه ۱۹ - بین فجر ۲ و جانبازان - پلاک ۵۹-واحد ۳  - شهریار حشمت 09392202830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0"/>
        <v/>
      </c>
      <c r="L8" s="122"/>
      <c r="M8" s="122"/>
      <c r="N8" s="122"/>
      <c r="O8" s="102">
        <v>3325.1</v>
      </c>
      <c r="P8" s="102">
        <v>1</v>
      </c>
      <c r="Q8" s="12" t="str">
        <f>VLOOKUP(O8, '[1]لیست محصولات اردیبهشت ۱۴۰۳'!B:C,2,0)</f>
        <v>راتناگری | Ratnagiri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4250000</v>
      </c>
      <c r="U8" s="14"/>
      <c r="V8" s="15">
        <f t="shared" si="1"/>
        <v>0</v>
      </c>
      <c r="W8" s="11">
        <f t="shared" si="2"/>
        <v>1</v>
      </c>
      <c r="X8" s="13">
        <f t="shared" si="3"/>
        <v>4250000</v>
      </c>
      <c r="Y8" s="16"/>
      <c r="Z8" s="13">
        <f t="shared" si="4"/>
        <v>4250000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5</v>
      </c>
      <c r="H9" s="9">
        <v>275435631816</v>
      </c>
      <c r="I9" s="101" t="s">
        <v>1317</v>
      </c>
      <c r="J9" s="102"/>
      <c r="K9" s="10" t="str">
        <f t="shared" ca="1" si="0"/>
        <v/>
      </c>
      <c r="L9" s="100" t="s">
        <v>267</v>
      </c>
      <c r="M9" s="11" t="s">
        <v>1374</v>
      </c>
      <c r="N9" s="11" t="s">
        <v>1375</v>
      </c>
      <c r="O9" s="102">
        <v>5501.2</v>
      </c>
      <c r="P9" s="102">
        <v>1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9900000</v>
      </c>
      <c r="U9" s="14"/>
      <c r="V9" s="15">
        <f t="shared" si="1"/>
        <v>0</v>
      </c>
      <c r="W9" s="11">
        <f t="shared" si="2"/>
        <v>1</v>
      </c>
      <c r="X9" s="13">
        <f t="shared" si="3"/>
        <v>9900000</v>
      </c>
      <c r="Y9" s="16"/>
      <c r="Z9" s="13">
        <f t="shared" si="4"/>
        <v>9900000</v>
      </c>
      <c r="AA9" s="17" t="s">
        <v>38</v>
      </c>
      <c r="AB9" s="12" t="s">
        <v>1376</v>
      </c>
      <c r="AC9" s="18" t="s">
        <v>1377</v>
      </c>
      <c r="AD9" s="19" t="s">
        <v>41</v>
      </c>
      <c r="AE9" s="18"/>
      <c r="AF9" s="20"/>
      <c r="AG9" s="21" t="str">
        <f t="shared" si="5"/>
        <v>TRUE</v>
      </c>
      <c r="AH9" s="22" t="str">
        <f t="shared" si="6"/>
        <v>تهران شهرک اکباتان فاز یک خیابان علیزاده بازارچه ۱۰ پلاک ۱ کافه پاپیلون - علی سجادی 09124042172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6</v>
      </c>
      <c r="H10" s="125">
        <v>275439595398</v>
      </c>
      <c r="I10" s="123" t="s">
        <v>1317</v>
      </c>
      <c r="J10" s="123"/>
      <c r="K10" s="10" t="str">
        <f t="shared" ca="1" si="0"/>
        <v/>
      </c>
      <c r="L10" s="121" t="s">
        <v>116</v>
      </c>
      <c r="M10" s="121" t="s">
        <v>1378</v>
      </c>
      <c r="N10" s="121" t="s">
        <v>1379</v>
      </c>
      <c r="O10" s="102">
        <v>5511.11</v>
      </c>
      <c r="P10" s="102">
        <v>1</v>
      </c>
      <c r="Q10" s="65" t="str">
        <f>VLOOKUP(O10, '[1]لیست محصولات اردیبهشت ۱۴۰۳'!B:C,2,0)</f>
        <v>هامبلا(رست دمی) | Hambella( Filter Roast)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2800000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2800000</v>
      </c>
      <c r="Y10" s="16"/>
      <c r="Z10" s="13">
        <f t="shared" si="4"/>
        <v>2800000</v>
      </c>
      <c r="AA10" s="133" t="s">
        <v>1380</v>
      </c>
      <c r="AB10" s="131" t="s">
        <v>1381</v>
      </c>
      <c r="AC10" s="127" t="s">
        <v>1382</v>
      </c>
      <c r="AD10" s="129"/>
      <c r="AE10" s="18"/>
      <c r="AF10" s="20"/>
      <c r="AG10" s="21" t="str">
        <f t="shared" si="5"/>
        <v>TRUE</v>
      </c>
      <c r="AH10" s="22" t="str">
        <f t="shared" si="6"/>
        <v>کاشمر نبش آزادگان ۲۳/۱  کافه بیرون - علیرضا رحمانی مقدم 09016624204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24"/>
      <c r="K11" s="10" t="str">
        <f t="shared" ca="1" si="0"/>
        <v/>
      </c>
      <c r="L11" s="122"/>
      <c r="M11" s="122"/>
      <c r="N11" s="122"/>
      <c r="O11" s="102">
        <v>5523.1</v>
      </c>
      <c r="P11" s="102">
        <v>1</v>
      </c>
      <c r="Q11" s="12" t="str">
        <f>VLOOKUP(O11, '[1]لیست محصولات اردیبهشت ۱۴۰۳'!B:C,2,0)</f>
        <v>کوتوا دانکن | Kotowa Duncan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2550000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2550000</v>
      </c>
      <c r="Y11" s="16"/>
      <c r="Z11" s="13">
        <f t="shared" si="4"/>
        <v>2550000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7</v>
      </c>
      <c r="H12" s="125">
        <v>275457976090</v>
      </c>
      <c r="I12" s="123" t="s">
        <v>1317</v>
      </c>
      <c r="J12" s="123"/>
      <c r="K12" s="10" t="str">
        <f t="shared" ca="1" si="0"/>
        <v/>
      </c>
      <c r="L12" s="121" t="s">
        <v>238</v>
      </c>
      <c r="M12" s="121" t="s">
        <v>1383</v>
      </c>
      <c r="N12" s="121" t="s">
        <v>1384</v>
      </c>
      <c r="O12" s="102">
        <v>5523.2</v>
      </c>
      <c r="P12" s="102">
        <v>1</v>
      </c>
      <c r="Q12" s="12" t="str">
        <f>VLOOKUP(O12, '[1]لیست محصولات اردیبهشت ۱۴۰۳'!B:C,2,0)</f>
        <v>کوتوا دانکن | Kotowa Duncan</v>
      </c>
      <c r="R12" s="102"/>
      <c r="S12" s="11">
        <f>VLOOKUP(O12, '[1]لیست محصولات اردیبهشت ۱۴۰۳'!B:F,5,0)</f>
        <v>750</v>
      </c>
      <c r="T12" s="13">
        <f>VLOOKUP(O12, '[1]لیست محصولات اردیبهشت ۱۴۰۳'!B:G,6,0)</f>
        <v>12150000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12150000</v>
      </c>
      <c r="Y12" s="16"/>
      <c r="Z12" s="13">
        <f t="shared" si="4"/>
        <v>12150000</v>
      </c>
      <c r="AA12" s="133" t="s">
        <v>401</v>
      </c>
      <c r="AB12" s="131" t="s">
        <v>1385</v>
      </c>
      <c r="AC12" s="127" t="s">
        <v>1386</v>
      </c>
      <c r="AD12" s="129"/>
      <c r="AE12" s="18"/>
      <c r="AF12" s="20"/>
      <c r="AG12" s="21" t="str">
        <f t="shared" si="5"/>
        <v>TRUE</v>
      </c>
      <c r="AH12" s="22" t="str">
        <f t="shared" si="6"/>
        <v>زاهدان خیابان خیام. خیام ۲. لوازم خانگی کوروش کافه کلاغ - محمدامین صباغی 09155418386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1"/>
      <c r="H13" s="182"/>
      <c r="I13" s="151"/>
      <c r="J13" s="151"/>
      <c r="K13" s="10" t="str">
        <f t="shared" ca="1" si="0"/>
        <v/>
      </c>
      <c r="L13" s="135"/>
      <c r="M13" s="135"/>
      <c r="N13" s="135"/>
      <c r="O13" s="102">
        <v>5522.2</v>
      </c>
      <c r="P13" s="102">
        <v>2</v>
      </c>
      <c r="Q13" s="12" t="str">
        <f>VLOOKUP(O13, '[1]لیست محصولات اردیبهشت ۱۴۰۳'!B:C,2,0)</f>
        <v>تامارا | Tamara</v>
      </c>
      <c r="R13" s="102"/>
      <c r="S13" s="11">
        <f>VLOOKUP(O13, '[1]لیست محصولات اردیبهشت ۱۴۰۳'!B:F,5,0)</f>
        <v>750</v>
      </c>
      <c r="T13" s="13">
        <f>VLOOKUP(O13, '[1]لیست محصولات اردیبهشت ۱۴۰۳'!B:G,6,0)</f>
        <v>12450000</v>
      </c>
      <c r="U13" s="24"/>
      <c r="V13" s="15">
        <f t="shared" si="1"/>
        <v>0</v>
      </c>
      <c r="W13" s="11">
        <f t="shared" si="2"/>
        <v>2</v>
      </c>
      <c r="X13" s="13">
        <f t="shared" si="3"/>
        <v>24900000</v>
      </c>
      <c r="Y13" s="16"/>
      <c r="Z13" s="13">
        <f t="shared" si="4"/>
        <v>24900000</v>
      </c>
      <c r="AA13" s="155"/>
      <c r="AB13" s="154"/>
      <c r="AC13" s="153"/>
      <c r="AD13" s="152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1"/>
      <c r="H14" s="182"/>
      <c r="I14" s="151"/>
      <c r="J14" s="151"/>
      <c r="K14" s="10" t="str">
        <f t="shared" ca="1" si="0"/>
        <v/>
      </c>
      <c r="L14" s="135"/>
      <c r="M14" s="135"/>
      <c r="N14" s="135"/>
      <c r="O14" s="102">
        <v>3326.1</v>
      </c>
      <c r="P14" s="102">
        <v>4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3750000</v>
      </c>
      <c r="U14" s="14"/>
      <c r="V14" s="15">
        <f t="shared" si="1"/>
        <v>0</v>
      </c>
      <c r="W14" s="11">
        <f t="shared" si="2"/>
        <v>4</v>
      </c>
      <c r="X14" s="13">
        <f t="shared" si="3"/>
        <v>15000000</v>
      </c>
      <c r="Y14" s="16"/>
      <c r="Z14" s="13">
        <f t="shared" si="4"/>
        <v>15000000</v>
      </c>
      <c r="AA14" s="155"/>
      <c r="AB14" s="154"/>
      <c r="AC14" s="153"/>
      <c r="AD14" s="152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51"/>
      <c r="K15" s="10" t="str">
        <f t="shared" ca="1" si="0"/>
        <v/>
      </c>
      <c r="L15" s="135"/>
      <c r="M15" s="135"/>
      <c r="N15" s="135"/>
      <c r="O15" s="102">
        <v>3325.1</v>
      </c>
      <c r="P15" s="102">
        <v>4</v>
      </c>
      <c r="Q15" s="12" t="str">
        <f>VLOOKUP(O15, '[1]لیست محصولات اردیبهشت ۱۴۰۳'!B:C,2,0)</f>
        <v>راتناگری | Ratnagiri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4250000</v>
      </c>
      <c r="U15" s="14"/>
      <c r="V15" s="15">
        <f t="shared" si="1"/>
        <v>0</v>
      </c>
      <c r="W15" s="11">
        <f t="shared" si="2"/>
        <v>4</v>
      </c>
      <c r="X15" s="13">
        <f t="shared" si="3"/>
        <v>17000000</v>
      </c>
      <c r="Y15" s="16"/>
      <c r="Z15" s="13">
        <f t="shared" si="4"/>
        <v>17000000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51"/>
      <c r="H16" s="182"/>
      <c r="I16" s="151"/>
      <c r="J16" s="151"/>
      <c r="K16" s="10" t="str">
        <f t="shared" ca="1" si="0"/>
        <v/>
      </c>
      <c r="L16" s="135"/>
      <c r="M16" s="135"/>
      <c r="N16" s="135"/>
      <c r="O16" s="102">
        <v>1130.0999999999999</v>
      </c>
      <c r="P16" s="102">
        <v>1</v>
      </c>
      <c r="Q16" s="12" t="str">
        <f>VLOOKUP(O16, '[1]لیست محصولات اردیبهشت ۱۴۰۳'!B:C,2,0)</f>
        <v>الیدا پلانو | Elida Plano</v>
      </c>
      <c r="R16" s="102"/>
      <c r="S16" s="11">
        <f>VLOOKUP(O16, '[1]لیست محصولات اردیبهشت ۱۴۰۳'!B:F,5,0)</f>
        <v>80</v>
      </c>
      <c r="T16" s="13">
        <f>VLOOKUP(O16, '[1]لیست محصولات اردیبهشت ۱۴۰۳'!B:G,6,0)</f>
        <v>13100000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13100000</v>
      </c>
      <c r="Y16" s="16"/>
      <c r="Z16" s="13">
        <f t="shared" si="4"/>
        <v>13100000</v>
      </c>
      <c r="AA16" s="155"/>
      <c r="AB16" s="154"/>
      <c r="AC16" s="153"/>
      <c r="AD16" s="152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4"/>
      <c r="H17" s="126"/>
      <c r="I17" s="124"/>
      <c r="J17" s="124"/>
      <c r="K17" s="10" t="str">
        <f t="shared" ca="1" si="0"/>
        <v/>
      </c>
      <c r="L17" s="122"/>
      <c r="M17" s="122"/>
      <c r="N17" s="122"/>
      <c r="O17" s="102">
        <v>1125.0999999999999</v>
      </c>
      <c r="P17" s="102">
        <v>1</v>
      </c>
      <c r="Q17" s="12" t="str">
        <f>VLOOKUP(O17, '[1]لیست محصولات اردیبهشت ۱۴۰۳'!B:C,2,0)</f>
        <v>بنجامین دیانوس | Benjamin De Dianous</v>
      </c>
      <c r="R17" s="102"/>
      <c r="S17" s="11">
        <f>VLOOKUP(O17, '[1]لیست محصولات اردیبهشت ۱۴۰۳'!B:F,5,0)</f>
        <v>80</v>
      </c>
      <c r="T17" s="13">
        <f>VLOOKUP(O17, '[1]لیست محصولات اردیبهشت ۱۴۰۳'!B:G,6,0)</f>
        <v>11000000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11000000</v>
      </c>
      <c r="Y17" s="16"/>
      <c r="Z17" s="13">
        <f t="shared" si="4"/>
        <v>11000000</v>
      </c>
      <c r="AA17" s="134"/>
      <c r="AB17" s="132"/>
      <c r="AC17" s="128"/>
      <c r="AD17" s="130"/>
      <c r="AE17" s="18"/>
      <c r="AF17" s="20"/>
      <c r="AG17" s="21" t="str">
        <f t="shared" si="5"/>
        <v>TRUE</v>
      </c>
      <c r="AH17" s="22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02">
        <v>8</v>
      </c>
      <c r="H18" s="9">
        <v>275459146547</v>
      </c>
      <c r="I18" s="102" t="s">
        <v>1317</v>
      </c>
      <c r="J18" s="102"/>
      <c r="K18" s="10" t="str">
        <f t="shared" ca="1" si="0"/>
        <v/>
      </c>
      <c r="L18" s="11" t="s">
        <v>1113</v>
      </c>
      <c r="M18" s="11" t="s">
        <v>539</v>
      </c>
      <c r="N18" s="11" t="s">
        <v>1387</v>
      </c>
      <c r="O18" s="102">
        <v>5501.2</v>
      </c>
      <c r="P18" s="102">
        <v>5</v>
      </c>
      <c r="Q18" s="12" t="str">
        <f>VLOOKUP(O18, '[1]لیست محصولات اردیبهشت ۱۴۰۳'!B:C,2,0)</f>
        <v>ورتکس | Vortex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9900000</v>
      </c>
      <c r="U18" s="14"/>
      <c r="V18" s="15">
        <f t="shared" si="1"/>
        <v>0</v>
      </c>
      <c r="W18" s="11">
        <f t="shared" si="2"/>
        <v>5</v>
      </c>
      <c r="X18" s="13">
        <f t="shared" si="3"/>
        <v>49500000</v>
      </c>
      <c r="Y18" s="16"/>
      <c r="Z18" s="13">
        <f t="shared" si="4"/>
        <v>49500000</v>
      </c>
      <c r="AA18" s="17" t="s">
        <v>1205</v>
      </c>
      <c r="AB18" s="12" t="s">
        <v>1388</v>
      </c>
      <c r="AC18" s="18" t="s">
        <v>1389</v>
      </c>
      <c r="AD18" s="19"/>
      <c r="AE18" s="18"/>
      <c r="AF18" s="20"/>
      <c r="AG18" s="21" t="str">
        <f t="shared" si="5"/>
        <v>TRUE</v>
      </c>
      <c r="AH18" s="22" t="str">
        <f t="shared" si="6"/>
        <v>اردبیل پارس آباد - فلکه آب فاضلاب کمپ کشت و صنعت کوچه اول پلاک ۲۴ کافه آدرنالین - داود اصغری 09144521191</v>
      </c>
    </row>
    <row r="19" spans="1:34" ht="22.35" customHeight="1">
      <c r="A19" s="7"/>
      <c r="B19" s="7"/>
      <c r="C19" s="7"/>
      <c r="D19" s="7"/>
      <c r="E19" s="7"/>
      <c r="F19" s="8"/>
      <c r="G19" s="102">
        <v>9</v>
      </c>
      <c r="H19" s="9">
        <v>275466874845</v>
      </c>
      <c r="I19" s="102" t="s">
        <v>1317</v>
      </c>
      <c r="J19" s="102"/>
      <c r="K19" s="10" t="str">
        <f t="shared" ca="1" si="0"/>
        <v/>
      </c>
      <c r="L19" s="11" t="s">
        <v>129</v>
      </c>
      <c r="M19" s="11" t="s">
        <v>1390</v>
      </c>
      <c r="N19" s="11"/>
      <c r="O19" s="102">
        <v>5501.2</v>
      </c>
      <c r="P19" s="102">
        <v>1</v>
      </c>
      <c r="Q19" s="12" t="str">
        <f>VLOOKUP(O19, '[1]لیست محصولات اردیبهشت ۱۴۰۳'!B:C,2,0)</f>
        <v>ورتکس | Vortex</v>
      </c>
      <c r="R19" s="102"/>
      <c r="S19" s="11">
        <f>VLOOKUP(O19, '[1]لیست محصولات اردیبهشت ۱۴۰۳'!B:F,5,0)</f>
        <v>750</v>
      </c>
      <c r="T19" s="13">
        <f>VLOOKUP(O19, '[1]لیست محصولات اردیبهشت ۱۴۰۳'!B:G,6,0)</f>
        <v>9900000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9900000</v>
      </c>
      <c r="Y19" s="16"/>
      <c r="Z19" s="13">
        <f t="shared" si="4"/>
        <v>9900000</v>
      </c>
      <c r="AA19" s="17" t="s">
        <v>141</v>
      </c>
      <c r="AB19" s="12" t="s">
        <v>1391</v>
      </c>
      <c r="AC19" s="18" t="s">
        <v>1392</v>
      </c>
      <c r="AD19" s="19"/>
      <c r="AE19" s="18"/>
      <c r="AF19" s="20"/>
      <c r="AG19" s="21" t="str">
        <f t="shared" si="5"/>
        <v>TRUE</v>
      </c>
      <c r="AH19" s="22" t="str">
        <f t="shared" si="6"/>
        <v>کاشان خیابان ایت‌الله کاشانی-انتهای کوچه صاحبقدم-کوچه فروردین ۹-پلاک ۸۸  - امین حسنی 09331614004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10</v>
      </c>
      <c r="H20" s="9">
        <v>24225</v>
      </c>
      <c r="I20" s="102" t="s">
        <v>1393</v>
      </c>
      <c r="J20" s="102"/>
      <c r="K20" s="10" t="str">
        <f t="shared" ca="1" si="0"/>
        <v/>
      </c>
      <c r="L20" s="11" t="s">
        <v>1394</v>
      </c>
      <c r="M20" s="11" t="s">
        <v>1395</v>
      </c>
      <c r="N20" s="11"/>
      <c r="O20" s="102">
        <v>5511.11</v>
      </c>
      <c r="P20" s="102">
        <v>1</v>
      </c>
      <c r="Q20" s="65" t="str">
        <f>VLOOKUP(O20, '[1]لیست محصولات اردیبهشت ۱۴۰۳'!B:C,2,0)</f>
        <v>هامبلا(رست دمی) | Hambella( Filter Roast)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2800000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2800000</v>
      </c>
      <c r="Y20" s="16"/>
      <c r="Z20" s="13">
        <f t="shared" si="4"/>
        <v>2800000</v>
      </c>
      <c r="AA20" s="17" t="s">
        <v>38</v>
      </c>
      <c r="AB20" s="12" t="s">
        <v>1396</v>
      </c>
      <c r="AC20" s="18" t="s">
        <v>1397</v>
      </c>
      <c r="AD20" s="19" t="s">
        <v>41</v>
      </c>
      <c r="AE20" s="18"/>
      <c r="AF20" s="20"/>
      <c r="AG20" s="21" t="str">
        <f t="shared" si="5"/>
        <v>TRUE</v>
      </c>
      <c r="AH20" s="22" t="str">
        <f t="shared" si="6"/>
        <v>تهران ستارخان نبش خ زارع جنب داروخانه پ۸۹ واحد۵  - هلیا حسین زاده 09120087296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3">
        <v>11</v>
      </c>
      <c r="H21" s="125">
        <v>275506336751</v>
      </c>
      <c r="I21" s="123" t="s">
        <v>1393</v>
      </c>
      <c r="J21" s="123"/>
      <c r="K21" s="10" t="str">
        <f t="shared" ca="1" si="0"/>
        <v/>
      </c>
      <c r="L21" s="237" t="s">
        <v>877</v>
      </c>
      <c r="M21" s="121" t="s">
        <v>1398</v>
      </c>
      <c r="N21" s="121"/>
      <c r="O21" s="102">
        <v>3325.1</v>
      </c>
      <c r="P21" s="102">
        <v>1</v>
      </c>
      <c r="Q21" s="12" t="str">
        <f>VLOOKUP(O21, '[1]لیست محصولات اردیبهشت ۱۴۰۳'!B:C,2,0)</f>
        <v>راتناگری | Ratnagiri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4250000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4250000</v>
      </c>
      <c r="Y21" s="16"/>
      <c r="Z21" s="13">
        <f t="shared" si="4"/>
        <v>4250000</v>
      </c>
      <c r="AA21" s="133" t="s">
        <v>361</v>
      </c>
      <c r="AB21" s="131" t="s">
        <v>1399</v>
      </c>
      <c r="AC21" s="127" t="s">
        <v>1400</v>
      </c>
      <c r="AD21" s="129"/>
      <c r="AE21" s="18"/>
      <c r="AF21" s="20"/>
      <c r="AG21" s="21" t="str">
        <f t="shared" si="5"/>
        <v>TRUE</v>
      </c>
      <c r="AH21" s="22" t="str">
        <f t="shared" si="6"/>
        <v>تبریز خیابان مارالان-روبه روی مسجد غیاث -کوچه باروقی -بن بست شعر باف پلاک ۲۲  - حامد حمزه پور 09054387078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1"/>
      <c r="H22" s="182"/>
      <c r="I22" s="151"/>
      <c r="J22" s="151"/>
      <c r="K22" s="10" t="str">
        <f t="shared" ca="1" si="0"/>
        <v/>
      </c>
      <c r="L22" s="238"/>
      <c r="M22" s="135"/>
      <c r="N22" s="135"/>
      <c r="O22" s="102">
        <v>3326.1</v>
      </c>
      <c r="P22" s="102">
        <v>1</v>
      </c>
      <c r="Q22" s="12" t="str">
        <f>VLOOKUP(O22, '[1]لیست محصولات اردیبهشت ۱۴۰۳'!B:C,2,0)</f>
        <v>میاگروس | Milagros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3750000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3750000</v>
      </c>
      <c r="Y22" s="16"/>
      <c r="Z22" s="13">
        <f t="shared" si="4"/>
        <v>3750000</v>
      </c>
      <c r="AA22" s="155"/>
      <c r="AB22" s="154"/>
      <c r="AC22" s="153"/>
      <c r="AD22" s="152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1"/>
      <c r="H23" s="182"/>
      <c r="I23" s="151"/>
      <c r="J23" s="151"/>
      <c r="K23" s="10" t="str">
        <f t="shared" ca="1" si="0"/>
        <v/>
      </c>
      <c r="L23" s="238"/>
      <c r="M23" s="135"/>
      <c r="N23" s="135"/>
      <c r="O23" s="102">
        <v>5522.2</v>
      </c>
      <c r="P23" s="102">
        <v>1</v>
      </c>
      <c r="Q23" s="12" t="str">
        <f>VLOOKUP(O23, '[1]لیست محصولات اردیبهشت ۱۴۰۳'!B:C,2,0)</f>
        <v>تامارا | Tamara</v>
      </c>
      <c r="R23" s="102"/>
      <c r="S23" s="11">
        <f>VLOOKUP(O23, '[1]لیست محصولات اردیبهشت ۱۴۰۳'!B:F,5,0)</f>
        <v>750</v>
      </c>
      <c r="T23" s="13">
        <f>VLOOKUP(O23, '[1]لیست محصولات اردیبهشت ۱۴۰۳'!B:G,6,0)</f>
        <v>12450000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12450000</v>
      </c>
      <c r="Y23" s="16"/>
      <c r="Z23" s="13">
        <f t="shared" si="4"/>
        <v>12450000</v>
      </c>
      <c r="AA23" s="155"/>
      <c r="AB23" s="154"/>
      <c r="AC23" s="153"/>
      <c r="AD23" s="152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24"/>
      <c r="H24" s="126"/>
      <c r="I24" s="124"/>
      <c r="J24" s="124"/>
      <c r="K24" s="10" t="str">
        <f t="shared" ca="1" si="0"/>
        <v/>
      </c>
      <c r="L24" s="239"/>
      <c r="M24" s="122"/>
      <c r="N24" s="122"/>
      <c r="O24" s="102">
        <v>5501.2</v>
      </c>
      <c r="P24" s="102">
        <v>1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9900000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9900000</v>
      </c>
      <c r="Y24" s="16"/>
      <c r="Z24" s="13">
        <f t="shared" si="4"/>
        <v>9900000</v>
      </c>
      <c r="AA24" s="134"/>
      <c r="AB24" s="132"/>
      <c r="AC24" s="128"/>
      <c r="AD24" s="130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02">
        <v>12</v>
      </c>
      <c r="H25" s="9">
        <v>275508333190</v>
      </c>
      <c r="I25" s="102" t="s">
        <v>1393</v>
      </c>
      <c r="J25" s="102"/>
      <c r="K25" s="10" t="str">
        <f t="shared" ca="1" si="0"/>
        <v/>
      </c>
      <c r="L25" s="11" t="s">
        <v>787</v>
      </c>
      <c r="M25" s="11" t="s">
        <v>788</v>
      </c>
      <c r="N25" s="11" t="s">
        <v>1401</v>
      </c>
      <c r="O25" s="102">
        <v>5523.1</v>
      </c>
      <c r="P25" s="102">
        <v>1</v>
      </c>
      <c r="Q25" s="12" t="str">
        <f>VLOOKUP(O25, '[1]لیست محصولات اردیبهشت ۱۴۰۳'!B:C,2,0)</f>
        <v>کوتوا دانکن | Kotowa Duncan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2550000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2550000</v>
      </c>
      <c r="Y25" s="16"/>
      <c r="Z25" s="13">
        <f t="shared" si="4"/>
        <v>2550000</v>
      </c>
      <c r="AA25" s="17" t="s">
        <v>282</v>
      </c>
      <c r="AB25" s="12" t="s">
        <v>1402</v>
      </c>
      <c r="AC25" s="18" t="s">
        <v>790</v>
      </c>
      <c r="AD25" s="19"/>
      <c r="AE25" s="18"/>
      <c r="AF25" s="20"/>
      <c r="AG25" s="21" t="str">
        <f t="shared" si="5"/>
        <v>TRUE</v>
      </c>
      <c r="AH25" s="22" t="str">
        <f t="shared" si="6"/>
        <v>زنجان بلوار دانشجو _ روبروی آموزشگاه رانندگی فجر _ کانکس سفید کافه لامور - ریحانه پرچگانی 09190595396</v>
      </c>
    </row>
    <row r="26" spans="1:34" ht="22.35" customHeight="1">
      <c r="A26" s="7"/>
      <c r="B26" s="7"/>
      <c r="C26" s="7"/>
      <c r="D26" s="7"/>
      <c r="E26" s="7"/>
      <c r="F26" s="8"/>
      <c r="G26" s="123">
        <v>13</v>
      </c>
      <c r="H26" s="125">
        <v>275509199106</v>
      </c>
      <c r="I26" s="123" t="s">
        <v>1393</v>
      </c>
      <c r="J26" s="123"/>
      <c r="K26" s="10" t="str">
        <f t="shared" ca="1" si="0"/>
        <v/>
      </c>
      <c r="L26" s="121" t="s">
        <v>354</v>
      </c>
      <c r="M26" s="121" t="s">
        <v>1403</v>
      </c>
      <c r="N26" s="121" t="s">
        <v>1404</v>
      </c>
      <c r="O26" s="102">
        <v>5501.3</v>
      </c>
      <c r="P26" s="102">
        <v>1</v>
      </c>
      <c r="Q26" s="12" t="str">
        <f>VLOOKUP(O26, '[1]لیست محصولات اردیبهشت ۱۴۰۳'!B:C,2,0)</f>
        <v>ورتکس | Vortex</v>
      </c>
      <c r="R26" s="102"/>
      <c r="S26" s="11">
        <f>VLOOKUP(O26, '[1]لیست محصولات اردیبهشت ۱۴۰۳'!B:F,5,0)</f>
        <v>4000</v>
      </c>
      <c r="T26" s="13">
        <f>VLOOKUP(O26, '[1]لیست محصولات اردیبهشت ۱۴۰۳'!B:G,6,0)</f>
        <v>51200000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51200000</v>
      </c>
      <c r="Y26" s="16"/>
      <c r="Z26" s="13">
        <f t="shared" si="4"/>
        <v>51200000</v>
      </c>
      <c r="AA26" s="133" t="s">
        <v>282</v>
      </c>
      <c r="AB26" s="131" t="s">
        <v>1405</v>
      </c>
      <c r="AC26" s="127" t="s">
        <v>1406</v>
      </c>
      <c r="AD26" s="129"/>
      <c r="AE26" s="18"/>
      <c r="AF26" s="20"/>
      <c r="AG26" s="21" t="str">
        <f t="shared" si="5"/>
        <v>TRUE</v>
      </c>
      <c r="AH26" s="22" t="str">
        <f t="shared" si="6"/>
        <v>زنجان شهرک کارمندان فاز ۲ خیابان ۱۱ غربی پلاک ۱۴ کافه بینس - صادق اسعدی 09370431298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1"/>
      <c r="H27" s="182"/>
      <c r="I27" s="151"/>
      <c r="J27" s="151"/>
      <c r="K27" s="10" t="str">
        <f t="shared" ca="1" si="0"/>
        <v/>
      </c>
      <c r="L27" s="135"/>
      <c r="M27" s="135"/>
      <c r="N27" s="135"/>
      <c r="O27" s="102">
        <v>5523.1</v>
      </c>
      <c r="P27" s="102">
        <v>2</v>
      </c>
      <c r="Q27" s="12" t="str">
        <f>VLOOKUP(O27, '[1]لیست محصولات اردیبهشت ۱۴۰۳'!B:C,2,0)</f>
        <v>کوتوا دانکن | Kotowa Duncan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2550000</v>
      </c>
      <c r="U27" s="14"/>
      <c r="V27" s="15">
        <f t="shared" si="1"/>
        <v>0</v>
      </c>
      <c r="W27" s="11">
        <f t="shared" si="2"/>
        <v>2</v>
      </c>
      <c r="X27" s="13">
        <f t="shared" si="3"/>
        <v>5100000</v>
      </c>
      <c r="Y27" s="16"/>
      <c r="Z27" s="13">
        <f t="shared" si="4"/>
        <v>5100000</v>
      </c>
      <c r="AA27" s="155"/>
      <c r="AB27" s="154"/>
      <c r="AC27" s="153"/>
      <c r="AD27" s="152"/>
      <c r="AE27" s="18"/>
      <c r="AF27" s="20"/>
      <c r="AG27" s="21" t="str">
        <f t="shared" si="5"/>
        <v>TRUE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4"/>
      <c r="H28" s="126"/>
      <c r="I28" s="124"/>
      <c r="J28" s="124"/>
      <c r="K28" s="10" t="str">
        <f t="shared" ca="1" si="0"/>
        <v/>
      </c>
      <c r="L28" s="122"/>
      <c r="M28" s="122"/>
      <c r="N28" s="122"/>
      <c r="O28" s="102">
        <v>5522.1</v>
      </c>
      <c r="P28" s="102">
        <v>2</v>
      </c>
      <c r="Q28" s="12" t="str">
        <f>VLOOKUP(O28, '[1]لیست محصولات اردیبهشت ۱۴۰۳'!B:C,2,0)</f>
        <v>تامارا | Tamara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2600000</v>
      </c>
      <c r="U28" s="14"/>
      <c r="V28" s="15">
        <f t="shared" si="1"/>
        <v>0</v>
      </c>
      <c r="W28" s="11">
        <f t="shared" si="2"/>
        <v>2</v>
      </c>
      <c r="X28" s="13">
        <f t="shared" si="3"/>
        <v>5200000</v>
      </c>
      <c r="Y28" s="16"/>
      <c r="Z28" s="13">
        <f t="shared" si="4"/>
        <v>5200000</v>
      </c>
      <c r="AA28" s="134"/>
      <c r="AB28" s="132"/>
      <c r="AC28" s="128"/>
      <c r="AD28" s="130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>
        <v>14</v>
      </c>
      <c r="H29" s="9">
        <v>54408767501</v>
      </c>
      <c r="I29" s="102" t="s">
        <v>1393</v>
      </c>
      <c r="J29" s="102"/>
      <c r="K29" s="10" t="str">
        <f t="shared" ca="1" si="0"/>
        <v/>
      </c>
      <c r="L29" s="11" t="s">
        <v>330</v>
      </c>
      <c r="M29" s="11" t="s">
        <v>331</v>
      </c>
      <c r="N29" s="11"/>
      <c r="O29" s="102">
        <v>5523.1</v>
      </c>
      <c r="P29" s="102">
        <v>1</v>
      </c>
      <c r="Q29" s="12" t="str">
        <f>VLOOKUP(O29, '[1]لیست محصولات اردیبهشت ۱۴۰۳'!B:C,2,0)</f>
        <v>کوتوا دانکن | Kotowa Duncan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2550000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2550000</v>
      </c>
      <c r="Y29" s="16"/>
      <c r="Z29" s="13">
        <f t="shared" si="4"/>
        <v>2550000</v>
      </c>
      <c r="AA29" s="17" t="s">
        <v>87</v>
      </c>
      <c r="AB29" s="12" t="s">
        <v>332</v>
      </c>
      <c r="AC29" s="18" t="s">
        <v>333</v>
      </c>
      <c r="AD29" s="19"/>
      <c r="AE29" s="18"/>
      <c r="AF29" s="20"/>
      <c r="AG29" s="21" t="str">
        <f t="shared" si="5"/>
        <v>TRUE</v>
      </c>
      <c r="AH29" s="22" t="str">
        <f t="shared" si="6"/>
        <v>کرج عظیمیه میدان اسبی خیابان ارکیده پلاک۷۱ واحد ۱۲  - سرور جامعی زاده 09197173590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>
        <v>15</v>
      </c>
      <c r="H30" s="9">
        <v>275514203362</v>
      </c>
      <c r="I30" s="102" t="s">
        <v>1393</v>
      </c>
      <c r="J30" s="102"/>
      <c r="K30" s="10" t="str">
        <f t="shared" ca="1" si="0"/>
        <v/>
      </c>
      <c r="L30" s="11" t="s">
        <v>267</v>
      </c>
      <c r="M30" s="11" t="s">
        <v>1407</v>
      </c>
      <c r="N30" s="11"/>
      <c r="O30" s="102">
        <v>5523.2</v>
      </c>
      <c r="P30" s="102">
        <v>1</v>
      </c>
      <c r="Q30" s="12" t="str">
        <f>VLOOKUP(O30, '[1]لیست محصولات اردیبهشت ۱۴۰۳'!B:C,2,0)</f>
        <v>کوتوا دانکن | Kotowa Duncan</v>
      </c>
      <c r="R30" s="102"/>
      <c r="S30" s="11">
        <f>VLOOKUP(O30, '[1]لیست محصولات اردیبهشت ۱۴۰۳'!B:F,5,0)</f>
        <v>750</v>
      </c>
      <c r="T30" s="13">
        <f>VLOOKUP(O30, '[1]لیست محصولات اردیبهشت ۱۴۰۳'!B:G,6,0)</f>
        <v>12150000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12150000</v>
      </c>
      <c r="Y30" s="16"/>
      <c r="Z30" s="13">
        <f t="shared" si="4"/>
        <v>12150000</v>
      </c>
      <c r="AA30" s="17" t="s">
        <v>38</v>
      </c>
      <c r="AB30" s="12" t="s">
        <v>1408</v>
      </c>
      <c r="AC30" s="18" t="s">
        <v>1409</v>
      </c>
      <c r="AD30" s="19" t="s">
        <v>41</v>
      </c>
      <c r="AE30" s="18"/>
      <c r="AF30" s="20"/>
      <c r="AG30" s="21" t="str">
        <f t="shared" si="5"/>
        <v>TRUE</v>
      </c>
      <c r="AH30" s="22" t="str">
        <f t="shared" si="6"/>
        <v>تهران شهریار - باغستان،باباسلمان،ابتدای بلوار شهید کلهر  - علی دشتی 09123671245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16</v>
      </c>
      <c r="H31" s="9">
        <v>670364</v>
      </c>
      <c r="I31" s="102" t="s">
        <v>1393</v>
      </c>
      <c r="J31" s="102"/>
      <c r="K31" s="10" t="str">
        <f t="shared" ca="1" si="0"/>
        <v/>
      </c>
      <c r="L31" s="11" t="s">
        <v>280</v>
      </c>
      <c r="M31" s="11" t="s">
        <v>1410</v>
      </c>
      <c r="N31" s="11"/>
      <c r="O31" s="102">
        <v>3326.1</v>
      </c>
      <c r="P31" s="102">
        <v>1</v>
      </c>
      <c r="Q31" s="12" t="str">
        <f>VLOOKUP(O31, '[1]لیست محصولات اردیبهشت ۱۴۰۳'!B:C,2,0)</f>
        <v>میاگروس | Milagros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3750000</v>
      </c>
      <c r="U31" s="14"/>
      <c r="V31" s="15">
        <f t="shared" si="1"/>
        <v>0</v>
      </c>
      <c r="W31" s="11">
        <f t="shared" si="2"/>
        <v>1</v>
      </c>
      <c r="X31" s="13">
        <f t="shared" si="3"/>
        <v>3750000</v>
      </c>
      <c r="Y31" s="16"/>
      <c r="Z31" s="13">
        <f t="shared" si="4"/>
        <v>3750000</v>
      </c>
      <c r="AA31" s="17" t="s">
        <v>38</v>
      </c>
      <c r="AB31" s="12" t="s">
        <v>1411</v>
      </c>
      <c r="AC31" s="18" t="s">
        <v>1412</v>
      </c>
      <c r="AD31" s="19" t="s">
        <v>41</v>
      </c>
      <c r="AE31" s="18"/>
      <c r="AF31" s="20"/>
      <c r="AG31" s="21" t="str">
        <f t="shared" si="5"/>
        <v>TRUE</v>
      </c>
      <c r="AH31" s="22" t="str">
        <f t="shared" si="6"/>
        <v>تهران خیابان پیروزی - بلوار ابوذر - پل سوم - علامه امیننی شمالی -نبش بهشت پنجم - پلاک 112 - طبقه همکف  - محسن الهامی 09105101872</v>
      </c>
    </row>
    <row r="32" spans="1:34" ht="22.35" customHeight="1">
      <c r="A32" s="7"/>
      <c r="B32" s="7"/>
      <c r="C32" s="7"/>
      <c r="D32" s="7"/>
      <c r="E32" s="7"/>
      <c r="F32" s="8"/>
      <c r="G32" s="102">
        <v>17</v>
      </c>
      <c r="H32" s="9">
        <v>275520223684</v>
      </c>
      <c r="I32" s="102" t="s">
        <v>1393</v>
      </c>
      <c r="J32" s="102"/>
      <c r="K32" s="10" t="str">
        <f t="shared" ca="1" si="0"/>
        <v/>
      </c>
      <c r="L32" s="11" t="s">
        <v>216</v>
      </c>
      <c r="M32" s="11" t="s">
        <v>1413</v>
      </c>
      <c r="N32" s="11"/>
      <c r="O32" s="102">
        <v>5523.1</v>
      </c>
      <c r="P32" s="102">
        <v>1</v>
      </c>
      <c r="Q32" s="12" t="str">
        <f>VLOOKUP(O32, '[1]لیست محصولات اردیبهشت ۱۴۰۳'!B:C,2,0)</f>
        <v>کوتوا دانکن | Kotowa Duncan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2550000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2550000</v>
      </c>
      <c r="Y32" s="16"/>
      <c r="Z32" s="13">
        <f t="shared" si="4"/>
        <v>2550000</v>
      </c>
      <c r="AA32" s="17" t="s">
        <v>292</v>
      </c>
      <c r="AB32" s="12" t="s">
        <v>1414</v>
      </c>
      <c r="AC32" s="18" t="s">
        <v>1415</v>
      </c>
      <c r="AD32" s="19"/>
      <c r="AE32" s="103" t="s">
        <v>1343</v>
      </c>
      <c r="AF32" s="20"/>
      <c r="AG32" s="21" t="str">
        <f t="shared" si="5"/>
        <v>TRUE</v>
      </c>
      <c r="AH32" s="22" t="str">
        <f t="shared" si="6"/>
        <v>اصفهان سده لنجان-خیابان امام-کوچه فطرت-بن بست مالک-پلاک ۶۰  - امیرحسین ادیبی 09360706464</v>
      </c>
    </row>
    <row r="33" spans="1:34" ht="22.35" customHeight="1">
      <c r="A33" s="7"/>
      <c r="B33" s="7"/>
      <c r="C33" s="7"/>
      <c r="D33" s="7"/>
      <c r="E33" s="7"/>
      <c r="F33" s="8"/>
      <c r="G33" s="123">
        <v>18</v>
      </c>
      <c r="H33" s="125">
        <v>275532235402</v>
      </c>
      <c r="I33" s="123" t="s">
        <v>1393</v>
      </c>
      <c r="J33" s="123"/>
      <c r="K33" s="10" t="str">
        <f t="shared" ca="1" si="0"/>
        <v/>
      </c>
      <c r="L33" s="121" t="s">
        <v>1416</v>
      </c>
      <c r="M33" s="121" t="s">
        <v>1417</v>
      </c>
      <c r="N33" s="121" t="s">
        <v>1418</v>
      </c>
      <c r="O33" s="102">
        <v>5511.22</v>
      </c>
      <c r="P33" s="102">
        <v>8</v>
      </c>
      <c r="Q33" s="65" t="str">
        <f>VLOOKUP(O33, '[1]لیست محصولات اردیبهشت ۱۴۰۳'!B:C,2,0)</f>
        <v>هامبلا(رست دمی) | Hambella( Filter Roast)</v>
      </c>
      <c r="R33" s="102"/>
      <c r="S33" s="11">
        <f>VLOOKUP(O33, '[1]لیست محصولات اردیبهشت ۱۴۰۳'!B:F,5,0)</f>
        <v>750</v>
      </c>
      <c r="T33" s="13">
        <f>VLOOKUP(O33, '[1]لیست محصولات اردیبهشت ۱۴۰۳'!B:G,6,0)</f>
        <v>13350000</v>
      </c>
      <c r="U33" s="14"/>
      <c r="V33" s="15">
        <f t="shared" si="1"/>
        <v>0</v>
      </c>
      <c r="W33" s="11">
        <f t="shared" si="2"/>
        <v>8</v>
      </c>
      <c r="X33" s="13">
        <f t="shared" si="3"/>
        <v>106800000</v>
      </c>
      <c r="Y33" s="16"/>
      <c r="Z33" s="13">
        <f t="shared" si="4"/>
        <v>106800000</v>
      </c>
      <c r="AA33" s="133" t="s">
        <v>38</v>
      </c>
      <c r="AB33" s="131" t="s">
        <v>1419</v>
      </c>
      <c r="AC33" s="127" t="s">
        <v>1420</v>
      </c>
      <c r="AD33" s="129"/>
      <c r="AE33" s="18"/>
      <c r="AF33" s="20"/>
      <c r="AG33" s="21" t="str">
        <f t="shared" si="5"/>
        <v>TRUE</v>
      </c>
      <c r="AH33" s="22" t="str">
        <f t="shared" si="6"/>
        <v>تهران نیاوران جماران خ حسن پور سرای محله جماران کافه کتاب زنو - بهارک حسینی 09128028406</v>
      </c>
    </row>
    <row r="34" spans="1:34" ht="22.35" customHeight="1">
      <c r="A34" s="7"/>
      <c r="B34" s="7"/>
      <c r="C34" s="7"/>
      <c r="D34" s="7"/>
      <c r="E34" s="7"/>
      <c r="F34" s="8"/>
      <c r="G34" s="151"/>
      <c r="H34" s="182"/>
      <c r="I34" s="151"/>
      <c r="J34" s="151"/>
      <c r="K34" s="10" t="str">
        <f t="shared" ca="1" si="0"/>
        <v/>
      </c>
      <c r="L34" s="135"/>
      <c r="M34" s="135"/>
      <c r="N34" s="135"/>
      <c r="O34" s="102">
        <v>3326.1</v>
      </c>
      <c r="P34" s="102">
        <v>5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3750000</v>
      </c>
      <c r="U34" s="14"/>
      <c r="V34" s="15">
        <f t="shared" si="1"/>
        <v>0</v>
      </c>
      <c r="W34" s="11">
        <f t="shared" si="2"/>
        <v>5</v>
      </c>
      <c r="X34" s="13">
        <f t="shared" si="3"/>
        <v>18750000</v>
      </c>
      <c r="Y34" s="16"/>
      <c r="Z34" s="13">
        <f t="shared" si="4"/>
        <v>18750000</v>
      </c>
      <c r="AA34" s="155"/>
      <c r="AB34" s="154"/>
      <c r="AC34" s="153"/>
      <c r="AD34" s="152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24"/>
      <c r="H35" s="126"/>
      <c r="I35" s="124"/>
      <c r="J35" s="124"/>
      <c r="K35" s="10" t="str">
        <f t="shared" ca="1" si="0"/>
        <v/>
      </c>
      <c r="L35" s="122"/>
      <c r="M35" s="122"/>
      <c r="N35" s="122"/>
      <c r="O35" s="102">
        <v>3325.1</v>
      </c>
      <c r="P35" s="102">
        <v>5</v>
      </c>
      <c r="Q35" s="12" t="str">
        <f>VLOOKUP(O35, '[1]لیست محصولات اردیبهشت ۱۴۰۳'!B:C,2,0)</f>
        <v>راتناگری | Ratnagiri</v>
      </c>
      <c r="R35" s="102"/>
      <c r="S35" s="11">
        <f>VLOOKUP(O35, '[1]لیست محصولات اردیبهشت ۱۴۰۳'!B:F,5,0)</f>
        <v>150</v>
      </c>
      <c r="T35" s="13">
        <f>VLOOKUP(O35, '[1]لیست محصولات اردیبهشت ۱۴۰۳'!B:G,6,0)</f>
        <v>4250000</v>
      </c>
      <c r="U35" s="14"/>
      <c r="V35" s="15">
        <f t="shared" si="1"/>
        <v>0</v>
      </c>
      <c r="W35" s="11">
        <f t="shared" si="2"/>
        <v>5</v>
      </c>
      <c r="X35" s="13">
        <f t="shared" si="3"/>
        <v>21250000</v>
      </c>
      <c r="Y35" s="16"/>
      <c r="Z35" s="13">
        <f t="shared" si="4"/>
        <v>21250000</v>
      </c>
      <c r="AA35" s="134"/>
      <c r="AB35" s="132"/>
      <c r="AC35" s="128"/>
      <c r="AD35" s="130"/>
      <c r="AE35" s="18"/>
      <c r="AF35" s="20"/>
      <c r="AG35" s="21" t="str">
        <f t="shared" si="5"/>
        <v>TRUE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23">
        <v>19</v>
      </c>
      <c r="H36" s="125">
        <v>918653</v>
      </c>
      <c r="I36" s="123" t="s">
        <v>1393</v>
      </c>
      <c r="J36" s="123"/>
      <c r="K36" s="10" t="str">
        <f t="shared" ca="1" si="0"/>
        <v/>
      </c>
      <c r="L36" s="121" t="s">
        <v>129</v>
      </c>
      <c r="M36" s="121" t="s">
        <v>276</v>
      </c>
      <c r="N36" s="121"/>
      <c r="O36" s="102">
        <v>5522.1</v>
      </c>
      <c r="P36" s="102">
        <v>1</v>
      </c>
      <c r="Q36" s="12" t="str">
        <f>VLOOKUP(O36, '[1]لیست محصولات اردیبهشت ۱۴۰۳'!B:C,2,0)</f>
        <v>تامارا | Tamara</v>
      </c>
      <c r="R36" s="102" t="s">
        <v>460</v>
      </c>
      <c r="S36" s="11">
        <f>VLOOKUP(O36, '[1]لیست محصولات اردیبهشت ۱۴۰۳'!B:F,5,0)</f>
        <v>150</v>
      </c>
      <c r="T36" s="13">
        <f>VLOOKUP(O36, '[1]لیست محصولات اردیبهشت ۱۴۰۳'!B:G,6,0)</f>
        <v>2600000</v>
      </c>
      <c r="U36" s="14"/>
      <c r="V36" s="15">
        <f t="shared" si="1"/>
        <v>0</v>
      </c>
      <c r="W36" s="11">
        <f t="shared" si="2"/>
        <v>1</v>
      </c>
      <c r="X36" s="13">
        <f t="shared" si="3"/>
        <v>2600000</v>
      </c>
      <c r="Y36" s="16"/>
      <c r="Z36" s="13">
        <f t="shared" si="4"/>
        <v>2600000</v>
      </c>
      <c r="AA36" s="133" t="s">
        <v>105</v>
      </c>
      <c r="AB36" s="131" t="s">
        <v>1421</v>
      </c>
      <c r="AC36" s="127" t="s">
        <v>1422</v>
      </c>
      <c r="AD36" s="129"/>
      <c r="AE36" s="18"/>
      <c r="AF36" s="20"/>
      <c r="AG36" s="21" t="str">
        <f t="shared" si="5"/>
        <v>TRUE</v>
      </c>
      <c r="AH36" s="22" t="str">
        <f t="shared" si="6"/>
        <v>رشت خیابان باهنر، کوچه میثم ۱، بن بست اول، ساختمان نیکی، طبقه اول، واحد دوم  - امین نوروزی 09330512117</v>
      </c>
    </row>
    <row r="37" spans="1:34" ht="22.35" customHeight="1">
      <c r="A37" s="7"/>
      <c r="B37" s="7"/>
      <c r="C37" s="7"/>
      <c r="D37" s="7"/>
      <c r="E37" s="7"/>
      <c r="F37" s="8"/>
      <c r="G37" s="124"/>
      <c r="H37" s="126"/>
      <c r="I37" s="124"/>
      <c r="J37" s="124"/>
      <c r="K37" s="10" t="str">
        <f t="shared" ca="1" si="0"/>
        <v/>
      </c>
      <c r="L37" s="122"/>
      <c r="M37" s="122"/>
      <c r="N37" s="122"/>
      <c r="O37" s="102">
        <v>3326.1</v>
      </c>
      <c r="P37" s="102">
        <v>1</v>
      </c>
      <c r="Q37" s="12" t="str">
        <f>VLOOKUP(O37, '[1]لیست محصولات اردیبهشت ۱۴۰۳'!B:C,2,0)</f>
        <v>میاگروس | Milagros</v>
      </c>
      <c r="R37" s="102" t="s">
        <v>460</v>
      </c>
      <c r="S37" s="11">
        <f>VLOOKUP(O37, '[1]لیست محصولات اردیبهشت ۱۴۰۳'!B:F,5,0)</f>
        <v>150</v>
      </c>
      <c r="T37" s="13">
        <f>VLOOKUP(O37, '[1]لیست محصولات اردیبهشت ۱۴۰۳'!B:G,6,0)</f>
        <v>3750000</v>
      </c>
      <c r="U37" s="14"/>
      <c r="V37" s="15">
        <f t="shared" si="1"/>
        <v>0</v>
      </c>
      <c r="W37" s="11">
        <f t="shared" si="2"/>
        <v>1</v>
      </c>
      <c r="X37" s="13">
        <f t="shared" si="3"/>
        <v>3750000</v>
      </c>
      <c r="Y37" s="16"/>
      <c r="Z37" s="13">
        <f t="shared" si="4"/>
        <v>3750000</v>
      </c>
      <c r="AA37" s="134"/>
      <c r="AB37" s="132"/>
      <c r="AC37" s="128"/>
      <c r="AD37" s="130"/>
      <c r="AE37" s="18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23">
        <v>20</v>
      </c>
      <c r="H38" s="125">
        <v>275544204388</v>
      </c>
      <c r="I38" s="123" t="s">
        <v>1393</v>
      </c>
      <c r="J38" s="123"/>
      <c r="K38" s="10" t="str">
        <f t="shared" ca="1" si="0"/>
        <v/>
      </c>
      <c r="L38" s="121" t="s">
        <v>441</v>
      </c>
      <c r="M38" s="121" t="s">
        <v>1423</v>
      </c>
      <c r="N38" s="121"/>
      <c r="O38" s="102">
        <v>5523.1</v>
      </c>
      <c r="P38" s="102">
        <v>1</v>
      </c>
      <c r="Q38" s="12" t="str">
        <f>VLOOKUP(O38, '[1]لیست محصولات اردیبهشت ۱۴۰۳'!B:C,2,0)</f>
        <v>کوتوا دانکن | Kotowa Duncan</v>
      </c>
      <c r="R38" s="102" t="s">
        <v>151</v>
      </c>
      <c r="S38" s="11">
        <f>VLOOKUP(O38, '[1]لیست محصولات اردیبهشت ۱۴۰۳'!B:F,5,0)</f>
        <v>150</v>
      </c>
      <c r="T38" s="13">
        <f>VLOOKUP(O38, '[1]لیست محصولات اردیبهشت ۱۴۰۳'!B:G,6,0)</f>
        <v>2550000</v>
      </c>
      <c r="U38" s="14"/>
      <c r="V38" s="15">
        <f t="shared" si="1"/>
        <v>0</v>
      </c>
      <c r="W38" s="11">
        <f t="shared" si="2"/>
        <v>1</v>
      </c>
      <c r="X38" s="13">
        <f t="shared" si="3"/>
        <v>2550000</v>
      </c>
      <c r="Y38" s="16"/>
      <c r="Z38" s="13">
        <f t="shared" si="4"/>
        <v>2550000</v>
      </c>
      <c r="AA38" s="133" t="s">
        <v>38</v>
      </c>
      <c r="AB38" s="131" t="s">
        <v>1424</v>
      </c>
      <c r="AC38" s="127" t="s">
        <v>1425</v>
      </c>
      <c r="AD38" s="129" t="s">
        <v>41</v>
      </c>
      <c r="AE38" s="18"/>
      <c r="AF38" s="20"/>
      <c r="AG38" s="21" t="str">
        <f t="shared" si="5"/>
        <v>TRUE</v>
      </c>
      <c r="AH38" s="22" t="str">
        <f t="shared" si="6"/>
        <v>تهران پیامبر غربی، بلوار مطهری، کوچه چهارم شرقی، پلاک ۴، واحد ۵  - احمد مقدسی زاده 09125658469</v>
      </c>
    </row>
    <row r="39" spans="1:34" ht="22.35" customHeight="1">
      <c r="A39" s="7"/>
      <c r="B39" s="7"/>
      <c r="C39" s="7"/>
      <c r="D39" s="7"/>
      <c r="E39" s="7"/>
      <c r="F39" s="8"/>
      <c r="G39" s="124"/>
      <c r="H39" s="126"/>
      <c r="I39" s="124"/>
      <c r="J39" s="124"/>
      <c r="K39" s="10" t="str">
        <f t="shared" ca="1" si="0"/>
        <v/>
      </c>
      <c r="L39" s="122"/>
      <c r="M39" s="122"/>
      <c r="N39" s="122"/>
      <c r="O39" s="102">
        <v>5522.1</v>
      </c>
      <c r="P39" s="102">
        <v>1</v>
      </c>
      <c r="Q39" s="12" t="str">
        <f>VLOOKUP(O39, '[1]لیست محصولات اردیبهشت ۱۴۰۳'!B:C,2,0)</f>
        <v>تامارا | Tamara</v>
      </c>
      <c r="R39" s="102" t="s">
        <v>151</v>
      </c>
      <c r="S39" s="11">
        <f>VLOOKUP(O39, '[1]لیست محصولات اردیبهشت ۱۴۰۳'!B:F,5,0)</f>
        <v>150</v>
      </c>
      <c r="T39" s="13">
        <f>VLOOKUP(O39, '[1]لیست محصولات اردیبهشت ۱۴۰۳'!B:G,6,0)</f>
        <v>2600000</v>
      </c>
      <c r="U39" s="14"/>
      <c r="V39" s="15">
        <f t="shared" si="1"/>
        <v>0</v>
      </c>
      <c r="W39" s="11">
        <f t="shared" si="2"/>
        <v>1</v>
      </c>
      <c r="X39" s="13">
        <f t="shared" si="3"/>
        <v>2600000</v>
      </c>
      <c r="Y39" s="16"/>
      <c r="Z39" s="13">
        <f t="shared" si="4"/>
        <v>2600000</v>
      </c>
      <c r="AA39" s="134"/>
      <c r="AB39" s="132"/>
      <c r="AC39" s="128"/>
      <c r="AD39" s="130"/>
      <c r="AE39" s="18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23">
        <v>21</v>
      </c>
      <c r="H40" s="125">
        <v>275551543959</v>
      </c>
      <c r="I40" s="123" t="s">
        <v>1426</v>
      </c>
      <c r="J40" s="123"/>
      <c r="K40" s="10" t="str">
        <f t="shared" ca="1" si="0"/>
        <v/>
      </c>
      <c r="L40" s="121" t="s">
        <v>1293</v>
      </c>
      <c r="M40" s="121" t="s">
        <v>1090</v>
      </c>
      <c r="N40" s="121"/>
      <c r="O40" s="102">
        <v>5523.1</v>
      </c>
      <c r="P40" s="102">
        <v>1</v>
      </c>
      <c r="Q40" s="12" t="str">
        <f>VLOOKUP(O40, '[1]لیست محصولات اردیبهشت ۱۴۰۳'!B:C,2,0)</f>
        <v>کوتوا دانکن | Kotowa Duncan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2550000</v>
      </c>
      <c r="U40" s="14"/>
      <c r="V40" s="15">
        <f t="shared" si="1"/>
        <v>0</v>
      </c>
      <c r="W40" s="11">
        <f t="shared" si="2"/>
        <v>1</v>
      </c>
      <c r="X40" s="13">
        <f t="shared" si="3"/>
        <v>2550000</v>
      </c>
      <c r="Y40" s="16"/>
      <c r="Z40" s="13">
        <f t="shared" si="4"/>
        <v>2550000</v>
      </c>
      <c r="AA40" s="133" t="s">
        <v>38</v>
      </c>
      <c r="AB40" s="131" t="s">
        <v>1427</v>
      </c>
      <c r="AC40" s="127" t="s">
        <v>1428</v>
      </c>
      <c r="AD40" s="129" t="s">
        <v>41</v>
      </c>
      <c r="AE40" s="162" t="s">
        <v>939</v>
      </c>
      <c r="AF40" s="20"/>
      <c r="AG40" s="21" t="str">
        <f t="shared" si="5"/>
        <v>TRUE</v>
      </c>
      <c r="AH40" s="22" t="str">
        <f t="shared" si="6"/>
        <v>تهران خ فردوسی جنوبی، روبروی کوچه برلن، ادارات مرکزی بانک ملی  - کمال موسوی 09193481235</v>
      </c>
    </row>
    <row r="41" spans="1:34" ht="22.35" customHeight="1">
      <c r="A41" s="7"/>
      <c r="B41" s="7"/>
      <c r="C41" s="7"/>
      <c r="D41" s="7"/>
      <c r="E41" s="7"/>
      <c r="F41" s="8"/>
      <c r="G41" s="151"/>
      <c r="H41" s="182"/>
      <c r="I41" s="151"/>
      <c r="J41" s="151"/>
      <c r="K41" s="10" t="str">
        <f t="shared" ca="1" si="0"/>
        <v/>
      </c>
      <c r="L41" s="135"/>
      <c r="M41" s="135"/>
      <c r="N41" s="135"/>
      <c r="O41" s="102">
        <v>5511.1</v>
      </c>
      <c r="P41" s="102">
        <v>1</v>
      </c>
      <c r="Q41" s="12" t="str">
        <f>VLOOKUP(O41, '[1]لیست محصولات اردیبهشت ۱۴۰۳'!B:C,2,0)</f>
        <v>هامبلا | Hambella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2800000</v>
      </c>
      <c r="U41" s="14"/>
      <c r="V41" s="15">
        <f t="shared" si="1"/>
        <v>0</v>
      </c>
      <c r="W41" s="11">
        <f t="shared" si="2"/>
        <v>1</v>
      </c>
      <c r="X41" s="13">
        <f t="shared" si="3"/>
        <v>2800000</v>
      </c>
      <c r="Y41" s="16"/>
      <c r="Z41" s="13">
        <f t="shared" si="4"/>
        <v>2800000</v>
      </c>
      <c r="AA41" s="155"/>
      <c r="AB41" s="154"/>
      <c r="AC41" s="153"/>
      <c r="AD41" s="152"/>
      <c r="AE41" s="207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24"/>
      <c r="H42" s="126"/>
      <c r="I42" s="124"/>
      <c r="J42" s="124"/>
      <c r="K42" s="10" t="str">
        <f t="shared" ca="1" si="0"/>
        <v/>
      </c>
      <c r="L42" s="122"/>
      <c r="M42" s="122"/>
      <c r="N42" s="122"/>
      <c r="O42" s="102">
        <v>3326.1</v>
      </c>
      <c r="P42" s="102">
        <v>1</v>
      </c>
      <c r="Q42" s="12" t="str">
        <f>VLOOKUP(O42, '[1]لیست محصولات اردیبهشت ۱۴۰۳'!B:C,2,0)</f>
        <v>میاگروس | Milagros</v>
      </c>
      <c r="R42" s="102"/>
      <c r="S42" s="11">
        <f>VLOOKUP(O42, '[1]لیست محصولات اردیبهشت ۱۴۰۳'!B:F,5,0)</f>
        <v>150</v>
      </c>
      <c r="T42" s="13">
        <f>VLOOKUP(O42, '[1]لیست محصولات اردیبهشت ۱۴۰۳'!B:G,6,0)</f>
        <v>3750000</v>
      </c>
      <c r="U42" s="14"/>
      <c r="V42" s="15">
        <f t="shared" si="1"/>
        <v>0</v>
      </c>
      <c r="W42" s="11">
        <f t="shared" si="2"/>
        <v>1</v>
      </c>
      <c r="X42" s="13">
        <f t="shared" si="3"/>
        <v>3750000</v>
      </c>
      <c r="Y42" s="16"/>
      <c r="Z42" s="13">
        <f t="shared" si="4"/>
        <v>3750000</v>
      </c>
      <c r="AA42" s="134"/>
      <c r="AB42" s="132"/>
      <c r="AC42" s="128"/>
      <c r="AD42" s="130"/>
      <c r="AE42" s="163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>
        <v>22</v>
      </c>
      <c r="H43" s="9">
        <v>275561259892</v>
      </c>
      <c r="I43" s="102" t="s">
        <v>1426</v>
      </c>
      <c r="J43" s="102"/>
      <c r="K43" s="10" t="str">
        <f t="shared" ca="1" si="0"/>
        <v/>
      </c>
      <c r="L43" s="11" t="s">
        <v>267</v>
      </c>
      <c r="M43" s="11" t="s">
        <v>1429</v>
      </c>
      <c r="N43" s="11" t="s">
        <v>1430</v>
      </c>
      <c r="O43" s="102">
        <v>3326.1</v>
      </c>
      <c r="P43" s="102">
        <v>1</v>
      </c>
      <c r="Q43" s="12" t="str">
        <f>VLOOKUP(O43, '[1]لیست محصولات اردیبهشت ۱۴۰۳'!B:C,2,0)</f>
        <v>میاگروس | Milagros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3750000</v>
      </c>
      <c r="U43" s="14"/>
      <c r="V43" s="15">
        <f t="shared" si="1"/>
        <v>0</v>
      </c>
      <c r="W43" s="11">
        <f t="shared" si="2"/>
        <v>1</v>
      </c>
      <c r="X43" s="13">
        <f t="shared" si="3"/>
        <v>3750000</v>
      </c>
      <c r="Y43" s="16"/>
      <c r="Z43" s="13">
        <f t="shared" si="4"/>
        <v>3750000</v>
      </c>
      <c r="AA43" s="17" t="s">
        <v>250</v>
      </c>
      <c r="AB43" s="12" t="s">
        <v>1431</v>
      </c>
      <c r="AC43" s="18" t="s">
        <v>1432</v>
      </c>
      <c r="AD43" s="19"/>
      <c r="AE43" s="18"/>
      <c r="AF43" s="20"/>
      <c r="AG43" s="21" t="str">
        <f t="shared" si="5"/>
        <v>TRUE</v>
      </c>
      <c r="AH43" s="22" t="str">
        <f t="shared" si="6"/>
        <v>سمنان میدان امام علی قهوه باماهاس - علی سیاهبالایی 09117328528</v>
      </c>
    </row>
    <row r="44" spans="1:34" ht="22.35" customHeight="1">
      <c r="A44" s="7"/>
      <c r="B44" s="7"/>
      <c r="C44" s="7"/>
      <c r="D44" s="7"/>
      <c r="E44" s="7"/>
      <c r="F44" s="8"/>
      <c r="G44" s="102">
        <v>23</v>
      </c>
      <c r="H44" s="9">
        <v>275563550287</v>
      </c>
      <c r="I44" s="102" t="s">
        <v>1426</v>
      </c>
      <c r="J44" s="102"/>
      <c r="K44" s="10" t="str">
        <f t="shared" ca="1" si="0"/>
        <v/>
      </c>
      <c r="L44" s="11" t="s">
        <v>1433</v>
      </c>
      <c r="M44" s="11" t="s">
        <v>1434</v>
      </c>
      <c r="N44" s="11"/>
      <c r="O44" s="102">
        <v>3326.1</v>
      </c>
      <c r="P44" s="102">
        <v>2</v>
      </c>
      <c r="Q44" s="12" t="str">
        <f>VLOOKUP(O44, '[1]لیست محصولات اردیبهشت ۱۴۰۳'!B:C,2,0)</f>
        <v>میاگروس | Milagros</v>
      </c>
      <c r="R44" s="102"/>
      <c r="S44" s="11">
        <f>VLOOKUP(O44, '[1]لیست محصولات اردیبهشت ۱۴۰۳'!B:F,5,0)</f>
        <v>150</v>
      </c>
      <c r="T44" s="13">
        <f>VLOOKUP(O44, '[1]لیست محصولات اردیبهشت ۱۴۰۳'!B:G,6,0)</f>
        <v>3750000</v>
      </c>
      <c r="U44" s="14"/>
      <c r="V44" s="15">
        <f t="shared" si="1"/>
        <v>0</v>
      </c>
      <c r="W44" s="11">
        <f t="shared" si="2"/>
        <v>2</v>
      </c>
      <c r="X44" s="13">
        <f t="shared" si="3"/>
        <v>7500000</v>
      </c>
      <c r="Y44" s="16"/>
      <c r="Z44" s="13">
        <f t="shared" si="4"/>
        <v>7500000</v>
      </c>
      <c r="AA44" s="17" t="s">
        <v>38</v>
      </c>
      <c r="AB44" s="12" t="s">
        <v>1435</v>
      </c>
      <c r="AC44" s="18" t="s">
        <v>1436</v>
      </c>
      <c r="AD44" s="19" t="s">
        <v>41</v>
      </c>
      <c r="AE44" s="18"/>
      <c r="AF44" s="20"/>
      <c r="AG44" s="21" t="str">
        <f t="shared" si="5"/>
        <v>TRUE</v>
      </c>
      <c r="AH44" s="22" t="str">
        <f t="shared" si="6"/>
        <v>تهران خ مطهری - خ کوه نور - نبش ششم - ساختمان مبین‌نت  - یوسف حاجی صادقی 09127783226</v>
      </c>
    </row>
    <row r="45" spans="1:34" ht="22.35" customHeight="1">
      <c r="A45" s="7"/>
      <c r="B45" s="7"/>
      <c r="C45" s="7"/>
      <c r="D45" s="7"/>
      <c r="E45" s="7"/>
      <c r="F45" s="8"/>
      <c r="G45" s="123">
        <v>24</v>
      </c>
      <c r="H45" s="125">
        <v>275571591156</v>
      </c>
      <c r="I45" s="123" t="s">
        <v>1426</v>
      </c>
      <c r="J45" s="123"/>
      <c r="K45" s="10" t="str">
        <f t="shared" ca="1" si="0"/>
        <v/>
      </c>
      <c r="L45" s="121" t="s">
        <v>1437</v>
      </c>
      <c r="M45" s="121" t="s">
        <v>1438</v>
      </c>
      <c r="N45" s="121"/>
      <c r="O45" s="102">
        <v>5523.1</v>
      </c>
      <c r="P45" s="102">
        <v>1</v>
      </c>
      <c r="Q45" s="12" t="str">
        <f>VLOOKUP(O45, '[1]لیست محصولات اردیبهشت ۱۴۰۳'!B:C,2,0)</f>
        <v>کوتوا دانکن | Kotowa Duncan</v>
      </c>
      <c r="R45" s="102"/>
      <c r="S45" s="11">
        <f>VLOOKUP(O45, '[1]لیست محصولات اردیبهشت ۱۴۰۳'!B:F,5,0)</f>
        <v>150</v>
      </c>
      <c r="T45" s="13">
        <f>VLOOKUP(O45, '[1]لیست محصولات اردیبهشت ۱۴۰۳'!B:G,6,0)</f>
        <v>2550000</v>
      </c>
      <c r="U45" s="24"/>
      <c r="V45" s="15">
        <f t="shared" si="1"/>
        <v>0</v>
      </c>
      <c r="W45" s="11">
        <f t="shared" si="2"/>
        <v>1</v>
      </c>
      <c r="X45" s="13">
        <f t="shared" si="3"/>
        <v>2550000</v>
      </c>
      <c r="Y45" s="16"/>
      <c r="Z45" s="13">
        <f t="shared" si="4"/>
        <v>2550000</v>
      </c>
      <c r="AA45" s="133" t="s">
        <v>83</v>
      </c>
      <c r="AB45" s="131" t="s">
        <v>1439</v>
      </c>
      <c r="AC45" s="127" t="s">
        <v>1440</v>
      </c>
      <c r="AD45" s="129"/>
      <c r="AE45" s="127"/>
      <c r="AF45" s="20"/>
      <c r="AG45" s="21" t="str">
        <f t="shared" si="5"/>
        <v>TRUE</v>
      </c>
      <c r="AH45" s="22" t="str">
        <f t="shared" si="6"/>
        <v>مشهد خیابان دستغیب- نرسیده به چهارراه خیام- خیابان مهندس - مهندس ۱۰ - پلاک یک ممیز شانزده- واحد ۴  - نعما محمدیان روشن 09155131699</v>
      </c>
    </row>
    <row r="46" spans="1:34" ht="22.35" customHeight="1">
      <c r="A46" s="7"/>
      <c r="B46" s="7"/>
      <c r="C46" s="7"/>
      <c r="D46" s="7"/>
      <c r="E46" s="7"/>
      <c r="F46" s="8"/>
      <c r="G46" s="151"/>
      <c r="H46" s="182"/>
      <c r="I46" s="151"/>
      <c r="J46" s="151"/>
      <c r="K46" s="10" t="str">
        <f t="shared" ca="1" si="0"/>
        <v/>
      </c>
      <c r="L46" s="135"/>
      <c r="M46" s="135"/>
      <c r="N46" s="135"/>
      <c r="O46" s="102">
        <v>5522.1</v>
      </c>
      <c r="P46" s="102">
        <v>1</v>
      </c>
      <c r="Q46" s="12" t="str">
        <f>VLOOKUP(O46, '[1]لیست محصولات اردیبهشت ۱۴۰۳'!B:C,2,0)</f>
        <v>تامارا | Tamara</v>
      </c>
      <c r="R46" s="102"/>
      <c r="S46" s="11">
        <f>VLOOKUP(O46, '[1]لیست محصولات اردیبهشت ۱۴۰۳'!B:F,5,0)</f>
        <v>150</v>
      </c>
      <c r="T46" s="13">
        <f>VLOOKUP(O46, '[1]لیست محصولات اردیبهشت ۱۴۰۳'!B:G,6,0)</f>
        <v>2600000</v>
      </c>
      <c r="U46" s="24"/>
      <c r="V46" s="15">
        <f t="shared" si="1"/>
        <v>0</v>
      </c>
      <c r="W46" s="11">
        <f t="shared" si="2"/>
        <v>1</v>
      </c>
      <c r="X46" s="13">
        <f t="shared" si="3"/>
        <v>2600000</v>
      </c>
      <c r="Y46" s="16"/>
      <c r="Z46" s="13">
        <f t="shared" si="4"/>
        <v>2600000</v>
      </c>
      <c r="AA46" s="155"/>
      <c r="AB46" s="154"/>
      <c r="AC46" s="153"/>
      <c r="AD46" s="152"/>
      <c r="AE46" s="153"/>
      <c r="AF46" s="20"/>
      <c r="AG46" s="21" t="str">
        <f t="shared" si="5"/>
        <v>TRUE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51"/>
      <c r="H47" s="182"/>
      <c r="I47" s="151"/>
      <c r="J47" s="151"/>
      <c r="K47" s="10" t="str">
        <f t="shared" ca="1" si="0"/>
        <v/>
      </c>
      <c r="L47" s="135"/>
      <c r="M47" s="135"/>
      <c r="N47" s="135"/>
      <c r="O47" s="102">
        <v>3326.1</v>
      </c>
      <c r="P47" s="102">
        <v>1</v>
      </c>
      <c r="Q47" s="12" t="str">
        <f>VLOOKUP(O47, '[1]لیست محصولات اردیبهشت ۱۴۰۳'!B:C,2,0)</f>
        <v>میاگروس | Milagros</v>
      </c>
      <c r="R47" s="102"/>
      <c r="S47" s="11">
        <f>VLOOKUP(O47, '[1]لیست محصولات اردیبهشت ۱۴۰۳'!B:F,5,0)</f>
        <v>150</v>
      </c>
      <c r="T47" s="13">
        <f>VLOOKUP(O47, '[1]لیست محصولات اردیبهشت ۱۴۰۳'!B:G,6,0)</f>
        <v>3750000</v>
      </c>
      <c r="U47" s="14"/>
      <c r="V47" s="15">
        <f t="shared" si="1"/>
        <v>0</v>
      </c>
      <c r="W47" s="11">
        <f t="shared" si="2"/>
        <v>1</v>
      </c>
      <c r="X47" s="13">
        <f t="shared" si="3"/>
        <v>3750000</v>
      </c>
      <c r="Y47" s="16"/>
      <c r="Z47" s="13">
        <f t="shared" si="4"/>
        <v>3750000</v>
      </c>
      <c r="AA47" s="155"/>
      <c r="AB47" s="154"/>
      <c r="AC47" s="153"/>
      <c r="AD47" s="152"/>
      <c r="AE47" s="153"/>
      <c r="AF47" s="20"/>
      <c r="AG47" s="21" t="str">
        <f t="shared" si="5"/>
        <v>TRUE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24"/>
      <c r="H48" s="126"/>
      <c r="I48" s="124"/>
      <c r="J48" s="124"/>
      <c r="K48" s="10" t="str">
        <f t="shared" ca="1" si="0"/>
        <v/>
      </c>
      <c r="L48" s="122"/>
      <c r="M48" s="122"/>
      <c r="N48" s="122"/>
      <c r="O48" s="102">
        <v>3325.1</v>
      </c>
      <c r="P48" s="102">
        <v>1</v>
      </c>
      <c r="Q48" s="12" t="str">
        <f>VLOOKUP(O48, '[1]لیست محصولات اردیبهشت ۱۴۰۳'!B:C,2,0)</f>
        <v>راتناگری | Ratnagiri</v>
      </c>
      <c r="R48" s="102"/>
      <c r="S48" s="11">
        <f>VLOOKUP(O48, '[1]لیست محصولات اردیبهشت ۱۴۰۳'!B:F,5,0)</f>
        <v>150</v>
      </c>
      <c r="T48" s="13">
        <f>VLOOKUP(O48, '[1]لیست محصولات اردیبهشت ۱۴۰۳'!B:G,6,0)</f>
        <v>4250000</v>
      </c>
      <c r="U48" s="14"/>
      <c r="V48" s="15">
        <f t="shared" si="1"/>
        <v>0</v>
      </c>
      <c r="W48" s="11">
        <f t="shared" si="2"/>
        <v>1</v>
      </c>
      <c r="X48" s="13">
        <f t="shared" si="3"/>
        <v>4250000</v>
      </c>
      <c r="Y48" s="16"/>
      <c r="Z48" s="13">
        <f t="shared" si="4"/>
        <v>4250000</v>
      </c>
      <c r="AA48" s="134"/>
      <c r="AB48" s="132"/>
      <c r="AC48" s="128"/>
      <c r="AD48" s="130"/>
      <c r="AE48" s="128"/>
      <c r="AF48" s="20"/>
      <c r="AG48" s="21" t="str">
        <f t="shared" si="5"/>
        <v>TRUE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>
        <v>25</v>
      </c>
      <c r="H49" s="9">
        <v>275575587765</v>
      </c>
      <c r="I49" s="102" t="s">
        <v>1426</v>
      </c>
      <c r="J49" s="102"/>
      <c r="K49" s="10" t="str">
        <f t="shared" ca="1" si="0"/>
        <v/>
      </c>
      <c r="L49" s="11" t="s">
        <v>221</v>
      </c>
      <c r="M49" s="11" t="s">
        <v>1441</v>
      </c>
      <c r="N49" s="11"/>
      <c r="O49" s="102">
        <v>5501.1</v>
      </c>
      <c r="P49" s="102">
        <v>6</v>
      </c>
      <c r="Q49" s="12" t="str">
        <f>VLOOKUP(O49, '[1]لیست محصولات اردیبهشت ۱۴۰۳'!B:C,2,0)</f>
        <v>ورتکس | Vortex</v>
      </c>
      <c r="R49" s="102"/>
      <c r="S49" s="11">
        <f>VLOOKUP(O49, '[1]لیست محصولات اردیبهشت ۱۴۰۳'!B:F,5,0)</f>
        <v>150</v>
      </c>
      <c r="T49" s="13">
        <f>VLOOKUP(O49, '[1]لیست محصولات اردیبهشت ۱۴۰۳'!B:G,6,0)</f>
        <v>2100000</v>
      </c>
      <c r="U49" s="14"/>
      <c r="V49" s="15">
        <f t="shared" si="1"/>
        <v>0</v>
      </c>
      <c r="W49" s="11">
        <f t="shared" si="2"/>
        <v>6</v>
      </c>
      <c r="X49" s="13">
        <f t="shared" si="3"/>
        <v>12600000</v>
      </c>
      <c r="Y49" s="16"/>
      <c r="Z49" s="13">
        <f t="shared" si="4"/>
        <v>12600000</v>
      </c>
      <c r="AA49" s="17" t="s">
        <v>38</v>
      </c>
      <c r="AB49" s="12" t="s">
        <v>1442</v>
      </c>
      <c r="AC49" s="18" t="s">
        <v>1443</v>
      </c>
      <c r="AD49" s="19" t="s">
        <v>41</v>
      </c>
      <c r="AE49" s="18"/>
      <c r="AF49" s="20"/>
      <c r="AG49" s="21" t="str">
        <f t="shared" si="5"/>
        <v>TRUE</v>
      </c>
      <c r="AH49" s="22" t="str">
        <f t="shared" si="6"/>
        <v>تهران سعادت آباد میدان فرهنگ بلوار فرهنگ خیابان ۱۶ شرقی پلاک ۱۸ واحد ۳۰۴  - رضا پورسیدی 09121228264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>
        <v>26</v>
      </c>
      <c r="H50" s="9">
        <v>275578902571</v>
      </c>
      <c r="I50" s="102" t="s">
        <v>1426</v>
      </c>
      <c r="J50" s="102" t="s">
        <v>1306</v>
      </c>
      <c r="K50" s="10" t="str">
        <f t="shared" ca="1" si="0"/>
        <v/>
      </c>
      <c r="L50" s="11" t="s">
        <v>30</v>
      </c>
      <c r="M50" s="11" t="s">
        <v>31</v>
      </c>
      <c r="N50" s="11" t="s">
        <v>32</v>
      </c>
      <c r="O50" s="102">
        <v>5501.3</v>
      </c>
      <c r="P50" s="102">
        <v>1</v>
      </c>
      <c r="Q50" s="12" t="str">
        <f>VLOOKUP(O50, '[1]لیست محصولات اردیبهشت ۱۴۰۳'!B:C,2,0)</f>
        <v>ورتکس | Vortex</v>
      </c>
      <c r="R50" s="102"/>
      <c r="S50" s="11">
        <f>VLOOKUP(O50, '[1]لیست محصولات اردیبهشت ۱۴۰۳'!B:F,5,0)</f>
        <v>4000</v>
      </c>
      <c r="T50" s="13">
        <f>VLOOKUP(O50, '[1]لیست محصولات اردیبهشت ۱۴۰۳'!B:G,6,0)</f>
        <v>51200000</v>
      </c>
      <c r="U50" s="24"/>
      <c r="V50" s="15">
        <f t="shared" si="1"/>
        <v>0</v>
      </c>
      <c r="W50" s="11">
        <f t="shared" si="2"/>
        <v>1</v>
      </c>
      <c r="X50" s="13">
        <f t="shared" si="3"/>
        <v>51200000</v>
      </c>
      <c r="Y50" s="16"/>
      <c r="Z50" s="13">
        <f t="shared" si="4"/>
        <v>51200000</v>
      </c>
      <c r="AA50" s="17" t="s">
        <v>33</v>
      </c>
      <c r="AB50" s="12" t="s">
        <v>34</v>
      </c>
      <c r="AC50" s="18" t="s">
        <v>35</v>
      </c>
      <c r="AD50" s="19"/>
      <c r="AE50" s="18"/>
      <c r="AF50" s="20"/>
      <c r="AG50" s="21" t="str">
        <f t="shared" si="5"/>
        <v>TRUE</v>
      </c>
      <c r="AH50" s="22" t="str">
        <f t="shared" si="6"/>
        <v>کرمان بلوار جمهوری رو به روی هتل جهانگردی درب سوم سر در شیروانی منزل حائری کافه حیاط - حسین حائری کرمانی 09133405213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36">
        <v>27</v>
      </c>
      <c r="H51" s="139"/>
      <c r="I51" s="136" t="s">
        <v>1426</v>
      </c>
      <c r="J51" s="123" t="s">
        <v>1306</v>
      </c>
      <c r="K51" s="10" t="str">
        <f t="shared" ca="1" si="0"/>
        <v/>
      </c>
      <c r="L51" s="121" t="s">
        <v>247</v>
      </c>
      <c r="M51" s="121" t="s">
        <v>698</v>
      </c>
      <c r="N51" s="121" t="s">
        <v>699</v>
      </c>
      <c r="O51" s="102">
        <v>3326.1</v>
      </c>
      <c r="P51" s="102">
        <v>15</v>
      </c>
      <c r="Q51" s="12" t="str">
        <f>VLOOKUP(O51, '[1]لیست محصولات اردیبهشت ۱۴۰۳'!B:C,2,0)</f>
        <v>میاگروس | Milagros</v>
      </c>
      <c r="R51" s="102"/>
      <c r="S51" s="11">
        <f>VLOOKUP(O51, '[1]لیست محصولات اردیبهشت ۱۴۰۳'!B:F,5,0)</f>
        <v>150</v>
      </c>
      <c r="T51" s="13">
        <f>VLOOKUP(O51, '[1]لیست محصولات اردیبهشت ۱۴۰۳'!B:G,6,0)</f>
        <v>3750000</v>
      </c>
      <c r="U51" s="14"/>
      <c r="V51" s="15">
        <f t="shared" si="1"/>
        <v>0</v>
      </c>
      <c r="W51" s="11">
        <f t="shared" si="2"/>
        <v>15</v>
      </c>
      <c r="X51" s="13">
        <f t="shared" si="3"/>
        <v>56250000</v>
      </c>
      <c r="Y51" s="16"/>
      <c r="Z51" s="13">
        <f t="shared" si="4"/>
        <v>56250000</v>
      </c>
      <c r="AA51" s="133" t="s">
        <v>105</v>
      </c>
      <c r="AB51" s="131" t="s">
        <v>700</v>
      </c>
      <c r="AC51" s="127" t="s">
        <v>701</v>
      </c>
      <c r="AD51" s="129"/>
      <c r="AE51" s="18"/>
      <c r="AF51" s="20"/>
      <c r="AG51" s="21" t="str">
        <f t="shared" si="5"/>
        <v>TRUE</v>
      </c>
      <c r="AH51" s="22" t="str">
        <f t="shared" si="6"/>
        <v>رشت بلوار ديلمان، نبش بلوار امام علي قهوه و کیک سایه - مصطفی موحدی فر 09116041874</v>
      </c>
    </row>
    <row r="52" spans="1:34" ht="22.35" customHeight="1">
      <c r="A52" s="7"/>
      <c r="B52" s="7"/>
      <c r="C52" s="7"/>
      <c r="D52" s="7"/>
      <c r="E52" s="7"/>
      <c r="F52" s="8"/>
      <c r="G52" s="137"/>
      <c r="H52" s="140"/>
      <c r="I52" s="137"/>
      <c r="J52" s="151"/>
      <c r="K52" s="10" t="str">
        <f t="shared" ca="1" si="0"/>
        <v/>
      </c>
      <c r="L52" s="135"/>
      <c r="M52" s="135"/>
      <c r="N52" s="135"/>
      <c r="O52" s="102">
        <v>3325.1</v>
      </c>
      <c r="P52" s="102">
        <v>15</v>
      </c>
      <c r="Q52" s="12" t="str">
        <f>VLOOKUP(O52, '[1]لیست محصولات اردیبهشت ۱۴۰۳'!B:C,2,0)</f>
        <v>راتناگری | Ratnagiri</v>
      </c>
      <c r="R52" s="102"/>
      <c r="S52" s="11">
        <f>VLOOKUP(O52, '[1]لیست محصولات اردیبهشت ۱۴۰۳'!B:F,5,0)</f>
        <v>150</v>
      </c>
      <c r="T52" s="13">
        <f>VLOOKUP(O52, '[1]لیست محصولات اردیبهشت ۱۴۰۳'!B:G,6,0)</f>
        <v>4250000</v>
      </c>
      <c r="U52" s="14"/>
      <c r="V52" s="15">
        <f t="shared" si="1"/>
        <v>0</v>
      </c>
      <c r="W52" s="11">
        <f t="shared" si="2"/>
        <v>15</v>
      </c>
      <c r="X52" s="13">
        <f t="shared" si="3"/>
        <v>63750000</v>
      </c>
      <c r="Y52" s="16"/>
      <c r="Z52" s="13">
        <f t="shared" si="4"/>
        <v>63750000</v>
      </c>
      <c r="AA52" s="155"/>
      <c r="AB52" s="154"/>
      <c r="AC52" s="153"/>
      <c r="AD52" s="152"/>
      <c r="AE52" s="18"/>
      <c r="AF52" s="20"/>
      <c r="AG52" s="21" t="str">
        <f t="shared" si="5"/>
        <v>TRUE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38"/>
      <c r="H53" s="141"/>
      <c r="I53" s="138"/>
      <c r="J53" s="124"/>
      <c r="K53" s="10" t="str">
        <f t="shared" ca="1" si="0"/>
        <v/>
      </c>
      <c r="L53" s="122"/>
      <c r="M53" s="122"/>
      <c r="N53" s="122"/>
      <c r="O53" s="102">
        <v>5522.1</v>
      </c>
      <c r="P53" s="102">
        <v>20</v>
      </c>
      <c r="Q53" s="12" t="str">
        <f>VLOOKUP(O53, '[1]لیست محصولات اردیبهشت ۱۴۰۳'!B:C,2,0)</f>
        <v>تامارا | Tamara</v>
      </c>
      <c r="R53" s="102"/>
      <c r="S53" s="11">
        <f>VLOOKUP(O53, '[1]لیست محصولات اردیبهشت ۱۴۰۳'!B:F,5,0)</f>
        <v>150</v>
      </c>
      <c r="T53" s="13">
        <f>VLOOKUP(O53, '[1]لیست محصولات اردیبهشت ۱۴۰۳'!B:G,6,0)</f>
        <v>2600000</v>
      </c>
      <c r="U53" s="14"/>
      <c r="V53" s="15">
        <f t="shared" si="1"/>
        <v>0</v>
      </c>
      <c r="W53" s="11">
        <f t="shared" si="2"/>
        <v>20</v>
      </c>
      <c r="X53" s="13">
        <f t="shared" si="3"/>
        <v>52000000</v>
      </c>
      <c r="Y53" s="16"/>
      <c r="Z53" s="13">
        <f t="shared" si="4"/>
        <v>52000000</v>
      </c>
      <c r="AA53" s="134"/>
      <c r="AB53" s="132"/>
      <c r="AC53" s="128"/>
      <c r="AD53" s="130"/>
      <c r="AE53" s="18"/>
      <c r="AF53" s="20"/>
      <c r="AG53" s="21" t="str">
        <f t="shared" si="5"/>
        <v>TRUE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63">
        <v>28</v>
      </c>
      <c r="H54" s="64"/>
      <c r="I54" s="63" t="s">
        <v>1426</v>
      </c>
      <c r="J54" s="102" t="s">
        <v>1306</v>
      </c>
      <c r="K54" s="10" t="str">
        <f t="shared" ca="1" si="0"/>
        <v/>
      </c>
      <c r="L54" s="11"/>
      <c r="M54" s="11" t="s">
        <v>1444</v>
      </c>
      <c r="N54" s="11" t="s">
        <v>1445</v>
      </c>
      <c r="O54" s="102">
        <v>5501.3</v>
      </c>
      <c r="P54" s="102">
        <v>5</v>
      </c>
      <c r="Q54" s="12" t="str">
        <f>VLOOKUP(O54, '[1]لیست محصولات اردیبهشت ۱۴۰۳'!B:C,2,0)</f>
        <v>ورتکس | Vortex</v>
      </c>
      <c r="R54" s="102"/>
      <c r="S54" s="11">
        <f>VLOOKUP(O54, '[1]لیست محصولات اردیبهشت ۱۴۰۳'!B:F,5,0)</f>
        <v>4000</v>
      </c>
      <c r="T54" s="13">
        <f>VLOOKUP(O54, '[1]لیست محصولات اردیبهشت ۱۴۰۳'!B:G,6,0)</f>
        <v>51200000</v>
      </c>
      <c r="U54" s="14"/>
      <c r="V54" s="15">
        <f t="shared" si="1"/>
        <v>0</v>
      </c>
      <c r="W54" s="11">
        <f t="shared" si="2"/>
        <v>5</v>
      </c>
      <c r="X54" s="13">
        <f t="shared" si="3"/>
        <v>256000000</v>
      </c>
      <c r="Y54" s="16"/>
      <c r="Z54" s="13">
        <f t="shared" si="4"/>
        <v>256000000</v>
      </c>
      <c r="AA54" s="17" t="s">
        <v>38</v>
      </c>
      <c r="AB54" s="12" t="s">
        <v>67</v>
      </c>
      <c r="AC54" s="18" t="s">
        <v>1446</v>
      </c>
      <c r="AD54" s="19"/>
      <c r="AE54" s="18"/>
      <c r="AF54" s="20"/>
      <c r="AG54" s="21" t="str">
        <f t="shared" si="5"/>
        <v>TRUE</v>
      </c>
      <c r="AH54" s="22" t="str">
        <f t="shared" si="6"/>
        <v>تهران - آورین لانژ -  محمودیان 09362636774</v>
      </c>
    </row>
    <row r="55" spans="1:34" ht="22.35" customHeight="1">
      <c r="A55" s="7"/>
      <c r="B55" s="7"/>
      <c r="C55" s="7"/>
      <c r="D55" s="7"/>
      <c r="E55" s="7"/>
      <c r="F55" s="8"/>
      <c r="G55" s="102">
        <v>29</v>
      </c>
      <c r="H55" s="9">
        <v>275581047952</v>
      </c>
      <c r="I55" s="102" t="s">
        <v>1426</v>
      </c>
      <c r="J55" s="102"/>
      <c r="K55" s="10" t="str">
        <f t="shared" ca="1" si="0"/>
        <v/>
      </c>
      <c r="L55" s="11" t="s">
        <v>1447</v>
      </c>
      <c r="M55" s="11" t="s">
        <v>890</v>
      </c>
      <c r="N55" s="11"/>
      <c r="O55" s="102">
        <v>5522.1</v>
      </c>
      <c r="P55" s="102">
        <v>1</v>
      </c>
      <c r="Q55" s="12" t="str">
        <f>VLOOKUP(O55, '[1]لیست محصولات اردیبهشت ۱۴۰۳'!B:C,2,0)</f>
        <v>تامارا | Tamara</v>
      </c>
      <c r="R55" s="102" t="s">
        <v>460</v>
      </c>
      <c r="S55" s="11">
        <f>VLOOKUP(O55, '[1]لیست محصولات اردیبهشت ۱۴۰۳'!B:F,5,0)</f>
        <v>150</v>
      </c>
      <c r="T55" s="13">
        <f>VLOOKUP(O55, '[1]لیست محصولات اردیبهشت ۱۴۰۳'!B:G,6,0)</f>
        <v>2600000</v>
      </c>
      <c r="U55" s="24"/>
      <c r="V55" s="15">
        <f t="shared" si="1"/>
        <v>0</v>
      </c>
      <c r="W55" s="11">
        <f t="shared" si="2"/>
        <v>1</v>
      </c>
      <c r="X55" s="13">
        <f t="shared" si="3"/>
        <v>2600000</v>
      </c>
      <c r="Y55" s="16"/>
      <c r="Z55" s="13">
        <f t="shared" si="4"/>
        <v>2600000</v>
      </c>
      <c r="AA55" s="17" t="s">
        <v>1448</v>
      </c>
      <c r="AB55" s="12" t="s">
        <v>1449</v>
      </c>
      <c r="AC55" s="18" t="s">
        <v>1450</v>
      </c>
      <c r="AD55" s="19"/>
      <c r="AE55" s="103" t="s">
        <v>706</v>
      </c>
      <c r="AF55" s="20"/>
      <c r="AG55" s="21" t="str">
        <f t="shared" si="5"/>
        <v>TRUE</v>
      </c>
      <c r="AH55" s="22" t="str">
        <f t="shared" si="6"/>
        <v>بروجن میدان امام، خیابان رازی، پلاک ۱۹۱  - مهسا اسدی 09371698543</v>
      </c>
    </row>
    <row r="56" spans="1:34" ht="22.35" customHeight="1">
      <c r="A56" s="7"/>
      <c r="B56" s="7"/>
      <c r="C56" s="7"/>
      <c r="D56" s="7"/>
      <c r="E56" s="7"/>
      <c r="F56" s="8"/>
      <c r="G56" s="123">
        <v>30</v>
      </c>
      <c r="H56" s="125">
        <v>275582040315</v>
      </c>
      <c r="I56" s="123" t="s">
        <v>1426</v>
      </c>
      <c r="J56" s="123"/>
      <c r="K56" s="10" t="str">
        <f t="shared" ca="1" si="0"/>
        <v/>
      </c>
      <c r="L56" s="121" t="s">
        <v>555</v>
      </c>
      <c r="M56" s="121" t="s">
        <v>1451</v>
      </c>
      <c r="N56" s="121"/>
      <c r="O56" s="102">
        <v>5511.1</v>
      </c>
      <c r="P56" s="102">
        <v>1</v>
      </c>
      <c r="Q56" s="12" t="str">
        <f>VLOOKUP(O56, '[1]لیست محصولات اردیبهشت ۱۴۰۳'!B:C,2,0)</f>
        <v>هامبلا | Hambella</v>
      </c>
      <c r="R56" s="102"/>
      <c r="S56" s="11">
        <f>VLOOKUP(O56, '[1]لیست محصولات اردیبهشت ۱۴۰۳'!B:F,5,0)</f>
        <v>150</v>
      </c>
      <c r="T56" s="13">
        <f>VLOOKUP(O56, '[1]لیست محصولات اردیبهشت ۱۴۰۳'!B:G,6,0)</f>
        <v>2800000</v>
      </c>
      <c r="U56" s="14"/>
      <c r="V56" s="15">
        <f t="shared" si="1"/>
        <v>0</v>
      </c>
      <c r="W56" s="11">
        <f t="shared" si="2"/>
        <v>1</v>
      </c>
      <c r="X56" s="13">
        <f t="shared" si="3"/>
        <v>2800000</v>
      </c>
      <c r="Y56" s="16"/>
      <c r="Z56" s="13">
        <f t="shared" si="4"/>
        <v>2800000</v>
      </c>
      <c r="AA56" s="133" t="s">
        <v>1452</v>
      </c>
      <c r="AB56" s="131" t="s">
        <v>1453</v>
      </c>
      <c r="AC56" s="127" t="s">
        <v>1454</v>
      </c>
      <c r="AD56" s="129"/>
      <c r="AE56" s="18"/>
      <c r="AF56" s="20"/>
      <c r="AG56" s="21" t="str">
        <f t="shared" si="5"/>
        <v>TRUE</v>
      </c>
      <c r="AH56" s="22" t="str">
        <f t="shared" si="6"/>
        <v>اراک میدان حافظیه بلوار حافظیه کوچه نسترن ۹ پلاک ۸ طبقه دوم  - میثم حبیبی 09129617165</v>
      </c>
    </row>
    <row r="57" spans="1:34" ht="22.35" customHeight="1">
      <c r="A57" s="7"/>
      <c r="B57" s="7"/>
      <c r="C57" s="7"/>
      <c r="D57" s="7"/>
      <c r="E57" s="7"/>
      <c r="F57" s="8"/>
      <c r="G57" s="124"/>
      <c r="H57" s="126"/>
      <c r="I57" s="124"/>
      <c r="J57" s="124"/>
      <c r="K57" s="10" t="str">
        <f t="shared" ca="1" si="0"/>
        <v/>
      </c>
      <c r="L57" s="122"/>
      <c r="M57" s="122"/>
      <c r="N57" s="122"/>
      <c r="O57" s="102">
        <v>5501.1</v>
      </c>
      <c r="P57" s="102">
        <v>1</v>
      </c>
      <c r="Q57" s="12" t="str">
        <f>VLOOKUP(O57, '[1]لیست محصولات اردیبهشت ۱۴۰۳'!B:C,2,0)</f>
        <v>ورتکس | Vortex</v>
      </c>
      <c r="R57" s="102"/>
      <c r="S57" s="11">
        <f>VLOOKUP(O57, '[1]لیست محصولات اردیبهشت ۱۴۰۳'!B:F,5,0)</f>
        <v>150</v>
      </c>
      <c r="T57" s="13">
        <f>VLOOKUP(O57, '[1]لیست محصولات اردیبهشت ۱۴۰۳'!B:G,6,0)</f>
        <v>2100000</v>
      </c>
      <c r="U57" s="14"/>
      <c r="V57" s="15">
        <f t="shared" si="1"/>
        <v>0</v>
      </c>
      <c r="W57" s="11">
        <f t="shared" si="2"/>
        <v>1</v>
      </c>
      <c r="X57" s="13">
        <f t="shared" si="3"/>
        <v>2100000</v>
      </c>
      <c r="Y57" s="16"/>
      <c r="Z57" s="13">
        <f t="shared" si="4"/>
        <v>2100000</v>
      </c>
      <c r="AA57" s="134"/>
      <c r="AB57" s="132"/>
      <c r="AC57" s="128"/>
      <c r="AD57" s="130"/>
      <c r="AE57" s="18"/>
      <c r="AF57" s="20"/>
      <c r="AG57" s="21" t="str">
        <f t="shared" si="5"/>
        <v>TRUE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63">
        <v>31</v>
      </c>
      <c r="H58" s="64" t="s">
        <v>120</v>
      </c>
      <c r="I58" s="63" t="s">
        <v>1426</v>
      </c>
      <c r="J58" s="102" t="s">
        <v>1306</v>
      </c>
      <c r="K58" s="10" t="str">
        <f t="shared" ca="1" si="0"/>
        <v/>
      </c>
      <c r="L58" s="11"/>
      <c r="M58" s="11" t="s">
        <v>724</v>
      </c>
      <c r="N58" s="11" t="s">
        <v>771</v>
      </c>
      <c r="O58" s="102">
        <v>5501.3</v>
      </c>
      <c r="P58" s="102">
        <v>1</v>
      </c>
      <c r="Q58" s="12" t="str">
        <f>VLOOKUP(O58, '[1]لیست محصولات اردیبهشت ۱۴۰۳'!B:C,2,0)</f>
        <v>ورتکس | Vortex</v>
      </c>
      <c r="R58" s="102"/>
      <c r="S58" s="11">
        <f>VLOOKUP(O58, '[1]لیست محصولات اردیبهشت ۱۴۰۳'!B:F,5,0)</f>
        <v>4000</v>
      </c>
      <c r="T58" s="13">
        <f>VLOOKUP(O58, '[1]لیست محصولات اردیبهشت ۱۴۰۳'!B:G,6,0)</f>
        <v>51200000</v>
      </c>
      <c r="U58" s="14"/>
      <c r="V58" s="15">
        <f t="shared" si="1"/>
        <v>0</v>
      </c>
      <c r="W58" s="11">
        <f t="shared" si="2"/>
        <v>1</v>
      </c>
      <c r="X58" s="13">
        <f t="shared" si="3"/>
        <v>51200000</v>
      </c>
      <c r="Y58" s="16"/>
      <c r="Z58" s="13">
        <f t="shared" si="4"/>
        <v>51200000</v>
      </c>
      <c r="AA58" s="17" t="s">
        <v>38</v>
      </c>
      <c r="AB58" s="12" t="s">
        <v>772</v>
      </c>
      <c r="AC58" s="18" t="s">
        <v>773</v>
      </c>
      <c r="AD58" s="19" t="s">
        <v>41</v>
      </c>
      <c r="AE58" s="18"/>
      <c r="AF58" s="20"/>
      <c r="AG58" s="21" t="str">
        <f t="shared" si="5"/>
        <v>TRUE</v>
      </c>
      <c r="AH58" s="22" t="str">
        <f t="shared" si="6"/>
        <v>تهران صادقیه اشرفی اصفهانی خیابان عرب حسینی خیابان حائری پلاک ۲۶ کلینیک دامپزشکی دکتر مهرداد کریمی -  عسگری 09380977784</v>
      </c>
    </row>
    <row r="59" spans="1:34" ht="22.35" customHeight="1">
      <c r="A59" s="7"/>
      <c r="B59" s="7"/>
      <c r="C59" s="7"/>
      <c r="D59" s="7"/>
      <c r="E59" s="7"/>
      <c r="F59" s="8"/>
      <c r="G59" s="123">
        <v>32</v>
      </c>
      <c r="H59" s="125">
        <v>275583077670</v>
      </c>
      <c r="I59" s="123" t="s">
        <v>1426</v>
      </c>
      <c r="J59" s="123"/>
      <c r="K59" s="10" t="str">
        <f t="shared" ca="1" si="0"/>
        <v/>
      </c>
      <c r="L59" s="121" t="s">
        <v>427</v>
      </c>
      <c r="M59" s="121" t="s">
        <v>703</v>
      </c>
      <c r="N59" s="121" t="s">
        <v>1455</v>
      </c>
      <c r="O59" s="102">
        <v>5501.2</v>
      </c>
      <c r="P59" s="102">
        <v>4</v>
      </c>
      <c r="Q59" s="12" t="str">
        <f>VLOOKUP(O59, '[1]لیست محصولات اردیبهشت ۱۴۰۳'!B:C,2,0)</f>
        <v>ورتکس | Vortex</v>
      </c>
      <c r="R59" s="102"/>
      <c r="S59" s="11">
        <f>VLOOKUP(O59, '[1]لیست محصولات اردیبهشت ۱۴۰۳'!B:F,5,0)</f>
        <v>750</v>
      </c>
      <c r="T59" s="13">
        <f>VLOOKUP(O59, '[1]لیست محصولات اردیبهشت ۱۴۰۳'!B:G,6,0)</f>
        <v>9900000</v>
      </c>
      <c r="U59" s="14"/>
      <c r="V59" s="15">
        <f t="shared" si="1"/>
        <v>0</v>
      </c>
      <c r="W59" s="11">
        <f t="shared" si="2"/>
        <v>4</v>
      </c>
      <c r="X59" s="13">
        <f t="shared" si="3"/>
        <v>39600000</v>
      </c>
      <c r="Y59" s="16"/>
      <c r="Z59" s="13">
        <f t="shared" si="4"/>
        <v>39600000</v>
      </c>
      <c r="AA59" s="133" t="s">
        <v>640</v>
      </c>
      <c r="AB59" s="131" t="s">
        <v>1456</v>
      </c>
      <c r="AC59" s="127" t="s">
        <v>1457</v>
      </c>
      <c r="AD59" s="129"/>
      <c r="AE59" s="18"/>
      <c r="AF59" s="20"/>
      <c r="AG59" s="21" t="str">
        <f t="shared" si="5"/>
        <v>TRUE</v>
      </c>
      <c r="AH59" s="22" t="str">
        <f t="shared" si="6"/>
        <v>یزد صفاییه،خیابان شهید نیرنگ،نبش تقاطع ارشاد،جنب خشک شویی برف کافه یونید - وحید فقیهی 09134506849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51"/>
      <c r="H60" s="182"/>
      <c r="I60" s="151"/>
      <c r="J60" s="151"/>
      <c r="K60" s="10" t="str">
        <f t="shared" ca="1" si="0"/>
        <v/>
      </c>
      <c r="L60" s="135"/>
      <c r="M60" s="135"/>
      <c r="N60" s="135"/>
      <c r="O60" s="102">
        <v>5522.2</v>
      </c>
      <c r="P60" s="102">
        <v>1</v>
      </c>
      <c r="Q60" s="12" t="str">
        <f>VLOOKUP(O60, '[1]لیست محصولات اردیبهشت ۱۴۰۳'!B:C,2,0)</f>
        <v>تامارا | Tamara</v>
      </c>
      <c r="R60" s="102"/>
      <c r="S60" s="11">
        <f>VLOOKUP(O60, '[1]لیست محصولات اردیبهشت ۱۴۰۳'!B:F,5,0)</f>
        <v>750</v>
      </c>
      <c r="T60" s="13">
        <f>VLOOKUP(O60, '[1]لیست محصولات اردیبهشت ۱۴۰۳'!B:G,6,0)</f>
        <v>12450000</v>
      </c>
      <c r="U60" s="14"/>
      <c r="V60" s="15">
        <f t="shared" si="1"/>
        <v>0</v>
      </c>
      <c r="W60" s="11">
        <f t="shared" si="2"/>
        <v>1</v>
      </c>
      <c r="X60" s="13">
        <f t="shared" si="3"/>
        <v>12450000</v>
      </c>
      <c r="Y60" s="16"/>
      <c r="Z60" s="13">
        <f t="shared" si="4"/>
        <v>12450000</v>
      </c>
      <c r="AA60" s="155"/>
      <c r="AB60" s="154"/>
      <c r="AC60" s="153"/>
      <c r="AD60" s="152"/>
      <c r="AE60" s="18"/>
      <c r="AF60" s="20"/>
      <c r="AG60" s="21" t="str">
        <f t="shared" si="5"/>
        <v>TRUE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51"/>
      <c r="H61" s="182"/>
      <c r="I61" s="151"/>
      <c r="J61" s="151"/>
      <c r="K61" s="10" t="str">
        <f t="shared" ca="1" si="0"/>
        <v/>
      </c>
      <c r="L61" s="135"/>
      <c r="M61" s="135"/>
      <c r="N61" s="135"/>
      <c r="O61" s="102">
        <v>5523.2</v>
      </c>
      <c r="P61" s="102">
        <v>1</v>
      </c>
      <c r="Q61" s="12" t="str">
        <f>VLOOKUP(O61, '[1]لیست محصولات اردیبهشت ۱۴۰۳'!B:C,2,0)</f>
        <v>کوتوا دانکن | Kotowa Duncan</v>
      </c>
      <c r="R61" s="102"/>
      <c r="S61" s="11">
        <f>VLOOKUP(O61, '[1]لیست محصولات اردیبهشت ۱۴۰۳'!B:F,5,0)</f>
        <v>750</v>
      </c>
      <c r="T61" s="13">
        <f>VLOOKUP(O61, '[1]لیست محصولات اردیبهشت ۱۴۰۳'!B:G,6,0)</f>
        <v>12150000</v>
      </c>
      <c r="U61" s="14"/>
      <c r="V61" s="15">
        <f t="shared" si="1"/>
        <v>0</v>
      </c>
      <c r="W61" s="11">
        <f t="shared" si="2"/>
        <v>1</v>
      </c>
      <c r="X61" s="13">
        <f t="shared" si="3"/>
        <v>12150000</v>
      </c>
      <c r="Y61" s="16"/>
      <c r="Z61" s="13">
        <f t="shared" si="4"/>
        <v>12150000</v>
      </c>
      <c r="AA61" s="155"/>
      <c r="AB61" s="154"/>
      <c r="AC61" s="153"/>
      <c r="AD61" s="152"/>
      <c r="AE61" s="18"/>
      <c r="AF61" s="20"/>
      <c r="AG61" s="21" t="str">
        <f t="shared" si="5"/>
        <v>TRUE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51"/>
      <c r="H62" s="182"/>
      <c r="I62" s="151"/>
      <c r="J62" s="151"/>
      <c r="K62" s="10" t="str">
        <f t="shared" ca="1" si="0"/>
        <v/>
      </c>
      <c r="L62" s="135"/>
      <c r="M62" s="135"/>
      <c r="N62" s="135"/>
      <c r="O62" s="102">
        <v>1125.3</v>
      </c>
      <c r="P62" s="102">
        <v>1</v>
      </c>
      <c r="Q62" s="12" t="str">
        <f>VLOOKUP(O62, '[1]لیست محصولات اردیبهشت ۱۴۰۳'!B:C,2,0)</f>
        <v>بنجامین دیانوس | Benjamin De Dianous</v>
      </c>
      <c r="R62" s="102"/>
      <c r="S62" s="11">
        <f>VLOOKUP(O62, '[1]لیست محصولات اردیبهشت ۱۴۰۳'!B:F,5,0)</f>
        <v>40</v>
      </c>
      <c r="T62" s="13">
        <f>VLOOKUP(O62, '[1]لیست محصولات اردیبهشت ۱۴۰۳'!B:G,6,0)</f>
        <v>5600000</v>
      </c>
      <c r="U62" s="14"/>
      <c r="V62" s="15">
        <f t="shared" si="1"/>
        <v>0</v>
      </c>
      <c r="W62" s="11">
        <f t="shared" si="2"/>
        <v>1</v>
      </c>
      <c r="X62" s="13">
        <f t="shared" si="3"/>
        <v>5600000</v>
      </c>
      <c r="Y62" s="16"/>
      <c r="Z62" s="13">
        <f t="shared" si="4"/>
        <v>5600000</v>
      </c>
      <c r="AA62" s="155"/>
      <c r="AB62" s="154"/>
      <c r="AC62" s="153"/>
      <c r="AD62" s="152"/>
      <c r="AE62" s="18"/>
      <c r="AF62" s="20"/>
      <c r="AG62" s="21" t="str">
        <f t="shared" si="5"/>
        <v>TRUE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51"/>
      <c r="H63" s="182"/>
      <c r="I63" s="151"/>
      <c r="J63" s="151"/>
      <c r="K63" s="10" t="str">
        <f t="shared" ca="1" si="0"/>
        <v/>
      </c>
      <c r="L63" s="135"/>
      <c r="M63" s="135"/>
      <c r="N63" s="135"/>
      <c r="O63" s="102">
        <v>1130.3</v>
      </c>
      <c r="P63" s="102">
        <v>1</v>
      </c>
      <c r="Q63" s="12" t="str">
        <f>VLOOKUP(O63, '[1]لیست محصولات اردیبهشت ۱۴۰۳'!B:C,2,0)</f>
        <v>الیدا پلانو | Elida Plano</v>
      </c>
      <c r="R63" s="102"/>
      <c r="S63" s="11">
        <f>VLOOKUP(O63, '[1]لیست محصولات اردیبهشت ۱۴۰۳'!B:F,5,0)</f>
        <v>40</v>
      </c>
      <c r="T63" s="13">
        <f>VLOOKUP(O63, '[1]لیست محصولات اردیبهشت ۱۴۰۳'!B:G,6,0)</f>
        <v>6650000</v>
      </c>
      <c r="U63" s="14"/>
      <c r="V63" s="15">
        <f t="shared" si="1"/>
        <v>0</v>
      </c>
      <c r="W63" s="11">
        <f t="shared" si="2"/>
        <v>1</v>
      </c>
      <c r="X63" s="13">
        <f t="shared" si="3"/>
        <v>6650000</v>
      </c>
      <c r="Y63" s="16"/>
      <c r="Z63" s="13">
        <f t="shared" si="4"/>
        <v>6650000</v>
      </c>
      <c r="AA63" s="155"/>
      <c r="AB63" s="154"/>
      <c r="AC63" s="153"/>
      <c r="AD63" s="152"/>
      <c r="AE63" s="18"/>
      <c r="AF63" s="20"/>
      <c r="AG63" s="21" t="str">
        <f t="shared" si="5"/>
        <v>TRUE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51"/>
      <c r="H64" s="182"/>
      <c r="I64" s="151"/>
      <c r="J64" s="151"/>
      <c r="K64" s="10" t="str">
        <f t="shared" ca="1" si="0"/>
        <v/>
      </c>
      <c r="L64" s="135"/>
      <c r="M64" s="135"/>
      <c r="N64" s="135"/>
      <c r="O64" s="102">
        <v>3325.3</v>
      </c>
      <c r="P64" s="102">
        <v>1</v>
      </c>
      <c r="Q64" s="12" t="str">
        <f>VLOOKUP(O64, '[1]لیست محصولات اردیبهشت ۱۴۰۳'!B:C,2,0)</f>
        <v>راتناگری | Ratnagiri</v>
      </c>
      <c r="R64" s="102"/>
      <c r="S64" s="11">
        <f>VLOOKUP(O64, '[1]لیست محصولات اردیبهشت ۱۴۰۳'!B:F,5,0)</f>
        <v>40</v>
      </c>
      <c r="T64" s="13">
        <f>VLOOKUP(O64, '[1]لیست محصولات اردیبهشت ۱۴۰۳'!B:G,6,0)</f>
        <v>1250000</v>
      </c>
      <c r="U64" s="14"/>
      <c r="V64" s="15">
        <f t="shared" si="1"/>
        <v>0</v>
      </c>
      <c r="W64" s="11">
        <f t="shared" si="2"/>
        <v>1</v>
      </c>
      <c r="X64" s="13">
        <f t="shared" si="3"/>
        <v>1250000</v>
      </c>
      <c r="Y64" s="16"/>
      <c r="Z64" s="13">
        <f t="shared" si="4"/>
        <v>1250000</v>
      </c>
      <c r="AA64" s="155"/>
      <c r="AB64" s="154"/>
      <c r="AC64" s="153"/>
      <c r="AD64" s="152"/>
      <c r="AE64" s="18"/>
      <c r="AF64" s="20"/>
      <c r="AG64" s="21" t="str">
        <f t="shared" si="5"/>
        <v>TRUE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24"/>
      <c r="H65" s="126"/>
      <c r="I65" s="124"/>
      <c r="J65" s="124"/>
      <c r="K65" s="10" t="str">
        <f t="shared" ca="1" si="0"/>
        <v/>
      </c>
      <c r="L65" s="122"/>
      <c r="M65" s="122"/>
      <c r="N65" s="122"/>
      <c r="O65" s="102">
        <v>3326.3</v>
      </c>
      <c r="P65" s="102">
        <v>1</v>
      </c>
      <c r="Q65" s="12" t="str">
        <f>VLOOKUP(O65, '[1]لیست محصولات اردیبهشت ۱۴۰۳'!B:C,2,0)</f>
        <v>میاگروس | Milagros</v>
      </c>
      <c r="R65" s="102"/>
      <c r="S65" s="11">
        <f>VLOOKUP(O65, '[1]لیست محصولات اردیبهشت ۱۴۰۳'!B:F,5,0)</f>
        <v>40</v>
      </c>
      <c r="T65" s="13">
        <f>VLOOKUP(O65, '[1]لیست محصولات اردیبهشت ۱۴۰۳'!B:G,6,0)</f>
        <v>1100000</v>
      </c>
      <c r="U65" s="24"/>
      <c r="V65" s="15">
        <f t="shared" si="1"/>
        <v>0</v>
      </c>
      <c r="W65" s="11">
        <f t="shared" si="2"/>
        <v>1</v>
      </c>
      <c r="X65" s="13">
        <f t="shared" si="3"/>
        <v>1100000</v>
      </c>
      <c r="Y65" s="16"/>
      <c r="Z65" s="13">
        <f t="shared" si="4"/>
        <v>1100000</v>
      </c>
      <c r="AA65" s="134"/>
      <c r="AB65" s="132"/>
      <c r="AC65" s="128"/>
      <c r="AD65" s="130"/>
      <c r="AE65" s="18"/>
      <c r="AF65" s="20"/>
      <c r="AG65" s="21" t="str">
        <f t="shared" si="5"/>
        <v>TRUE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23">
        <v>33</v>
      </c>
      <c r="H66" s="125">
        <v>275583373129</v>
      </c>
      <c r="I66" s="123" t="s">
        <v>1426</v>
      </c>
      <c r="J66" s="123"/>
      <c r="K66" s="10" t="str">
        <f t="shared" ref="K66:K87" ca="1" si="7">IF(C66, TODAY(), "" )</f>
        <v/>
      </c>
      <c r="L66" s="121" t="s">
        <v>1057</v>
      </c>
      <c r="M66" s="121" t="s">
        <v>1458</v>
      </c>
      <c r="N66" s="121"/>
      <c r="O66" s="102">
        <v>5523.1</v>
      </c>
      <c r="P66" s="102">
        <v>1</v>
      </c>
      <c r="Q66" s="12" t="str">
        <f>VLOOKUP(O66, '[1]لیست محصولات اردیبهشت ۱۴۰۳'!B:C,2,0)</f>
        <v>کوتوا دانکن | Kotowa Duncan</v>
      </c>
      <c r="R66" s="102" t="s">
        <v>151</v>
      </c>
      <c r="S66" s="11">
        <f>VLOOKUP(O66, '[1]لیست محصولات اردیبهشت ۱۴۰۳'!B:F,5,0)</f>
        <v>150</v>
      </c>
      <c r="T66" s="13">
        <f>VLOOKUP(O66, '[1]لیست محصولات اردیبهشت ۱۴۰۳'!B:G,6,0)</f>
        <v>2550000</v>
      </c>
      <c r="U66" s="14"/>
      <c r="V66" s="15">
        <f t="shared" ref="V66:V129" si="8">IF(C66, P66, U66 )</f>
        <v>0</v>
      </c>
      <c r="W66" s="11">
        <f t="shared" ref="W66:W200" si="9">P66-V66</f>
        <v>1</v>
      </c>
      <c r="X66" s="13">
        <f t="shared" ref="X66:X200" si="10">P66*T66</f>
        <v>2550000</v>
      </c>
      <c r="Y66" s="16"/>
      <c r="Z66" s="13">
        <f t="shared" ref="Z66:Z200" si="11">X66-Y66</f>
        <v>2550000</v>
      </c>
      <c r="AA66" s="133" t="s">
        <v>38</v>
      </c>
      <c r="AB66" s="131" t="s">
        <v>1459</v>
      </c>
      <c r="AC66" s="127" t="s">
        <v>1460</v>
      </c>
      <c r="AD66" s="129" t="s">
        <v>41</v>
      </c>
      <c r="AE66" s="18"/>
      <c r="AF66" s="20"/>
      <c r="AG66" s="21" t="str">
        <f t="shared" ref="AG66:AG87" si="12">IF(V66=P66, "FALSE", "TRUE" )</f>
        <v>TRUE</v>
      </c>
      <c r="AH66" s="22" t="str">
        <f t="shared" si="6"/>
        <v>تهران میدان نیاوران،خ پور ابتهاج ،خ شهید اکبر صبوری ،کوچه کمالی شرقی، پ ۳۴،واحد ۷  - مریم عظیمی 09122836898</v>
      </c>
    </row>
    <row r="67" spans="1:34" ht="22.35" customHeight="1">
      <c r="A67" s="7"/>
      <c r="B67" s="7"/>
      <c r="C67" s="7"/>
      <c r="D67" s="7"/>
      <c r="E67" s="7"/>
      <c r="F67" s="8"/>
      <c r="G67" s="151"/>
      <c r="H67" s="182"/>
      <c r="I67" s="151"/>
      <c r="J67" s="151"/>
      <c r="K67" s="10" t="str">
        <f t="shared" ca="1" si="7"/>
        <v/>
      </c>
      <c r="L67" s="135"/>
      <c r="M67" s="135"/>
      <c r="N67" s="135"/>
      <c r="O67" s="102">
        <v>5522.1</v>
      </c>
      <c r="P67" s="102">
        <v>1</v>
      </c>
      <c r="Q67" s="12" t="str">
        <f>VLOOKUP(O67, '[1]لیست محصولات اردیبهشت ۱۴۰۳'!B:C,2,0)</f>
        <v>تامارا | Tamara</v>
      </c>
      <c r="R67" s="102" t="s">
        <v>151</v>
      </c>
      <c r="S67" s="11">
        <f>VLOOKUP(O67, '[1]لیست محصولات اردیبهشت ۱۴۰۳'!B:F,5,0)</f>
        <v>150</v>
      </c>
      <c r="T67" s="13">
        <f>VLOOKUP(O67, '[1]لیست محصولات اردیبهشت ۱۴۰۳'!B:G,6,0)</f>
        <v>2600000</v>
      </c>
      <c r="U67" s="14"/>
      <c r="V67" s="15">
        <f t="shared" si="8"/>
        <v>0</v>
      </c>
      <c r="W67" s="11">
        <f t="shared" si="9"/>
        <v>1</v>
      </c>
      <c r="X67" s="13">
        <f t="shared" si="10"/>
        <v>2600000</v>
      </c>
      <c r="Y67" s="16"/>
      <c r="Z67" s="13">
        <f t="shared" si="11"/>
        <v>2600000</v>
      </c>
      <c r="AA67" s="155"/>
      <c r="AB67" s="154"/>
      <c r="AC67" s="153"/>
      <c r="AD67" s="152"/>
      <c r="AE67" s="18"/>
      <c r="AF67" s="20"/>
      <c r="AG67" s="21" t="str">
        <f t="shared" si="12"/>
        <v>TRUE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24"/>
      <c r="H68" s="126"/>
      <c r="I68" s="124"/>
      <c r="J68" s="124"/>
      <c r="K68" s="10" t="str">
        <f t="shared" ca="1" si="7"/>
        <v/>
      </c>
      <c r="L68" s="122"/>
      <c r="M68" s="122"/>
      <c r="N68" s="122"/>
      <c r="O68" s="102">
        <v>5501.1</v>
      </c>
      <c r="P68" s="102">
        <v>1</v>
      </c>
      <c r="Q68" s="12" t="str">
        <f>VLOOKUP(O68, '[1]لیست محصولات اردیبهشت ۱۴۰۳'!B:C,2,0)</f>
        <v>ورتکس | Vortex</v>
      </c>
      <c r="R68" s="102" t="s">
        <v>151</v>
      </c>
      <c r="S68" s="11">
        <f>VLOOKUP(O68, '[1]لیست محصولات اردیبهشت ۱۴۰۳'!B:F,5,0)</f>
        <v>150</v>
      </c>
      <c r="T68" s="13">
        <f>VLOOKUP(O68, '[1]لیست محصولات اردیبهشت ۱۴۰۳'!B:G,6,0)</f>
        <v>2100000</v>
      </c>
      <c r="U68" s="14"/>
      <c r="V68" s="15">
        <f t="shared" si="8"/>
        <v>0</v>
      </c>
      <c r="W68" s="11">
        <f t="shared" si="9"/>
        <v>1</v>
      </c>
      <c r="X68" s="13">
        <f t="shared" si="10"/>
        <v>2100000</v>
      </c>
      <c r="Y68" s="16"/>
      <c r="Z68" s="13">
        <f t="shared" si="11"/>
        <v>2100000</v>
      </c>
      <c r="AA68" s="134"/>
      <c r="AB68" s="132"/>
      <c r="AC68" s="128"/>
      <c r="AD68" s="130"/>
      <c r="AE68" s="18"/>
      <c r="AF68" s="20"/>
      <c r="AG68" s="21" t="str">
        <f t="shared" si="12"/>
        <v>TRUE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>
        <v>34</v>
      </c>
      <c r="H69" s="9">
        <v>737992</v>
      </c>
      <c r="I69" s="102" t="s">
        <v>1426</v>
      </c>
      <c r="J69" s="102"/>
      <c r="K69" s="10" t="str">
        <f t="shared" ca="1" si="7"/>
        <v/>
      </c>
      <c r="L69" s="11" t="s">
        <v>767</v>
      </c>
      <c r="M69" s="11" t="s">
        <v>1461</v>
      </c>
      <c r="N69" s="11"/>
      <c r="O69" s="102">
        <v>3326.1</v>
      </c>
      <c r="P69" s="102">
        <v>1</v>
      </c>
      <c r="Q69" s="12" t="str">
        <f>VLOOKUP(O69, '[1]لیست محصولات اردیبهشت ۱۴۰۳'!B:C,2,0)</f>
        <v>میاگروس | Milagros</v>
      </c>
      <c r="R69" s="102"/>
      <c r="S69" s="11">
        <f>VLOOKUP(O69, '[1]لیست محصولات اردیبهشت ۱۴۰۳'!B:F,5,0)</f>
        <v>150</v>
      </c>
      <c r="T69" s="13">
        <f>VLOOKUP(O69, '[1]لیست محصولات اردیبهشت ۱۴۰۳'!B:G,6,0)</f>
        <v>3750000</v>
      </c>
      <c r="U69" s="14"/>
      <c r="V69" s="15">
        <f t="shared" si="8"/>
        <v>0</v>
      </c>
      <c r="W69" s="11">
        <f t="shared" si="9"/>
        <v>1</v>
      </c>
      <c r="X69" s="13">
        <f t="shared" si="10"/>
        <v>3750000</v>
      </c>
      <c r="Y69" s="16"/>
      <c r="Z69" s="13">
        <f t="shared" si="11"/>
        <v>3750000</v>
      </c>
      <c r="AA69" s="17" t="s">
        <v>38</v>
      </c>
      <c r="AB69" s="12" t="s">
        <v>1462</v>
      </c>
      <c r="AC69" s="18" t="s">
        <v>1463</v>
      </c>
      <c r="AD69" s="19" t="s">
        <v>41</v>
      </c>
      <c r="AE69" s="18"/>
      <c r="AF69" s="20"/>
      <c r="AG69" s="21" t="str">
        <f t="shared" si="12"/>
        <v>TRUE</v>
      </c>
      <c r="AH69" s="22" t="str">
        <f t="shared" si="13"/>
        <v>تهران عباس آباد خیابان مفتح، نرسیده به خیابان مطهری، خیابان نقدی، پلاک۱۲ واحد همکف  - ملیکا امینی زاد 09373479303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23">
        <v>35</v>
      </c>
      <c r="H70" s="125">
        <v>275587346925</v>
      </c>
      <c r="I70" s="123" t="s">
        <v>1426</v>
      </c>
      <c r="J70" s="123"/>
      <c r="K70" s="10" t="str">
        <f t="shared" ca="1" si="7"/>
        <v/>
      </c>
      <c r="L70" s="121" t="s">
        <v>863</v>
      </c>
      <c r="M70" s="121" t="s">
        <v>1464</v>
      </c>
      <c r="N70" s="121"/>
      <c r="O70" s="102">
        <v>5523.1</v>
      </c>
      <c r="P70" s="102">
        <v>1</v>
      </c>
      <c r="Q70" s="12" t="str">
        <f>VLOOKUP(O70, '[1]لیست محصولات اردیبهشت ۱۴۰۳'!B:C,2,0)</f>
        <v>کوتوا دانکن | Kotowa Duncan</v>
      </c>
      <c r="R70" s="102"/>
      <c r="S70" s="11">
        <f>VLOOKUP(O70, '[1]لیست محصولات اردیبهشت ۱۴۰۳'!B:F,5,0)</f>
        <v>150</v>
      </c>
      <c r="T70" s="13">
        <f>VLOOKUP(O70, '[1]لیست محصولات اردیبهشت ۱۴۰۳'!B:G,6,0)</f>
        <v>2550000</v>
      </c>
      <c r="U70" s="14"/>
      <c r="V70" s="15">
        <f t="shared" si="8"/>
        <v>0</v>
      </c>
      <c r="W70" s="11">
        <f t="shared" si="9"/>
        <v>1</v>
      </c>
      <c r="X70" s="13">
        <f t="shared" si="10"/>
        <v>2550000</v>
      </c>
      <c r="Y70" s="16"/>
      <c r="Z70" s="13">
        <f t="shared" si="11"/>
        <v>2550000</v>
      </c>
      <c r="AA70" s="133" t="s">
        <v>38</v>
      </c>
      <c r="AB70" s="131" t="s">
        <v>1465</v>
      </c>
      <c r="AC70" s="127" t="s">
        <v>1466</v>
      </c>
      <c r="AD70" s="129" t="s">
        <v>41</v>
      </c>
      <c r="AE70" s="18"/>
      <c r="AF70" s="20"/>
      <c r="AG70" s="21" t="str">
        <f t="shared" si="12"/>
        <v>TRUE</v>
      </c>
      <c r="AH70" s="22" t="str">
        <f t="shared" si="13"/>
        <v>تهران میدان پونک، بلوار فلاح زاده، بعد از چهارراه(جنب داروخانه)،پلاک ۳۰،واحد ۹  - آنیتا عزیزی 09015242817</v>
      </c>
    </row>
    <row r="71" spans="1:34" ht="22.35" customHeight="1">
      <c r="A71" s="7"/>
      <c r="B71" s="7"/>
      <c r="C71" s="7"/>
      <c r="D71" s="7"/>
      <c r="E71" s="7"/>
      <c r="F71" s="8"/>
      <c r="G71" s="124"/>
      <c r="H71" s="126"/>
      <c r="I71" s="124"/>
      <c r="J71" s="124"/>
      <c r="K71" s="10" t="str">
        <f t="shared" ca="1" si="7"/>
        <v/>
      </c>
      <c r="L71" s="122"/>
      <c r="M71" s="122"/>
      <c r="N71" s="122"/>
      <c r="O71" s="102">
        <v>5522.1</v>
      </c>
      <c r="P71" s="102">
        <v>1</v>
      </c>
      <c r="Q71" s="12" t="str">
        <f>VLOOKUP(O71, '[1]لیست محصولات اردیبهشت ۱۴۰۳'!B:C,2,0)</f>
        <v>تامارا | Tamara</v>
      </c>
      <c r="R71" s="102"/>
      <c r="S71" s="11">
        <f>VLOOKUP(O71, '[1]لیست محصولات اردیبهشت ۱۴۰۳'!B:F,5,0)</f>
        <v>150</v>
      </c>
      <c r="T71" s="13">
        <f>VLOOKUP(O71, '[1]لیست محصولات اردیبهشت ۱۴۰۳'!B:G,6,0)</f>
        <v>2600000</v>
      </c>
      <c r="U71" s="14"/>
      <c r="V71" s="15">
        <f t="shared" si="8"/>
        <v>0</v>
      </c>
      <c r="W71" s="11">
        <f t="shared" si="9"/>
        <v>1</v>
      </c>
      <c r="X71" s="13">
        <f t="shared" si="10"/>
        <v>2600000</v>
      </c>
      <c r="Y71" s="16"/>
      <c r="Z71" s="13">
        <f t="shared" si="11"/>
        <v>2600000</v>
      </c>
      <c r="AA71" s="134"/>
      <c r="AB71" s="132"/>
      <c r="AC71" s="128"/>
      <c r="AD71" s="130"/>
      <c r="AE71" s="18"/>
      <c r="AF71" s="20"/>
      <c r="AG71" s="21" t="str">
        <f t="shared" si="12"/>
        <v>TRUE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23">
        <v>36</v>
      </c>
      <c r="H72" s="125">
        <v>739497</v>
      </c>
      <c r="I72" s="123" t="s">
        <v>1426</v>
      </c>
      <c r="J72" s="123"/>
      <c r="K72" s="10" t="str">
        <f t="shared" ca="1" si="7"/>
        <v/>
      </c>
      <c r="L72" s="121" t="s">
        <v>920</v>
      </c>
      <c r="M72" s="121" t="s">
        <v>921</v>
      </c>
      <c r="N72" s="121"/>
      <c r="O72" s="102">
        <v>1130.0999999999999</v>
      </c>
      <c r="P72" s="102">
        <v>1</v>
      </c>
      <c r="Q72" s="12" t="str">
        <f>VLOOKUP(O72, '[1]لیست محصولات اردیبهشت ۱۴۰۳'!B:C,2,0)</f>
        <v>الیدا پلانو | Elida Plano</v>
      </c>
      <c r="R72" s="102"/>
      <c r="S72" s="11">
        <f>VLOOKUP(O72, '[1]لیست محصولات اردیبهشت ۱۴۰۳'!B:F,5,0)</f>
        <v>80</v>
      </c>
      <c r="T72" s="13">
        <f>VLOOKUP(O72, '[1]لیست محصولات اردیبهشت ۱۴۰۳'!B:G,6,0)</f>
        <v>13100000</v>
      </c>
      <c r="U72" s="14"/>
      <c r="V72" s="15">
        <f t="shared" si="8"/>
        <v>0</v>
      </c>
      <c r="W72" s="11">
        <f t="shared" si="9"/>
        <v>1</v>
      </c>
      <c r="X72" s="13">
        <f t="shared" si="10"/>
        <v>13100000</v>
      </c>
      <c r="Y72" s="16"/>
      <c r="Z72" s="13">
        <f t="shared" si="11"/>
        <v>13100000</v>
      </c>
      <c r="AA72" s="133" t="s">
        <v>38</v>
      </c>
      <c r="AB72" s="12" t="s">
        <v>1467</v>
      </c>
      <c r="AC72" s="127" t="s">
        <v>923</v>
      </c>
      <c r="AD72" s="129" t="s">
        <v>41</v>
      </c>
      <c r="AE72" s="103" t="s">
        <v>1469</v>
      </c>
      <c r="AF72" s="20"/>
      <c r="AG72" s="21" t="str">
        <f t="shared" si="12"/>
        <v>TRUE</v>
      </c>
      <c r="AH72" s="22" t="str">
        <f t="shared" si="13"/>
        <v>تهران میرداماد نبش آقازاده فرد پلاک 161  - بهرام میرمیران 09121213455</v>
      </c>
    </row>
    <row r="73" spans="1:34" ht="22.35" customHeight="1">
      <c r="A73" s="7"/>
      <c r="B73" s="7"/>
      <c r="C73" s="7"/>
      <c r="D73" s="7"/>
      <c r="E73" s="7"/>
      <c r="F73" s="8"/>
      <c r="G73" s="124"/>
      <c r="H73" s="126"/>
      <c r="I73" s="124"/>
      <c r="J73" s="124"/>
      <c r="K73" s="10" t="str">
        <f t="shared" ca="1" si="7"/>
        <v/>
      </c>
      <c r="L73" s="122"/>
      <c r="M73" s="122"/>
      <c r="N73" s="122"/>
      <c r="O73" s="102">
        <v>3326.1</v>
      </c>
      <c r="P73" s="102">
        <v>1</v>
      </c>
      <c r="Q73" s="12" t="str">
        <f>VLOOKUP(O73, '[1]لیست محصولات اردیبهشت ۱۴۰۳'!B:C,2,0)</f>
        <v>میاگروس | Milagros</v>
      </c>
      <c r="R73" s="102"/>
      <c r="S73" s="11">
        <f>VLOOKUP(O73, '[1]لیست محصولات اردیبهشت ۱۴۰۳'!B:F,5,0)</f>
        <v>150</v>
      </c>
      <c r="T73" s="13">
        <f>VLOOKUP(O73, '[1]لیست محصولات اردیبهشت ۱۴۰۳'!B:G,6,0)</f>
        <v>3750000</v>
      </c>
      <c r="U73" s="14"/>
      <c r="V73" s="15">
        <f t="shared" si="8"/>
        <v>0</v>
      </c>
      <c r="W73" s="11">
        <f t="shared" si="9"/>
        <v>1</v>
      </c>
      <c r="X73" s="13">
        <f t="shared" si="10"/>
        <v>3750000</v>
      </c>
      <c r="Y73" s="16"/>
      <c r="Z73" s="13">
        <f t="shared" si="11"/>
        <v>3750000</v>
      </c>
      <c r="AA73" s="134"/>
      <c r="AB73" s="12" t="s">
        <v>1468</v>
      </c>
      <c r="AC73" s="128"/>
      <c r="AD73" s="130"/>
      <c r="AE73" s="103" t="s">
        <v>1470</v>
      </c>
      <c r="AF73" s="20"/>
      <c r="AG73" s="21" t="str">
        <f t="shared" si="12"/>
        <v>TRUE</v>
      </c>
      <c r="AH73" s="22" t="str">
        <f t="shared" si="13"/>
        <v xml:space="preserve"> تقاطع خ تخت طاووس و شریعتی - خ شهدا ناجا - خ سلیمی جنوبی - کوچه علائی - پلاک 2 ط 1  -   </v>
      </c>
    </row>
    <row r="74" spans="1:34" ht="22.35" customHeight="1">
      <c r="A74" s="7"/>
      <c r="B74" s="7"/>
      <c r="C74" s="7"/>
      <c r="D74" s="7"/>
      <c r="E74" s="7"/>
      <c r="F74" s="8"/>
      <c r="G74" s="123">
        <v>37</v>
      </c>
      <c r="H74" s="125">
        <v>275588190486</v>
      </c>
      <c r="I74" s="123" t="s">
        <v>1426</v>
      </c>
      <c r="J74" s="123"/>
      <c r="K74" s="10" t="str">
        <f t="shared" ca="1" si="7"/>
        <v/>
      </c>
      <c r="L74" s="121" t="s">
        <v>441</v>
      </c>
      <c r="M74" s="121" t="s">
        <v>343</v>
      </c>
      <c r="N74" s="121"/>
      <c r="O74" s="102">
        <v>5522.1</v>
      </c>
      <c r="P74" s="102">
        <v>1</v>
      </c>
      <c r="Q74" s="12" t="str">
        <f>VLOOKUP(O74, '[1]لیست محصولات اردیبهشت ۱۴۰۳'!B:C,2,0)</f>
        <v>تامارا | Tamara</v>
      </c>
      <c r="R74" s="102" t="s">
        <v>151</v>
      </c>
      <c r="S74" s="11">
        <f>VLOOKUP(O74, '[1]لیست محصولات اردیبهشت ۱۴۰۳'!B:F,5,0)</f>
        <v>150</v>
      </c>
      <c r="T74" s="13">
        <f>VLOOKUP(O74, '[1]لیست محصولات اردیبهشت ۱۴۰۳'!B:G,6,0)</f>
        <v>2600000</v>
      </c>
      <c r="U74" s="14"/>
      <c r="V74" s="15">
        <f t="shared" si="8"/>
        <v>0</v>
      </c>
      <c r="W74" s="11">
        <f t="shared" si="9"/>
        <v>1</v>
      </c>
      <c r="X74" s="13">
        <f t="shared" si="10"/>
        <v>2600000</v>
      </c>
      <c r="Y74" s="16"/>
      <c r="Z74" s="13">
        <f t="shared" si="11"/>
        <v>2600000</v>
      </c>
      <c r="AA74" s="133" t="s">
        <v>38</v>
      </c>
      <c r="AB74" s="131" t="s">
        <v>1471</v>
      </c>
      <c r="AC74" s="127" t="s">
        <v>1472</v>
      </c>
      <c r="AD74" s="129" t="s">
        <v>41</v>
      </c>
      <c r="AE74" s="18"/>
      <c r="AF74" s="20"/>
      <c r="AG74" s="21" t="str">
        <f t="shared" si="12"/>
        <v>TRUE</v>
      </c>
      <c r="AH74" s="22" t="str">
        <f t="shared" si="13"/>
        <v>تهران پایین تر از فلکه اول شهران خیابان قائم غربی پلاک۴۰واحد۵  - احمد دادگر 09128856787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24"/>
      <c r="H75" s="126"/>
      <c r="I75" s="124"/>
      <c r="J75" s="124"/>
      <c r="K75" s="10" t="str">
        <f t="shared" ca="1" si="7"/>
        <v/>
      </c>
      <c r="L75" s="122"/>
      <c r="M75" s="122"/>
      <c r="N75" s="122"/>
      <c r="O75" s="102">
        <v>5523.1</v>
      </c>
      <c r="P75" s="102">
        <v>1</v>
      </c>
      <c r="Q75" s="12" t="str">
        <f>VLOOKUP(O75, '[1]لیست محصولات اردیبهشت ۱۴۰۳'!B:C,2,0)</f>
        <v>کوتوا دانکن | Kotowa Duncan</v>
      </c>
      <c r="R75" s="102" t="s">
        <v>151</v>
      </c>
      <c r="S75" s="11">
        <f>VLOOKUP(O75, '[1]لیست محصولات اردیبهشت ۱۴۰۳'!B:F,5,0)</f>
        <v>150</v>
      </c>
      <c r="T75" s="13">
        <f>VLOOKUP(O75, '[1]لیست محصولات اردیبهشت ۱۴۰۳'!B:G,6,0)</f>
        <v>2550000</v>
      </c>
      <c r="U75" s="14"/>
      <c r="V75" s="15">
        <f t="shared" si="8"/>
        <v>0</v>
      </c>
      <c r="W75" s="11">
        <f t="shared" si="9"/>
        <v>1</v>
      </c>
      <c r="X75" s="13">
        <f t="shared" si="10"/>
        <v>2550000</v>
      </c>
      <c r="Y75" s="16"/>
      <c r="Z75" s="13">
        <f t="shared" si="11"/>
        <v>2550000</v>
      </c>
      <c r="AA75" s="134"/>
      <c r="AB75" s="132"/>
      <c r="AC75" s="128"/>
      <c r="AD75" s="130"/>
      <c r="AE75" s="18"/>
      <c r="AF75" s="20"/>
      <c r="AG75" s="21" t="str">
        <f t="shared" si="12"/>
        <v>TRUE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>
        <v>38</v>
      </c>
      <c r="H76" s="9">
        <v>275590902251</v>
      </c>
      <c r="I76" s="102" t="s">
        <v>1426</v>
      </c>
      <c r="J76" s="102"/>
      <c r="K76" s="10" t="str">
        <f t="shared" ca="1" si="7"/>
        <v/>
      </c>
      <c r="L76" s="11" t="s">
        <v>485</v>
      </c>
      <c r="M76" s="11" t="s">
        <v>1473</v>
      </c>
      <c r="N76" s="11" t="s">
        <v>1474</v>
      </c>
      <c r="O76" s="102">
        <v>3325.1</v>
      </c>
      <c r="P76" s="102">
        <v>1</v>
      </c>
      <c r="Q76" s="12" t="str">
        <f>VLOOKUP(O76, '[1]لیست محصولات اردیبهشت ۱۴۰۳'!B:C,2,0)</f>
        <v>راتناگری | Ratnagiri</v>
      </c>
      <c r="R76" s="102"/>
      <c r="S76" s="11">
        <f>VLOOKUP(O76, '[1]لیست محصولات اردیبهشت ۱۴۰۳'!B:F,5,0)</f>
        <v>150</v>
      </c>
      <c r="T76" s="13">
        <f>VLOOKUP(O76, '[1]لیست محصولات اردیبهشت ۱۴۰۳'!B:G,6,0)</f>
        <v>4250000</v>
      </c>
      <c r="U76" s="14"/>
      <c r="V76" s="15">
        <f t="shared" si="8"/>
        <v>0</v>
      </c>
      <c r="W76" s="11">
        <f t="shared" si="9"/>
        <v>1</v>
      </c>
      <c r="X76" s="13">
        <f t="shared" si="10"/>
        <v>4250000</v>
      </c>
      <c r="Y76" s="16"/>
      <c r="Z76" s="13">
        <f t="shared" si="11"/>
        <v>4250000</v>
      </c>
      <c r="AA76" s="17" t="s">
        <v>1475</v>
      </c>
      <c r="AB76" s="12" t="s">
        <v>1476</v>
      </c>
      <c r="AC76" s="18" t="s">
        <v>1477</v>
      </c>
      <c r="AD76" s="19"/>
      <c r="AE76" s="18"/>
      <c r="AF76" s="20"/>
      <c r="AG76" s="21" t="str">
        <f t="shared" si="12"/>
        <v>TRUE</v>
      </c>
      <c r="AH76" s="22" t="str">
        <f t="shared" si="13"/>
        <v>خراسان شمالی شیروان - خیابان امام رضا.خیابان شفا.نبش شفای۲ مسترکافه - محمد رجب زاده 09155869627</v>
      </c>
    </row>
    <row r="77" spans="1:34" ht="22.35" customHeight="1">
      <c r="A77" s="7"/>
      <c r="B77" s="7"/>
      <c r="C77" s="7"/>
      <c r="D77" s="7"/>
      <c r="E77" s="7"/>
      <c r="F77" s="8"/>
      <c r="G77" s="63">
        <v>39</v>
      </c>
      <c r="H77" s="64" t="s">
        <v>120</v>
      </c>
      <c r="I77" s="63" t="s">
        <v>1426</v>
      </c>
      <c r="J77" s="102"/>
      <c r="K77" s="10"/>
      <c r="L77" s="11" t="s">
        <v>441</v>
      </c>
      <c r="M77" s="11" t="s">
        <v>235</v>
      </c>
      <c r="N77" s="11"/>
      <c r="O77" s="102">
        <v>5501.2</v>
      </c>
      <c r="P77" s="102">
        <v>3</v>
      </c>
      <c r="Q77" s="12" t="str">
        <f>VLOOKUP(O77, '[1]لیست محصولات اردیبهشت ۱۴۰۳'!B:C,2,0)</f>
        <v>ورتکس | Vortex</v>
      </c>
      <c r="R77" s="102"/>
      <c r="S77" s="11">
        <f>VLOOKUP(O77, '[1]لیست محصولات اردیبهشت ۱۴۰۳'!B:F,5,0)</f>
        <v>750</v>
      </c>
      <c r="T77" s="13">
        <f>VLOOKUP(O77, '[1]لیست محصولات اردیبهشت ۱۴۰۳'!B:G,6,0)</f>
        <v>9900000</v>
      </c>
      <c r="U77" s="14"/>
      <c r="V77" s="15">
        <f t="shared" si="8"/>
        <v>0</v>
      </c>
      <c r="W77" s="11">
        <f t="shared" si="9"/>
        <v>3</v>
      </c>
      <c r="X77" s="13">
        <f t="shared" si="10"/>
        <v>29700000</v>
      </c>
      <c r="Y77" s="16"/>
      <c r="Z77" s="13">
        <f t="shared" si="11"/>
        <v>29700000</v>
      </c>
      <c r="AA77" s="17" t="s">
        <v>45</v>
      </c>
      <c r="AB77" s="12" t="s">
        <v>1480</v>
      </c>
      <c r="AC77" s="18" t="s">
        <v>1481</v>
      </c>
      <c r="AD77" s="19"/>
      <c r="AE77" s="18"/>
      <c r="AF77" s="20"/>
      <c r="AG77" s="21" t="str">
        <f t="shared" si="12"/>
        <v>TRUE</v>
      </c>
      <c r="AH77" s="22" t="str">
        <f t="shared" si="13"/>
        <v>قم خیابان جمهوری ، انسجام ، خیابان کرامت ، کرامت ۹ ، فرعی ۶ پلاک ۱۴  - احمد میرزایی 09120032182</v>
      </c>
    </row>
    <row r="78" spans="1:34" ht="22.35" customHeight="1">
      <c r="A78" s="7"/>
      <c r="B78" s="7"/>
      <c r="C78" s="7"/>
      <c r="D78" s="7"/>
      <c r="E78" s="7"/>
      <c r="F78" s="8"/>
      <c r="G78" s="123">
        <v>40</v>
      </c>
      <c r="H78" s="125">
        <v>275592701030</v>
      </c>
      <c r="I78" s="123" t="s">
        <v>1426</v>
      </c>
      <c r="J78" s="123" t="s">
        <v>1306</v>
      </c>
      <c r="K78" s="10" t="str">
        <f t="shared" ca="1" si="7"/>
        <v/>
      </c>
      <c r="L78" s="121" t="s">
        <v>735</v>
      </c>
      <c r="M78" s="121" t="s">
        <v>736</v>
      </c>
      <c r="N78" s="121" t="s">
        <v>737</v>
      </c>
      <c r="O78" s="102">
        <v>5501.3</v>
      </c>
      <c r="P78" s="102">
        <v>1</v>
      </c>
      <c r="Q78" s="12" t="str">
        <f>VLOOKUP(O78, '[1]لیست محصولات اردیبهشت ۱۴۰۳'!B:C,2,0)</f>
        <v>ورتکس | Vortex</v>
      </c>
      <c r="R78" s="102"/>
      <c r="S78" s="11">
        <f>VLOOKUP(O78, '[1]لیست محصولات اردیبهشت ۱۴۰۳'!B:F,5,0)</f>
        <v>4000</v>
      </c>
      <c r="T78" s="13">
        <f>VLOOKUP(O78, '[1]لیست محصولات اردیبهشت ۱۴۰۳'!B:G,6,0)</f>
        <v>51200000</v>
      </c>
      <c r="U78" s="14"/>
      <c r="V78" s="15">
        <f t="shared" si="8"/>
        <v>0</v>
      </c>
      <c r="W78" s="11">
        <f t="shared" si="9"/>
        <v>1</v>
      </c>
      <c r="X78" s="13">
        <f t="shared" si="10"/>
        <v>51200000</v>
      </c>
      <c r="Y78" s="16"/>
      <c r="Z78" s="13">
        <f t="shared" si="11"/>
        <v>51200000</v>
      </c>
      <c r="AA78" s="133" t="s">
        <v>226</v>
      </c>
      <c r="AB78" s="131" t="s">
        <v>738</v>
      </c>
      <c r="AC78" s="127" t="s">
        <v>739</v>
      </c>
      <c r="AD78" s="129"/>
      <c r="AE78" s="18"/>
      <c r="AF78" s="20"/>
      <c r="AG78" s="21" t="str">
        <f t="shared" si="12"/>
        <v>TRUE</v>
      </c>
      <c r="AH78" s="22" t="str">
        <f t="shared" si="13"/>
        <v>ارومیه خیابان درستکار روبروی اکبر جوجه غذای اماده قابلمه کافه بابون - رعنا آزادبخت 09036383804</v>
      </c>
    </row>
    <row r="79" spans="1:34" ht="22.35" customHeight="1">
      <c r="A79" s="7"/>
      <c r="B79" s="7"/>
      <c r="C79" s="7"/>
      <c r="D79" s="7"/>
      <c r="E79" s="7"/>
      <c r="F79" s="8"/>
      <c r="G79" s="124"/>
      <c r="H79" s="126"/>
      <c r="I79" s="124"/>
      <c r="J79" s="124"/>
      <c r="K79" s="10" t="str">
        <f t="shared" ca="1" si="7"/>
        <v/>
      </c>
      <c r="L79" s="122"/>
      <c r="M79" s="122"/>
      <c r="N79" s="122"/>
      <c r="O79" s="102">
        <v>5511.22</v>
      </c>
      <c r="P79" s="102">
        <v>2</v>
      </c>
      <c r="Q79" s="65" t="str">
        <f>VLOOKUP(O79, '[1]لیست محصولات اردیبهشت ۱۴۰۳'!B:C,2,0)</f>
        <v>هامبلا(رست دمی) | Hambella( Filter Roast)</v>
      </c>
      <c r="R79" s="102"/>
      <c r="S79" s="11">
        <f>VLOOKUP(O79, '[1]لیست محصولات اردیبهشت ۱۴۰۳'!B:F,5,0)</f>
        <v>750</v>
      </c>
      <c r="T79" s="13">
        <f>VLOOKUP(O79, '[1]لیست محصولات اردیبهشت ۱۴۰۳'!B:G,6,0)</f>
        <v>13350000</v>
      </c>
      <c r="U79" s="14"/>
      <c r="V79" s="15">
        <f t="shared" si="8"/>
        <v>0</v>
      </c>
      <c r="W79" s="11">
        <f t="shared" si="9"/>
        <v>2</v>
      </c>
      <c r="X79" s="13">
        <f t="shared" si="10"/>
        <v>26700000</v>
      </c>
      <c r="Y79" s="16"/>
      <c r="Z79" s="13">
        <f t="shared" si="11"/>
        <v>26700000</v>
      </c>
      <c r="AA79" s="134"/>
      <c r="AB79" s="132"/>
      <c r="AC79" s="128"/>
      <c r="AD79" s="130"/>
      <c r="AE79" s="18"/>
      <c r="AF79" s="20"/>
      <c r="AG79" s="21" t="str">
        <f t="shared" si="12"/>
        <v>TRUE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23">
        <v>41</v>
      </c>
      <c r="H80" s="125">
        <v>870324</v>
      </c>
      <c r="I80" s="123" t="s">
        <v>1498</v>
      </c>
      <c r="J80" s="123"/>
      <c r="K80" s="10" t="str">
        <f t="shared" ca="1" si="7"/>
        <v/>
      </c>
      <c r="L80" s="121" t="s">
        <v>1482</v>
      </c>
      <c r="M80" s="121" t="s">
        <v>1483</v>
      </c>
      <c r="N80" s="121"/>
      <c r="O80" s="102">
        <v>1130.3</v>
      </c>
      <c r="P80" s="102">
        <v>1</v>
      </c>
      <c r="Q80" s="12" t="str">
        <f>VLOOKUP(O80, '[1]لیست محصولات اردیبهشت ۱۴۰۳'!B:C,2,0)</f>
        <v>الیدا پلانو | Elida Plano</v>
      </c>
      <c r="R80" s="102"/>
      <c r="S80" s="11">
        <f>VLOOKUP(O80, '[1]لیست محصولات اردیبهشت ۱۴۰۳'!B:F,5,0)</f>
        <v>40</v>
      </c>
      <c r="T80" s="13">
        <f>VLOOKUP(O80, '[1]لیست محصولات اردیبهشت ۱۴۰۳'!B:G,6,0)</f>
        <v>6650000</v>
      </c>
      <c r="U80" s="14"/>
      <c r="V80" s="15">
        <f t="shared" si="8"/>
        <v>0</v>
      </c>
      <c r="W80" s="11">
        <f t="shared" si="9"/>
        <v>1</v>
      </c>
      <c r="X80" s="13">
        <f t="shared" si="10"/>
        <v>6650000</v>
      </c>
      <c r="Y80" s="16"/>
      <c r="Z80" s="13">
        <f t="shared" si="11"/>
        <v>6650000</v>
      </c>
      <c r="AA80" s="133" t="s">
        <v>105</v>
      </c>
      <c r="AB80" s="131" t="s">
        <v>1484</v>
      </c>
      <c r="AC80" s="127" t="s">
        <v>1485</v>
      </c>
      <c r="AD80" s="129"/>
      <c r="AE80" s="18"/>
      <c r="AF80" s="20"/>
      <c r="AG80" s="21" t="str">
        <f t="shared" si="12"/>
        <v>TRUE</v>
      </c>
      <c r="AH80" s="22" t="str">
        <f t="shared" si="13"/>
        <v>رشت گلسار خیابان ۷۸ پلاک ۲۵  - نامی طاهرنژاد 09354986296</v>
      </c>
    </row>
    <row r="81" spans="1:34" ht="22.35" customHeight="1">
      <c r="A81" s="7"/>
      <c r="B81" s="7"/>
      <c r="C81" s="7"/>
      <c r="D81" s="7"/>
      <c r="E81" s="7"/>
      <c r="F81" s="8"/>
      <c r="G81" s="151"/>
      <c r="H81" s="182"/>
      <c r="I81" s="151"/>
      <c r="J81" s="151"/>
      <c r="K81" s="10" t="str">
        <f t="shared" ca="1" si="7"/>
        <v/>
      </c>
      <c r="L81" s="135"/>
      <c r="M81" s="135"/>
      <c r="N81" s="135"/>
      <c r="O81" s="102">
        <v>1125.3</v>
      </c>
      <c r="P81" s="102">
        <v>1</v>
      </c>
      <c r="Q81" s="12" t="str">
        <f>VLOOKUP(O81, '[1]لیست محصولات اردیبهشت ۱۴۰۳'!B:C,2,0)</f>
        <v>بنجامین دیانوس | Benjamin De Dianous</v>
      </c>
      <c r="R81" s="102"/>
      <c r="S81" s="11">
        <f>VLOOKUP(O81, '[1]لیست محصولات اردیبهشت ۱۴۰۳'!B:F,5,0)</f>
        <v>40</v>
      </c>
      <c r="T81" s="13">
        <f>VLOOKUP(O81, '[1]لیست محصولات اردیبهشت ۱۴۰۳'!B:G,6,0)</f>
        <v>5600000</v>
      </c>
      <c r="U81" s="14"/>
      <c r="V81" s="15">
        <f t="shared" si="8"/>
        <v>0</v>
      </c>
      <c r="W81" s="11">
        <f t="shared" si="9"/>
        <v>1</v>
      </c>
      <c r="X81" s="13">
        <f t="shared" si="10"/>
        <v>5600000</v>
      </c>
      <c r="Y81" s="16"/>
      <c r="Z81" s="13">
        <f t="shared" si="11"/>
        <v>5600000</v>
      </c>
      <c r="AA81" s="155"/>
      <c r="AB81" s="154"/>
      <c r="AC81" s="153"/>
      <c r="AD81" s="152"/>
      <c r="AE81" s="18"/>
      <c r="AF81" s="20"/>
      <c r="AG81" s="21" t="str">
        <f t="shared" si="12"/>
        <v>TRUE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51"/>
      <c r="H82" s="182"/>
      <c r="I82" s="151"/>
      <c r="J82" s="151"/>
      <c r="K82" s="10" t="str">
        <f t="shared" ca="1" si="7"/>
        <v/>
      </c>
      <c r="L82" s="135"/>
      <c r="M82" s="135"/>
      <c r="N82" s="135"/>
      <c r="O82" s="102">
        <v>3326.3</v>
      </c>
      <c r="P82" s="102">
        <v>1</v>
      </c>
      <c r="Q82" s="12" t="str">
        <f>VLOOKUP(O82, '[1]لیست محصولات اردیبهشت ۱۴۰۳'!B:C,2,0)</f>
        <v>میاگروس | Milagros</v>
      </c>
      <c r="R82" s="102"/>
      <c r="S82" s="11">
        <f>VLOOKUP(O82, '[1]لیست محصولات اردیبهشت ۱۴۰۳'!B:F,5,0)</f>
        <v>40</v>
      </c>
      <c r="T82" s="13">
        <f>VLOOKUP(O82, '[1]لیست محصولات اردیبهشت ۱۴۰۳'!B:G,6,0)</f>
        <v>1100000</v>
      </c>
      <c r="U82" s="14"/>
      <c r="V82" s="15">
        <f t="shared" si="8"/>
        <v>0</v>
      </c>
      <c r="W82" s="11">
        <f t="shared" si="9"/>
        <v>1</v>
      </c>
      <c r="X82" s="13">
        <f t="shared" si="10"/>
        <v>1100000</v>
      </c>
      <c r="Y82" s="16"/>
      <c r="Z82" s="13">
        <f t="shared" si="11"/>
        <v>1100000</v>
      </c>
      <c r="AA82" s="155"/>
      <c r="AB82" s="154"/>
      <c r="AC82" s="153"/>
      <c r="AD82" s="152"/>
      <c r="AE82" s="18"/>
      <c r="AF82" s="20"/>
      <c r="AG82" s="21" t="str">
        <f t="shared" si="12"/>
        <v>TRUE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24"/>
      <c r="H83" s="126"/>
      <c r="I83" s="124"/>
      <c r="J83" s="124"/>
      <c r="K83" s="10" t="str">
        <f t="shared" ca="1" si="7"/>
        <v/>
      </c>
      <c r="L83" s="122"/>
      <c r="M83" s="122"/>
      <c r="N83" s="122"/>
      <c r="O83" s="102">
        <v>3325.3</v>
      </c>
      <c r="P83" s="102">
        <v>1</v>
      </c>
      <c r="Q83" s="12" t="str">
        <f>VLOOKUP(O83, '[1]لیست محصولات اردیبهشت ۱۴۰۳'!B:C,2,0)</f>
        <v>راتناگری | Ratnagiri</v>
      </c>
      <c r="R83" s="102"/>
      <c r="S83" s="11">
        <f>VLOOKUP(O83, '[1]لیست محصولات اردیبهشت ۱۴۰۳'!B:F,5,0)</f>
        <v>40</v>
      </c>
      <c r="T83" s="13">
        <f>VLOOKUP(O83, '[1]لیست محصولات اردیبهشت ۱۴۰۳'!B:G,6,0)</f>
        <v>1250000</v>
      </c>
      <c r="U83" s="14"/>
      <c r="V83" s="15">
        <f t="shared" si="8"/>
        <v>0</v>
      </c>
      <c r="W83" s="11">
        <f t="shared" si="9"/>
        <v>1</v>
      </c>
      <c r="X83" s="13">
        <f t="shared" si="10"/>
        <v>1250000</v>
      </c>
      <c r="Y83" s="16"/>
      <c r="Z83" s="13">
        <f t="shared" si="11"/>
        <v>1250000</v>
      </c>
      <c r="AA83" s="134"/>
      <c r="AB83" s="132"/>
      <c r="AC83" s="128"/>
      <c r="AD83" s="130"/>
      <c r="AE83" s="18"/>
      <c r="AF83" s="20"/>
      <c r="AG83" s="21" t="str">
        <f t="shared" si="12"/>
        <v>TRUE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>
        <v>42</v>
      </c>
      <c r="H84" s="9">
        <v>275594239637</v>
      </c>
      <c r="I84" s="102" t="s">
        <v>1426</v>
      </c>
      <c r="J84" s="102"/>
      <c r="K84" s="10" t="str">
        <f t="shared" ca="1" si="7"/>
        <v/>
      </c>
      <c r="L84" s="11" t="s">
        <v>1130</v>
      </c>
      <c r="M84" s="11" t="s">
        <v>1486</v>
      </c>
      <c r="N84" s="11"/>
      <c r="O84" s="102">
        <v>5501.1</v>
      </c>
      <c r="P84" s="102">
        <v>2</v>
      </c>
      <c r="Q84" s="12" t="str">
        <f>VLOOKUP(O84, '[1]لیست محصولات اردیبهشت ۱۴۰۳'!B:C,2,0)</f>
        <v>ورتکس | Vortex</v>
      </c>
      <c r="R84" s="102" t="s">
        <v>460</v>
      </c>
      <c r="S84" s="11">
        <f>VLOOKUP(O84, '[1]لیست محصولات اردیبهشت ۱۴۰۳'!B:F,5,0)</f>
        <v>150</v>
      </c>
      <c r="T84" s="13">
        <f>VLOOKUP(O84, '[1]لیست محصولات اردیبهشت ۱۴۰۳'!B:G,6,0)</f>
        <v>2100000</v>
      </c>
      <c r="U84" s="14"/>
      <c r="V84" s="15">
        <f t="shared" si="8"/>
        <v>0</v>
      </c>
      <c r="W84" s="11">
        <f t="shared" si="9"/>
        <v>2</v>
      </c>
      <c r="X84" s="13">
        <f t="shared" si="10"/>
        <v>4200000</v>
      </c>
      <c r="Y84" s="16"/>
      <c r="Z84" s="13">
        <f t="shared" si="11"/>
        <v>4200000</v>
      </c>
      <c r="AA84" s="17" t="s">
        <v>38</v>
      </c>
      <c r="AB84" s="12" t="s">
        <v>1487</v>
      </c>
      <c r="AC84" s="18" t="s">
        <v>1488</v>
      </c>
      <c r="AD84" s="19" t="s">
        <v>41</v>
      </c>
      <c r="AE84" s="18"/>
      <c r="AF84" s="20"/>
      <c r="AG84" s="21" t="str">
        <f t="shared" si="12"/>
        <v>TRUE</v>
      </c>
      <c r="AH84" s="22" t="str">
        <f t="shared" si="13"/>
        <v>تهران میدان توحید، خیابان نصرت غربی، پلاک 49/51، زنگ 8  - منصور کاظم بیکی 09382664857</v>
      </c>
    </row>
    <row r="85" spans="1:34" ht="22.35" customHeight="1">
      <c r="A85" s="7"/>
      <c r="B85" s="7"/>
      <c r="C85" s="7"/>
      <c r="D85" s="7"/>
      <c r="E85" s="7"/>
      <c r="F85" s="8"/>
      <c r="G85" s="63">
        <v>43</v>
      </c>
      <c r="H85" s="64" t="s">
        <v>422</v>
      </c>
      <c r="I85" s="63" t="s">
        <v>1504</v>
      </c>
      <c r="J85" s="102" t="s">
        <v>1306</v>
      </c>
      <c r="K85" s="10" t="str">
        <f t="shared" ca="1" si="7"/>
        <v/>
      </c>
      <c r="L85" s="11"/>
      <c r="M85" s="11" t="s">
        <v>311</v>
      </c>
      <c r="N85" s="11" t="s">
        <v>312</v>
      </c>
      <c r="O85" s="102">
        <v>5501.3</v>
      </c>
      <c r="P85" s="102">
        <v>3</v>
      </c>
      <c r="Q85" s="12" t="str">
        <f>VLOOKUP(O85, '[1]لیست محصولات اردیبهشت ۱۴۰۳'!B:C,2,0)</f>
        <v>ورتکس | Vortex</v>
      </c>
      <c r="R85" s="102"/>
      <c r="S85" s="11">
        <f>VLOOKUP(O85, '[1]لیست محصولات اردیبهشت ۱۴۰۳'!B:F,5,0)</f>
        <v>4000</v>
      </c>
      <c r="T85" s="13">
        <f>VLOOKUP(O85, '[1]لیست محصولات اردیبهشت ۱۴۰۳'!B:G,6,0)</f>
        <v>51200000</v>
      </c>
      <c r="U85" s="14"/>
      <c r="V85" s="15">
        <f t="shared" si="8"/>
        <v>0</v>
      </c>
      <c r="W85" s="11">
        <f t="shared" si="9"/>
        <v>3</v>
      </c>
      <c r="X85" s="13">
        <f t="shared" si="10"/>
        <v>153600000</v>
      </c>
      <c r="Y85" s="16"/>
      <c r="Z85" s="13">
        <f t="shared" si="11"/>
        <v>153600000</v>
      </c>
      <c r="AA85" s="17" t="s">
        <v>38</v>
      </c>
      <c r="AB85" s="12" t="s">
        <v>67</v>
      </c>
      <c r="AC85" s="18" t="s">
        <v>313</v>
      </c>
      <c r="AD85" s="19"/>
      <c r="AE85" s="18"/>
      <c r="AF85" s="20"/>
      <c r="AG85" s="21" t="str">
        <f t="shared" si="12"/>
        <v>TRUE</v>
      </c>
      <c r="AH85" s="22" t="str">
        <f t="shared" si="13"/>
        <v>تهران - کافه بیکری روستار سانا سنتر -  حجتی 09373955769</v>
      </c>
    </row>
    <row r="86" spans="1:34" ht="22.35" customHeight="1">
      <c r="A86" s="7"/>
      <c r="B86" s="7"/>
      <c r="C86" s="7"/>
      <c r="D86" s="7"/>
      <c r="E86" s="7"/>
      <c r="F86" s="8"/>
      <c r="G86" s="102">
        <v>44</v>
      </c>
      <c r="H86" s="9" t="s">
        <v>67</v>
      </c>
      <c r="I86" s="102" t="s">
        <v>1504</v>
      </c>
      <c r="J86" s="102"/>
      <c r="K86" s="10" t="str">
        <f t="shared" ca="1" si="7"/>
        <v/>
      </c>
      <c r="L86" s="11" t="s">
        <v>253</v>
      </c>
      <c r="M86" s="11" t="s">
        <v>1554</v>
      </c>
      <c r="N86" s="11" t="s">
        <v>1016</v>
      </c>
      <c r="O86" s="102">
        <v>5523.1</v>
      </c>
      <c r="P86" s="102">
        <v>1</v>
      </c>
      <c r="Q86" s="12" t="str">
        <f>VLOOKUP(O86, '[1]لیست محصولات اردیبهشت ۱۴۰۳'!B:C,2,0)</f>
        <v>کوتوا دانکن | Kotowa Duncan</v>
      </c>
      <c r="R86" s="102"/>
      <c r="S86" s="11">
        <f>VLOOKUP(O86, '[1]لیست محصولات اردیبهشت ۱۴۰۳'!B:F,5,0)</f>
        <v>150</v>
      </c>
      <c r="T86" s="13">
        <f>VLOOKUP(O86, '[1]لیست محصولات اردیبهشت ۱۴۰۳'!B:G,6,0)</f>
        <v>2550000</v>
      </c>
      <c r="U86" s="14"/>
      <c r="V86" s="15">
        <f t="shared" si="8"/>
        <v>0</v>
      </c>
      <c r="W86" s="11">
        <f t="shared" si="9"/>
        <v>1</v>
      </c>
      <c r="X86" s="13">
        <f t="shared" si="10"/>
        <v>2550000</v>
      </c>
      <c r="Y86" s="16"/>
      <c r="Z86" s="13">
        <f t="shared" si="11"/>
        <v>2550000</v>
      </c>
      <c r="AA86" s="17"/>
      <c r="AB86" s="12"/>
      <c r="AC86" s="18"/>
      <c r="AD86" s="19"/>
      <c r="AE86" s="18"/>
      <c r="AF86" s="20"/>
      <c r="AG86" s="21" t="str">
        <f t="shared" si="12"/>
        <v>TRUE</v>
      </c>
      <c r="AH86" s="22" t="str">
        <f t="shared" si="13"/>
        <v xml:space="preserve">  (پرسنل) - سعید شیخ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10</v>
      </c>
      <c r="AI240" s="53">
        <f t="shared" si="19"/>
        <v>0</v>
      </c>
      <c r="AJ240" s="54">
        <f>AH240-AI240</f>
        <v>10</v>
      </c>
      <c r="AK240" s="55">
        <f t="shared" si="23"/>
        <v>1.5</v>
      </c>
      <c r="AL240" s="56">
        <f>AO240+AQ240-[3]Sheet1!$AH241</f>
        <v>0</v>
      </c>
      <c r="AM240" s="56">
        <f t="shared" si="25"/>
        <v>-10</v>
      </c>
      <c r="AN240" s="55">
        <f t="shared" si="21"/>
        <v>0</v>
      </c>
      <c r="AO240" s="56"/>
      <c r="AP240" s="55">
        <f t="shared" si="22"/>
        <v>-1.5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15</v>
      </c>
      <c r="AI241" s="53">
        <f t="shared" si="19"/>
        <v>0</v>
      </c>
      <c r="AJ241" s="54">
        <f t="shared" ref="AJ241:AJ264" si="27">AH241-AI241</f>
        <v>15</v>
      </c>
      <c r="AK241" s="55">
        <f>AH241*AG241/1000</f>
        <v>11.25</v>
      </c>
      <c r="AL241" s="56">
        <f>AO241+AQ241-[3]Sheet1!$AH242</f>
        <v>0</v>
      </c>
      <c r="AM241" s="56">
        <f t="shared" si="25"/>
        <v>-15</v>
      </c>
      <c r="AN241" s="55">
        <f t="shared" si="21"/>
        <v>0</v>
      </c>
      <c r="AO241" s="56"/>
      <c r="AP241" s="55">
        <f t="shared" si="22"/>
        <v>-11.25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14</v>
      </c>
      <c r="AI242" s="53">
        <f t="shared" si="19"/>
        <v>0</v>
      </c>
      <c r="AJ242" s="54">
        <f t="shared" si="27"/>
        <v>14</v>
      </c>
      <c r="AK242" s="55">
        <f t="shared" ref="AK242:AK267" si="28">AH242*AG242/1000</f>
        <v>56</v>
      </c>
      <c r="AL242" s="56">
        <f>AO242+AQ242-[3]Sheet1!$AH243</f>
        <v>0</v>
      </c>
      <c r="AM242" s="56">
        <f t="shared" si="25"/>
        <v>-14</v>
      </c>
      <c r="AN242" s="55">
        <f t="shared" si="21"/>
        <v>0</v>
      </c>
      <c r="AO242" s="56"/>
      <c r="AP242" s="55">
        <f t="shared" si="22"/>
        <v>-56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2</v>
      </c>
      <c r="AI251" s="53">
        <f t="shared" si="19"/>
        <v>0</v>
      </c>
      <c r="AJ251" s="54">
        <f t="shared" si="27"/>
        <v>2</v>
      </c>
      <c r="AK251" s="55">
        <f t="shared" si="28"/>
        <v>0.3</v>
      </c>
      <c r="AL251" s="56">
        <f>AO251+AQ251-[3]Sheet1!$AH252</f>
        <v>0</v>
      </c>
      <c r="AM251" s="56">
        <f t="shared" si="25"/>
        <v>-2</v>
      </c>
      <c r="AN251" s="55">
        <f t="shared" si="21"/>
        <v>0</v>
      </c>
      <c r="AO251" s="56"/>
      <c r="AP251" s="55">
        <f t="shared" si="22"/>
        <v>-0.3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11</v>
      </c>
      <c r="AI252" s="53">
        <f t="shared" si="19"/>
        <v>0</v>
      </c>
      <c r="AJ252" s="54">
        <f t="shared" si="27"/>
        <v>11</v>
      </c>
      <c r="AK252" s="55">
        <f t="shared" si="28"/>
        <v>8.25</v>
      </c>
      <c r="AL252" s="56">
        <f>AO252+AQ252-[3]Sheet1!$AH253</f>
        <v>0</v>
      </c>
      <c r="AM252" s="56">
        <f t="shared" si="25"/>
        <v>-11</v>
      </c>
      <c r="AN252" s="55">
        <f t="shared" si="21"/>
        <v>0</v>
      </c>
      <c r="AO252" s="56"/>
      <c r="AP252" s="55">
        <f t="shared" si="22"/>
        <v>-8.25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2</v>
      </c>
      <c r="AI253" s="53">
        <f t="shared" si="19"/>
        <v>0</v>
      </c>
      <c r="AJ253" s="54">
        <f t="shared" si="27"/>
        <v>2</v>
      </c>
      <c r="AK253" s="55">
        <f t="shared" si="28"/>
        <v>0.3</v>
      </c>
      <c r="AL253" s="56">
        <f>AO253+AQ253-[3]Sheet1!$AH254</f>
        <v>0</v>
      </c>
      <c r="AM253" s="56">
        <f t="shared" si="25"/>
        <v>-2</v>
      </c>
      <c r="AN253" s="55">
        <f t="shared" si="21"/>
        <v>0</v>
      </c>
      <c r="AO253" s="56"/>
      <c r="AP253" s="55">
        <f t="shared" si="22"/>
        <v>-0.3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10</v>
      </c>
      <c r="AI254" s="53">
        <f t="shared" si="19"/>
        <v>0</v>
      </c>
      <c r="AJ254" s="54">
        <f t="shared" si="27"/>
        <v>10</v>
      </c>
      <c r="AK254" s="55">
        <f t="shared" si="28"/>
        <v>7.5</v>
      </c>
      <c r="AL254" s="56">
        <f>AO254+AQ254-[3]Sheet1!$AH255</f>
        <v>0</v>
      </c>
      <c r="AM254" s="56">
        <f t="shared" si="25"/>
        <v>-10</v>
      </c>
      <c r="AN254" s="55">
        <f t="shared" si="21"/>
        <v>0</v>
      </c>
      <c r="AO254" s="56"/>
      <c r="AP254" s="55">
        <f t="shared" si="22"/>
        <v>-7.5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84 W86:W200" name="باقیمانده_5"/>
    <protectedRange algorithmName="SHA-512" hashValue="f5WsBkExWTs/LKakVBbNBXjGjwaAPcOxHhJFt4MnEAAY0TgGUtLBwc6BQDnps5THm9Gccqda3SWXIrg2Z9o+GA==" saltValue="9EXh0tvvNrwpkDbSuYJ+Uw==" spinCount="100000" sqref="V2:V84 V86:V200" name="تعداد ارسال شده_4"/>
    <protectedRange algorithmName="SHA-512" hashValue="jjrV5Hy6JwvVqOO7tKoZVoRg7rpBcjqvT96GSIFiDncBaImziwFUF2JC6d0rT0SfgZv+eJ/5g2VdqSB7bdW0mg==" saltValue="0Igh3j97EZBwjtfDd8U1wg==" spinCount="100000" sqref="W85" name="باقیمانده_5_1"/>
    <protectedRange algorithmName="SHA-512" hashValue="f5WsBkExWTs/LKakVBbNBXjGjwaAPcOxHhJFt4MnEAAY0TgGUtLBwc6BQDnps5THm9Gccqda3SWXIrg2Z9o+GA==" saltValue="9EXh0tvvNrwpkDbSuYJ+Uw==" spinCount="100000" sqref="V85" name="تعداد ارسال شده_4_1"/>
  </protectedRanges>
  <mergeCells count="225">
    <mergeCell ref="AD4:AD6"/>
    <mergeCell ref="AC4:AC6"/>
    <mergeCell ref="AB4:AB6"/>
    <mergeCell ref="AA4:AA6"/>
    <mergeCell ref="N7:N8"/>
    <mergeCell ref="A1:B1"/>
    <mergeCell ref="C1:D1"/>
    <mergeCell ref="E1:F1"/>
    <mergeCell ref="U1:V1"/>
    <mergeCell ref="N4:N6"/>
    <mergeCell ref="M4:M6"/>
    <mergeCell ref="L4:L6"/>
    <mergeCell ref="J4:J6"/>
    <mergeCell ref="I4:I6"/>
    <mergeCell ref="H4:H6"/>
    <mergeCell ref="G4:G6"/>
    <mergeCell ref="G7:G8"/>
    <mergeCell ref="AD7:AD8"/>
    <mergeCell ref="AC7:AC8"/>
    <mergeCell ref="AB7:AB8"/>
    <mergeCell ref="AA7:AA8"/>
    <mergeCell ref="M7:M8"/>
    <mergeCell ref="L7:L8"/>
    <mergeCell ref="J7:J8"/>
    <mergeCell ref="I7:I8"/>
    <mergeCell ref="H7:H8"/>
    <mergeCell ref="H10:H11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J10:J11"/>
    <mergeCell ref="I10:I11"/>
    <mergeCell ref="M12:M17"/>
    <mergeCell ref="N12:N17"/>
    <mergeCell ref="AD12:AD17"/>
    <mergeCell ref="AC12:AC17"/>
    <mergeCell ref="AB12:AB17"/>
    <mergeCell ref="AA12:AA17"/>
    <mergeCell ref="G12:G17"/>
    <mergeCell ref="H12:H17"/>
    <mergeCell ref="I12:I17"/>
    <mergeCell ref="J12:J17"/>
    <mergeCell ref="L12:L17"/>
    <mergeCell ref="N26:N28"/>
    <mergeCell ref="N21:N24"/>
    <mergeCell ref="M21:M24"/>
    <mergeCell ref="L21:L24"/>
    <mergeCell ref="J21:J24"/>
    <mergeCell ref="G26:G28"/>
    <mergeCell ref="AD26:AD28"/>
    <mergeCell ref="AC26:AC28"/>
    <mergeCell ref="AB26:AB28"/>
    <mergeCell ref="AA26:AA28"/>
    <mergeCell ref="M26:M28"/>
    <mergeCell ref="L26:L28"/>
    <mergeCell ref="J26:J28"/>
    <mergeCell ref="I26:I28"/>
    <mergeCell ref="H26:H28"/>
    <mergeCell ref="I21:I24"/>
    <mergeCell ref="H21:H24"/>
    <mergeCell ref="G21:G24"/>
    <mergeCell ref="AD21:AD24"/>
    <mergeCell ref="AC21:AC24"/>
    <mergeCell ref="AB21:AB24"/>
    <mergeCell ref="AA21:AA24"/>
    <mergeCell ref="M33:M35"/>
    <mergeCell ref="N33:N35"/>
    <mergeCell ref="AD33:AD35"/>
    <mergeCell ref="AC33:AC35"/>
    <mergeCell ref="AB33:AB35"/>
    <mergeCell ref="AA33:AA35"/>
    <mergeCell ref="G33:G35"/>
    <mergeCell ref="H33:H35"/>
    <mergeCell ref="I33:I35"/>
    <mergeCell ref="J33:J35"/>
    <mergeCell ref="L33:L35"/>
    <mergeCell ref="H36:H37"/>
    <mergeCell ref="G36:G37"/>
    <mergeCell ref="AD36:AD37"/>
    <mergeCell ref="AC36:AC37"/>
    <mergeCell ref="AB36:AB37"/>
    <mergeCell ref="AA36:AA37"/>
    <mergeCell ref="N36:N37"/>
    <mergeCell ref="M36:M37"/>
    <mergeCell ref="L36:L37"/>
    <mergeCell ref="J36:J37"/>
    <mergeCell ref="I36:I37"/>
    <mergeCell ref="AE40:AE42"/>
    <mergeCell ref="AD40:AD42"/>
    <mergeCell ref="AC40:AC42"/>
    <mergeCell ref="AB40:AB42"/>
    <mergeCell ref="AA40:AA42"/>
    <mergeCell ref="H38:H39"/>
    <mergeCell ref="G38:G39"/>
    <mergeCell ref="AD38:AD39"/>
    <mergeCell ref="AC38:AC39"/>
    <mergeCell ref="AB38:AB39"/>
    <mergeCell ref="AA38:AA39"/>
    <mergeCell ref="N38:N39"/>
    <mergeCell ref="M38:M39"/>
    <mergeCell ref="L38:L39"/>
    <mergeCell ref="J38:J39"/>
    <mergeCell ref="I38:I39"/>
    <mergeCell ref="H40:H42"/>
    <mergeCell ref="G40:G42"/>
    <mergeCell ref="N40:N42"/>
    <mergeCell ref="M40:M42"/>
    <mergeCell ref="L40:L42"/>
    <mergeCell ref="J40:J42"/>
    <mergeCell ref="I40:I42"/>
    <mergeCell ref="I51:I53"/>
    <mergeCell ref="J45:J48"/>
    <mergeCell ref="L45:L48"/>
    <mergeCell ref="M45:M48"/>
    <mergeCell ref="N45:N48"/>
    <mergeCell ref="AE45:AE48"/>
    <mergeCell ref="AD45:AD48"/>
    <mergeCell ref="AC45:AC48"/>
    <mergeCell ref="AB45:AB48"/>
    <mergeCell ref="AA45:AA48"/>
    <mergeCell ref="G45:G48"/>
    <mergeCell ref="H45:H48"/>
    <mergeCell ref="I45:I48"/>
    <mergeCell ref="H56:H57"/>
    <mergeCell ref="G56:G57"/>
    <mergeCell ref="AD56:AD57"/>
    <mergeCell ref="AC56:AC57"/>
    <mergeCell ref="AB56:AB57"/>
    <mergeCell ref="AA56:AA57"/>
    <mergeCell ref="N56:N57"/>
    <mergeCell ref="M56:M57"/>
    <mergeCell ref="L56:L57"/>
    <mergeCell ref="J56:J57"/>
    <mergeCell ref="I56:I57"/>
    <mergeCell ref="H51:H53"/>
    <mergeCell ref="G51:G53"/>
    <mergeCell ref="AD51:AD53"/>
    <mergeCell ref="AC51:AC53"/>
    <mergeCell ref="AB51:AB53"/>
    <mergeCell ref="AA51:AA53"/>
    <mergeCell ref="N51:N53"/>
    <mergeCell ref="M51:M53"/>
    <mergeCell ref="L51:L53"/>
    <mergeCell ref="J51:J53"/>
    <mergeCell ref="AD59:AD65"/>
    <mergeCell ref="AC59:AC65"/>
    <mergeCell ref="AB59:AB65"/>
    <mergeCell ref="AA59:AA65"/>
    <mergeCell ref="G59:G65"/>
    <mergeCell ref="H59:H65"/>
    <mergeCell ref="I59:I65"/>
    <mergeCell ref="J59:J65"/>
    <mergeCell ref="L59:L65"/>
    <mergeCell ref="M59:M65"/>
    <mergeCell ref="N59:N65"/>
    <mergeCell ref="AA70:AA71"/>
    <mergeCell ref="AB70:AB71"/>
    <mergeCell ref="AC70:AC71"/>
    <mergeCell ref="AD70:AD71"/>
    <mergeCell ref="N72:N73"/>
    <mergeCell ref="G66:G68"/>
    <mergeCell ref="N70:N71"/>
    <mergeCell ref="M70:M71"/>
    <mergeCell ref="L70:L71"/>
    <mergeCell ref="J70:J71"/>
    <mergeCell ref="I70:I71"/>
    <mergeCell ref="H70:H71"/>
    <mergeCell ref="G70:G71"/>
    <mergeCell ref="M66:M68"/>
    <mergeCell ref="L66:L68"/>
    <mergeCell ref="J66:J68"/>
    <mergeCell ref="I66:I68"/>
    <mergeCell ref="H66:H68"/>
    <mergeCell ref="AD66:AD68"/>
    <mergeCell ref="AC66:AC68"/>
    <mergeCell ref="AB66:AB68"/>
    <mergeCell ref="AA66:AA68"/>
    <mergeCell ref="N66:N68"/>
    <mergeCell ref="G72:G73"/>
    <mergeCell ref="G74:G75"/>
    <mergeCell ref="AD74:AD75"/>
    <mergeCell ref="AC74:AC75"/>
    <mergeCell ref="AB74:AB75"/>
    <mergeCell ref="AA74:AA75"/>
    <mergeCell ref="M72:M73"/>
    <mergeCell ref="L72:L73"/>
    <mergeCell ref="J72:J73"/>
    <mergeCell ref="I72:I73"/>
    <mergeCell ref="H72:H73"/>
    <mergeCell ref="AA72:AA73"/>
    <mergeCell ref="AD72:AD73"/>
    <mergeCell ref="AC72:AC73"/>
    <mergeCell ref="N74:N75"/>
    <mergeCell ref="M74:M75"/>
    <mergeCell ref="L74:L75"/>
    <mergeCell ref="J74:J75"/>
    <mergeCell ref="I74:I75"/>
    <mergeCell ref="H74:H75"/>
    <mergeCell ref="H78:H79"/>
    <mergeCell ref="G78:G79"/>
    <mergeCell ref="AD78:AD79"/>
    <mergeCell ref="AC78:AC79"/>
    <mergeCell ref="AB78:AB79"/>
    <mergeCell ref="AA78:AA79"/>
    <mergeCell ref="N78:N79"/>
    <mergeCell ref="M78:M79"/>
    <mergeCell ref="L78:L79"/>
    <mergeCell ref="J78:J79"/>
    <mergeCell ref="I78:I79"/>
    <mergeCell ref="AD80:AD83"/>
    <mergeCell ref="AC80:AC83"/>
    <mergeCell ref="AB80:AB83"/>
    <mergeCell ref="AA80:AA83"/>
    <mergeCell ref="G80:G83"/>
    <mergeCell ref="H80:H83"/>
    <mergeCell ref="I80:I83"/>
    <mergeCell ref="J80:J83"/>
    <mergeCell ref="L80:L83"/>
    <mergeCell ref="M80:M83"/>
    <mergeCell ref="N80:N83"/>
  </mergeCells>
  <conditionalFormatting sqref="G2:J3 AA2:AF4 J4 J7 AA7:AF7 J9:J10 AA9:AF10 G12:P12 AA12:AF12 G18:P20 AA18:AF21 G21:K21 G25:P26 AA25:AF26 G29:P33 AA29:AF33 G36:P36 AA36:AF36 G38:P38 AA38:AF38 G40:P40 AA40:AF40 G43:P45 AA43:AF45 G49:P51 AA49:AF51 G54:P56 AA54:AF56 G58:P59 AA58:AF59 G66:P66 AA66:AF66 G69:P70 AA69:AF70 G72:P72 AA72:AF72 G74:P74 AA74:AF74 G76:P78 AA76:AF78 G80:P80 AA80:AF80 K2:Z2 Q3:Z84 G84:P84 AA84:AF84 K3:P3 H4 K4:K11 O4:P11 AE5:AF6 H7 AE8:AF8 H9:H10 AE11:AF11 K13:K17 O13:P17 AE13:AF17 M21:P21 K22:K24 O22:P24 AE22:AF24 K27:K28 O27:P28 AE27:AF28 K34:K35 O34:P35 AE34:AF35 K37 O37:P37 AE37:AF37 K39 O39:P39 AE39:AF39 K41:K42 O41:P42 AF41:AF42 K46:K48 O46:P48 AF46:AF48 K52:K53 O52:P53 AE52:AF53 K57 O57:P57 AE57:AF57 K60:K65 O60:P65 AE60:AF65 K67:K68 O67:P68 AE67:AF68 K71 O71:P71 AE71:AF71 K73 O73:P73 AB73 AE73:AF73 K75 O75:P75 AE75:AF75 K79 O79:P79 AE79:AF79 K81:K83 O81:P83 AE81:AF83">
    <cfRule type="expression" dxfId="67" priority="68">
      <formula>$C2</formula>
    </cfRule>
  </conditionalFormatting>
  <conditionalFormatting sqref="G2:J3 AD2:AD4 J4 J7 AD7 J9:J10 AD9:AD10 G12:J12 AD12 G18:J21 AD18:AD21 G25:J26 AD25:AD26 G29:J33 AD29:AD33 G36:J36 AD36 G38:J38 AD38 G40:J40 AD40 G43:J45 AD43:AD45 G49:J51 AD49:AD51 G54:J56 AD54:AD56 G58:J59 AD58:AD59 G66:J66 AD66 G69:J70 AD69:AD70 G72:J72 AD72 G74:J74 AD74 G76:J78 AD76:AD78 G80:J80 AD80">
    <cfRule type="expression" dxfId="66" priority="67">
      <formula>$A2</formula>
    </cfRule>
  </conditionalFormatting>
  <conditionalFormatting sqref="G2:J3 AD2:AD4 Z2:Z84 J4 J7 AD7 J9:J10 AD9:AD10 G12:J12 AD12 G18:J21 AD18:AD21 G25:J26 AD25:AD26 G29:J33 AD29:AD33 G36:J36 AD36 G38:J38 AD38 G40:J40 AD40 G43:J45 AD43:AD45 G49:J51 AD49:AD51 G54:J56 AD54:AD56 G58:J59 AD58:AD59 G66:J66 AD66 G69:J70 AD69:AD70 G72:J72 AD72 G74:J74 AD74 G76:J78 AD76:AD78 G80:J80 AD80 G84:J84 AD84">
    <cfRule type="expression" dxfId="65" priority="69">
      <formula>$E2</formula>
    </cfRule>
  </conditionalFormatting>
  <conditionalFormatting sqref="G85:J200 Z85:Z200 AD85:AD200">
    <cfRule type="expression" dxfId="64" priority="4">
      <formula>$E85</formula>
    </cfRule>
  </conditionalFormatting>
  <conditionalFormatting sqref="G85:AF200">
    <cfRule type="expression" dxfId="63" priority="3">
      <formula>$C85</formula>
    </cfRule>
  </conditionalFormatting>
  <conditionalFormatting sqref="W2:W200">
    <cfRule type="expression" dxfId="62" priority="1">
      <formula>$AG2</formula>
    </cfRule>
  </conditionalFormatting>
  <conditionalFormatting sqref="Z2:Z200 G84:J200 AD84:AD200">
    <cfRule type="expression" dxfId="61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{43DFAA95-05F2-461D-BF51-C5CE063476F0}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{452F37E5-0036-4D09-AFD0-CDA76B8D34FC}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{E21F4AA8-3EC9-4547-8854-3515E0453FA0}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{1F919E5C-3DDF-4927-80BD-C340253F8FFB}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{1F6937BA-04A6-42EE-B242-2B946828EB71}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{D5315248-5BFF-45C2-8C81-47E7E78348F3}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{90C91D40-1363-4F6D-8E2F-AC6C373BDDC3}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{870E12D2-315A-4DE7-AABF-91EA6F338F14}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{B2BAF4A7-7608-4F1D-98BB-CAAAFB340D9B}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{4DBA6C1A-F6EC-4753-8522-7758EC54F22B}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{FF02C89E-FA1A-4C0D-B37A-93F00C14B041}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{E9AB79AB-FF9B-42E2-BB4B-F68673B8872E}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{910BCB6C-3CB6-4345-B27D-4392153BAC82}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{2A7EFDE1-055A-40CB-8725-878DC017A03D}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{E1D14372-869A-409A-B5CD-2DC73A20CCC5}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{EE88EDC0-9968-4D1B-8DEB-1A012CDBEC22}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{202C8C11-69A0-431F-9401-058D874287B5}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{CF22ED89-9DA0-4599-94A2-E7E197343B40}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{B618138B-678D-4623-A879-2ED8D5A35966}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{C2C751B0-0017-459F-B4CF-688915B9791B}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{C30F0A9A-63CD-4C4C-A9D9-EC7FDF813904}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{C7562662-C4DA-4542-8747-F886DA10991A}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{F4F8A164-216A-4BD9-AF02-7E85C2466BE7}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{86EF9B6B-CF6A-4E0D-8A86-8255CBDD46B3}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{001AC754-9336-426F-9DCE-1EC664E16714}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{B91E211E-93F5-49A0-A349-4D33468EF2B7}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{5472C22F-0474-481A-8F63-761FC4A0B280}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{32058EB5-E5E0-4EF8-8A63-62EFA5ED9A6F}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{E929852A-E85F-4CDA-BDE9-185C621975D4}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{5E7F9A1A-497A-4250-A014-F82A919D0A61}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{943EB870-AB9E-40C8-9497-0845EF2855AA}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{37F28310-09C4-4633-840B-F237A6E640F5}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{8B05A158-8EDE-4BC8-974A-24DB75FA07DF}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{3C42BD7F-71B7-4110-8C7C-A791545EB756}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{7EC559F1-ACFF-448C-ABA1-CB0A16B0EC18}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{CC434851-87F5-4818-B7FD-241DDD22AD8C}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{1E7AD4C9-A6E1-4E8F-A731-BF7A4C09377F}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{6384A663-85F3-4917-BCA4-C6FCEEF4BD04}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{E6F058FF-C6B2-4B2E-A687-303FC12F6758}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{DDF4C813-62B3-4E29-B266-3F5BD72E4ED3}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{3C808E62-4FD7-4F85-99B2-05E87DFBDCA1}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{D0DBE6D9-215C-4BF0-9871-E0DF64A92BAE}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{49295522-C89B-4DEE-B2F0-9B4AEE83AB83}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{F2897800-2A32-4273-8B27-ADB9B2F2BDAD}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{0724719F-5A7A-42DD-A14F-E18CACC88AA3}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{B77501DF-2A52-4E40-A599-74EF21C72863}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{ED19A798-63CB-4435-B881-8C85AB1DF0DD}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{688B7D03-A675-40DC-8F52-F8381902B3AE}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{F2E6404F-469C-434A-B61B-62F76AA29DD2}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{DF787E99-F5E4-416F-B0A3-CAB4CBA28D2A}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{D47540EB-469D-439F-93FF-0F4C5B26A429}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{95C4B665-1221-4AF3-91BE-ADD33A0EB27B}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{13070328-3CCF-4A3E-A51E-6C097B1CA993}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{A76CAF25-4A56-4E6D-B8D8-268DAD2EE63E}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{5946D765-F1F3-4C4F-9DA8-ED0A6CC0FF39}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{E503F6B3-2644-435D-B17C-707911804E22}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{B66DB54D-0A5F-4629-A532-CE7889A34600}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{F09D45B4-7612-4B58-BE57-1D91541B8EEE}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{3E95EBC1-A859-447A-B0AB-0013D039C06F}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{232B4A51-AA40-4399-BA55-6A88AEFBD096}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{FF250AF8-3437-475C-B621-9B66994B31BE}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DFAA95-05F2-461D-BF51-C5CE063476F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52F37E5-0036-4D09-AFD0-CDA76B8D34F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21F4AA8-3EC9-4547-8854-3515E0453FA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F919E5C-3DDF-4927-80BD-C340253F8FF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F6937BA-04A6-42EE-B242-2B946828EB7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5315248-5BFF-45C2-8C81-47E7E78348F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0C91D40-1363-4F6D-8E2F-AC6C373BDDC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70E12D2-315A-4DE7-AABF-91EA6F338F1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2BAF4A7-7608-4F1D-98BB-CAAAFB340D9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DBA6C1A-F6EC-4753-8522-7758EC54F22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F02C89E-FA1A-4C0D-B37A-93F00C14B04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9AB79AB-FF9B-42E2-BB4B-F68673B8872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10BCB6C-3CB6-4345-B27D-4392153BAC8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A7EFDE1-055A-40CB-8725-878DC017A03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1D14372-869A-409A-B5CD-2DC73A20CCC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E88EDC0-9968-4D1B-8DEB-1A012CDBEC2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02C8C11-69A0-431F-9401-058D874287B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F22ED89-9DA0-4599-94A2-E7E197343B4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B618138B-678D-4623-A879-2ED8D5A3596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2C751B0-0017-459F-B4CF-688915B9791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30F0A9A-63CD-4C4C-A9D9-EC7FDF81390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7562662-C4DA-4542-8747-F886DA10991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4F8A164-216A-4BD9-AF02-7E85C2466BE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6EF9B6B-CF6A-4E0D-8A86-8255CBDD46B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01AC754-9336-426F-9DCE-1EC664E1671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91E211E-93F5-49A0-A349-4D33468EF2B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472C22F-0474-481A-8F63-761FC4A0B28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2058EB5-E5E0-4EF8-8A63-62EFA5ED9A6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929852A-E85F-4CDA-BDE9-185C621975D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E7F9A1A-497A-4250-A014-F82A919D0A6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43EB870-AB9E-40C8-9497-0845EF2855A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7F28310-09C4-4633-840B-F237A6E640F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8B05A158-8EDE-4BC8-974A-24DB75FA07D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C42BD7F-71B7-4110-8C7C-A791545EB75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EC559F1-ACFF-448C-ABA1-CB0A16B0EC1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C434851-87F5-4818-B7FD-241DDD22AD8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E7AD4C9-A6E1-4E8F-A731-BF7A4C09377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384A663-85F3-4917-BCA4-C6FCEEF4BD0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6F058FF-C6B2-4B2E-A687-303FC12F675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DF4C813-62B3-4E29-B266-3F5BD72E4ED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C808E62-4FD7-4F85-99B2-05E87DFBDCA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0DBE6D9-215C-4BF0-9871-E0DF64A92BA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9295522-C89B-4DEE-B2F0-9B4AEE83AB8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897800-2A32-4273-8B27-ADB9B2F2BDA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724719F-5A7A-42DD-A14F-E18CACC88AA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77501DF-2A52-4E40-A599-74EF21C7286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19A798-63CB-4435-B881-8C85AB1DF0D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88B7D03-A675-40DC-8F52-F8381902B3A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2E6404F-469C-434A-B61B-62F76AA29DD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F787E99-F5E4-416F-B0A3-CAB4CBA28D2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47540EB-469D-439F-93FF-0F4C5B26A42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5C4B665-1221-4AF3-91BE-ADD33A0EB27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3070328-3CCF-4A3E-A51E-6C097B1CA99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76CAF25-4A56-4E6D-B8D8-268DAD2EE63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946D765-F1F3-4C4F-9DA8-ED0A6CC0FF3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503F6B3-2644-435D-B17C-707911804E2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66DB54D-0A5F-4629-A532-CE7889A3460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09D45B4-7612-4B58-BE57-1D91541B8EE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E95EBC1-A859-447A-B0AB-0013D039C0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32B4A51-AA40-4399-BA55-6A88AEFBD09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F250AF8-3437-475C-B621-9B66994B31B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07DF-900A-4A5E-BD13-AF084BA32B7E}">
  <dimension ref="A1:AR267"/>
  <sheetViews>
    <sheetView rightToLeft="1" topLeftCell="G57" zoomScale="70" zoomScaleNormal="70" workbookViewId="0">
      <selection activeCell="M42" sqref="M42:M43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44140625" style="25" bestFit="1" customWidth="1"/>
    <col min="9" max="9" width="22.5546875" style="23" bestFit="1" customWidth="1"/>
    <col min="10" max="10" width="14.5546875" style="23" bestFit="1" customWidth="1"/>
    <col min="11" max="11" width="14.109375" style="23" hidden="1" customWidth="1"/>
    <col min="12" max="13" width="20.6640625" style="23" customWidth="1"/>
    <col min="14" max="14" width="32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21.33203125" style="23" bestFit="1" customWidth="1"/>
    <col min="28" max="28" width="100.44140625" style="23" bestFit="1" customWidth="1"/>
    <col min="29" max="29" width="15.77734375" style="28" bestFit="1" customWidth="1"/>
    <col min="30" max="30" width="13.6640625" style="29" bestFit="1" customWidth="1"/>
    <col min="31" max="31" width="24.88671875" style="23" bestFit="1" customWidth="1"/>
    <col min="32" max="32" width="28.33203125" style="23" bestFit="1" customWidth="1"/>
    <col min="33" max="33" width="13.5546875" style="23" bestFit="1" customWidth="1"/>
    <col min="34" max="34" width="114.777343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>
        <v>1</v>
      </c>
      <c r="H2" s="125">
        <v>275597183897</v>
      </c>
      <c r="I2" s="123" t="s">
        <v>1426</v>
      </c>
      <c r="J2" s="123"/>
      <c r="K2" s="10" t="str">
        <f t="shared" ref="K2:K64" ca="1" si="0">IF(C2, TODAY(), "" )</f>
        <v/>
      </c>
      <c r="L2" s="121" t="s">
        <v>1113</v>
      </c>
      <c r="M2" s="121" t="s">
        <v>1489</v>
      </c>
      <c r="N2" s="121"/>
      <c r="O2" s="102">
        <v>5523.2</v>
      </c>
      <c r="P2" s="102">
        <v>1</v>
      </c>
      <c r="Q2" s="12" t="str">
        <f>VLOOKUP(O2, '[1]لیست محصولات اردیبهشت ۱۴۰۳'!B:C,2,0)</f>
        <v>کوتوا دانکن | Kotowa Duncan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12150000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12150000</v>
      </c>
      <c r="Y2" s="16"/>
      <c r="Z2" s="13">
        <f t="shared" ref="Z2:Z65" si="4">X2-Y2</f>
        <v>12150000</v>
      </c>
      <c r="AA2" s="133" t="s">
        <v>543</v>
      </c>
      <c r="AB2" s="131" t="s">
        <v>1490</v>
      </c>
      <c r="AC2" s="127" t="s">
        <v>1491</v>
      </c>
      <c r="AD2" s="129"/>
      <c r="AE2" s="162" t="s">
        <v>1492</v>
      </c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بجنورد خیابان فردوسی، خیابان جمهوری هفده. پلاک ده. زنگ دوم(وسط)  - داود آتش بیک 09357271386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24"/>
      <c r="H3" s="126"/>
      <c r="I3" s="124"/>
      <c r="J3" s="124"/>
      <c r="K3" s="10" t="str">
        <f t="shared" ca="1" si="0"/>
        <v/>
      </c>
      <c r="L3" s="122"/>
      <c r="M3" s="122"/>
      <c r="N3" s="122"/>
      <c r="O3" s="102">
        <v>3325.1</v>
      </c>
      <c r="P3" s="102">
        <v>1</v>
      </c>
      <c r="Q3" s="12" t="str">
        <f>VLOOKUP(O3, '[1]لیست محصولات اردیبهشت ۱۴۰۳'!B:C,2,0)</f>
        <v>راتناگری | Ratnagiri</v>
      </c>
      <c r="R3" s="102"/>
      <c r="S3" s="11">
        <f>VLOOKUP(O3, '[1]لیست محصولات اردیبهشت ۱۴۰۳'!B:F,5,0)</f>
        <v>150</v>
      </c>
      <c r="T3" s="13">
        <f>VLOOKUP(O3, '[1]لیست محصولات اردیبهشت ۱۴۰۳'!B:G,6,0)</f>
        <v>4250000</v>
      </c>
      <c r="U3" s="14"/>
      <c r="V3" s="15">
        <f t="shared" si="1"/>
        <v>0</v>
      </c>
      <c r="W3" s="11">
        <f t="shared" si="2"/>
        <v>1</v>
      </c>
      <c r="X3" s="13">
        <f t="shared" si="3"/>
        <v>4250000</v>
      </c>
      <c r="Y3" s="16"/>
      <c r="Z3" s="13">
        <f t="shared" si="4"/>
        <v>4250000</v>
      </c>
      <c r="AA3" s="134"/>
      <c r="AB3" s="132"/>
      <c r="AC3" s="128"/>
      <c r="AD3" s="130"/>
      <c r="AE3" s="163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2</v>
      </c>
      <c r="H4" s="125">
        <v>275600955982</v>
      </c>
      <c r="I4" s="123" t="s">
        <v>1426</v>
      </c>
      <c r="J4" s="123"/>
      <c r="K4" s="10" t="str">
        <f t="shared" ca="1" si="0"/>
        <v/>
      </c>
      <c r="L4" s="121" t="s">
        <v>1493</v>
      </c>
      <c r="M4" s="121" t="s">
        <v>1494</v>
      </c>
      <c r="N4" s="121"/>
      <c r="O4" s="102">
        <v>5523.2</v>
      </c>
      <c r="P4" s="102">
        <v>3</v>
      </c>
      <c r="Q4" s="12" t="str">
        <f>VLOOKUP(O4, '[1]لیست محصولات اردیبهشت ۱۴۰۳'!B:C,2,0)</f>
        <v>کوتوا دانکن | Kotowa Duncan</v>
      </c>
      <c r="R4" s="102"/>
      <c r="S4" s="11">
        <f>VLOOKUP(O4, '[1]لیست محصولات اردیبهشت ۱۴۰۳'!B:F,5,0)</f>
        <v>750</v>
      </c>
      <c r="T4" s="13">
        <f>VLOOKUP(O4, '[1]لیست محصولات اردیبهشت ۱۴۰۳'!B:G,6,0)</f>
        <v>12150000</v>
      </c>
      <c r="U4" s="14"/>
      <c r="V4" s="15">
        <f t="shared" si="1"/>
        <v>0</v>
      </c>
      <c r="W4" s="11">
        <f t="shared" si="2"/>
        <v>3</v>
      </c>
      <c r="X4" s="13">
        <f t="shared" si="3"/>
        <v>36450000</v>
      </c>
      <c r="Y4" s="16"/>
      <c r="Z4" s="13">
        <f t="shared" si="4"/>
        <v>36450000</v>
      </c>
      <c r="AA4" s="133" t="s">
        <v>1495</v>
      </c>
      <c r="AB4" s="131" t="s">
        <v>1496</v>
      </c>
      <c r="AC4" s="127" t="s">
        <v>1497</v>
      </c>
      <c r="AD4" s="129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بابل شهرک بهزاد نبش شهرک فارابی  - ارشیا ضرابیان 09353980722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4"/>
      <c r="H5" s="126"/>
      <c r="I5" s="124"/>
      <c r="J5" s="124"/>
      <c r="K5" s="10" t="str">
        <f t="shared" ca="1" si="0"/>
        <v/>
      </c>
      <c r="L5" s="122"/>
      <c r="M5" s="122"/>
      <c r="N5" s="122"/>
      <c r="O5" s="102">
        <v>5522.2</v>
      </c>
      <c r="P5" s="102">
        <v>3</v>
      </c>
      <c r="Q5" s="12" t="str">
        <f>VLOOKUP(O5, '[1]لیست محصولات اردیبهشت ۱۴۰۳'!B:C,2,0)</f>
        <v>تامارا | Tamara</v>
      </c>
      <c r="R5" s="102"/>
      <c r="S5" s="11">
        <f>VLOOKUP(O5, '[1]لیست محصولات اردیبهشت ۱۴۰۳'!B:F,5,0)</f>
        <v>750</v>
      </c>
      <c r="T5" s="13">
        <f>VLOOKUP(O5, '[1]لیست محصولات اردیبهشت ۱۴۰۳'!B:G,6,0)</f>
        <v>12450000</v>
      </c>
      <c r="U5" s="14"/>
      <c r="V5" s="15">
        <f t="shared" si="1"/>
        <v>0</v>
      </c>
      <c r="W5" s="11">
        <f t="shared" si="2"/>
        <v>3</v>
      </c>
      <c r="X5" s="13">
        <f t="shared" si="3"/>
        <v>37350000</v>
      </c>
      <c r="Y5" s="16"/>
      <c r="Z5" s="13">
        <f t="shared" si="4"/>
        <v>37350000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3</v>
      </c>
      <c r="H6" s="9">
        <v>275603246060</v>
      </c>
      <c r="I6" s="101" t="s">
        <v>1426</v>
      </c>
      <c r="J6" s="102" t="s">
        <v>1306</v>
      </c>
      <c r="K6" s="10" t="str">
        <f t="shared" ca="1" si="0"/>
        <v/>
      </c>
      <c r="L6" s="11" t="s">
        <v>315</v>
      </c>
      <c r="M6" s="11" t="s">
        <v>1499</v>
      </c>
      <c r="N6" s="11" t="s">
        <v>1500</v>
      </c>
      <c r="O6" s="102">
        <v>3326.1</v>
      </c>
      <c r="P6" s="102">
        <v>2</v>
      </c>
      <c r="Q6" s="12" t="str">
        <f>VLOOKUP(O6, '[1]لیست محصولات اردیبهشت ۱۴۰۳'!B:C,2,0)</f>
        <v>میاگروس | Milagros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3750000</v>
      </c>
      <c r="U6" s="14"/>
      <c r="V6" s="15">
        <f t="shared" si="1"/>
        <v>0</v>
      </c>
      <c r="W6" s="11">
        <f t="shared" si="2"/>
        <v>2</v>
      </c>
      <c r="X6" s="13">
        <f t="shared" si="3"/>
        <v>7500000</v>
      </c>
      <c r="Y6" s="16"/>
      <c r="Z6" s="13">
        <f t="shared" si="4"/>
        <v>7500000</v>
      </c>
      <c r="AA6" s="17" t="s">
        <v>38</v>
      </c>
      <c r="AB6" s="12" t="s">
        <v>1501</v>
      </c>
      <c r="AC6" s="18" t="s">
        <v>1502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شهرک غرب میدان صنعت پاساژ پلاتین حیاط کافه تنتو - محمدرضا علی جمشید 09123449771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4</v>
      </c>
      <c r="H7" s="125">
        <v>275631649601</v>
      </c>
      <c r="I7" s="123" t="s">
        <v>1426</v>
      </c>
      <c r="J7" s="123"/>
      <c r="K7" s="10" t="str">
        <f t="shared" ca="1" si="0"/>
        <v/>
      </c>
      <c r="L7" s="121" t="s">
        <v>315</v>
      </c>
      <c r="M7" s="121" t="s">
        <v>404</v>
      </c>
      <c r="N7" s="121" t="s">
        <v>405</v>
      </c>
      <c r="O7" s="102">
        <v>5523.2</v>
      </c>
      <c r="P7" s="102">
        <v>6</v>
      </c>
      <c r="Q7" s="12" t="str">
        <f>VLOOKUP(O7, '[1]لیست محصولات اردیبهشت ۱۴۰۳'!B:C,2,0)</f>
        <v>کوتوا دانکن | Kotowa Duncan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12150000</v>
      </c>
      <c r="U7" s="24"/>
      <c r="V7" s="15">
        <f t="shared" si="1"/>
        <v>0</v>
      </c>
      <c r="W7" s="11">
        <f t="shared" si="2"/>
        <v>6</v>
      </c>
      <c r="X7" s="13">
        <f t="shared" si="3"/>
        <v>72900000</v>
      </c>
      <c r="Y7" s="16"/>
      <c r="Z7" s="13">
        <f t="shared" si="4"/>
        <v>72900000</v>
      </c>
      <c r="AA7" s="133" t="s">
        <v>282</v>
      </c>
      <c r="AB7" s="131" t="s">
        <v>929</v>
      </c>
      <c r="AC7" s="127" t="s">
        <v>407</v>
      </c>
      <c r="AD7" s="129"/>
      <c r="AE7" s="18"/>
      <c r="AF7" s="20"/>
      <c r="AG7" s="21" t="str">
        <f t="shared" si="5"/>
        <v>TRUE</v>
      </c>
      <c r="AH7" s="22" t="str">
        <f t="shared" si="6"/>
        <v>زنجان چهارراه سعدی به سمت دروازه ارک کوچه شادمان قهوه آفریقا - محمدرضا جلدی 09195241245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0"/>
        <v/>
      </c>
      <c r="L8" s="122"/>
      <c r="M8" s="122"/>
      <c r="N8" s="122"/>
      <c r="O8" s="102">
        <v>5511.22</v>
      </c>
      <c r="P8" s="102">
        <v>6</v>
      </c>
      <c r="Q8" s="65" t="str">
        <f>VLOOKUP(O8, '[1]لیست محصولات اردیبهشت ۱۴۰۳'!B:C,2,0)</f>
        <v>هامبلا(رست دمی) | Hambella( Filter Roast)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13350000</v>
      </c>
      <c r="U8" s="14"/>
      <c r="V8" s="15">
        <f t="shared" si="1"/>
        <v>0</v>
      </c>
      <c r="W8" s="11">
        <f t="shared" si="2"/>
        <v>6</v>
      </c>
      <c r="X8" s="13">
        <f t="shared" si="3"/>
        <v>80100000</v>
      </c>
      <c r="Y8" s="16"/>
      <c r="Z8" s="13">
        <f t="shared" si="4"/>
        <v>80100000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5</v>
      </c>
      <c r="H9" s="9">
        <v>54462832101</v>
      </c>
      <c r="I9" s="101" t="s">
        <v>1426</v>
      </c>
      <c r="J9" s="102" t="s">
        <v>1306</v>
      </c>
      <c r="K9" s="10" t="str">
        <f t="shared" ca="1" si="0"/>
        <v/>
      </c>
      <c r="L9" s="100" t="s">
        <v>315</v>
      </c>
      <c r="M9" s="11" t="s">
        <v>886</v>
      </c>
      <c r="N9" s="11" t="s">
        <v>887</v>
      </c>
      <c r="O9" s="102">
        <v>5501.3</v>
      </c>
      <c r="P9" s="102">
        <v>2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4000</v>
      </c>
      <c r="T9" s="13">
        <f>VLOOKUP(O9, '[1]لیست محصولات اردیبهشت ۱۴۰۳'!B:G,6,0)</f>
        <v>51200000</v>
      </c>
      <c r="U9" s="14"/>
      <c r="V9" s="15">
        <f t="shared" si="1"/>
        <v>0</v>
      </c>
      <c r="W9" s="11">
        <f t="shared" si="2"/>
        <v>2</v>
      </c>
      <c r="X9" s="13">
        <f t="shared" si="3"/>
        <v>102400000</v>
      </c>
      <c r="Y9" s="16"/>
      <c r="Z9" s="13">
        <f t="shared" si="4"/>
        <v>102400000</v>
      </c>
      <c r="AA9" s="17" t="s">
        <v>379</v>
      </c>
      <c r="AB9" s="12" t="s">
        <v>1503</v>
      </c>
      <c r="AC9" s="18" t="s">
        <v>889</v>
      </c>
      <c r="AD9" s="19"/>
      <c r="AE9" s="18"/>
      <c r="AF9" s="20"/>
      <c r="AG9" s="21" t="str">
        <f t="shared" si="5"/>
        <v>TRUE</v>
      </c>
      <c r="AH9" s="22" t="str">
        <f t="shared" si="6"/>
        <v>ساری میدان امام بلوار آزادی خیابان بعثت بین بعثت ۲ و ۴  کافه قهومون - محمدرضا غلامی شه بندی 09376143341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6</v>
      </c>
      <c r="H10" s="9">
        <v>275640129689</v>
      </c>
      <c r="I10" s="101" t="s">
        <v>1504</v>
      </c>
      <c r="J10" s="102"/>
      <c r="K10" s="10" t="str">
        <f t="shared" ca="1" si="0"/>
        <v/>
      </c>
      <c r="L10" s="100" t="s">
        <v>64</v>
      </c>
      <c r="M10" s="100" t="s">
        <v>225</v>
      </c>
      <c r="N10" s="11"/>
      <c r="O10" s="102">
        <v>5501.2</v>
      </c>
      <c r="P10" s="102">
        <v>1</v>
      </c>
      <c r="Q10" s="12" t="str">
        <f>VLOOKUP(O10, '[1]لیست محصولات اردیبهشت ۱۴۰۳'!B:C,2,0)</f>
        <v>ورتکس | Vortex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9900000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9900000</v>
      </c>
      <c r="Y10" s="16"/>
      <c r="Z10" s="13">
        <f t="shared" si="4"/>
        <v>9900000</v>
      </c>
      <c r="AA10" s="17" t="s">
        <v>226</v>
      </c>
      <c r="AB10" s="12" t="s">
        <v>227</v>
      </c>
      <c r="AC10" s="18" t="s">
        <v>228</v>
      </c>
      <c r="AD10" s="19"/>
      <c r="AE10" s="18"/>
      <c r="AF10" s="20"/>
      <c r="AG10" s="21" t="str">
        <f t="shared" si="5"/>
        <v>TRUE</v>
      </c>
      <c r="AH10" s="22" t="str">
        <f t="shared" si="6"/>
        <v>ارومیه پل قویون. خیابان باقری.خیابان ذوالفقار زاده. نبش کوچه دوم. آپارتمان اسپیر. طبقه ۵. واحد ۵  - مهدی علیرضالو 09360003875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02">
        <v>7</v>
      </c>
      <c r="H11" s="9">
        <v>275641452891</v>
      </c>
      <c r="I11" s="102" t="s">
        <v>1504</v>
      </c>
      <c r="J11" s="102"/>
      <c r="K11" s="10" t="str">
        <f t="shared" ca="1" si="0"/>
        <v/>
      </c>
      <c r="L11" s="11" t="s">
        <v>542</v>
      </c>
      <c r="M11" s="11" t="s">
        <v>1505</v>
      </c>
      <c r="N11" s="11"/>
      <c r="O11" s="102">
        <v>5523.2</v>
      </c>
      <c r="P11" s="102">
        <v>1</v>
      </c>
      <c r="Q11" s="12" t="str">
        <f>VLOOKUP(O11, '[1]لیست محصولات اردیبهشت ۱۴۰۳'!B:C,2,0)</f>
        <v>کوتوا دانکن | Kotowa Duncan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12150000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12150000</v>
      </c>
      <c r="Y11" s="16"/>
      <c r="Z11" s="13">
        <f t="shared" si="4"/>
        <v>12150000</v>
      </c>
      <c r="AA11" s="17" t="s">
        <v>83</v>
      </c>
      <c r="AB11" s="12" t="s">
        <v>1506</v>
      </c>
      <c r="AC11" s="18" t="s">
        <v>1507</v>
      </c>
      <c r="AD11" s="19"/>
      <c r="AE11" s="18"/>
      <c r="AF11" s="20"/>
      <c r="AG11" s="21" t="str">
        <f t="shared" si="5"/>
        <v>TRUE</v>
      </c>
      <c r="AH11" s="22" t="str">
        <f t="shared" si="6"/>
        <v>مشهد خیابان احمدآباد-بابک۶، پلاک۲۱،طبقه۳  - فربد مولوی 09154712339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36">
        <v>8</v>
      </c>
      <c r="H12" s="139"/>
      <c r="I12" s="136" t="s">
        <v>1504</v>
      </c>
      <c r="J12" s="123" t="s">
        <v>1306</v>
      </c>
      <c r="K12" s="10" t="str">
        <f t="shared" ca="1" si="0"/>
        <v/>
      </c>
      <c r="L12" s="121" t="s">
        <v>959</v>
      </c>
      <c r="M12" s="121" t="s">
        <v>644</v>
      </c>
      <c r="N12" s="121" t="s">
        <v>645</v>
      </c>
      <c r="O12" s="102">
        <v>5523.2</v>
      </c>
      <c r="P12" s="102">
        <v>12</v>
      </c>
      <c r="Q12" s="12" t="str">
        <f>VLOOKUP(O12, '[1]لیست محصولات اردیبهشت ۱۴۰۳'!B:C,2,0)</f>
        <v>کوتوا دانکن | Kotowa Duncan</v>
      </c>
      <c r="R12" s="102"/>
      <c r="S12" s="11">
        <f>VLOOKUP(O12, '[1]لیست محصولات اردیبهشت ۱۴۰۳'!B:F,5,0)</f>
        <v>750</v>
      </c>
      <c r="T12" s="13">
        <f>VLOOKUP(O12, '[1]لیست محصولات اردیبهشت ۱۴۰۳'!B:G,6,0)</f>
        <v>12150000</v>
      </c>
      <c r="U12" s="14"/>
      <c r="V12" s="15">
        <f t="shared" si="1"/>
        <v>0</v>
      </c>
      <c r="W12" s="11">
        <f t="shared" si="2"/>
        <v>12</v>
      </c>
      <c r="X12" s="13">
        <f t="shared" si="3"/>
        <v>145800000</v>
      </c>
      <c r="Y12" s="16"/>
      <c r="Z12" s="13">
        <f t="shared" si="4"/>
        <v>145800000</v>
      </c>
      <c r="AA12" s="133" t="s">
        <v>38</v>
      </c>
      <c r="AB12" s="131" t="s">
        <v>646</v>
      </c>
      <c r="AC12" s="127" t="s">
        <v>647</v>
      </c>
      <c r="AD12" s="129"/>
      <c r="AE12" s="18"/>
      <c r="AF12" s="20"/>
      <c r="AG12" s="21" t="str">
        <f t="shared" si="5"/>
        <v>TRUE</v>
      </c>
      <c r="AH12" s="22" t="str">
        <f t="shared" si="6"/>
        <v>تهران نياوران،خيابان عمار،نرسيده به سه راه ياسر، پلاك ۲۴ کافه بیکری رولن - محمد حسن شمیرانی 09126221305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8"/>
      <c r="H13" s="141"/>
      <c r="I13" s="138"/>
      <c r="J13" s="124"/>
      <c r="K13" s="10" t="str">
        <f t="shared" ca="1" si="0"/>
        <v/>
      </c>
      <c r="L13" s="122"/>
      <c r="M13" s="122"/>
      <c r="N13" s="122"/>
      <c r="O13" s="102">
        <v>3326.1</v>
      </c>
      <c r="P13" s="102">
        <v>1</v>
      </c>
      <c r="Q13" s="12" t="str">
        <f>VLOOKUP(O13, '[1]لیست محصولات اردیبهشت ۱۴۰۳'!B:C,2,0)</f>
        <v>میاگروس | Milagros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3750000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3750000</v>
      </c>
      <c r="Y13" s="16"/>
      <c r="Z13" s="13">
        <f t="shared" si="4"/>
        <v>3750000</v>
      </c>
      <c r="AA13" s="134"/>
      <c r="AB13" s="132"/>
      <c r="AC13" s="128"/>
      <c r="AD13" s="130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02">
        <v>9</v>
      </c>
      <c r="H14" s="9">
        <v>275645343379</v>
      </c>
      <c r="I14" s="102" t="s">
        <v>1504</v>
      </c>
      <c r="J14" s="102"/>
      <c r="K14" s="10" t="str">
        <f t="shared" ca="1" si="0"/>
        <v/>
      </c>
      <c r="L14" s="11" t="s">
        <v>427</v>
      </c>
      <c r="M14" s="11" t="s">
        <v>1508</v>
      </c>
      <c r="N14" s="11"/>
      <c r="O14" s="102">
        <v>3326.1</v>
      </c>
      <c r="P14" s="102">
        <v>1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3750000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3750000</v>
      </c>
      <c r="Y14" s="16"/>
      <c r="Z14" s="13">
        <f t="shared" si="4"/>
        <v>3750000</v>
      </c>
      <c r="AA14" s="17" t="s">
        <v>1509</v>
      </c>
      <c r="AB14" s="12" t="s">
        <v>1510</v>
      </c>
      <c r="AC14" s="18" t="s">
        <v>1511</v>
      </c>
      <c r="AD14" s="19"/>
      <c r="AE14" s="18"/>
      <c r="AF14" s="20"/>
      <c r="AG14" s="21" t="str">
        <f t="shared" si="5"/>
        <v>TRUE</v>
      </c>
      <c r="AH14" s="22" t="str">
        <f t="shared" si="6"/>
        <v>چهارمحال و بختیاری کیان - شهرکرد_شهرکیان بلوار ازادگان کوچه ۸ پلاک ۳۶  - وحید خدابنده 09384334666</v>
      </c>
    </row>
    <row r="15" spans="1:34" ht="22.35" customHeight="1">
      <c r="A15" s="7"/>
      <c r="B15" s="7"/>
      <c r="C15" s="7"/>
      <c r="D15" s="7"/>
      <c r="E15" s="7"/>
      <c r="F15" s="8"/>
      <c r="G15" s="63">
        <v>10</v>
      </c>
      <c r="H15" s="64" t="s">
        <v>648</v>
      </c>
      <c r="I15" s="63" t="s">
        <v>1504</v>
      </c>
      <c r="J15" s="102" t="s">
        <v>1306</v>
      </c>
      <c r="K15" s="10" t="str">
        <f t="shared" ca="1" si="0"/>
        <v/>
      </c>
      <c r="L15" s="11"/>
      <c r="M15" s="11" t="s">
        <v>311</v>
      </c>
      <c r="N15" s="11" t="s">
        <v>312</v>
      </c>
      <c r="O15" s="102">
        <v>5501.3</v>
      </c>
      <c r="P15" s="102">
        <v>6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4000</v>
      </c>
      <c r="T15" s="13">
        <f>VLOOKUP(O15, '[1]لیست محصولات اردیبهشت ۱۴۰۳'!B:G,6,0)</f>
        <v>51200000</v>
      </c>
      <c r="U15" s="14"/>
      <c r="V15" s="15">
        <f t="shared" si="1"/>
        <v>0</v>
      </c>
      <c r="W15" s="11">
        <f t="shared" si="2"/>
        <v>6</v>
      </c>
      <c r="X15" s="13">
        <f t="shared" si="3"/>
        <v>307200000</v>
      </c>
      <c r="Y15" s="16"/>
      <c r="Z15" s="13">
        <f t="shared" si="4"/>
        <v>307200000</v>
      </c>
      <c r="AA15" s="17" t="s">
        <v>38</v>
      </c>
      <c r="AB15" s="12" t="s">
        <v>67</v>
      </c>
      <c r="AC15" s="18" t="s">
        <v>313</v>
      </c>
      <c r="AD15" s="19"/>
      <c r="AE15" s="18"/>
      <c r="AF15" s="20"/>
      <c r="AG15" s="21" t="str">
        <f t="shared" si="5"/>
        <v>TRUE</v>
      </c>
      <c r="AH15" s="22" t="str">
        <f t="shared" si="6"/>
        <v>تهران - کافه بیکری روستار سانا سنتر -  حجتی 09373955769</v>
      </c>
    </row>
    <row r="16" spans="1:34" ht="22.35" customHeight="1">
      <c r="A16" s="7"/>
      <c r="B16" s="7"/>
      <c r="C16" s="7"/>
      <c r="D16" s="7"/>
      <c r="E16" s="7"/>
      <c r="F16" s="8"/>
      <c r="G16" s="102">
        <v>11</v>
      </c>
      <c r="H16" s="9">
        <v>275648670742</v>
      </c>
      <c r="I16" s="102" t="s">
        <v>1504</v>
      </c>
      <c r="J16" s="102"/>
      <c r="K16" s="10" t="str">
        <f t="shared" ca="1" si="0"/>
        <v/>
      </c>
      <c r="L16" s="11" t="s">
        <v>719</v>
      </c>
      <c r="M16" s="11" t="s">
        <v>720</v>
      </c>
      <c r="N16" s="11"/>
      <c r="O16" s="102">
        <v>5523.1</v>
      </c>
      <c r="P16" s="102">
        <v>1</v>
      </c>
      <c r="Q16" s="12" t="str">
        <f>VLOOKUP(O16, '[1]لیست محصولات اردیبهشت ۱۴۰۳'!B:C,2,0)</f>
        <v>کوتوا دانکن | Kotowa Duncan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2550000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2550000</v>
      </c>
      <c r="Y16" s="16"/>
      <c r="Z16" s="13">
        <f t="shared" si="4"/>
        <v>2550000</v>
      </c>
      <c r="AA16" s="17" t="s">
        <v>38</v>
      </c>
      <c r="AB16" s="12" t="s">
        <v>721</v>
      </c>
      <c r="AC16" s="18" t="s">
        <v>722</v>
      </c>
      <c r="AD16" s="19" t="s">
        <v>41</v>
      </c>
      <c r="AE16" s="18"/>
      <c r="AF16" s="20"/>
      <c r="AG16" s="21" t="str">
        <f t="shared" si="5"/>
        <v>TRUE</v>
      </c>
      <c r="AH16" s="22" t="str">
        <f t="shared" si="6"/>
        <v>تهران بلوار دادمان خیابان گلستان خیابان گستان دوم(غروی) پلاک ۹ زنگ ۲  - آرمان دیوسالار 09370268161</v>
      </c>
    </row>
    <row r="17" spans="1:34" ht="22.35" customHeight="1">
      <c r="A17" s="7"/>
      <c r="B17" s="7"/>
      <c r="C17" s="7"/>
      <c r="D17" s="7"/>
      <c r="E17" s="7"/>
      <c r="F17" s="8"/>
      <c r="G17" s="102">
        <v>12</v>
      </c>
      <c r="H17" s="9">
        <v>275648742471</v>
      </c>
      <c r="I17" s="102" t="s">
        <v>1504</v>
      </c>
      <c r="J17" s="102"/>
      <c r="K17" s="10" t="str">
        <f t="shared" ca="1" si="0"/>
        <v/>
      </c>
      <c r="L17" s="11" t="s">
        <v>1512</v>
      </c>
      <c r="M17" s="11" t="s">
        <v>1513</v>
      </c>
      <c r="N17" s="11"/>
      <c r="O17" s="102">
        <v>5511.11</v>
      </c>
      <c r="P17" s="102">
        <v>1</v>
      </c>
      <c r="Q17" s="65" t="str">
        <f>VLOOKUP(O17, '[1]لیست محصولات اردیبهشت ۱۴۰۳'!B:C,2,0)</f>
        <v>هامبلا(رست دمی) | Hambella( Filter Roast)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2800000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2800000</v>
      </c>
      <c r="Y17" s="16"/>
      <c r="Z17" s="13">
        <f t="shared" si="4"/>
        <v>2800000</v>
      </c>
      <c r="AA17" s="17" t="s">
        <v>38</v>
      </c>
      <c r="AB17" s="12" t="s">
        <v>1514</v>
      </c>
      <c r="AC17" s="18" t="s">
        <v>1515</v>
      </c>
      <c r="AD17" s="19" t="s">
        <v>41</v>
      </c>
      <c r="AE17" s="18"/>
      <c r="AF17" s="20"/>
      <c r="AG17" s="21" t="str">
        <f t="shared" si="5"/>
        <v>TRUE</v>
      </c>
      <c r="AH17" s="22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18" spans="1:34" ht="22.35" customHeight="1">
      <c r="A18" s="7"/>
      <c r="B18" s="7"/>
      <c r="C18" s="7"/>
      <c r="D18" s="7"/>
      <c r="E18" s="7"/>
      <c r="F18" s="8"/>
      <c r="G18" s="63">
        <v>13</v>
      </c>
      <c r="H18" s="64"/>
      <c r="I18" s="63" t="s">
        <v>1504</v>
      </c>
      <c r="J18" s="102" t="s">
        <v>1306</v>
      </c>
      <c r="K18" s="10" t="str">
        <f t="shared" ca="1" si="0"/>
        <v/>
      </c>
      <c r="L18" s="11"/>
      <c r="M18" s="11" t="s">
        <v>311</v>
      </c>
      <c r="N18" s="11" t="s">
        <v>1516</v>
      </c>
      <c r="O18" s="102">
        <v>5501.3</v>
      </c>
      <c r="P18" s="102">
        <v>3</v>
      </c>
      <c r="Q18" s="12" t="str">
        <f>VLOOKUP(O18, '[1]لیست محصولات اردیبهشت ۱۴۰۳'!B:C,2,0)</f>
        <v>ورتکس | Vortex</v>
      </c>
      <c r="R18" s="102"/>
      <c r="S18" s="11">
        <f>VLOOKUP(O18, '[1]لیست محصولات اردیبهشت ۱۴۰۳'!B:F,5,0)</f>
        <v>4000</v>
      </c>
      <c r="T18" s="13">
        <f>VLOOKUP(O18, '[1]لیست محصولات اردیبهشت ۱۴۰۳'!B:G,6,0)</f>
        <v>51200000</v>
      </c>
      <c r="U18" s="14"/>
      <c r="V18" s="15">
        <f t="shared" si="1"/>
        <v>0</v>
      </c>
      <c r="W18" s="11">
        <f t="shared" si="2"/>
        <v>3</v>
      </c>
      <c r="X18" s="13">
        <f t="shared" si="3"/>
        <v>153600000</v>
      </c>
      <c r="Y18" s="16"/>
      <c r="Z18" s="13">
        <f t="shared" si="4"/>
        <v>153600000</v>
      </c>
      <c r="AA18" s="17" t="s">
        <v>38</v>
      </c>
      <c r="AB18" s="12" t="s">
        <v>67</v>
      </c>
      <c r="AC18" s="18" t="s">
        <v>313</v>
      </c>
      <c r="AD18" s="19"/>
      <c r="AE18" s="18"/>
      <c r="AF18" s="20"/>
      <c r="AG18" s="21" t="str">
        <f t="shared" si="5"/>
        <v>TRUE</v>
      </c>
      <c r="AH18" s="22" t="str">
        <f t="shared" si="6"/>
        <v>تهران - کافه بیکری کروسان مژده -  حجتی 09373955769</v>
      </c>
    </row>
    <row r="19" spans="1:34" ht="22.35" customHeight="1">
      <c r="A19" s="7"/>
      <c r="B19" s="7"/>
      <c r="C19" s="7"/>
      <c r="D19" s="7"/>
      <c r="E19" s="7"/>
      <c r="F19" s="8"/>
      <c r="G19" s="123">
        <v>14</v>
      </c>
      <c r="H19" s="125">
        <v>275656634914</v>
      </c>
      <c r="I19" s="123" t="s">
        <v>1504</v>
      </c>
      <c r="J19" s="123"/>
      <c r="K19" s="10" t="str">
        <f t="shared" ca="1" si="0"/>
        <v/>
      </c>
      <c r="L19" s="121" t="s">
        <v>116</v>
      </c>
      <c r="M19" s="121" t="s">
        <v>139</v>
      </c>
      <c r="N19" s="121" t="s">
        <v>140</v>
      </c>
      <c r="O19" s="102">
        <v>3326.1</v>
      </c>
      <c r="P19" s="102">
        <v>2</v>
      </c>
      <c r="Q19" s="12" t="str">
        <f>VLOOKUP(O19, '[1]لیست محصولات اردیبهشت ۱۴۰۳'!B:C,2,0)</f>
        <v>میاگروس | Milagros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3750000</v>
      </c>
      <c r="U19" s="14"/>
      <c r="V19" s="15">
        <f t="shared" si="1"/>
        <v>0</v>
      </c>
      <c r="W19" s="11">
        <f t="shared" si="2"/>
        <v>2</v>
      </c>
      <c r="X19" s="13">
        <f t="shared" si="3"/>
        <v>7500000</v>
      </c>
      <c r="Y19" s="16"/>
      <c r="Z19" s="13">
        <f t="shared" si="4"/>
        <v>7500000</v>
      </c>
      <c r="AA19" s="133" t="s">
        <v>141</v>
      </c>
      <c r="AB19" s="131" t="s">
        <v>871</v>
      </c>
      <c r="AC19" s="127" t="s">
        <v>143</v>
      </c>
      <c r="AD19" s="129"/>
      <c r="AE19" s="18"/>
      <c r="AF19" s="20"/>
      <c r="AG19" s="21" t="str">
        <f t="shared" si="5"/>
        <v>TRUE</v>
      </c>
      <c r="AH19" s="22" t="str">
        <f t="shared" si="6"/>
        <v>کاشان خیابان جانبازان نرسیده به میدان ۱۲ فروردین  کافه ریبار - علیرضا امانتی 09386353223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51"/>
      <c r="K20" s="10" t="str">
        <f t="shared" ca="1" si="0"/>
        <v/>
      </c>
      <c r="L20" s="135"/>
      <c r="M20" s="135"/>
      <c r="N20" s="135"/>
      <c r="O20" s="102">
        <v>3325.1</v>
      </c>
      <c r="P20" s="102">
        <v>1</v>
      </c>
      <c r="Q20" s="12" t="str">
        <f>VLOOKUP(O20, '[1]لیست محصولات اردیبهشت ۱۴۰۳'!B:C,2,0)</f>
        <v>راتناگری | Ratnagiri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4250000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4250000</v>
      </c>
      <c r="Y20" s="16"/>
      <c r="Z20" s="13">
        <f t="shared" si="4"/>
        <v>4250000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1"/>
      <c r="H21" s="182"/>
      <c r="I21" s="151"/>
      <c r="J21" s="151"/>
      <c r="K21" s="10" t="str">
        <f t="shared" ca="1" si="0"/>
        <v/>
      </c>
      <c r="L21" s="135"/>
      <c r="M21" s="135"/>
      <c r="N21" s="135"/>
      <c r="O21" s="102">
        <v>5523.2</v>
      </c>
      <c r="P21" s="102">
        <v>1</v>
      </c>
      <c r="Q21" s="12" t="str">
        <f>VLOOKUP(O21, '[1]لیست محصولات اردیبهشت ۱۴۰۳'!B:C,2,0)</f>
        <v>کوتوا دانکن | Kotowa Duncan</v>
      </c>
      <c r="R21" s="102"/>
      <c r="S21" s="11">
        <f>VLOOKUP(O21, '[1]لیست محصولات اردیبهشت ۱۴۰۳'!B:F,5,0)</f>
        <v>750</v>
      </c>
      <c r="T21" s="13">
        <f>VLOOKUP(O21, '[1]لیست محصولات اردیبهشت ۱۴۰۳'!B:G,6,0)</f>
        <v>12150000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12150000</v>
      </c>
      <c r="Y21" s="16"/>
      <c r="Z21" s="13">
        <f t="shared" si="4"/>
        <v>12150000</v>
      </c>
      <c r="AA21" s="155"/>
      <c r="AB21" s="154"/>
      <c r="AC21" s="153"/>
      <c r="AD21" s="152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6"/>
      <c r="I22" s="124"/>
      <c r="J22" s="124"/>
      <c r="K22" s="10" t="str">
        <f t="shared" ca="1" si="0"/>
        <v/>
      </c>
      <c r="L22" s="122"/>
      <c r="M22" s="122"/>
      <c r="N22" s="122"/>
      <c r="O22" s="102">
        <v>5522.2</v>
      </c>
      <c r="P22" s="102">
        <v>4</v>
      </c>
      <c r="Q22" s="12" t="str">
        <f>VLOOKUP(O22, '[1]لیست محصولات اردیبهشت ۱۴۰۳'!B:C,2,0)</f>
        <v>تامارا | Tamara</v>
      </c>
      <c r="R22" s="102"/>
      <c r="S22" s="11">
        <f>VLOOKUP(O22, '[1]لیست محصولات اردیبهشت ۱۴۰۳'!B:F,5,0)</f>
        <v>750</v>
      </c>
      <c r="T22" s="13">
        <f>VLOOKUP(O22, '[1]لیست محصولات اردیبهشت ۱۴۰۳'!B:G,6,0)</f>
        <v>12450000</v>
      </c>
      <c r="U22" s="14"/>
      <c r="V22" s="15">
        <f t="shared" si="1"/>
        <v>0</v>
      </c>
      <c r="W22" s="11">
        <f t="shared" si="2"/>
        <v>4</v>
      </c>
      <c r="X22" s="13">
        <f t="shared" si="3"/>
        <v>49800000</v>
      </c>
      <c r="Y22" s="16"/>
      <c r="Z22" s="13">
        <f t="shared" si="4"/>
        <v>49800000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3">
        <v>15</v>
      </c>
      <c r="H23" s="125">
        <v>275657131553</v>
      </c>
      <c r="I23" s="123" t="s">
        <v>1504</v>
      </c>
      <c r="J23" s="123"/>
      <c r="K23" s="10" t="str">
        <f t="shared" ca="1" si="0"/>
        <v/>
      </c>
      <c r="L23" s="121" t="s">
        <v>1057</v>
      </c>
      <c r="M23" s="121" t="s">
        <v>1517</v>
      </c>
      <c r="N23" s="121"/>
      <c r="O23" s="102">
        <v>5501.1</v>
      </c>
      <c r="P23" s="102">
        <v>1</v>
      </c>
      <c r="Q23" s="12" t="str">
        <f>VLOOKUP(O23, '[1]لیست محصولات اردیبهشت ۱۴۰۳'!B:C,2,0)</f>
        <v>ورتکس | Vortex</v>
      </c>
      <c r="R23" s="102" t="s">
        <v>151</v>
      </c>
      <c r="S23" s="11">
        <f>VLOOKUP(O23, '[1]لیست محصولات اردیبهشت ۱۴۰۳'!B:F,5,0)</f>
        <v>150</v>
      </c>
      <c r="T23" s="13">
        <f>VLOOKUP(O23, '[1]لیست محصولات اردیبهشت ۱۴۰۳'!B:G,6,0)</f>
        <v>2100000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2100000</v>
      </c>
      <c r="Y23" s="16"/>
      <c r="Z23" s="13">
        <f t="shared" si="4"/>
        <v>2100000</v>
      </c>
      <c r="AA23" s="133" t="s">
        <v>38</v>
      </c>
      <c r="AB23" s="131" t="s">
        <v>1518</v>
      </c>
      <c r="AC23" s="127" t="s">
        <v>1519</v>
      </c>
      <c r="AD23" s="129" t="s">
        <v>41</v>
      </c>
      <c r="AE23" s="18"/>
      <c r="AF23" s="20"/>
      <c r="AG23" s="21" t="str">
        <f t="shared" si="5"/>
        <v>TRUE</v>
      </c>
      <c r="AH23" s="22" t="str">
        <f t="shared" si="6"/>
        <v>تهران دیباجی شمالی،نسرین،پلاک۲،واحد۱۱  - مریم زنجانی 09127069389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24"/>
      <c r="H24" s="126"/>
      <c r="I24" s="124"/>
      <c r="J24" s="124"/>
      <c r="K24" s="10" t="str">
        <f t="shared" ca="1" si="0"/>
        <v/>
      </c>
      <c r="L24" s="122"/>
      <c r="M24" s="122"/>
      <c r="N24" s="122"/>
      <c r="O24" s="102">
        <v>5522.1</v>
      </c>
      <c r="P24" s="102">
        <v>1</v>
      </c>
      <c r="Q24" s="12" t="str">
        <f>VLOOKUP(O24, '[1]لیست محصولات اردیبهشت ۱۴۰۳'!B:C,2,0)</f>
        <v>تامارا | Tamara</v>
      </c>
      <c r="R24" s="102" t="s">
        <v>151</v>
      </c>
      <c r="S24" s="11">
        <f>VLOOKUP(O24, '[1]لیست محصولات اردیبهشت ۱۴۰۳'!B:F,5,0)</f>
        <v>150</v>
      </c>
      <c r="T24" s="13">
        <f>VLOOKUP(O24, '[1]لیست محصولات اردیبهشت ۱۴۰۳'!B:G,6,0)</f>
        <v>2600000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2600000</v>
      </c>
      <c r="Y24" s="16"/>
      <c r="Z24" s="13">
        <f t="shared" si="4"/>
        <v>2600000</v>
      </c>
      <c r="AA24" s="134"/>
      <c r="AB24" s="132"/>
      <c r="AC24" s="128"/>
      <c r="AD24" s="130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6">
        <v>16</v>
      </c>
      <c r="H25" s="139" t="s">
        <v>422</v>
      </c>
      <c r="I25" s="136" t="s">
        <v>1426</v>
      </c>
      <c r="J25" s="123" t="s">
        <v>1306</v>
      </c>
      <c r="K25" s="10" t="str">
        <f t="shared" ca="1" si="0"/>
        <v/>
      </c>
      <c r="L25" s="121" t="s">
        <v>1520</v>
      </c>
      <c r="M25" s="121" t="s">
        <v>1521</v>
      </c>
      <c r="N25" s="121" t="s">
        <v>655</v>
      </c>
      <c r="O25" s="102">
        <v>5501.3</v>
      </c>
      <c r="P25" s="102">
        <v>10</v>
      </c>
      <c r="Q25" s="12" t="str">
        <f>VLOOKUP(O25, '[1]لیست محصولات اردیبهشت ۱۴۰۳'!B:C,2,0)</f>
        <v>ورتکس | Vortex</v>
      </c>
      <c r="R25" s="102"/>
      <c r="S25" s="11">
        <f>VLOOKUP(O25, '[1]لیست محصولات اردیبهشت ۱۴۰۳'!B:F,5,0)</f>
        <v>4000</v>
      </c>
      <c r="T25" s="13">
        <f>VLOOKUP(O25, '[1]لیست محصولات اردیبهشت ۱۴۰۳'!B:G,6,0)</f>
        <v>51200000</v>
      </c>
      <c r="U25" s="14"/>
      <c r="V25" s="15">
        <f t="shared" si="1"/>
        <v>0</v>
      </c>
      <c r="W25" s="11">
        <f t="shared" si="2"/>
        <v>10</v>
      </c>
      <c r="X25" s="13">
        <f t="shared" si="3"/>
        <v>512000000</v>
      </c>
      <c r="Y25" s="16"/>
      <c r="Z25" s="13">
        <f t="shared" si="4"/>
        <v>512000000</v>
      </c>
      <c r="AA25" s="133" t="s">
        <v>38</v>
      </c>
      <c r="AB25" s="131" t="s">
        <v>67</v>
      </c>
      <c r="AC25" s="127" t="s">
        <v>1522</v>
      </c>
      <c r="AD25" s="129"/>
      <c r="AE25" s="18"/>
      <c r="AF25" s="20"/>
      <c r="AG25" s="21" t="str">
        <f t="shared" si="5"/>
        <v>TRUE</v>
      </c>
      <c r="AH25" s="22" t="str">
        <f t="shared" si="6"/>
        <v>تهران - کافه بیکری روستار آوا سنتر - کژال امیرقهرمانی 09369912100</v>
      </c>
    </row>
    <row r="26" spans="1:34" ht="22.35" customHeight="1">
      <c r="A26" s="7"/>
      <c r="B26" s="7"/>
      <c r="C26" s="7"/>
      <c r="D26" s="7"/>
      <c r="E26" s="7"/>
      <c r="F26" s="8"/>
      <c r="G26" s="138"/>
      <c r="H26" s="141"/>
      <c r="I26" s="138"/>
      <c r="J26" s="124"/>
      <c r="K26" s="10" t="str">
        <f t="shared" ca="1" si="0"/>
        <v/>
      </c>
      <c r="L26" s="122"/>
      <c r="M26" s="122"/>
      <c r="N26" s="122"/>
      <c r="O26" s="102">
        <v>5511.3</v>
      </c>
      <c r="P26" s="102">
        <v>1</v>
      </c>
      <c r="Q26" s="12" t="str">
        <f>VLOOKUP(O26, '[1]لیست محصولات اردیبهشت ۱۴۰۳'!B:C,2,0)</f>
        <v>هامبلا | Hambella</v>
      </c>
      <c r="R26" s="102"/>
      <c r="S26" s="11">
        <f>VLOOKUP(O26, '[1]لیست محصولات اردیبهشت ۱۴۰۳'!B:F,5,0)</f>
        <v>4000</v>
      </c>
      <c r="T26" s="13">
        <f>VLOOKUP(O26, '[1]لیست محصولات اردیبهشت ۱۴۰۳'!B:G,6,0)</f>
        <v>69600000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69600000</v>
      </c>
      <c r="Y26" s="16"/>
      <c r="Z26" s="13">
        <f t="shared" si="4"/>
        <v>69600000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17</v>
      </c>
      <c r="H27" s="125">
        <v>54480489201</v>
      </c>
      <c r="I27" s="123" t="s">
        <v>1504</v>
      </c>
      <c r="J27" s="123" t="s">
        <v>1306</v>
      </c>
      <c r="K27" s="10" t="str">
        <f t="shared" ca="1" si="0"/>
        <v/>
      </c>
      <c r="L27" s="121" t="s">
        <v>315</v>
      </c>
      <c r="M27" s="121" t="s">
        <v>886</v>
      </c>
      <c r="N27" s="121" t="s">
        <v>887</v>
      </c>
      <c r="O27" s="102">
        <v>5522.1</v>
      </c>
      <c r="P27" s="102">
        <v>1</v>
      </c>
      <c r="Q27" s="12" t="str">
        <f>VLOOKUP(O27, '[1]لیست محصولات اردیبهشت ۱۴۰۳'!B:C,2,0)</f>
        <v>تامارا | Tamara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2600000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2600000</v>
      </c>
      <c r="Y27" s="16"/>
      <c r="Z27" s="13">
        <f t="shared" si="4"/>
        <v>2600000</v>
      </c>
      <c r="AA27" s="133" t="s">
        <v>379</v>
      </c>
      <c r="AB27" s="131" t="s">
        <v>888</v>
      </c>
      <c r="AC27" s="127" t="s">
        <v>889</v>
      </c>
      <c r="AD27" s="129"/>
      <c r="AE27" s="18"/>
      <c r="AF27" s="20"/>
      <c r="AG27" s="21" t="str">
        <f t="shared" si="5"/>
        <v>TRUE</v>
      </c>
      <c r="AH27" s="22" t="str">
        <f t="shared" si="6"/>
        <v>ساری میدان امام بلوار آزادی خیابان بعثت بین بعثت ۲ و ۴ کافه قهومون - محمدرضا غلامی شه بندی 09376143341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1"/>
      <c r="H28" s="182"/>
      <c r="I28" s="151"/>
      <c r="J28" s="151"/>
      <c r="K28" s="10" t="str">
        <f t="shared" ca="1" si="0"/>
        <v/>
      </c>
      <c r="L28" s="135"/>
      <c r="M28" s="135"/>
      <c r="N28" s="135"/>
      <c r="O28" s="102">
        <v>5511.1</v>
      </c>
      <c r="P28" s="102">
        <v>1</v>
      </c>
      <c r="Q28" s="12" t="str">
        <f>VLOOKUP(O28, '[1]لیست محصولات اردیبهشت ۱۴۰۳'!B:C,2,0)</f>
        <v>هامبلا | Hambella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2800000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2800000</v>
      </c>
      <c r="Y28" s="16"/>
      <c r="Z28" s="13">
        <f t="shared" si="4"/>
        <v>2800000</v>
      </c>
      <c r="AA28" s="155"/>
      <c r="AB28" s="154"/>
      <c r="AC28" s="153"/>
      <c r="AD28" s="152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1"/>
      <c r="H29" s="182"/>
      <c r="I29" s="151"/>
      <c r="J29" s="151"/>
      <c r="K29" s="10" t="str">
        <f t="shared" ca="1" si="0"/>
        <v/>
      </c>
      <c r="L29" s="135"/>
      <c r="M29" s="135"/>
      <c r="N29" s="135"/>
      <c r="O29" s="102">
        <v>3326.1</v>
      </c>
      <c r="P29" s="102">
        <v>1</v>
      </c>
      <c r="Q29" s="12" t="str">
        <f>VLOOKUP(O29, '[1]لیست محصولات اردیبهشت ۱۴۰۳'!B:C,2,0)</f>
        <v>میاگروس | Milagros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3750000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3750000</v>
      </c>
      <c r="Y29" s="16"/>
      <c r="Z29" s="13">
        <f t="shared" si="4"/>
        <v>3750000</v>
      </c>
      <c r="AA29" s="155"/>
      <c r="AB29" s="154"/>
      <c r="AC29" s="153"/>
      <c r="AD29" s="152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1"/>
      <c r="H30" s="182"/>
      <c r="I30" s="151"/>
      <c r="J30" s="151"/>
      <c r="K30" s="10" t="str">
        <f t="shared" ca="1" si="0"/>
        <v/>
      </c>
      <c r="L30" s="135"/>
      <c r="M30" s="135"/>
      <c r="N30" s="135"/>
      <c r="O30" s="102">
        <v>3325.1</v>
      </c>
      <c r="P30" s="102">
        <v>1</v>
      </c>
      <c r="Q30" s="12" t="str">
        <f>VLOOKUP(O30, '[1]لیست محصولات اردیبهشت ۱۴۰۳'!B:C,2,0)</f>
        <v>راتناگری | Ratnagiri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4250000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4250000</v>
      </c>
      <c r="Y30" s="16"/>
      <c r="Z30" s="13">
        <f t="shared" si="4"/>
        <v>4250000</v>
      </c>
      <c r="AA30" s="155"/>
      <c r="AB30" s="154"/>
      <c r="AC30" s="153"/>
      <c r="AD30" s="152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1"/>
      <c r="H31" s="182"/>
      <c r="I31" s="151"/>
      <c r="J31" s="151"/>
      <c r="K31" s="10" t="str">
        <f t="shared" ca="1" si="0"/>
        <v/>
      </c>
      <c r="L31" s="135"/>
      <c r="M31" s="135"/>
      <c r="N31" s="135"/>
      <c r="O31" s="102">
        <v>5501.3</v>
      </c>
      <c r="P31" s="102">
        <v>2</v>
      </c>
      <c r="Q31" s="12" t="str">
        <f>VLOOKUP(O31, '[1]لیست محصولات اردیبهشت ۱۴۰۳'!B:C,2,0)</f>
        <v>ورتکس | Vortex</v>
      </c>
      <c r="R31" s="102"/>
      <c r="S31" s="11">
        <f>VLOOKUP(O31, '[1]لیست محصولات اردیبهشت ۱۴۰۳'!B:F,5,0)</f>
        <v>4000</v>
      </c>
      <c r="T31" s="13">
        <f>VLOOKUP(O31, '[1]لیست محصولات اردیبهشت ۱۴۰۳'!B:G,6,0)</f>
        <v>51200000</v>
      </c>
      <c r="U31" s="14"/>
      <c r="V31" s="15">
        <f t="shared" si="1"/>
        <v>0</v>
      </c>
      <c r="W31" s="11">
        <f t="shared" si="2"/>
        <v>2</v>
      </c>
      <c r="X31" s="13">
        <f t="shared" si="3"/>
        <v>102400000</v>
      </c>
      <c r="Y31" s="16"/>
      <c r="Z31" s="13">
        <f t="shared" si="4"/>
        <v>102400000</v>
      </c>
      <c r="AA31" s="155"/>
      <c r="AB31" s="154"/>
      <c r="AC31" s="153"/>
      <c r="AD31" s="152"/>
      <c r="AE31" s="18"/>
      <c r="AF31" s="20"/>
      <c r="AG31" s="21" t="str">
        <f t="shared" si="5"/>
        <v>TRUE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24"/>
      <c r="H32" s="126"/>
      <c r="I32" s="124"/>
      <c r="J32" s="124"/>
      <c r="K32" s="10" t="str">
        <f t="shared" ca="1" si="0"/>
        <v/>
      </c>
      <c r="L32" s="122"/>
      <c r="M32" s="122"/>
      <c r="N32" s="122"/>
      <c r="O32" s="102">
        <v>5501.1</v>
      </c>
      <c r="P32" s="102">
        <v>1</v>
      </c>
      <c r="Q32" s="12" t="str">
        <f>VLOOKUP(O32, '[1]لیست محصولات اردیبهشت ۱۴۰۳'!B:C,2,0)</f>
        <v>ورتکس | Vortex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2100000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2100000</v>
      </c>
      <c r="Y32" s="16"/>
      <c r="Z32" s="13">
        <f t="shared" si="4"/>
        <v>2100000</v>
      </c>
      <c r="AA32" s="134"/>
      <c r="AB32" s="132"/>
      <c r="AC32" s="128"/>
      <c r="AD32" s="130"/>
      <c r="AE32" s="18"/>
      <c r="AF32" s="20"/>
      <c r="AG32" s="21" t="str">
        <f t="shared" si="5"/>
        <v>TRUE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>
        <v>18</v>
      </c>
      <c r="H33" s="9">
        <v>694418</v>
      </c>
      <c r="I33" s="102" t="s">
        <v>1504</v>
      </c>
      <c r="J33" s="102"/>
      <c r="K33" s="10" t="str">
        <f t="shared" ca="1" si="0"/>
        <v/>
      </c>
      <c r="L33" s="11" t="s">
        <v>546</v>
      </c>
      <c r="M33" s="11" t="s">
        <v>1523</v>
      </c>
      <c r="N33" s="11" t="s">
        <v>1524</v>
      </c>
      <c r="O33" s="102">
        <v>5511.3</v>
      </c>
      <c r="P33" s="102">
        <v>1</v>
      </c>
      <c r="Q33" s="12" t="str">
        <f>VLOOKUP(O33, '[1]لیست محصولات اردیبهشت ۱۴۰۳'!B:C,2,0)</f>
        <v>هامبلا | Hambella</v>
      </c>
      <c r="R33" s="102"/>
      <c r="S33" s="11">
        <f>VLOOKUP(O33, '[1]لیست محصولات اردیبهشت ۱۴۰۳'!B:F,5,0)</f>
        <v>4000</v>
      </c>
      <c r="T33" s="13">
        <f>VLOOKUP(O33, '[1]لیست محصولات اردیبهشت ۱۴۰۳'!B:G,6,0)</f>
        <v>69600000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69600000</v>
      </c>
      <c r="Y33" s="16"/>
      <c r="Z33" s="13">
        <f t="shared" si="4"/>
        <v>69600000</v>
      </c>
      <c r="AA33" s="17" t="s">
        <v>1205</v>
      </c>
      <c r="AB33" s="12" t="s">
        <v>1525</v>
      </c>
      <c r="AC33" s="18" t="s">
        <v>1526</v>
      </c>
      <c r="AD33" s="19"/>
      <c r="AE33" s="18"/>
      <c r="AF33" s="20"/>
      <c r="AG33" s="21" t="str">
        <f t="shared" si="5"/>
        <v>TRUE</v>
      </c>
      <c r="AH33" s="22" t="str">
        <f t="shared" si="6"/>
        <v>اردبیل چهارراه حافظ به سمت خیابان دانش/جنب گل آرامیس کافه هما - ساسان صمدی خوشخو 09224986859</v>
      </c>
    </row>
    <row r="34" spans="1:34" ht="22.35" customHeight="1">
      <c r="A34" s="7"/>
      <c r="B34" s="7"/>
      <c r="C34" s="7"/>
      <c r="D34" s="7"/>
      <c r="E34" s="7"/>
      <c r="F34" s="8"/>
      <c r="G34" s="123">
        <v>19</v>
      </c>
      <c r="H34" s="125">
        <v>275670670235</v>
      </c>
      <c r="I34" s="123" t="s">
        <v>1504</v>
      </c>
      <c r="J34" s="123"/>
      <c r="K34" s="10" t="str">
        <f t="shared" ca="1" si="0"/>
        <v/>
      </c>
      <c r="L34" s="121" t="s">
        <v>485</v>
      </c>
      <c r="M34" s="121" t="s">
        <v>1527</v>
      </c>
      <c r="N34" s="121"/>
      <c r="O34" s="102">
        <v>1125.3</v>
      </c>
      <c r="P34" s="102">
        <v>1</v>
      </c>
      <c r="Q34" s="12" t="str">
        <f>VLOOKUP(O34, '[1]لیست محصولات اردیبهشت ۱۴۰۳'!B:C,2,0)</f>
        <v>بنجامین دیانوس | Benjamin De Dianous</v>
      </c>
      <c r="R34" s="102"/>
      <c r="S34" s="11">
        <f>VLOOKUP(O34, '[1]لیست محصولات اردیبهشت ۱۴۰۳'!B:F,5,0)</f>
        <v>40</v>
      </c>
      <c r="T34" s="13">
        <f>VLOOKUP(O34, '[1]لیست محصولات اردیبهشت ۱۴۰۳'!B:G,6,0)</f>
        <v>5600000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5600000</v>
      </c>
      <c r="Y34" s="16"/>
      <c r="Z34" s="13">
        <f t="shared" si="4"/>
        <v>5600000</v>
      </c>
      <c r="AA34" s="133" t="s">
        <v>401</v>
      </c>
      <c r="AB34" s="131" t="s">
        <v>1528</v>
      </c>
      <c r="AC34" s="127" t="s">
        <v>1529</v>
      </c>
      <c r="AD34" s="129"/>
      <c r="AE34" s="18"/>
      <c r="AF34" s="20"/>
      <c r="AG34" s="21" t="str">
        <f t="shared" si="5"/>
        <v>TRUE</v>
      </c>
      <c r="AH34" s="22" t="str">
        <f t="shared" si="6"/>
        <v>زاهدان زیباشهر ، تقاطع نصر و خوارزمی جنب پروتئین سلامت واحد ۵  - محمد اکاتی 09120479787</v>
      </c>
    </row>
    <row r="35" spans="1:34" ht="22.35" customHeight="1">
      <c r="A35" s="7"/>
      <c r="B35" s="7"/>
      <c r="C35" s="7"/>
      <c r="D35" s="7"/>
      <c r="E35" s="7"/>
      <c r="F35" s="8"/>
      <c r="G35" s="151"/>
      <c r="H35" s="182"/>
      <c r="I35" s="151"/>
      <c r="J35" s="151"/>
      <c r="K35" s="10" t="str">
        <f t="shared" ca="1" si="0"/>
        <v/>
      </c>
      <c r="L35" s="135"/>
      <c r="M35" s="135"/>
      <c r="N35" s="135"/>
      <c r="O35" s="102">
        <v>1130.3</v>
      </c>
      <c r="P35" s="102">
        <v>1</v>
      </c>
      <c r="Q35" s="12" t="str">
        <f>VLOOKUP(O35, '[1]لیست محصولات اردیبهشت ۱۴۰۳'!B:C,2,0)</f>
        <v>الیدا پلانو | Elida Plano</v>
      </c>
      <c r="R35" s="102"/>
      <c r="S35" s="11">
        <f>VLOOKUP(O35, '[1]لیست محصولات اردیبهشت ۱۴۰۳'!B:F,5,0)</f>
        <v>40</v>
      </c>
      <c r="T35" s="13">
        <f>VLOOKUP(O35, '[1]لیست محصولات اردیبهشت ۱۴۰۳'!B:G,6,0)</f>
        <v>6650000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6650000</v>
      </c>
      <c r="Y35" s="16"/>
      <c r="Z35" s="13">
        <f t="shared" si="4"/>
        <v>6650000</v>
      </c>
      <c r="AA35" s="155"/>
      <c r="AB35" s="154"/>
      <c r="AC35" s="153"/>
      <c r="AD35" s="152"/>
      <c r="AE35" s="18"/>
      <c r="AF35" s="20"/>
      <c r="AG35" s="21" t="str">
        <f t="shared" si="5"/>
        <v>TRUE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51"/>
      <c r="H36" s="182"/>
      <c r="I36" s="151"/>
      <c r="J36" s="151"/>
      <c r="K36" s="10" t="str">
        <f t="shared" ca="1" si="0"/>
        <v/>
      </c>
      <c r="L36" s="135"/>
      <c r="M36" s="135"/>
      <c r="N36" s="135"/>
      <c r="O36" s="102">
        <v>3325.3</v>
      </c>
      <c r="P36" s="102">
        <v>1</v>
      </c>
      <c r="Q36" s="12" t="str">
        <f>VLOOKUP(O36, '[1]لیست محصولات اردیبهشت ۱۴۰۳'!B:C,2,0)</f>
        <v>راتناگری | Ratnagiri</v>
      </c>
      <c r="R36" s="102"/>
      <c r="S36" s="11">
        <f>VLOOKUP(O36, '[1]لیست محصولات اردیبهشت ۱۴۰۳'!B:F,5,0)</f>
        <v>40</v>
      </c>
      <c r="T36" s="13">
        <f>VLOOKUP(O36, '[1]لیست محصولات اردیبهشت ۱۴۰۳'!B:G,6,0)</f>
        <v>1250000</v>
      </c>
      <c r="U36" s="14"/>
      <c r="V36" s="15">
        <f t="shared" si="1"/>
        <v>0</v>
      </c>
      <c r="W36" s="11">
        <f t="shared" si="2"/>
        <v>1</v>
      </c>
      <c r="X36" s="13">
        <f t="shared" si="3"/>
        <v>1250000</v>
      </c>
      <c r="Y36" s="16"/>
      <c r="Z36" s="13">
        <f t="shared" si="4"/>
        <v>1250000</v>
      </c>
      <c r="AA36" s="155"/>
      <c r="AB36" s="154"/>
      <c r="AC36" s="153"/>
      <c r="AD36" s="152"/>
      <c r="AE36" s="18"/>
      <c r="AF36" s="20"/>
      <c r="AG36" s="21" t="str">
        <f t="shared" si="5"/>
        <v>TRUE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51"/>
      <c r="H37" s="182"/>
      <c r="I37" s="151"/>
      <c r="J37" s="151"/>
      <c r="K37" s="10" t="str">
        <f t="shared" ca="1" si="0"/>
        <v/>
      </c>
      <c r="L37" s="135"/>
      <c r="M37" s="135"/>
      <c r="N37" s="135"/>
      <c r="O37" s="102">
        <v>3326.3</v>
      </c>
      <c r="P37" s="102">
        <v>1</v>
      </c>
      <c r="Q37" s="12" t="str">
        <f>VLOOKUP(O37, '[1]لیست محصولات اردیبهشت ۱۴۰۳'!B:C,2,0)</f>
        <v>میاگروس | Milagros</v>
      </c>
      <c r="R37" s="102"/>
      <c r="S37" s="11">
        <f>VLOOKUP(O37, '[1]لیست محصولات اردیبهشت ۱۴۰۳'!B:F,5,0)</f>
        <v>40</v>
      </c>
      <c r="T37" s="13">
        <f>VLOOKUP(O37, '[1]لیست محصولات اردیبهشت ۱۴۰۳'!B:G,6,0)</f>
        <v>1100000</v>
      </c>
      <c r="U37" s="14"/>
      <c r="V37" s="15">
        <f t="shared" si="1"/>
        <v>0</v>
      </c>
      <c r="W37" s="11">
        <f t="shared" si="2"/>
        <v>1</v>
      </c>
      <c r="X37" s="13">
        <f t="shared" si="3"/>
        <v>1100000</v>
      </c>
      <c r="Y37" s="16"/>
      <c r="Z37" s="13">
        <f t="shared" si="4"/>
        <v>1100000</v>
      </c>
      <c r="AA37" s="155"/>
      <c r="AB37" s="154"/>
      <c r="AC37" s="153"/>
      <c r="AD37" s="152"/>
      <c r="AE37" s="18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51"/>
      <c r="H38" s="182"/>
      <c r="I38" s="151"/>
      <c r="J38" s="151"/>
      <c r="K38" s="10" t="str">
        <f t="shared" ca="1" si="0"/>
        <v/>
      </c>
      <c r="L38" s="135"/>
      <c r="M38" s="135"/>
      <c r="N38" s="135"/>
      <c r="O38" s="102">
        <v>3326.2</v>
      </c>
      <c r="P38" s="102">
        <v>1</v>
      </c>
      <c r="Q38" s="12" t="str">
        <f>VLOOKUP(O38, '[1]لیست محصولات اردیبهشت ۱۴۰۳'!B:C,2,0)</f>
        <v>میاگروس | Milagros</v>
      </c>
      <c r="R38" s="102"/>
      <c r="S38" s="11">
        <f>VLOOKUP(O38, '[1]لیست محصولات اردیبهشت ۱۴۰۳'!B:F,5,0)</f>
        <v>750</v>
      </c>
      <c r="T38" s="13">
        <f>VLOOKUP(O38, '[1]لیست محصولات اردیبهشت ۱۴۰۳'!B:G,6,0)</f>
        <v>18150000</v>
      </c>
      <c r="U38" s="14"/>
      <c r="V38" s="15">
        <f t="shared" si="1"/>
        <v>0</v>
      </c>
      <c r="W38" s="11">
        <f t="shared" si="2"/>
        <v>1</v>
      </c>
      <c r="X38" s="13">
        <f t="shared" si="3"/>
        <v>18150000</v>
      </c>
      <c r="Y38" s="16"/>
      <c r="Z38" s="13">
        <f t="shared" si="4"/>
        <v>18150000</v>
      </c>
      <c r="AA38" s="155"/>
      <c r="AB38" s="154"/>
      <c r="AC38" s="153"/>
      <c r="AD38" s="152"/>
      <c r="AE38" s="18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24"/>
      <c r="H39" s="126"/>
      <c r="I39" s="124"/>
      <c r="J39" s="124"/>
      <c r="K39" s="10" t="str">
        <f t="shared" ca="1" si="0"/>
        <v/>
      </c>
      <c r="L39" s="122"/>
      <c r="M39" s="122"/>
      <c r="N39" s="122"/>
      <c r="O39" s="102">
        <v>3325.2</v>
      </c>
      <c r="P39" s="102">
        <v>1</v>
      </c>
      <c r="Q39" s="12" t="str">
        <f>VLOOKUP(O39, '[1]لیست محصولات اردیبهشت ۱۴۰۳'!B:C,2,0)</f>
        <v>راتناگری | Ratnagiri</v>
      </c>
      <c r="R39" s="102"/>
      <c r="S39" s="11">
        <f>VLOOKUP(O39, '[1]لیست محصولات اردیبهشت ۱۴۰۳'!B:F,5,0)</f>
        <v>750</v>
      </c>
      <c r="T39" s="13">
        <f>VLOOKUP(O39, '[1]لیست محصولات اردیبهشت ۱۴۰۳'!B:G,6,0)</f>
        <v>20700000</v>
      </c>
      <c r="U39" s="14"/>
      <c r="V39" s="15">
        <f t="shared" si="1"/>
        <v>0</v>
      </c>
      <c r="W39" s="11">
        <f t="shared" si="2"/>
        <v>1</v>
      </c>
      <c r="X39" s="13">
        <f t="shared" si="3"/>
        <v>20700000</v>
      </c>
      <c r="Y39" s="16"/>
      <c r="Z39" s="13">
        <f t="shared" si="4"/>
        <v>20700000</v>
      </c>
      <c r="AA39" s="134"/>
      <c r="AB39" s="132"/>
      <c r="AC39" s="128"/>
      <c r="AD39" s="130"/>
      <c r="AE39" s="18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>
        <v>20</v>
      </c>
      <c r="H40" s="9">
        <v>699962</v>
      </c>
      <c r="I40" s="102" t="s">
        <v>1504</v>
      </c>
      <c r="J40" s="102"/>
      <c r="K40" s="10" t="str">
        <f t="shared" ca="1" si="0"/>
        <v/>
      </c>
      <c r="L40" s="11" t="s">
        <v>1143</v>
      </c>
      <c r="M40" s="11" t="s">
        <v>1530</v>
      </c>
      <c r="N40" s="11"/>
      <c r="O40" s="102">
        <v>3326.1</v>
      </c>
      <c r="P40" s="102">
        <v>1</v>
      </c>
      <c r="Q40" s="12" t="str">
        <f>VLOOKUP(O40, '[1]لیست محصولات اردیبهشت ۱۴۰۳'!B:C,2,0)</f>
        <v>میاگروس | Milagros</v>
      </c>
      <c r="R40" s="102" t="s">
        <v>353</v>
      </c>
      <c r="S40" s="11">
        <f>VLOOKUP(O40, '[1]لیست محصولات اردیبهشت ۱۴۰۳'!B:F,5,0)</f>
        <v>150</v>
      </c>
      <c r="T40" s="13">
        <f>VLOOKUP(O40, '[1]لیست محصولات اردیبهشت ۱۴۰۳'!B:G,6,0)</f>
        <v>3750000</v>
      </c>
      <c r="U40" s="14"/>
      <c r="V40" s="15">
        <f t="shared" si="1"/>
        <v>0</v>
      </c>
      <c r="W40" s="11">
        <f t="shared" si="2"/>
        <v>1</v>
      </c>
      <c r="X40" s="13">
        <f t="shared" si="3"/>
        <v>3750000</v>
      </c>
      <c r="Y40" s="16"/>
      <c r="Z40" s="13">
        <f t="shared" si="4"/>
        <v>3750000</v>
      </c>
      <c r="AA40" s="17" t="s">
        <v>38</v>
      </c>
      <c r="AB40" s="12" t="s">
        <v>1531</v>
      </c>
      <c r="AC40" s="18" t="s">
        <v>1532</v>
      </c>
      <c r="AD40" s="19" t="s">
        <v>41</v>
      </c>
      <c r="AE40" s="18"/>
      <c r="AF40" s="20"/>
      <c r="AG40" s="21" t="str">
        <f t="shared" si="5"/>
        <v>TRUE</v>
      </c>
      <c r="AH40" s="22" t="str">
        <f t="shared" si="6"/>
        <v>تهران میدان هروی خ وفامنش کوچه امید (شرقی) پلاک 8 واحد 13  - سهیل شاهرودی 09123360103</v>
      </c>
    </row>
    <row r="41" spans="1:34" ht="22.35" customHeight="1">
      <c r="A41" s="7"/>
      <c r="B41" s="7"/>
      <c r="C41" s="7"/>
      <c r="D41" s="7"/>
      <c r="E41" s="7"/>
      <c r="F41" s="8"/>
      <c r="G41" s="63">
        <v>21</v>
      </c>
      <c r="H41" s="64" t="s">
        <v>120</v>
      </c>
      <c r="I41" s="63" t="s">
        <v>1504</v>
      </c>
      <c r="J41" s="102" t="s">
        <v>1306</v>
      </c>
      <c r="K41" s="10" t="str">
        <f t="shared" ca="1" si="0"/>
        <v/>
      </c>
      <c r="L41" s="11" t="s">
        <v>1533</v>
      </c>
      <c r="M41" s="11" t="s">
        <v>1534</v>
      </c>
      <c r="N41" s="11" t="s">
        <v>1535</v>
      </c>
      <c r="O41" s="102">
        <v>5501.3</v>
      </c>
      <c r="P41" s="102">
        <v>2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4000</v>
      </c>
      <c r="T41" s="13">
        <f>VLOOKUP(O41, '[1]لیست محصولات اردیبهشت ۱۴۰۳'!B:G,6,0)</f>
        <v>51200000</v>
      </c>
      <c r="U41" s="14"/>
      <c r="V41" s="15">
        <f t="shared" si="1"/>
        <v>0</v>
      </c>
      <c r="W41" s="11">
        <f t="shared" si="2"/>
        <v>2</v>
      </c>
      <c r="X41" s="13">
        <f t="shared" si="3"/>
        <v>102400000</v>
      </c>
      <c r="Y41" s="16"/>
      <c r="Z41" s="13">
        <f t="shared" si="4"/>
        <v>102400000</v>
      </c>
      <c r="AA41" s="17" t="s">
        <v>38</v>
      </c>
      <c r="AB41" s="12" t="s">
        <v>1536</v>
      </c>
      <c r="AC41" s="18" t="s">
        <v>1537</v>
      </c>
      <c r="AD41" s="19"/>
      <c r="AE41" s="103" t="s">
        <v>1545</v>
      </c>
      <c r="AF41" s="20"/>
      <c r="AG41" s="21" t="str">
        <f t="shared" si="5"/>
        <v>TRUE</v>
      </c>
      <c r="AH41" s="22" t="str">
        <f t="shared" si="6"/>
        <v>تهران خيايان اقدسيه(موحد دانش) - نبش كوچه شريفي منش -  ساختمان اوا پلت - طبقه ۹ کافه ایست بای وست - مهکامه کامی 09363666701</v>
      </c>
    </row>
    <row r="42" spans="1:34" ht="22.35" customHeight="1">
      <c r="A42" s="7"/>
      <c r="B42" s="7"/>
      <c r="C42" s="7"/>
      <c r="D42" s="7"/>
      <c r="E42" s="7"/>
      <c r="F42" s="8"/>
      <c r="G42" s="123">
        <v>22</v>
      </c>
      <c r="H42" s="125">
        <v>780025</v>
      </c>
      <c r="I42" s="123" t="s">
        <v>1504</v>
      </c>
      <c r="J42" s="123"/>
      <c r="K42" s="10" t="str">
        <f t="shared" ca="1" si="0"/>
        <v/>
      </c>
      <c r="L42" s="121" t="s">
        <v>267</v>
      </c>
      <c r="M42" s="121" t="s">
        <v>1538</v>
      </c>
      <c r="N42" s="121"/>
      <c r="O42" s="102">
        <v>5522.1</v>
      </c>
      <c r="P42" s="102">
        <v>1</v>
      </c>
      <c r="Q42" s="12" t="str">
        <f>VLOOKUP(O42, '[1]لیست محصولات اردیبهشت ۱۴۰۳'!B:C,2,0)</f>
        <v>تامارا | Tamara</v>
      </c>
      <c r="R42" s="102"/>
      <c r="S42" s="11">
        <f>VLOOKUP(O42, '[1]لیست محصولات اردیبهشت ۱۴۰۳'!B:F,5,0)</f>
        <v>150</v>
      </c>
      <c r="T42" s="13">
        <f>VLOOKUP(O42, '[1]لیست محصولات اردیبهشت ۱۴۰۳'!B:G,6,0)</f>
        <v>2600000</v>
      </c>
      <c r="U42" s="14"/>
      <c r="V42" s="15">
        <f t="shared" si="1"/>
        <v>0</v>
      </c>
      <c r="W42" s="11">
        <f t="shared" si="2"/>
        <v>1</v>
      </c>
      <c r="X42" s="13">
        <f t="shared" si="3"/>
        <v>2600000</v>
      </c>
      <c r="Y42" s="16"/>
      <c r="Z42" s="13">
        <f t="shared" si="4"/>
        <v>2600000</v>
      </c>
      <c r="AA42" s="133" t="s">
        <v>38</v>
      </c>
      <c r="AB42" s="131" t="s">
        <v>1539</v>
      </c>
      <c r="AC42" s="127" t="s">
        <v>1540</v>
      </c>
      <c r="AD42" s="129" t="s">
        <v>41</v>
      </c>
      <c r="AE42" s="162" t="s">
        <v>924</v>
      </c>
      <c r="AF42" s="20"/>
      <c r="AG42" s="21" t="str">
        <f t="shared" si="5"/>
        <v>TRUE</v>
      </c>
      <c r="AH42" s="22" t="str">
        <f t="shared" si="6"/>
        <v>تهران بلوار شهران کوچه ششم غربی پلاک ۷ طبقه ۲  - علی چمن باز 09173201346</v>
      </c>
    </row>
    <row r="43" spans="1:34" ht="22.35" customHeight="1">
      <c r="A43" s="7"/>
      <c r="B43" s="7"/>
      <c r="C43" s="7"/>
      <c r="D43" s="7"/>
      <c r="E43" s="7"/>
      <c r="F43" s="8"/>
      <c r="G43" s="124"/>
      <c r="H43" s="126"/>
      <c r="I43" s="124"/>
      <c r="J43" s="124"/>
      <c r="K43" s="10" t="str">
        <f t="shared" ca="1" si="0"/>
        <v/>
      </c>
      <c r="L43" s="122"/>
      <c r="M43" s="122"/>
      <c r="N43" s="122"/>
      <c r="O43" s="102">
        <v>5523.1</v>
      </c>
      <c r="P43" s="102">
        <v>1</v>
      </c>
      <c r="Q43" s="12" t="str">
        <f>VLOOKUP(O43, '[1]لیست محصولات اردیبهشت ۱۴۰۳'!B:C,2,0)</f>
        <v>کوتوا دانکن | Kotowa Duncan</v>
      </c>
      <c r="R43" s="102" t="s">
        <v>54</v>
      </c>
      <c r="S43" s="11">
        <f>VLOOKUP(O43, '[1]لیست محصولات اردیبهشت ۱۴۰۳'!B:F,5,0)</f>
        <v>150</v>
      </c>
      <c r="T43" s="13">
        <f>VLOOKUP(O43, '[1]لیست محصولات اردیبهشت ۱۴۰۳'!B:G,6,0)</f>
        <v>2550000</v>
      </c>
      <c r="U43" s="14"/>
      <c r="V43" s="15">
        <f t="shared" si="1"/>
        <v>0</v>
      </c>
      <c r="W43" s="11">
        <f t="shared" si="2"/>
        <v>1</v>
      </c>
      <c r="X43" s="13">
        <f t="shared" si="3"/>
        <v>2550000</v>
      </c>
      <c r="Y43" s="16"/>
      <c r="Z43" s="13">
        <f t="shared" si="4"/>
        <v>2550000</v>
      </c>
      <c r="AA43" s="134"/>
      <c r="AB43" s="132"/>
      <c r="AC43" s="128"/>
      <c r="AD43" s="130"/>
      <c r="AE43" s="163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23">
        <v>23</v>
      </c>
      <c r="H44" s="125">
        <v>275677067491</v>
      </c>
      <c r="I44" s="123" t="s">
        <v>1504</v>
      </c>
      <c r="J44" s="123" t="s">
        <v>1306</v>
      </c>
      <c r="K44" s="10" t="str">
        <f t="shared" ca="1" si="0"/>
        <v/>
      </c>
      <c r="L44" s="121" t="s">
        <v>98</v>
      </c>
      <c r="M44" s="121" t="s">
        <v>99</v>
      </c>
      <c r="N44" s="121" t="s">
        <v>100</v>
      </c>
      <c r="O44" s="102">
        <v>5511.22</v>
      </c>
      <c r="P44" s="102">
        <v>2</v>
      </c>
      <c r="Q44" s="65" t="str">
        <f>VLOOKUP(O44, '[1]لیست محصولات اردیبهشت ۱۴۰۳'!B:C,2,0)</f>
        <v>هامبلا(رست دمی) | Hambella( Filter Roast)</v>
      </c>
      <c r="R44" s="102"/>
      <c r="S44" s="11">
        <f>VLOOKUP(O44, '[1]لیست محصولات اردیبهشت ۱۴۰۳'!B:F,5,0)</f>
        <v>750</v>
      </c>
      <c r="T44" s="13">
        <f>VLOOKUP(O44, '[1]لیست محصولات اردیبهشت ۱۴۰۳'!B:G,6,0)</f>
        <v>13350000</v>
      </c>
      <c r="U44" s="14"/>
      <c r="V44" s="15">
        <f t="shared" si="1"/>
        <v>0</v>
      </c>
      <c r="W44" s="11">
        <f t="shared" si="2"/>
        <v>2</v>
      </c>
      <c r="X44" s="13">
        <f t="shared" si="3"/>
        <v>26700000</v>
      </c>
      <c r="Y44" s="16"/>
      <c r="Z44" s="13">
        <f t="shared" si="4"/>
        <v>26700000</v>
      </c>
      <c r="AA44" s="133" t="s">
        <v>87</v>
      </c>
      <c r="AB44" s="131" t="s">
        <v>101</v>
      </c>
      <c r="AC44" s="127" t="s">
        <v>102</v>
      </c>
      <c r="AD44" s="129"/>
      <c r="AE44" s="18"/>
      <c r="AF44" s="20"/>
      <c r="AG44" s="21" t="str">
        <f t="shared" si="5"/>
        <v>TRUE</v>
      </c>
      <c r="AH44" s="22" t="str">
        <f t="shared" si="6"/>
        <v>کرج مهرشهر-بلوارشهرداری-انتهای خیابان ۱۱۱-نبش خیابان ۱۱۷- پلاک ۳۹۸ کافه بلوباتل - کاوه زارع 09122024114</v>
      </c>
    </row>
    <row r="45" spans="1:34" ht="22.35" customHeight="1">
      <c r="A45" s="7"/>
      <c r="B45" s="7"/>
      <c r="C45" s="7"/>
      <c r="D45" s="7"/>
      <c r="E45" s="7"/>
      <c r="F45" s="8"/>
      <c r="G45" s="151"/>
      <c r="H45" s="182"/>
      <c r="I45" s="151"/>
      <c r="J45" s="151"/>
      <c r="K45" s="10" t="str">
        <f t="shared" ca="1" si="0"/>
        <v/>
      </c>
      <c r="L45" s="135"/>
      <c r="M45" s="135"/>
      <c r="N45" s="135"/>
      <c r="O45" s="102">
        <v>3326.2</v>
      </c>
      <c r="P45" s="102">
        <v>1</v>
      </c>
      <c r="Q45" s="12" t="str">
        <f>VLOOKUP(O45, '[1]لیست محصولات اردیبهشت ۱۴۰۳'!B:C,2,0)</f>
        <v>میاگروس | Milagros</v>
      </c>
      <c r="R45" s="102"/>
      <c r="S45" s="11">
        <f>VLOOKUP(O45, '[1]لیست محصولات اردیبهشت ۱۴۰۳'!B:F,5,0)</f>
        <v>750</v>
      </c>
      <c r="T45" s="13">
        <f>VLOOKUP(O45, '[1]لیست محصولات اردیبهشت ۱۴۰۳'!B:G,6,0)</f>
        <v>18150000</v>
      </c>
      <c r="U45" s="24"/>
      <c r="V45" s="15">
        <f t="shared" si="1"/>
        <v>0</v>
      </c>
      <c r="W45" s="11">
        <f t="shared" si="2"/>
        <v>1</v>
      </c>
      <c r="X45" s="13">
        <f t="shared" si="3"/>
        <v>18150000</v>
      </c>
      <c r="Y45" s="16"/>
      <c r="Z45" s="13">
        <f t="shared" si="4"/>
        <v>18150000</v>
      </c>
      <c r="AA45" s="155"/>
      <c r="AB45" s="154"/>
      <c r="AC45" s="153"/>
      <c r="AD45" s="152"/>
      <c r="AE45" s="18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51"/>
      <c r="H46" s="182"/>
      <c r="I46" s="151"/>
      <c r="J46" s="151"/>
      <c r="K46" s="10" t="str">
        <f t="shared" ca="1" si="0"/>
        <v/>
      </c>
      <c r="L46" s="135"/>
      <c r="M46" s="135"/>
      <c r="N46" s="135"/>
      <c r="O46" s="102">
        <v>3325.2</v>
      </c>
      <c r="P46" s="102">
        <v>1</v>
      </c>
      <c r="Q46" s="12" t="str">
        <f>VLOOKUP(O46, '[1]لیست محصولات اردیبهشت ۱۴۰۳'!B:C,2,0)</f>
        <v>راتناگری | Ratnagiri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20700000</v>
      </c>
      <c r="U46" s="24"/>
      <c r="V46" s="15">
        <f t="shared" si="1"/>
        <v>0</v>
      </c>
      <c r="W46" s="11">
        <f t="shared" si="2"/>
        <v>1</v>
      </c>
      <c r="X46" s="13">
        <f t="shared" si="3"/>
        <v>20700000</v>
      </c>
      <c r="Y46" s="16"/>
      <c r="Z46" s="13">
        <f t="shared" si="4"/>
        <v>20700000</v>
      </c>
      <c r="AA46" s="155"/>
      <c r="AB46" s="154"/>
      <c r="AC46" s="153"/>
      <c r="AD46" s="152"/>
      <c r="AE46" s="18"/>
      <c r="AF46" s="20"/>
      <c r="AG46" s="21" t="str">
        <f t="shared" si="5"/>
        <v>TRUE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24"/>
      <c r="H47" s="126"/>
      <c r="I47" s="124"/>
      <c r="J47" s="124"/>
      <c r="K47" s="10" t="str">
        <f t="shared" ca="1" si="0"/>
        <v/>
      </c>
      <c r="L47" s="122"/>
      <c r="M47" s="122"/>
      <c r="N47" s="122"/>
      <c r="O47" s="102">
        <v>5511.3</v>
      </c>
      <c r="P47" s="102">
        <v>4</v>
      </c>
      <c r="Q47" s="12" t="str">
        <f>VLOOKUP(O47, '[1]لیست محصولات اردیبهشت ۱۴۰۳'!B:C,2,0)</f>
        <v>هامبلا | Hambella</v>
      </c>
      <c r="R47" s="102"/>
      <c r="S47" s="11">
        <f>VLOOKUP(O47, '[1]لیست محصولات اردیبهشت ۱۴۰۳'!B:F,5,0)</f>
        <v>4000</v>
      </c>
      <c r="T47" s="13">
        <f>VLOOKUP(O47, '[1]لیست محصولات اردیبهشت ۱۴۰۳'!B:G,6,0)</f>
        <v>69600000</v>
      </c>
      <c r="U47" s="14"/>
      <c r="V47" s="15">
        <f t="shared" si="1"/>
        <v>0</v>
      </c>
      <c r="W47" s="11">
        <f t="shared" si="2"/>
        <v>4</v>
      </c>
      <c r="X47" s="13">
        <f t="shared" si="3"/>
        <v>278400000</v>
      </c>
      <c r="Y47" s="16"/>
      <c r="Z47" s="13">
        <f t="shared" si="4"/>
        <v>278400000</v>
      </c>
      <c r="AA47" s="134"/>
      <c r="AB47" s="132"/>
      <c r="AC47" s="128"/>
      <c r="AD47" s="130"/>
      <c r="AE47" s="18"/>
      <c r="AF47" s="20"/>
      <c r="AG47" s="21" t="str">
        <f t="shared" si="5"/>
        <v>TRUE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23">
        <v>24</v>
      </c>
      <c r="H48" s="125">
        <v>833160</v>
      </c>
      <c r="I48" s="123" t="s">
        <v>1504</v>
      </c>
      <c r="J48" s="123"/>
      <c r="K48" s="10" t="str">
        <f t="shared" ca="1" si="0"/>
        <v/>
      </c>
      <c r="L48" s="121" t="s">
        <v>1541</v>
      </c>
      <c r="M48" s="121" t="s">
        <v>1542</v>
      </c>
      <c r="N48" s="121"/>
      <c r="O48" s="102">
        <v>5522.1</v>
      </c>
      <c r="P48" s="102">
        <v>2</v>
      </c>
      <c r="Q48" s="12" t="str">
        <f>VLOOKUP(O48, '[1]لیست محصولات اردیبهشت ۱۴۰۳'!B:C,2,0)</f>
        <v>تامارا | Tamara</v>
      </c>
      <c r="R48" s="102"/>
      <c r="S48" s="11">
        <f>VLOOKUP(O48, '[1]لیست محصولات اردیبهشت ۱۴۰۳'!B:F,5,0)</f>
        <v>150</v>
      </c>
      <c r="T48" s="13">
        <f>VLOOKUP(O48, '[1]لیست محصولات اردیبهشت ۱۴۰۳'!B:G,6,0)</f>
        <v>2600000</v>
      </c>
      <c r="U48" s="14"/>
      <c r="V48" s="15">
        <f t="shared" si="1"/>
        <v>0</v>
      </c>
      <c r="W48" s="11">
        <f t="shared" si="2"/>
        <v>2</v>
      </c>
      <c r="X48" s="13">
        <f t="shared" si="3"/>
        <v>5200000</v>
      </c>
      <c r="Y48" s="16"/>
      <c r="Z48" s="13">
        <f t="shared" si="4"/>
        <v>5200000</v>
      </c>
      <c r="AA48" s="133" t="s">
        <v>38</v>
      </c>
      <c r="AB48" s="131" t="s">
        <v>1543</v>
      </c>
      <c r="AC48" s="127" t="s">
        <v>1544</v>
      </c>
      <c r="AD48" s="129"/>
      <c r="AE48" s="18"/>
      <c r="AF48" s="20"/>
      <c r="AG48" s="21" t="str">
        <f t="shared" si="5"/>
        <v>TRUE</v>
      </c>
      <c r="AH48" s="22" t="str">
        <f t="shared" si="6"/>
        <v>تهران طرشت، بلوار صالحی، تقاطع بلوار اکبری، برج فناوری شریف، طبقه 10، واحد1002  - محمدحسین عالم شناس 09127226168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24"/>
      <c r="H49" s="126"/>
      <c r="I49" s="124"/>
      <c r="J49" s="124"/>
      <c r="K49" s="10" t="str">
        <f t="shared" ca="1" si="0"/>
        <v/>
      </c>
      <c r="L49" s="122"/>
      <c r="M49" s="122"/>
      <c r="N49" s="122"/>
      <c r="O49" s="102">
        <v>5511.1</v>
      </c>
      <c r="P49" s="102">
        <v>1</v>
      </c>
      <c r="Q49" s="12" t="str">
        <f>VLOOKUP(O49, '[1]لیست محصولات اردیبهشت ۱۴۰۳'!B:C,2,0)</f>
        <v>هامبلا | Hambella</v>
      </c>
      <c r="R49" s="102" t="s">
        <v>460</v>
      </c>
      <c r="S49" s="11">
        <f>VLOOKUP(O49, '[1]لیست محصولات اردیبهشت ۱۴۰۳'!B:F,5,0)</f>
        <v>150</v>
      </c>
      <c r="T49" s="13">
        <f>VLOOKUP(O49, '[1]لیست محصولات اردیبهشت ۱۴۰۳'!B:G,6,0)</f>
        <v>2800000</v>
      </c>
      <c r="U49" s="14"/>
      <c r="V49" s="15">
        <f t="shared" si="1"/>
        <v>0</v>
      </c>
      <c r="W49" s="11">
        <f t="shared" si="2"/>
        <v>1</v>
      </c>
      <c r="X49" s="13">
        <f t="shared" si="3"/>
        <v>2800000</v>
      </c>
      <c r="Y49" s="16"/>
      <c r="Z49" s="13">
        <f t="shared" si="4"/>
        <v>2800000</v>
      </c>
      <c r="AA49" s="134"/>
      <c r="AB49" s="132"/>
      <c r="AC49" s="128"/>
      <c r="AD49" s="130"/>
      <c r="AE49" s="18"/>
      <c r="AF49" s="20"/>
      <c r="AG49" s="21" t="str">
        <f t="shared" si="5"/>
        <v>TRUE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63">
        <v>25</v>
      </c>
      <c r="H50" s="64"/>
      <c r="I50" s="63" t="s">
        <v>1504</v>
      </c>
      <c r="J50" s="102"/>
      <c r="K50" s="10" t="str">
        <f t="shared" ca="1" si="0"/>
        <v/>
      </c>
      <c r="L50" s="11" t="s">
        <v>263</v>
      </c>
      <c r="M50" s="11" t="s">
        <v>264</v>
      </c>
      <c r="N50" s="11" t="s">
        <v>265</v>
      </c>
      <c r="O50" s="102">
        <v>5501.3</v>
      </c>
      <c r="P50" s="102">
        <v>5</v>
      </c>
      <c r="Q50" s="12" t="str">
        <f>VLOOKUP(O50, '[1]لیست محصولات اردیبهشت ۱۴۰۳'!B:C,2,0)</f>
        <v>ورتکس | Vortex</v>
      </c>
      <c r="R50" s="102"/>
      <c r="S50" s="11">
        <f>VLOOKUP(O50, '[1]لیست محصولات اردیبهشت ۱۴۰۳'!B:F,5,0)</f>
        <v>4000</v>
      </c>
      <c r="T50" s="13">
        <f>VLOOKUP(O50, '[1]لیست محصولات اردیبهشت ۱۴۰۳'!B:G,6,0)</f>
        <v>51200000</v>
      </c>
      <c r="U50" s="24"/>
      <c r="V50" s="15">
        <f t="shared" si="1"/>
        <v>0</v>
      </c>
      <c r="W50" s="11">
        <f t="shared" si="2"/>
        <v>5</v>
      </c>
      <c r="X50" s="13">
        <f t="shared" si="3"/>
        <v>256000000</v>
      </c>
      <c r="Y50" s="16"/>
      <c r="Z50" s="13">
        <f t="shared" si="4"/>
        <v>256000000</v>
      </c>
      <c r="AA50" s="17" t="s">
        <v>38</v>
      </c>
      <c r="AB50" s="12" t="s">
        <v>67</v>
      </c>
      <c r="AC50" s="18" t="s">
        <v>266</v>
      </c>
      <c r="AD50" s="19"/>
      <c r="AE50" s="18"/>
      <c r="AF50" s="20"/>
      <c r="AG50" s="21" t="str">
        <f t="shared" si="5"/>
        <v>TRUE</v>
      </c>
      <c r="AH50" s="22" t="str">
        <f t="shared" si="6"/>
        <v>تهران - کافه نولان پونک - آرین بیکدلی 09125690775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63">
        <v>26</v>
      </c>
      <c r="H51" s="64"/>
      <c r="I51" s="63" t="s">
        <v>1504</v>
      </c>
      <c r="J51" s="102" t="s">
        <v>1306</v>
      </c>
      <c r="K51" s="10" t="str">
        <f t="shared" ca="1" si="0"/>
        <v/>
      </c>
      <c r="L51" s="11"/>
      <c r="M51" s="11" t="s">
        <v>311</v>
      </c>
      <c r="N51" s="11" t="s">
        <v>314</v>
      </c>
      <c r="O51" s="102">
        <v>5501.3</v>
      </c>
      <c r="P51" s="102">
        <v>4</v>
      </c>
      <c r="Q51" s="12" t="str">
        <f>VLOOKUP(O51, '[1]لیست محصولات اردیبهشت ۱۴۰۳'!B:C,2,0)</f>
        <v>ورتکس | Vortex</v>
      </c>
      <c r="R51" s="102"/>
      <c r="S51" s="11">
        <f>VLOOKUP(O51, '[1]لیست محصولات اردیبهشت ۱۴۰۳'!B:F,5,0)</f>
        <v>4000</v>
      </c>
      <c r="T51" s="13">
        <f>VLOOKUP(O51, '[1]لیست محصولات اردیبهشت ۱۴۰۳'!B:G,6,0)</f>
        <v>51200000</v>
      </c>
      <c r="U51" s="14"/>
      <c r="V51" s="15">
        <f t="shared" si="1"/>
        <v>0</v>
      </c>
      <c r="W51" s="11">
        <f t="shared" si="2"/>
        <v>4</v>
      </c>
      <c r="X51" s="13">
        <f t="shared" si="3"/>
        <v>204800000</v>
      </c>
      <c r="Y51" s="16"/>
      <c r="Z51" s="13">
        <f t="shared" si="4"/>
        <v>204800000</v>
      </c>
      <c r="AA51" s="17" t="s">
        <v>38</v>
      </c>
      <c r="AB51" s="12" t="s">
        <v>67</v>
      </c>
      <c r="AC51" s="18" t="s">
        <v>313</v>
      </c>
      <c r="AD51" s="19"/>
      <c r="AE51" s="18"/>
      <c r="AF51" s="20"/>
      <c r="AG51" s="21" t="str">
        <f t="shared" si="5"/>
        <v>TRUE</v>
      </c>
      <c r="AH51" s="22" t="str">
        <f t="shared" si="6"/>
        <v>تهران - کافه بیکری کروسان روشا -  حجتی 09373955769</v>
      </c>
    </row>
    <row r="52" spans="1:34" ht="22.35" customHeight="1">
      <c r="A52" s="7"/>
      <c r="B52" s="7"/>
      <c r="C52" s="7"/>
      <c r="D52" s="7"/>
      <c r="E52" s="7"/>
      <c r="F52" s="8"/>
      <c r="G52" s="136">
        <v>27</v>
      </c>
      <c r="H52" s="139"/>
      <c r="I52" s="136" t="s">
        <v>1504</v>
      </c>
      <c r="J52" s="123" t="s">
        <v>1306</v>
      </c>
      <c r="K52" s="10" t="str">
        <f t="shared" ca="1" si="0"/>
        <v/>
      </c>
      <c r="L52" s="121" t="s">
        <v>64</v>
      </c>
      <c r="M52" s="121" t="s">
        <v>65</v>
      </c>
      <c r="N52" s="121" t="s">
        <v>1107</v>
      </c>
      <c r="O52" s="102">
        <v>5501.3</v>
      </c>
      <c r="P52" s="102">
        <v>1</v>
      </c>
      <c r="Q52" s="12" t="str">
        <f>VLOOKUP(O52, '[1]لیست محصولات اردیبهشت ۱۴۰۳'!B:C,2,0)</f>
        <v>ورتکس | Vortex</v>
      </c>
      <c r="R52" s="102"/>
      <c r="S52" s="11">
        <f>VLOOKUP(O52, '[1]لیست محصولات اردیبهشت ۱۴۰۳'!B:F,5,0)</f>
        <v>4000</v>
      </c>
      <c r="T52" s="13">
        <f>VLOOKUP(O52, '[1]لیست محصولات اردیبهشت ۱۴۰۳'!B:G,6,0)</f>
        <v>51200000</v>
      </c>
      <c r="U52" s="14"/>
      <c r="V52" s="15">
        <f t="shared" si="1"/>
        <v>0</v>
      </c>
      <c r="W52" s="11">
        <f t="shared" si="2"/>
        <v>1</v>
      </c>
      <c r="X52" s="13">
        <f t="shared" si="3"/>
        <v>51200000</v>
      </c>
      <c r="Y52" s="16"/>
      <c r="Z52" s="13">
        <f t="shared" si="4"/>
        <v>51200000</v>
      </c>
      <c r="AA52" s="133" t="s">
        <v>38</v>
      </c>
      <c r="AB52" s="131" t="s">
        <v>67</v>
      </c>
      <c r="AC52" s="127" t="s">
        <v>68</v>
      </c>
      <c r="AD52" s="129"/>
      <c r="AE52" s="18"/>
      <c r="AF52" s="20"/>
      <c r="AG52" s="21" t="str">
        <f t="shared" si="5"/>
        <v>TRUE</v>
      </c>
      <c r="AH52" s="22" t="str">
        <f t="shared" si="6"/>
        <v>تهران - کافه ویوو لانژ - مهدی مولایی 09197844409</v>
      </c>
    </row>
    <row r="53" spans="1:34" ht="22.35" customHeight="1">
      <c r="A53" s="7"/>
      <c r="B53" s="7"/>
      <c r="C53" s="7"/>
      <c r="D53" s="7"/>
      <c r="E53" s="7"/>
      <c r="F53" s="8"/>
      <c r="G53" s="138"/>
      <c r="H53" s="141"/>
      <c r="I53" s="138"/>
      <c r="J53" s="124"/>
      <c r="K53" s="10" t="str">
        <f t="shared" ca="1" si="0"/>
        <v/>
      </c>
      <c r="L53" s="122"/>
      <c r="M53" s="122"/>
      <c r="N53" s="122"/>
      <c r="O53" s="102">
        <v>5511.3</v>
      </c>
      <c r="P53" s="102">
        <v>1</v>
      </c>
      <c r="Q53" s="12" t="str">
        <f>VLOOKUP(O53, '[1]لیست محصولات اردیبهشت ۱۴۰۳'!B:C,2,0)</f>
        <v>هامبلا | Hambella</v>
      </c>
      <c r="R53" s="102"/>
      <c r="S53" s="11">
        <f>VLOOKUP(O53, '[1]لیست محصولات اردیبهشت ۱۴۰۳'!B:F,5,0)</f>
        <v>4000</v>
      </c>
      <c r="T53" s="13">
        <f>VLOOKUP(O53, '[1]لیست محصولات اردیبهشت ۱۴۰۳'!B:G,6,0)</f>
        <v>69600000</v>
      </c>
      <c r="U53" s="14"/>
      <c r="V53" s="15">
        <f t="shared" si="1"/>
        <v>0</v>
      </c>
      <c r="W53" s="11">
        <f t="shared" si="2"/>
        <v>1</v>
      </c>
      <c r="X53" s="13">
        <f t="shared" si="3"/>
        <v>69600000</v>
      </c>
      <c r="Y53" s="16"/>
      <c r="Z53" s="13">
        <f t="shared" si="4"/>
        <v>69600000</v>
      </c>
      <c r="AA53" s="134"/>
      <c r="AB53" s="132"/>
      <c r="AC53" s="128"/>
      <c r="AD53" s="130"/>
      <c r="AE53" s="18"/>
      <c r="AF53" s="20"/>
      <c r="AG53" s="21" t="str">
        <f t="shared" si="5"/>
        <v>TRUE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36">
        <v>28</v>
      </c>
      <c r="H54" s="139"/>
      <c r="I54" s="136" t="s">
        <v>1504</v>
      </c>
      <c r="J54" s="123" t="s">
        <v>1306</v>
      </c>
      <c r="K54" s="10" t="str">
        <f t="shared" ca="1" si="0"/>
        <v/>
      </c>
      <c r="L54" s="121" t="s">
        <v>877</v>
      </c>
      <c r="M54" s="121" t="s">
        <v>878</v>
      </c>
      <c r="N54" s="121" t="s">
        <v>879</v>
      </c>
      <c r="O54" s="102">
        <v>5501.3</v>
      </c>
      <c r="P54" s="102">
        <v>4</v>
      </c>
      <c r="Q54" s="12" t="str">
        <f>VLOOKUP(O54, '[1]لیست محصولات اردیبهشت ۱۴۰۳'!B:C,2,0)</f>
        <v>ورتکس | Vortex</v>
      </c>
      <c r="R54" s="102"/>
      <c r="S54" s="11">
        <f>VLOOKUP(O54, '[1]لیست محصولات اردیبهشت ۱۴۰۳'!B:F,5,0)</f>
        <v>4000</v>
      </c>
      <c r="T54" s="13">
        <f>VLOOKUP(O54, '[1]لیست محصولات اردیبهشت ۱۴۰۳'!B:G,6,0)</f>
        <v>51200000</v>
      </c>
      <c r="U54" s="14"/>
      <c r="V54" s="15">
        <f t="shared" si="1"/>
        <v>0</v>
      </c>
      <c r="W54" s="11">
        <f t="shared" si="2"/>
        <v>4</v>
      </c>
      <c r="X54" s="13">
        <f t="shared" si="3"/>
        <v>204800000</v>
      </c>
      <c r="Y54" s="16"/>
      <c r="Z54" s="13">
        <f t="shared" si="4"/>
        <v>204800000</v>
      </c>
      <c r="AA54" s="133" t="s">
        <v>38</v>
      </c>
      <c r="AB54" s="131" t="s">
        <v>880</v>
      </c>
      <c r="AC54" s="127" t="s">
        <v>881</v>
      </c>
      <c r="AD54" s="129"/>
      <c r="AE54" s="18"/>
      <c r="AF54" s="20"/>
      <c r="AG54" s="21" t="str">
        <f t="shared" si="5"/>
        <v>TRUE</v>
      </c>
      <c r="AH54" s="22" t="str">
        <f t="shared" si="6"/>
        <v>تهران ميرداماد - نفت شمالي - كوچه هفتم - نبش كوچه - پلاك 77 - واحد 1 بن کافی - حامد تاج 09123279184</v>
      </c>
    </row>
    <row r="55" spans="1:34" ht="22.35" customHeight="1">
      <c r="A55" s="7"/>
      <c r="B55" s="7"/>
      <c r="C55" s="7"/>
      <c r="D55" s="7"/>
      <c r="E55" s="7"/>
      <c r="F55" s="8"/>
      <c r="G55" s="138"/>
      <c r="H55" s="141"/>
      <c r="I55" s="138"/>
      <c r="J55" s="124"/>
      <c r="K55" s="10" t="str">
        <f t="shared" ca="1" si="0"/>
        <v/>
      </c>
      <c r="L55" s="122"/>
      <c r="M55" s="122"/>
      <c r="N55" s="122"/>
      <c r="O55" s="102">
        <v>5511.2</v>
      </c>
      <c r="P55" s="102">
        <v>6</v>
      </c>
      <c r="Q55" s="12" t="str">
        <f>VLOOKUP(O55, '[1]لیست محصولات اردیبهشت ۱۴۰۳'!B:C,2,0)</f>
        <v>هامبلا | Hambella</v>
      </c>
      <c r="R55" s="102"/>
      <c r="S55" s="11">
        <f>VLOOKUP(O55, '[1]لیست محصولات اردیبهشت ۱۴۰۳'!B:F,5,0)</f>
        <v>750</v>
      </c>
      <c r="T55" s="13">
        <f>VLOOKUP(O55, '[1]لیست محصولات اردیبهشت ۱۴۰۳'!B:G,6,0)</f>
        <v>13350000</v>
      </c>
      <c r="U55" s="24"/>
      <c r="V55" s="15">
        <f t="shared" si="1"/>
        <v>0</v>
      </c>
      <c r="W55" s="11">
        <f t="shared" si="2"/>
        <v>6</v>
      </c>
      <c r="X55" s="13">
        <f t="shared" si="3"/>
        <v>80100000</v>
      </c>
      <c r="Y55" s="16"/>
      <c r="Z55" s="13">
        <f t="shared" si="4"/>
        <v>80100000</v>
      </c>
      <c r="AA55" s="134"/>
      <c r="AB55" s="132"/>
      <c r="AC55" s="128"/>
      <c r="AD55" s="130"/>
      <c r="AE55" s="18"/>
      <c r="AF55" s="20"/>
      <c r="AG55" s="21" t="str">
        <f t="shared" si="5"/>
        <v>TRUE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63">
        <v>29</v>
      </c>
      <c r="H56" s="64"/>
      <c r="I56" s="63" t="s">
        <v>1564</v>
      </c>
      <c r="J56" s="102" t="s">
        <v>1306</v>
      </c>
      <c r="K56" s="10" t="str">
        <f t="shared" ca="1" si="0"/>
        <v/>
      </c>
      <c r="L56" s="11"/>
      <c r="M56" s="11" t="s">
        <v>1593</v>
      </c>
      <c r="N56" s="11" t="s">
        <v>1594</v>
      </c>
      <c r="O56" s="102">
        <v>5501.2</v>
      </c>
      <c r="P56" s="102">
        <v>6</v>
      </c>
      <c r="Q56" s="12" t="str">
        <f>VLOOKUP(O56, '[1]لیست محصولات اردیبهشت ۱۴۰۳'!B:C,2,0)</f>
        <v>ورتکس | Vortex</v>
      </c>
      <c r="R56" s="102"/>
      <c r="S56" s="11">
        <f>VLOOKUP(O56, '[1]لیست محصولات اردیبهشت ۱۴۰۳'!B:F,5,0)</f>
        <v>750</v>
      </c>
      <c r="T56" s="13">
        <f>VLOOKUP(O56, '[1]لیست محصولات اردیبهشت ۱۴۰۳'!B:G,6,0)</f>
        <v>9900000</v>
      </c>
      <c r="U56" s="14"/>
      <c r="V56" s="15">
        <f t="shared" si="1"/>
        <v>0</v>
      </c>
      <c r="W56" s="11">
        <f t="shared" si="2"/>
        <v>6</v>
      </c>
      <c r="X56" s="13">
        <f t="shared" si="3"/>
        <v>59400000</v>
      </c>
      <c r="Y56" s="16"/>
      <c r="Z56" s="13">
        <f t="shared" si="4"/>
        <v>59400000</v>
      </c>
      <c r="AA56" s="202" t="s">
        <v>636</v>
      </c>
      <c r="AB56" s="203"/>
      <c r="AC56" s="203"/>
      <c r="AD56" s="203"/>
      <c r="AE56" s="204"/>
      <c r="AF56" s="20"/>
      <c r="AG56" s="21" t="str">
        <f t="shared" si="5"/>
        <v>TRUE</v>
      </c>
      <c r="AH56" s="22" t="str">
        <f t="shared" si="6"/>
        <v xml:space="preserve">تحویل حضوری  شرکت سامسونگ گلف الکترونیکس -  قفل گری </v>
      </c>
    </row>
    <row r="57" spans="1:34" ht="22.35" customHeight="1">
      <c r="A57" s="7"/>
      <c r="B57" s="7"/>
      <c r="C57" s="7"/>
      <c r="D57" s="7"/>
      <c r="E57" s="7"/>
      <c r="F57" s="8"/>
      <c r="G57" s="136">
        <v>30</v>
      </c>
      <c r="H57" s="139" t="s">
        <v>120</v>
      </c>
      <c r="I57" s="136" t="s">
        <v>1564</v>
      </c>
      <c r="J57" s="123" t="s">
        <v>1306</v>
      </c>
      <c r="K57" s="10" t="str">
        <f t="shared" ca="1" si="0"/>
        <v/>
      </c>
      <c r="L57" s="121" t="s">
        <v>259</v>
      </c>
      <c r="M57" s="121"/>
      <c r="N57" s="121" t="s">
        <v>260</v>
      </c>
      <c r="O57" s="102">
        <v>5511.1</v>
      </c>
      <c r="P57" s="102">
        <v>15</v>
      </c>
      <c r="Q57" s="12" t="str">
        <f>VLOOKUP(O57, '[1]لیست محصولات اردیبهشت ۱۴۰۳'!B:C,2,0)</f>
        <v>هامبلا | Hambella</v>
      </c>
      <c r="R57" s="102"/>
      <c r="S57" s="11">
        <f>VLOOKUP(O57, '[1]لیست محصولات اردیبهشت ۱۴۰۳'!B:F,5,0)</f>
        <v>150</v>
      </c>
      <c r="T57" s="13">
        <f>VLOOKUP(O57, '[1]لیست محصولات اردیبهشت ۱۴۰۳'!B:G,6,0)</f>
        <v>2800000</v>
      </c>
      <c r="U57" s="14"/>
      <c r="V57" s="15">
        <f t="shared" si="1"/>
        <v>0</v>
      </c>
      <c r="W57" s="11">
        <f t="shared" si="2"/>
        <v>15</v>
      </c>
      <c r="X57" s="13">
        <f t="shared" si="3"/>
        <v>42000000</v>
      </c>
      <c r="Y57" s="16"/>
      <c r="Z57" s="13">
        <f t="shared" si="4"/>
        <v>42000000</v>
      </c>
      <c r="AA57" s="133" t="s">
        <v>87</v>
      </c>
      <c r="AB57" s="131" t="s">
        <v>261</v>
      </c>
      <c r="AC57" s="127" t="s">
        <v>262</v>
      </c>
      <c r="AD57" s="129"/>
      <c r="AE57" s="18"/>
      <c r="AF57" s="20"/>
      <c r="AG57" s="21" t="str">
        <f t="shared" si="5"/>
        <v>TRUE</v>
      </c>
      <c r="AH57" s="22" t="str">
        <f t="shared" si="6"/>
        <v>کرج جهانشهر - ميدان هلال احمر - خ هلال احمر - نبش كوچه سنبل  کافه دارچین - کیاوش  09368962774</v>
      </c>
    </row>
    <row r="58" spans="1:34" ht="22.35" customHeight="1">
      <c r="A58" s="7"/>
      <c r="B58" s="7"/>
      <c r="C58" s="7"/>
      <c r="D58" s="7"/>
      <c r="E58" s="7"/>
      <c r="F58" s="8"/>
      <c r="G58" s="137"/>
      <c r="H58" s="140"/>
      <c r="I58" s="137"/>
      <c r="J58" s="151"/>
      <c r="K58" s="10" t="str">
        <f t="shared" ca="1" si="0"/>
        <v/>
      </c>
      <c r="L58" s="135"/>
      <c r="M58" s="135"/>
      <c r="N58" s="135"/>
      <c r="O58" s="102">
        <v>5522.1</v>
      </c>
      <c r="P58" s="102">
        <v>25</v>
      </c>
      <c r="Q58" s="12" t="str">
        <f>VLOOKUP(O58, '[1]لیست محصولات اردیبهشت ۱۴۰۳'!B:C,2,0)</f>
        <v>تامارا | Tamara</v>
      </c>
      <c r="R58" s="102"/>
      <c r="S58" s="11">
        <f>VLOOKUP(O58, '[1]لیست محصولات اردیبهشت ۱۴۰۳'!B:F,5,0)</f>
        <v>150</v>
      </c>
      <c r="T58" s="13">
        <f>VLOOKUP(O58, '[1]لیست محصولات اردیبهشت ۱۴۰۳'!B:G,6,0)</f>
        <v>2600000</v>
      </c>
      <c r="U58" s="14"/>
      <c r="V58" s="15">
        <f t="shared" si="1"/>
        <v>0</v>
      </c>
      <c r="W58" s="11">
        <f t="shared" si="2"/>
        <v>25</v>
      </c>
      <c r="X58" s="13">
        <f t="shared" si="3"/>
        <v>65000000</v>
      </c>
      <c r="Y58" s="16"/>
      <c r="Z58" s="13">
        <f t="shared" si="4"/>
        <v>65000000</v>
      </c>
      <c r="AA58" s="155"/>
      <c r="AB58" s="154"/>
      <c r="AC58" s="153"/>
      <c r="AD58" s="152"/>
      <c r="AE58" s="18"/>
      <c r="AF58" s="20"/>
      <c r="AG58" s="21" t="str">
        <f t="shared" si="5"/>
        <v>TRUE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37"/>
      <c r="H59" s="140"/>
      <c r="I59" s="137"/>
      <c r="J59" s="151"/>
      <c r="K59" s="10" t="str">
        <f t="shared" ca="1" si="0"/>
        <v/>
      </c>
      <c r="L59" s="135"/>
      <c r="M59" s="135"/>
      <c r="N59" s="135"/>
      <c r="O59" s="102">
        <v>5523.1</v>
      </c>
      <c r="P59" s="102">
        <v>15</v>
      </c>
      <c r="Q59" s="12" t="str">
        <f>VLOOKUP(O59, '[1]لیست محصولات اردیبهشت ۱۴۰۳'!B:C,2,0)</f>
        <v>کوتوا دانکن | Kotowa Duncan</v>
      </c>
      <c r="R59" s="102"/>
      <c r="S59" s="11">
        <f>VLOOKUP(O59, '[1]لیست محصولات اردیبهشت ۱۴۰۳'!B:F,5,0)</f>
        <v>150</v>
      </c>
      <c r="T59" s="13">
        <f>VLOOKUP(O59, '[1]لیست محصولات اردیبهشت ۱۴۰۳'!B:G,6,0)</f>
        <v>2550000</v>
      </c>
      <c r="U59" s="14"/>
      <c r="V59" s="15">
        <f t="shared" si="1"/>
        <v>0</v>
      </c>
      <c r="W59" s="11">
        <f t="shared" si="2"/>
        <v>15</v>
      </c>
      <c r="X59" s="13">
        <f t="shared" si="3"/>
        <v>38250000</v>
      </c>
      <c r="Y59" s="16"/>
      <c r="Z59" s="13">
        <f t="shared" si="4"/>
        <v>38250000</v>
      </c>
      <c r="AA59" s="155"/>
      <c r="AB59" s="154"/>
      <c r="AC59" s="153"/>
      <c r="AD59" s="152"/>
      <c r="AE59" s="18"/>
      <c r="AF59" s="20"/>
      <c r="AG59" s="21" t="str">
        <f t="shared" si="5"/>
        <v>TRUE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37"/>
      <c r="H60" s="140"/>
      <c r="I60" s="137"/>
      <c r="J60" s="151"/>
      <c r="K60" s="10" t="str">
        <f t="shared" ca="1" si="0"/>
        <v/>
      </c>
      <c r="L60" s="135"/>
      <c r="M60" s="135"/>
      <c r="N60" s="135"/>
      <c r="O60" s="102">
        <v>5501.1</v>
      </c>
      <c r="P60" s="102">
        <v>20</v>
      </c>
      <c r="Q60" s="12" t="str">
        <f>VLOOKUP(O60, '[1]لیست محصولات اردیبهشت ۱۴۰۳'!B:C,2,0)</f>
        <v>ورتکس | Vortex</v>
      </c>
      <c r="R60" s="102"/>
      <c r="S60" s="11">
        <f>VLOOKUP(O60, '[1]لیست محصولات اردیبهشت ۱۴۰۳'!B:F,5,0)</f>
        <v>150</v>
      </c>
      <c r="T60" s="13">
        <f>VLOOKUP(O60, '[1]لیست محصولات اردیبهشت ۱۴۰۳'!B:G,6,0)</f>
        <v>2100000</v>
      </c>
      <c r="U60" s="14"/>
      <c r="V60" s="15">
        <f t="shared" si="1"/>
        <v>0</v>
      </c>
      <c r="W60" s="11">
        <f t="shared" si="2"/>
        <v>20</v>
      </c>
      <c r="X60" s="13">
        <f t="shared" si="3"/>
        <v>42000000</v>
      </c>
      <c r="Y60" s="16"/>
      <c r="Z60" s="13">
        <f t="shared" si="4"/>
        <v>42000000</v>
      </c>
      <c r="AA60" s="155"/>
      <c r="AB60" s="154"/>
      <c r="AC60" s="153"/>
      <c r="AD60" s="152"/>
      <c r="AE60" s="18"/>
      <c r="AF60" s="20"/>
      <c r="AG60" s="21" t="str">
        <f t="shared" si="5"/>
        <v>TRUE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37"/>
      <c r="H61" s="140"/>
      <c r="I61" s="137"/>
      <c r="J61" s="151"/>
      <c r="K61" s="10" t="str">
        <f t="shared" ca="1" si="0"/>
        <v/>
      </c>
      <c r="L61" s="135"/>
      <c r="M61" s="135"/>
      <c r="N61" s="135"/>
      <c r="O61" s="102">
        <v>5501.3</v>
      </c>
      <c r="P61" s="102">
        <v>5</v>
      </c>
      <c r="Q61" s="12" t="str">
        <f>VLOOKUP(O61, '[1]لیست محصولات اردیبهشت ۱۴۰۳'!B:C,2,0)</f>
        <v>ورتکس | Vortex</v>
      </c>
      <c r="R61" s="102"/>
      <c r="S61" s="11">
        <f>VLOOKUP(O61, '[1]لیست محصولات اردیبهشت ۱۴۰۳'!B:F,5,0)</f>
        <v>4000</v>
      </c>
      <c r="T61" s="13">
        <f>VLOOKUP(O61, '[1]لیست محصولات اردیبهشت ۱۴۰۳'!B:G,6,0)</f>
        <v>51200000</v>
      </c>
      <c r="U61" s="14"/>
      <c r="V61" s="15">
        <f t="shared" si="1"/>
        <v>0</v>
      </c>
      <c r="W61" s="11">
        <f t="shared" si="2"/>
        <v>5</v>
      </c>
      <c r="X61" s="13">
        <f t="shared" si="3"/>
        <v>256000000</v>
      </c>
      <c r="Y61" s="16"/>
      <c r="Z61" s="13">
        <f t="shared" si="4"/>
        <v>256000000</v>
      </c>
      <c r="AA61" s="155"/>
      <c r="AB61" s="154"/>
      <c r="AC61" s="153"/>
      <c r="AD61" s="152"/>
      <c r="AE61" s="18"/>
      <c r="AF61" s="20"/>
      <c r="AG61" s="21" t="str">
        <f t="shared" si="5"/>
        <v>TRUE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37"/>
      <c r="H62" s="140"/>
      <c r="I62" s="137"/>
      <c r="J62" s="151"/>
      <c r="K62" s="10" t="str">
        <f t="shared" ca="1" si="0"/>
        <v/>
      </c>
      <c r="L62" s="135"/>
      <c r="M62" s="135"/>
      <c r="N62" s="135"/>
      <c r="O62" s="102">
        <v>5523.2</v>
      </c>
      <c r="P62" s="102">
        <v>20</v>
      </c>
      <c r="Q62" s="12" t="str">
        <f>VLOOKUP(O62, '[1]لیست محصولات اردیبهشت ۱۴۰۳'!B:C,2,0)</f>
        <v>کوتوا دانکن | Kotowa Duncan</v>
      </c>
      <c r="R62" s="102"/>
      <c r="S62" s="11">
        <f>VLOOKUP(O62, '[1]لیست محصولات اردیبهشت ۱۴۰۳'!B:F,5,0)</f>
        <v>750</v>
      </c>
      <c r="T62" s="13">
        <f>VLOOKUP(O62, '[1]لیست محصولات اردیبهشت ۱۴۰۳'!B:G,6,0)</f>
        <v>12150000</v>
      </c>
      <c r="U62" s="14"/>
      <c r="V62" s="15">
        <f t="shared" si="1"/>
        <v>0</v>
      </c>
      <c r="W62" s="11">
        <f t="shared" si="2"/>
        <v>20</v>
      </c>
      <c r="X62" s="13">
        <f t="shared" si="3"/>
        <v>243000000</v>
      </c>
      <c r="Y62" s="16"/>
      <c r="Z62" s="13">
        <f t="shared" si="4"/>
        <v>243000000</v>
      </c>
      <c r="AA62" s="155"/>
      <c r="AB62" s="154"/>
      <c r="AC62" s="153"/>
      <c r="AD62" s="152"/>
      <c r="AE62" s="18"/>
      <c r="AF62" s="20"/>
      <c r="AG62" s="21" t="str">
        <f t="shared" si="5"/>
        <v>TRUE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37"/>
      <c r="H63" s="140"/>
      <c r="I63" s="137"/>
      <c r="J63" s="151"/>
      <c r="K63" s="10" t="str">
        <f t="shared" ca="1" si="0"/>
        <v/>
      </c>
      <c r="L63" s="135"/>
      <c r="M63" s="135"/>
      <c r="N63" s="135"/>
      <c r="O63" s="102">
        <v>5522.2</v>
      </c>
      <c r="P63" s="102">
        <v>2</v>
      </c>
      <c r="Q63" s="12" t="str">
        <f>VLOOKUP(O63, '[1]لیست محصولات اردیبهشت ۱۴۰۳'!B:C,2,0)</f>
        <v>تامارا | Tamara</v>
      </c>
      <c r="R63" s="102"/>
      <c r="S63" s="11">
        <f>VLOOKUP(O63, '[1]لیست محصولات اردیبهشت ۱۴۰۳'!B:F,5,0)</f>
        <v>750</v>
      </c>
      <c r="T63" s="13">
        <f>VLOOKUP(O63, '[1]لیست محصولات اردیبهشت ۱۴۰۳'!B:G,6,0)</f>
        <v>12450000</v>
      </c>
      <c r="U63" s="14"/>
      <c r="V63" s="15">
        <f t="shared" si="1"/>
        <v>0</v>
      </c>
      <c r="W63" s="11">
        <f t="shared" si="2"/>
        <v>2</v>
      </c>
      <c r="X63" s="13">
        <f t="shared" si="3"/>
        <v>24900000</v>
      </c>
      <c r="Y63" s="16"/>
      <c r="Z63" s="13">
        <f t="shared" si="4"/>
        <v>24900000</v>
      </c>
      <c r="AA63" s="155"/>
      <c r="AB63" s="154"/>
      <c r="AC63" s="153"/>
      <c r="AD63" s="152"/>
      <c r="AE63" s="18"/>
      <c r="AF63" s="20"/>
      <c r="AG63" s="21" t="str">
        <f t="shared" si="5"/>
        <v>TRUE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38"/>
      <c r="H64" s="141"/>
      <c r="I64" s="138"/>
      <c r="J64" s="124"/>
      <c r="K64" s="10" t="str">
        <f t="shared" ca="1" si="0"/>
        <v/>
      </c>
      <c r="L64" s="122"/>
      <c r="M64" s="122"/>
      <c r="N64" s="122"/>
      <c r="O64" s="102">
        <v>3326.2</v>
      </c>
      <c r="P64" s="102">
        <v>1</v>
      </c>
      <c r="Q64" s="12" t="str">
        <f>VLOOKUP(O64, '[1]لیست محصولات اردیبهشت ۱۴۰۳'!B:C,2,0)</f>
        <v>میاگروس | Milagros</v>
      </c>
      <c r="R64" s="102"/>
      <c r="S64" s="11">
        <f>VLOOKUP(O64, '[1]لیست محصولات اردیبهشت ۱۴۰۳'!B:F,5,0)</f>
        <v>750</v>
      </c>
      <c r="T64" s="13">
        <f>VLOOKUP(O64, '[1]لیست محصولات اردیبهشت ۱۴۰۳'!B:G,6,0)</f>
        <v>18150000</v>
      </c>
      <c r="U64" s="14"/>
      <c r="V64" s="15">
        <f t="shared" si="1"/>
        <v>0</v>
      </c>
      <c r="W64" s="11">
        <f t="shared" si="2"/>
        <v>1</v>
      </c>
      <c r="X64" s="13">
        <f t="shared" si="3"/>
        <v>18150000</v>
      </c>
      <c r="Y64" s="16"/>
      <c r="Z64" s="13">
        <f t="shared" si="4"/>
        <v>18150000</v>
      </c>
      <c r="AA64" s="134"/>
      <c r="AB64" s="132"/>
      <c r="AC64" s="128"/>
      <c r="AD64" s="130"/>
      <c r="AE64" s="18"/>
      <c r="AF64" s="20"/>
      <c r="AG64" s="21" t="str">
        <f t="shared" si="5"/>
        <v>TRUE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>
        <v>31</v>
      </c>
      <c r="H65" s="9">
        <v>275757211545</v>
      </c>
      <c r="I65" s="102" t="s">
        <v>1564</v>
      </c>
      <c r="J65" s="102"/>
      <c r="K65" s="10"/>
      <c r="L65" s="11" t="s">
        <v>1595</v>
      </c>
      <c r="M65" s="11" t="s">
        <v>71</v>
      </c>
      <c r="N65" s="11"/>
      <c r="O65" s="102">
        <v>5501.1</v>
      </c>
      <c r="P65" s="102">
        <v>1</v>
      </c>
      <c r="Q65" s="12" t="str">
        <f>VLOOKUP(O65, '[1]لیست محصولات اردیبهشت ۱۴۰۳'!B:C,2,0)</f>
        <v>ورتکس | Vortex</v>
      </c>
      <c r="R65" s="102" t="s">
        <v>151</v>
      </c>
      <c r="S65" s="11">
        <f>VLOOKUP(O65, '[1]لیست محصولات اردیبهشت ۱۴۰۳'!B:F,5,0)</f>
        <v>150</v>
      </c>
      <c r="T65" s="13">
        <f>VLOOKUP(O65, '[1]لیست محصولات اردیبهشت ۱۴۰۳'!B:G,6,0)</f>
        <v>2100000</v>
      </c>
      <c r="U65" s="14"/>
      <c r="V65" s="15">
        <f t="shared" si="1"/>
        <v>0</v>
      </c>
      <c r="W65" s="11">
        <f t="shared" si="2"/>
        <v>1</v>
      </c>
      <c r="X65" s="13">
        <f t="shared" si="3"/>
        <v>2100000</v>
      </c>
      <c r="Y65" s="16"/>
      <c r="Z65" s="13">
        <f t="shared" si="4"/>
        <v>2100000</v>
      </c>
      <c r="AA65" s="17" t="s">
        <v>38</v>
      </c>
      <c r="AB65" s="12" t="s">
        <v>1596</v>
      </c>
      <c r="AC65" s="18" t="s">
        <v>1597</v>
      </c>
      <c r="AD65" s="19" t="s">
        <v>41</v>
      </c>
      <c r="AE65" s="18"/>
      <c r="AF65" s="20"/>
      <c r="AG65" s="21" t="str">
        <f t="shared" si="5"/>
        <v>TRUE</v>
      </c>
      <c r="AH65" s="22" t="str">
        <f t="shared" si="6"/>
        <v>تهران سهروردی شمالی 50 متر پایینتر از تقاطع عباس آباد کوچه سینک پلاک 15 واحد 1  - پدمه بحرینی 09330415957</v>
      </c>
    </row>
    <row r="66" spans="1:34" ht="22.35" customHeight="1">
      <c r="A66" s="7"/>
      <c r="B66" s="7"/>
      <c r="C66" s="7"/>
      <c r="D66" s="7"/>
      <c r="E66" s="7"/>
      <c r="F66" s="8"/>
      <c r="G66" s="63">
        <v>32</v>
      </c>
      <c r="H66" s="64" t="s">
        <v>120</v>
      </c>
      <c r="I66" s="63" t="s">
        <v>1564</v>
      </c>
      <c r="J66" s="102"/>
      <c r="K66" s="10" t="str">
        <f t="shared" ref="K66:K87" ca="1" si="7">IF(C66, TODAY(), "" )</f>
        <v/>
      </c>
      <c r="L66" s="11" t="s">
        <v>315</v>
      </c>
      <c r="M66" s="11" t="s">
        <v>1637</v>
      </c>
      <c r="N66" s="11"/>
      <c r="O66" s="102">
        <v>3326.2</v>
      </c>
      <c r="P66" s="102">
        <v>1</v>
      </c>
      <c r="Q66" s="12" t="str">
        <f>VLOOKUP(O66, '[1]لیست محصولات اردیبهشت ۱۴۰۳'!B:C,2,0)</f>
        <v>میاگروس | Milagros</v>
      </c>
      <c r="R66" s="102"/>
      <c r="S66" s="11">
        <f>VLOOKUP(O66, '[1]لیست محصولات اردیبهشت ۱۴۰۳'!B:F,5,0)</f>
        <v>750</v>
      </c>
      <c r="T66" s="13">
        <f>VLOOKUP(O66, '[1]لیست محصولات اردیبهشت ۱۴۰۳'!B:G,6,0)</f>
        <v>18150000</v>
      </c>
      <c r="U66" s="14"/>
      <c r="V66" s="15">
        <f t="shared" ref="V66:V129" si="8">IF(C66, P66, U66 )</f>
        <v>0</v>
      </c>
      <c r="W66" s="11">
        <f t="shared" ref="W66:W200" si="9">P66-V66</f>
        <v>1</v>
      </c>
      <c r="X66" s="13">
        <f t="shared" ref="X66:X200" si="10">P66*T66</f>
        <v>18150000</v>
      </c>
      <c r="Y66" s="16"/>
      <c r="Z66" s="13">
        <f t="shared" ref="Z66:Z200" si="11">X66-Y66</f>
        <v>18150000</v>
      </c>
      <c r="AA66" s="17" t="s">
        <v>38</v>
      </c>
      <c r="AB66" s="12" t="s">
        <v>1639</v>
      </c>
      <c r="AC66" s="18" t="s">
        <v>1638</v>
      </c>
      <c r="AD66" s="19" t="s">
        <v>41</v>
      </c>
      <c r="AE66" s="18"/>
      <c r="AF66" s="20"/>
      <c r="AG66" s="21" t="str">
        <f t="shared" ref="AG66:AG87" si="12">IF(V66=P66, "FALSE", "TRUE" )</f>
        <v>TRUE</v>
      </c>
      <c r="AH66" s="22" t="str">
        <f t="shared" si="6"/>
        <v>تهران ستارخان - خ شهرآرا - خ ملکوتی - پلاک 64 - واحد 3  - محمدرضا مافی 09307642929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23</v>
      </c>
      <c r="AI240" s="53">
        <f t="shared" si="19"/>
        <v>0</v>
      </c>
      <c r="AJ240" s="54">
        <f>AH240-AI240</f>
        <v>23</v>
      </c>
      <c r="AK240" s="55">
        <f t="shared" si="23"/>
        <v>3.45</v>
      </c>
      <c r="AL240" s="56">
        <f>AO240+AQ240-[3]Sheet1!$AH241</f>
        <v>0</v>
      </c>
      <c r="AM240" s="56">
        <f t="shared" si="25"/>
        <v>-23</v>
      </c>
      <c r="AN240" s="55">
        <f t="shared" si="21"/>
        <v>0</v>
      </c>
      <c r="AO240" s="56"/>
      <c r="AP240" s="55">
        <f t="shared" si="22"/>
        <v>-3.45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7</v>
      </c>
      <c r="AI241" s="53">
        <f t="shared" si="19"/>
        <v>0</v>
      </c>
      <c r="AJ241" s="54">
        <f t="shared" ref="AJ241:AJ264" si="27">AH241-AI241</f>
        <v>7</v>
      </c>
      <c r="AK241" s="55">
        <f>AH241*AG241/1000</f>
        <v>5.25</v>
      </c>
      <c r="AL241" s="56">
        <f>AO241+AQ241-[3]Sheet1!$AH242</f>
        <v>0</v>
      </c>
      <c r="AM241" s="56">
        <f t="shared" si="25"/>
        <v>-7</v>
      </c>
      <c r="AN241" s="55">
        <f t="shared" si="21"/>
        <v>0</v>
      </c>
      <c r="AO241" s="56"/>
      <c r="AP241" s="55">
        <f t="shared" si="22"/>
        <v>-5.25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44</v>
      </c>
      <c r="AI242" s="53">
        <f t="shared" si="19"/>
        <v>0</v>
      </c>
      <c r="AJ242" s="54">
        <f t="shared" si="27"/>
        <v>44</v>
      </c>
      <c r="AK242" s="55">
        <f t="shared" ref="AK242:AK267" si="28">AH242*AG242/1000</f>
        <v>176</v>
      </c>
      <c r="AL242" s="56">
        <f>AO242+AQ242-[3]Sheet1!$AH243</f>
        <v>0</v>
      </c>
      <c r="AM242" s="56">
        <f t="shared" si="25"/>
        <v>-44</v>
      </c>
      <c r="AN242" s="55">
        <f t="shared" si="21"/>
        <v>0</v>
      </c>
      <c r="AO242" s="56"/>
      <c r="AP242" s="55">
        <f t="shared" si="22"/>
        <v>-176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17</v>
      </c>
      <c r="AI251" s="53">
        <f t="shared" si="19"/>
        <v>0</v>
      </c>
      <c r="AJ251" s="54">
        <f t="shared" si="27"/>
        <v>17</v>
      </c>
      <c r="AK251" s="55">
        <f t="shared" si="28"/>
        <v>2.5499999999999998</v>
      </c>
      <c r="AL251" s="56">
        <f>AO251+AQ251-[3]Sheet1!$AH252</f>
        <v>0</v>
      </c>
      <c r="AM251" s="56">
        <f t="shared" si="25"/>
        <v>-17</v>
      </c>
      <c r="AN251" s="55">
        <f t="shared" si="21"/>
        <v>0</v>
      </c>
      <c r="AO251" s="56"/>
      <c r="AP251" s="55">
        <f t="shared" si="22"/>
        <v>-2.5499999999999998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6</v>
      </c>
      <c r="AI252" s="53">
        <f t="shared" si="19"/>
        <v>0</v>
      </c>
      <c r="AJ252" s="54">
        <f t="shared" si="27"/>
        <v>6</v>
      </c>
      <c r="AK252" s="55">
        <f t="shared" si="28"/>
        <v>4.5</v>
      </c>
      <c r="AL252" s="56">
        <f>AO252+AQ252-[3]Sheet1!$AH253</f>
        <v>0</v>
      </c>
      <c r="AM252" s="56">
        <f t="shared" si="25"/>
        <v>-6</v>
      </c>
      <c r="AN252" s="55">
        <f t="shared" si="21"/>
        <v>0</v>
      </c>
      <c r="AO252" s="56"/>
      <c r="AP252" s="55">
        <f t="shared" si="22"/>
        <v>-4.5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1</v>
      </c>
      <c r="AI253" s="53">
        <f t="shared" si="19"/>
        <v>0</v>
      </c>
      <c r="AJ253" s="54">
        <f t="shared" si="27"/>
        <v>1</v>
      </c>
      <c r="AK253" s="55">
        <f t="shared" si="28"/>
        <v>0.15</v>
      </c>
      <c r="AL253" s="56">
        <f>AO253+AQ253-[3]Sheet1!$AH254</f>
        <v>0</v>
      </c>
      <c r="AM253" s="56">
        <f t="shared" si="25"/>
        <v>-1</v>
      </c>
      <c r="AN253" s="55">
        <f t="shared" si="21"/>
        <v>0</v>
      </c>
      <c r="AO253" s="56"/>
      <c r="AP253" s="55">
        <f t="shared" si="22"/>
        <v>-0.15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8</v>
      </c>
      <c r="AI254" s="53">
        <f t="shared" si="19"/>
        <v>0</v>
      </c>
      <c r="AJ254" s="54">
        <f t="shared" si="27"/>
        <v>8</v>
      </c>
      <c r="AK254" s="55">
        <f t="shared" si="28"/>
        <v>6</v>
      </c>
      <c r="AL254" s="56">
        <f>AO254+AQ254-[3]Sheet1!$AH255</f>
        <v>0</v>
      </c>
      <c r="AM254" s="56">
        <f t="shared" si="25"/>
        <v>-8</v>
      </c>
      <c r="AN254" s="55">
        <f t="shared" si="21"/>
        <v>0</v>
      </c>
      <c r="AO254" s="56"/>
      <c r="AP254" s="55">
        <f t="shared" si="22"/>
        <v>-6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64 W66:W200" name="باقیمانده_5"/>
    <protectedRange algorithmName="SHA-512" hashValue="f5WsBkExWTs/LKakVBbNBXjGjwaAPcOxHhJFt4MnEAAY0TgGUtLBwc6BQDnps5THm9Gccqda3SWXIrg2Z9o+GA==" saltValue="9EXh0tvvNrwpkDbSuYJ+Uw==" spinCount="100000" sqref="V2:V64 V66:V200" name="تعداد ارسال شده_4"/>
    <protectedRange algorithmName="SHA-512" hashValue="jjrV5Hy6JwvVqOO7tKoZVoRg7rpBcjqvT96GSIFiDncBaImziwFUF2JC6d0rT0SfgZv+eJ/5g2VdqSB7bdW0mg==" saltValue="0Igh3j97EZBwjtfDd8U1wg==" spinCount="100000" sqref="W65" name="باقیمانده_5_1"/>
    <protectedRange algorithmName="SHA-512" hashValue="f5WsBkExWTs/LKakVBbNBXjGjwaAPcOxHhJFt4MnEAAY0TgGUtLBwc6BQDnps5THm9Gccqda3SWXIrg2Z9o+GA==" saltValue="9EXh0tvvNrwpkDbSuYJ+Uw==" spinCount="100000" sqref="V65" name="تعداد ارسال شده_4_1"/>
  </protectedRanges>
  <mergeCells count="172">
    <mergeCell ref="AA56:AE56"/>
    <mergeCell ref="AD57:AD64"/>
    <mergeCell ref="AC57:AC64"/>
    <mergeCell ref="AB57:AB64"/>
    <mergeCell ref="AA57:AA64"/>
    <mergeCell ref="G57:G64"/>
    <mergeCell ref="H57:H64"/>
    <mergeCell ref="I57:I64"/>
    <mergeCell ref="J57:J64"/>
    <mergeCell ref="L57:L64"/>
    <mergeCell ref="M57:M64"/>
    <mergeCell ref="N57:N64"/>
    <mergeCell ref="H23:H24"/>
    <mergeCell ref="G23:G24"/>
    <mergeCell ref="AD23:AD24"/>
    <mergeCell ref="AC23:AC24"/>
    <mergeCell ref="AB23:AB24"/>
    <mergeCell ref="AA23:AA24"/>
    <mergeCell ref="N23:N24"/>
    <mergeCell ref="M23:M24"/>
    <mergeCell ref="L23:L24"/>
    <mergeCell ref="J23:J24"/>
    <mergeCell ref="I23:I24"/>
    <mergeCell ref="AD19:AD22"/>
    <mergeCell ref="AC19:AC22"/>
    <mergeCell ref="AB19:AB22"/>
    <mergeCell ref="AA19:AA22"/>
    <mergeCell ref="G19:G22"/>
    <mergeCell ref="H19:H22"/>
    <mergeCell ref="I19:I22"/>
    <mergeCell ref="J19:J22"/>
    <mergeCell ref="L19:L22"/>
    <mergeCell ref="M19:M22"/>
    <mergeCell ref="N19:N22"/>
    <mergeCell ref="H12:H13"/>
    <mergeCell ref="G12:G13"/>
    <mergeCell ref="AD12:AD13"/>
    <mergeCell ref="AC12:AC13"/>
    <mergeCell ref="AB12:AB13"/>
    <mergeCell ref="AA12:AA13"/>
    <mergeCell ref="N12:N13"/>
    <mergeCell ref="M12:M13"/>
    <mergeCell ref="L12:L13"/>
    <mergeCell ref="J12:J13"/>
    <mergeCell ref="I12:I13"/>
    <mergeCell ref="H7:H8"/>
    <mergeCell ref="G7:G8"/>
    <mergeCell ref="AD7:AD8"/>
    <mergeCell ref="AC7:AC8"/>
    <mergeCell ref="AB7:AB8"/>
    <mergeCell ref="AA7:AA8"/>
    <mergeCell ref="N7:N8"/>
    <mergeCell ref="M7:M8"/>
    <mergeCell ref="L7:L8"/>
    <mergeCell ref="J7:J8"/>
    <mergeCell ref="I7:I8"/>
    <mergeCell ref="AA2:AA3"/>
    <mergeCell ref="AB2:AB3"/>
    <mergeCell ref="AC2:AC3"/>
    <mergeCell ref="AD2:AD3"/>
    <mergeCell ref="AE2:AE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H4:H5"/>
    <mergeCell ref="G4:G5"/>
    <mergeCell ref="AD4:AD5"/>
    <mergeCell ref="AC4:AC5"/>
    <mergeCell ref="AB4:AB5"/>
    <mergeCell ref="AA4:AA5"/>
    <mergeCell ref="N4:N5"/>
    <mergeCell ref="M4:M5"/>
    <mergeCell ref="L4:L5"/>
    <mergeCell ref="J4:J5"/>
    <mergeCell ref="I4:I5"/>
    <mergeCell ref="H25:H26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AD27:AD32"/>
    <mergeCell ref="AC27:AC32"/>
    <mergeCell ref="AB27:AB32"/>
    <mergeCell ref="AA27:AA32"/>
    <mergeCell ref="G27:G32"/>
    <mergeCell ref="H27:H32"/>
    <mergeCell ref="I27:I32"/>
    <mergeCell ref="J27:J32"/>
    <mergeCell ref="L27:L32"/>
    <mergeCell ref="M27:M32"/>
    <mergeCell ref="N27:N32"/>
    <mergeCell ref="AE42:AE43"/>
    <mergeCell ref="AD42:AD43"/>
    <mergeCell ref="AD34:AD39"/>
    <mergeCell ref="AC34:AC39"/>
    <mergeCell ref="AB34:AB39"/>
    <mergeCell ref="AA34:AA39"/>
    <mergeCell ref="G34:G39"/>
    <mergeCell ref="H34:H39"/>
    <mergeCell ref="I34:I39"/>
    <mergeCell ref="J34:J39"/>
    <mergeCell ref="L34:L39"/>
    <mergeCell ref="M34:M39"/>
    <mergeCell ref="N34:N39"/>
    <mergeCell ref="H42:H43"/>
    <mergeCell ref="G42:G43"/>
    <mergeCell ref="N42:N43"/>
    <mergeCell ref="M42:M43"/>
    <mergeCell ref="L42:L43"/>
    <mergeCell ref="J42:J43"/>
    <mergeCell ref="I42:I43"/>
    <mergeCell ref="AB42:AB43"/>
    <mergeCell ref="AA42:AA43"/>
    <mergeCell ref="AC42:AC43"/>
    <mergeCell ref="AC44:AC47"/>
    <mergeCell ref="AD44:AD47"/>
    <mergeCell ref="AB44:AB47"/>
    <mergeCell ref="AA44:AA47"/>
    <mergeCell ref="G44:G47"/>
    <mergeCell ref="H44:H47"/>
    <mergeCell ref="I44:I47"/>
    <mergeCell ref="J44:J47"/>
    <mergeCell ref="L44:L47"/>
    <mergeCell ref="M44:M47"/>
    <mergeCell ref="N44:N47"/>
    <mergeCell ref="AD52:AD53"/>
    <mergeCell ref="AC52:AC53"/>
    <mergeCell ref="AB52:AB53"/>
    <mergeCell ref="AA52:AA53"/>
    <mergeCell ref="N54:N55"/>
    <mergeCell ref="G48:G49"/>
    <mergeCell ref="N52:N53"/>
    <mergeCell ref="M52:M53"/>
    <mergeCell ref="L52:L53"/>
    <mergeCell ref="J52:J53"/>
    <mergeCell ref="I52:I53"/>
    <mergeCell ref="H52:H53"/>
    <mergeCell ref="G52:G53"/>
    <mergeCell ref="M48:M49"/>
    <mergeCell ref="L48:L49"/>
    <mergeCell ref="J48:J49"/>
    <mergeCell ref="I48:I49"/>
    <mergeCell ref="H48:H49"/>
    <mergeCell ref="AD48:AD49"/>
    <mergeCell ref="AC48:AC49"/>
    <mergeCell ref="AB48:AB49"/>
    <mergeCell ref="AA48:AA49"/>
    <mergeCell ref="N48:N49"/>
    <mergeCell ref="G54:G55"/>
    <mergeCell ref="AD54:AD55"/>
    <mergeCell ref="AC54:AC55"/>
    <mergeCell ref="AB54:AB55"/>
    <mergeCell ref="AA54:AA55"/>
    <mergeCell ref="M54:M55"/>
    <mergeCell ref="L54:L55"/>
    <mergeCell ref="J54:J55"/>
    <mergeCell ref="I54:I55"/>
    <mergeCell ref="H54:H55"/>
  </mergeCells>
  <conditionalFormatting sqref="G2:J2 AD2 J4 AD4 J6:J7 AD6:AD7 J9:J12 AD9:AD12 G11:I12 G14:J19 AD14:AD19 G23:J23 AD23 G25:J25 AD25 G27:J27 AD27 G33:J34 AD33:AD34 G40:J42 AD40:AD42 G44:J44 AD44 G48:J48 AD48 G50:J52 AD50:AD52 G54:J54 AD54 AD57">
    <cfRule type="expression" dxfId="60" priority="70">
      <formula>$A2</formula>
    </cfRule>
  </conditionalFormatting>
  <conditionalFormatting sqref="G2:J2 AD2 Z2:Z64 J4 AD4 J6:J7 AD6:AD7 J9:J12 AD9:AD12 G11:I12 G14:J19 AD14:AD19 G23:J23 AD23 G25:J25 AD25 G27:J27 AD27 G33:J34 AD33:AD34 G40:J42 AD40:AD42 G44:J44 AD44 G48:J48 AD48 G50:J52 AD50:AD52 G54:J54 AD54 G57:J57 AD57">
    <cfRule type="expression" dxfId="59" priority="72">
      <formula>$E2</formula>
    </cfRule>
  </conditionalFormatting>
  <conditionalFormatting sqref="G56:J56">
    <cfRule type="expression" dxfId="58" priority="7">
      <formula>$E56</formula>
    </cfRule>
  </conditionalFormatting>
  <conditionalFormatting sqref="G56:J57">
    <cfRule type="expression" dxfId="57" priority="5">
      <formula>$A56</formula>
    </cfRule>
  </conditionalFormatting>
  <conditionalFormatting sqref="G65:J200 Z65:Z200 AD65:AD200">
    <cfRule type="expression" dxfId="56" priority="4">
      <formula>$E65</formula>
    </cfRule>
  </conditionalFormatting>
  <conditionalFormatting sqref="G56:N56">
    <cfRule type="expression" dxfId="55" priority="6">
      <formula>$C56</formula>
    </cfRule>
  </conditionalFormatting>
  <conditionalFormatting sqref="G2:AF2 J4 AA4:AF4 J6:J7 AA6:AF7 J9:J12 AA9:AF12 G11:I12 G14:P19 AA14:AF19 G23:P23 AA23:AF23 G25:P25 AA25:AF25 G27:P27 AA27:AF27 G33:P34 AA33:AF34 G40:P42 AA40:AF42 G44:P44 AA44:AF44 G48:P48 AA48:AF48 G50:P52 AA50:AF52 G54:P54 AA54:AF54 AA57:AF57 G57:P57 Q3:Z64 AF3 K3:K10 O3:P10 H4 AE5:AF5 H6:H7 AE8:AF8 H9:H10 K11:P12 K13 O13:P13 AE13:AF13 K20:K22 O20:P22 AE20:AF22 K24 O24:P24 AE24:AF24 K26 O26:P26 AE26:AF26 K28:K32 O28:P32 AE28:AF32 K35:K39 O35:P39 AE35:AF39 K43 O43:P43 AF43 K45:K47 O45:P47 AE45:AF47 K49 O49:P49 AE49:AF49 K53 O53:P53 AE53:AF53 K55 AE55:AF55 O55:P56 AA56 AF56 K58:K64 O58:P64 AE58:AF64">
    <cfRule type="expression" dxfId="54" priority="71">
      <formula>$C2</formula>
    </cfRule>
  </conditionalFormatting>
  <conditionalFormatting sqref="G65:AF200">
    <cfRule type="expression" dxfId="53" priority="3">
      <formula>$C65</formula>
    </cfRule>
  </conditionalFormatting>
  <conditionalFormatting sqref="W2:W200">
    <cfRule type="expression" dxfId="52" priority="1">
      <formula>$AG2</formula>
    </cfRule>
  </conditionalFormatting>
  <conditionalFormatting sqref="Z2:Z200 G65:J200 AD65:AD200">
    <cfRule type="expression" dxfId="51" priority="2">
      <formula>$A2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{662BA24D-F595-46BC-84D5-0583EF655C42}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{28E0FE81-E4D9-4AA9-9DA9-96A364218F77}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{3F61D36A-3B7D-41B7-BA51-7792027474F2}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{0D871C07-25FE-4441-9181-3451B9D10BD3}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{C088BCFF-2F2F-4F81-AB51-54807AA9E14F}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{8AC6DADA-F64B-40AE-993E-21F919BE2361}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{750C6520-2AAD-4F18-8187-F246D053D698}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{500F687E-F802-4A52-892D-1A5CAAEFF123}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{707F457A-F207-4974-84B6-EDE6B3C1AB34}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{9FFDBE5F-9BDC-4F3C-A0F2-0C4A0B990F40}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{B3FD1018-5201-4462-A74F-8506C92E76FE}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{3428C03A-B221-46FE-B47C-197937942427}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{A5E6F36B-7F9C-4C0E-91BD-7BAB5835ABC7}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{CE419652-01C0-45B0-B2DC-282C916B8DAA}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{1C365698-FBBD-44A6-9408-558E2657E0BF}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{93471539-4617-4B55-A98D-27937B073D33}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{489B7550-15CB-423B-B71A-6BCD31B09109}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{B2F7DC1E-AB94-4516-9332-3CF92AFFD39D}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{F5E8B3F4-3E8B-4DD3-94FA-51DBEE6E8AFA}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{B35D003A-56AC-48B2-8949-CA44BA0DCA00}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{40527EE3-559F-415D-BD2A-D8D52EE5A0A4}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{644F3944-4D9C-40A8-8F71-AA9B2A841FFA}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{474CEE6C-FC5E-4C58-A643-41331D21AB17}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{BA887ABB-46A8-40B3-A019-1F9FDD385E50}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{7BE10259-617C-4EA7-9BB6-E7959CC7FCE2}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{320C5A2C-CAF5-46D5-9E8A-EB459F4D5583}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{28997934-9775-4FB4-BC3F-3C05B692E6F6}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{4EC58A27-BB41-4AAA-88CA-86643841C5E1}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{E57C9807-0A1E-4044-9277-D8DFF6BE482E}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{9EB29668-E610-4947-8135-1EA92ACBBEB1}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{9AE6FD5A-A718-48DC-BD1D-DD8C9698ABC2}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{5BEBA7B7-3E0C-40CA-B9F1-48EAB8DB41BB}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{0F2F4723-9CB7-48FB-A6DB-3F1ACFFCA3DD}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{A0E9D29E-2828-451B-ADC5-1E84DB456E43}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{64D431A3-7FE7-4480-B1C5-2FE105E72653}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{0C3F67B0-64FD-40ED-BDBE-5AAF51004E89}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{8A6A0851-556C-4332-A654-815520ECEC61}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{0AD8D976-E047-485A-8CEF-F0B6ECB48155}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{DFE83285-6D8F-42E2-AD2B-75E09B151F65}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{EDC91D34-D806-4406-B1A5-1FF48BBACBBF}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{EE6BA3B5-4ACF-4FF8-859B-8F79AC4A91EF}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{CC0C184D-2CE6-4CE0-8D9C-406ABB0D83D6}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{06552C5C-741A-4BE6-A772-10F06FB99349}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{BB60F158-F328-4916-BEB1-E8BC1F30C0A5}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{E39F31DB-BFCE-4523-8F64-9A3B927366DD}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{C9D1E6AF-230F-4833-9D9B-06918F57473B}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{22E260DE-29D2-4AF5-8214-AC91B07FB1A8}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{83D57382-C1A4-4949-B3C0-60D32F9D8274}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{3D33A870-1193-456D-BD6A-0A07624BF269}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{CEB9E9FE-A493-4AEA-81A5-FE8A8CB274D9}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{AAE0EC6E-E166-4EF9-974C-EC36BD782A3D}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{AFB3223E-EE32-440C-A548-08DB848BF8E0}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{A0B14E58-1C42-4915-BAB4-B5AB0B23A2D8}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{3F211C84-5DC6-44C5-9A61-A20D75F5CF7D}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{34504147-A384-4C10-ADB5-D1967E6290E3}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{E41D1A94-C66A-4A85-9933-9CA3A48D5217}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{22AA5EA1-F582-43C8-BE4D-6A9E6FA08175}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{05965FA4-37B0-4EF9-AAFE-1E18FE52A1F8}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{AEEEFCDE-E989-4F22-9B4E-3185256FC298}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{D289A156-6600-45F5-A0D7-67F0A2B21104}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{AC04F9A0-3850-420B-B504-DEF43F06419F}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2BA24D-F595-46BC-84D5-0583EF655C4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8E0FE81-E4D9-4AA9-9DA9-96A364218F7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F61D36A-3B7D-41B7-BA51-7792027474F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D871C07-25FE-4441-9181-3451B9D10BD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088BCFF-2F2F-4F81-AB51-54807AA9E14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AC6DADA-F64B-40AE-993E-21F919BE236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50C6520-2AAD-4F18-8187-F246D053D69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00F687E-F802-4A52-892D-1A5CAAEFF12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07F457A-F207-4974-84B6-EDE6B3C1AB3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FFDBE5F-9BDC-4F3C-A0F2-0C4A0B990F4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3FD1018-5201-4462-A74F-8506C92E76F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428C03A-B221-46FE-B47C-19793794242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5E6F36B-7F9C-4C0E-91BD-7BAB5835ABC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E419652-01C0-45B0-B2DC-282C916B8DA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C365698-FBBD-44A6-9408-558E2657E0B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3471539-4617-4B55-A98D-27937B073D3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89B7550-15CB-423B-B71A-6BCD31B0910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2F7DC1E-AB94-4516-9332-3CF92AFFD39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5E8B3F4-3E8B-4DD3-94FA-51DBEE6E8AF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35D003A-56AC-48B2-8949-CA44BA0DCA0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0527EE3-559F-415D-BD2A-D8D52EE5A0A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44F3944-4D9C-40A8-8F71-AA9B2A841FF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74CEE6C-FC5E-4C58-A643-41331D21AB1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A887ABB-46A8-40B3-A019-1F9FDD385E5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BE10259-617C-4EA7-9BB6-E7959CC7FCE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20C5A2C-CAF5-46D5-9E8A-EB459F4D558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997934-9775-4FB4-BC3F-3C05B692E6F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EC58A27-BB41-4AAA-88CA-86643841C5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57C9807-0A1E-4044-9277-D8DFF6BE482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EB29668-E610-4947-8135-1EA92ACBBEB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AE6FD5A-A718-48DC-BD1D-DD8C9698ABC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BEBA7B7-3E0C-40CA-B9F1-48EAB8DB41B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F2F4723-9CB7-48FB-A6DB-3F1ACFFCA3D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0E9D29E-2828-451B-ADC5-1E84DB456E4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D431A3-7FE7-4480-B1C5-2FE105E7265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3F67B0-64FD-40ED-BDBE-5AAF51004E8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A6A0851-556C-4332-A654-815520ECEC6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AD8D976-E047-485A-8CEF-F0B6ECB4815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FE83285-6D8F-42E2-AD2B-75E09B151F6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DC91D34-D806-4406-B1A5-1FF48BBACBB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E6BA3B5-4ACF-4FF8-859B-8F79AC4A91E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C0C184D-2CE6-4CE0-8D9C-406ABB0D83D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6552C5C-741A-4BE6-A772-10F06FB9934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B60F158-F328-4916-BEB1-E8BC1F30C0A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39F31DB-BFCE-4523-8F64-9A3B927366D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9D1E6AF-230F-4833-9D9B-06918F57473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2E260DE-29D2-4AF5-8214-AC91B07FB1A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3D57382-C1A4-4949-B3C0-60D32F9D8274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D33A870-1193-456D-BD6A-0A07624BF26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EB9E9FE-A493-4AEA-81A5-FE8A8CB274D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AE0EC6E-E166-4EF9-974C-EC36BD782A3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FB3223E-EE32-440C-A548-08DB848BF8E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0B14E58-1C42-4915-BAB4-B5AB0B23A2D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F211C84-5DC6-44C5-9A61-A20D75F5CF7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4504147-A384-4C10-ADB5-D1967E6290E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41D1A94-C66A-4A85-9933-9CA3A48D521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2AA5EA1-F582-43C8-BE4D-6A9E6FA0817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5965FA4-37B0-4EF9-AAFE-1E18FE52A1F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EEEFCDE-E989-4F22-9B4E-3185256FC29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D289A156-6600-45F5-A0D7-67F0A2B2110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C04F9A0-3850-420B-B504-DEF43F06419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F3DE-4E70-4FD2-8BD9-4B61518E9FAC}">
  <dimension ref="A1:AR267"/>
  <sheetViews>
    <sheetView rightToLeft="1" topLeftCell="I1" zoomScale="70" zoomScaleNormal="70" workbookViewId="0">
      <selection activeCell="N16" sqref="N16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21875" style="25" bestFit="1" customWidth="1"/>
    <col min="9" max="9" width="23.109375" style="23" bestFit="1" customWidth="1"/>
    <col min="10" max="10" width="16.33203125" style="23" customWidth="1"/>
    <col min="11" max="11" width="14.109375" style="23" hidden="1" customWidth="1"/>
    <col min="12" max="13" width="20.6640625" style="23" customWidth="1"/>
    <col min="14" max="14" width="32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10.109375" style="23" bestFit="1" customWidth="1"/>
    <col min="29" max="29" width="15.77734375" style="28" customWidth="1"/>
    <col min="30" max="30" width="13.6640625" style="29" bestFit="1" customWidth="1"/>
    <col min="31" max="31" width="34.109375" style="23" bestFit="1" customWidth="1"/>
    <col min="32" max="32" width="28.33203125" style="23" bestFit="1" customWidth="1"/>
    <col min="33" max="33" width="13.5546875" style="23" bestFit="1" customWidth="1"/>
    <col min="34" max="34" width="134.218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/>
      <c r="I2" s="63" t="s">
        <v>1504</v>
      </c>
      <c r="J2" s="102" t="s">
        <v>1306</v>
      </c>
      <c r="K2" s="10" t="str">
        <f t="shared" ref="K2:K65" ca="1" si="0">IF(C2, TODAY(), "" )</f>
        <v/>
      </c>
      <c r="L2" s="11" t="s">
        <v>1546</v>
      </c>
      <c r="M2" s="11" t="s">
        <v>1547</v>
      </c>
      <c r="N2" s="11" t="s">
        <v>1548</v>
      </c>
      <c r="O2" s="102">
        <v>5511.3</v>
      </c>
      <c r="P2" s="102">
        <v>2</v>
      </c>
      <c r="Q2" s="12" t="str">
        <f>VLOOKUP(O2, '[1]لیست محصولات اردیبهشت ۱۴۰۳'!B:C,2,0)</f>
        <v>هامبلا | Hambella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69600000</v>
      </c>
      <c r="U2" s="14"/>
      <c r="V2" s="15">
        <f t="shared" ref="V2:V65" si="1">IF(C2, P2, U2 )</f>
        <v>0</v>
      </c>
      <c r="W2" s="11">
        <f t="shared" ref="W2:W65" si="2">P2-V2</f>
        <v>2</v>
      </c>
      <c r="X2" s="13">
        <f t="shared" ref="X2:X65" si="3">P2*T2</f>
        <v>139200000</v>
      </c>
      <c r="Y2" s="16"/>
      <c r="Z2" s="13">
        <f t="shared" ref="Z2:Z65" si="4">X2-Y2</f>
        <v>139200000</v>
      </c>
      <c r="AA2" s="17" t="s">
        <v>38</v>
      </c>
      <c r="AB2" s="12" t="s">
        <v>67</v>
      </c>
      <c r="AC2" s="18" t="s">
        <v>1549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کیا کافی گستر - نیایش روزبان 09940749771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275683086273</v>
      </c>
      <c r="I3" s="102" t="s">
        <v>1504</v>
      </c>
      <c r="J3" s="102"/>
      <c r="K3" s="10" t="str">
        <f t="shared" ca="1" si="0"/>
        <v/>
      </c>
      <c r="L3" s="11" t="s">
        <v>723</v>
      </c>
      <c r="M3" s="11" t="s">
        <v>1550</v>
      </c>
      <c r="N3" s="11" t="s">
        <v>1551</v>
      </c>
      <c r="O3" s="102">
        <v>5501.1</v>
      </c>
      <c r="P3" s="102">
        <v>3</v>
      </c>
      <c r="Q3" s="12" t="str">
        <f>VLOOKUP(O3, '[1]لیست محصولات اردیبهشت ۱۴۰۳'!B:C,2,0)</f>
        <v>ورتکس | Vortex</v>
      </c>
      <c r="R3" s="102" t="s">
        <v>613</v>
      </c>
      <c r="S3" s="11">
        <f>VLOOKUP(O3, '[1]لیست محصولات اردیبهشت ۱۴۰۳'!B:F,5,0)</f>
        <v>150</v>
      </c>
      <c r="T3" s="13">
        <f>VLOOKUP(O3, '[1]لیست محصولات اردیبهشت ۱۴۰۳'!B:G,6,0)</f>
        <v>2100000</v>
      </c>
      <c r="U3" s="14"/>
      <c r="V3" s="15">
        <f t="shared" si="1"/>
        <v>0</v>
      </c>
      <c r="W3" s="11">
        <f t="shared" si="2"/>
        <v>3</v>
      </c>
      <c r="X3" s="13">
        <f t="shared" si="3"/>
        <v>6300000</v>
      </c>
      <c r="Y3" s="16"/>
      <c r="Z3" s="13">
        <f t="shared" si="4"/>
        <v>6300000</v>
      </c>
      <c r="AA3" s="17" t="s">
        <v>87</v>
      </c>
      <c r="AB3" s="12" t="s">
        <v>1553</v>
      </c>
      <c r="AC3" s="18" t="s">
        <v>1552</v>
      </c>
      <c r="AD3" s="19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>کرج جهانشهر بلوار مولانا خیابان ابو علی سینا بین بن بست دوم و چهارم  **لطفا 12 ظهر به بعد تحویل داده شود** کافه رستوران دونو - حسام زارع رفیع 09939117838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3</v>
      </c>
      <c r="H4" s="9">
        <v>275705793267</v>
      </c>
      <c r="I4" s="101" t="s">
        <v>1504</v>
      </c>
      <c r="J4" s="102"/>
      <c r="K4" s="10" t="str">
        <f t="shared" ca="1" si="0"/>
        <v/>
      </c>
      <c r="L4" s="11" t="s">
        <v>1555</v>
      </c>
      <c r="M4" s="11" t="s">
        <v>1556</v>
      </c>
      <c r="N4" s="11" t="s">
        <v>1557</v>
      </c>
      <c r="O4" s="102">
        <v>5501.3</v>
      </c>
      <c r="P4" s="102">
        <v>1</v>
      </c>
      <c r="Q4" s="12" t="str">
        <f>VLOOKUP(O4, '[1]لیست محصولات اردیبهشت ۱۴۰۳'!B:C,2,0)</f>
        <v>ورتکس | Vortex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51200000</v>
      </c>
      <c r="U4" s="14"/>
      <c r="V4" s="15">
        <f t="shared" si="1"/>
        <v>0</v>
      </c>
      <c r="W4" s="11">
        <f t="shared" si="2"/>
        <v>1</v>
      </c>
      <c r="X4" s="13">
        <f t="shared" si="3"/>
        <v>51200000</v>
      </c>
      <c r="Y4" s="16"/>
      <c r="Z4" s="13">
        <f t="shared" si="4"/>
        <v>51200000</v>
      </c>
      <c r="AA4" s="17" t="s">
        <v>962</v>
      </c>
      <c r="AB4" s="12" t="s">
        <v>1558</v>
      </c>
      <c r="AC4" s="18" t="s">
        <v>1559</v>
      </c>
      <c r="AD4" s="19"/>
      <c r="AE4" s="103" t="s">
        <v>220</v>
      </c>
      <c r="AF4" s="20"/>
      <c r="AG4" s="21" t="str">
        <f t="shared" si="5"/>
        <v>TRUE</v>
      </c>
      <c r="AH4" s="22" t="str">
        <f t="shared" si="6"/>
        <v>اهواز کیانپارس اردیبهشت شرقی بین دانشور و شهریور کافه وایب - بهنام پسندیده 09168258954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4</v>
      </c>
      <c r="H5" s="9">
        <v>275711358431</v>
      </c>
      <c r="I5" s="101" t="s">
        <v>1504</v>
      </c>
      <c r="J5" s="102"/>
      <c r="K5" s="10" t="str">
        <f t="shared" ca="1" si="0"/>
        <v/>
      </c>
      <c r="L5" s="11" t="s">
        <v>216</v>
      </c>
      <c r="M5" s="11" t="s">
        <v>1560</v>
      </c>
      <c r="N5" s="11" t="s">
        <v>1561</v>
      </c>
      <c r="O5" s="102">
        <v>5501.3</v>
      </c>
      <c r="P5" s="102">
        <v>2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51200000</v>
      </c>
      <c r="U5" s="14"/>
      <c r="V5" s="15">
        <f t="shared" si="1"/>
        <v>0</v>
      </c>
      <c r="W5" s="11">
        <f t="shared" si="2"/>
        <v>2</v>
      </c>
      <c r="X5" s="13">
        <f t="shared" si="3"/>
        <v>102400000</v>
      </c>
      <c r="Y5" s="16"/>
      <c r="Z5" s="13">
        <f t="shared" si="4"/>
        <v>102400000</v>
      </c>
      <c r="AA5" s="17" t="s">
        <v>282</v>
      </c>
      <c r="AB5" s="12" t="s">
        <v>1562</v>
      </c>
      <c r="AC5" s="18" t="s">
        <v>1563</v>
      </c>
      <c r="AD5" s="19"/>
      <c r="AE5" s="18"/>
      <c r="AF5" s="20"/>
      <c r="AG5" s="21" t="str">
        <f t="shared" si="5"/>
        <v>TRUE</v>
      </c>
      <c r="AH5" s="22" t="str">
        <f t="shared" si="6"/>
        <v>زنجان محله کوچه مشکی-میدان رسل-خیابان امامت-خیابان ۱۴متری قائم-روبروی سالن کشتی قائم کافه بن سین - امیرحسین شامی 09395972565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5</v>
      </c>
      <c r="H6" s="9">
        <v>628232</v>
      </c>
      <c r="I6" s="101" t="s">
        <v>1564</v>
      </c>
      <c r="J6" s="102"/>
      <c r="K6" s="10" t="str">
        <f t="shared" ca="1" si="0"/>
        <v/>
      </c>
      <c r="L6" s="11" t="s">
        <v>1565</v>
      </c>
      <c r="M6" s="11" t="s">
        <v>1566</v>
      </c>
      <c r="N6" s="11"/>
      <c r="O6" s="102">
        <v>5523.1</v>
      </c>
      <c r="P6" s="102">
        <v>1</v>
      </c>
      <c r="Q6" s="12" t="str">
        <f>VLOOKUP(O6, '[1]لیست محصولات اردیبهشت ۱۴۰۳'!B:C,2,0)</f>
        <v>کوتوا دانکن | Kotowa Duncan</v>
      </c>
      <c r="R6" s="102" t="s">
        <v>151</v>
      </c>
      <c r="S6" s="11">
        <f>VLOOKUP(O6, '[1]لیست محصولات اردیبهشت ۱۴۰۳'!B:F,5,0)</f>
        <v>150</v>
      </c>
      <c r="T6" s="13">
        <f>VLOOKUP(O6, '[1]لیست محصولات اردیبهشت ۱۴۰۳'!B:G,6,0)</f>
        <v>2550000</v>
      </c>
      <c r="U6" s="14"/>
      <c r="V6" s="15">
        <f t="shared" si="1"/>
        <v>0</v>
      </c>
      <c r="W6" s="11">
        <f t="shared" si="2"/>
        <v>1</v>
      </c>
      <c r="X6" s="13">
        <f t="shared" si="3"/>
        <v>2550000</v>
      </c>
      <c r="Y6" s="16"/>
      <c r="Z6" s="13">
        <f t="shared" si="4"/>
        <v>2550000</v>
      </c>
      <c r="AA6" s="17" t="s">
        <v>38</v>
      </c>
      <c r="AB6" s="12" t="s">
        <v>1567</v>
      </c>
      <c r="AC6" s="18" t="s">
        <v>1568</v>
      </c>
      <c r="AD6" s="19" t="s">
        <v>41</v>
      </c>
      <c r="AE6" s="18"/>
      <c r="AF6" s="20"/>
      <c r="AG6" s="21" t="str">
        <f t="shared" si="5"/>
        <v>TRUE</v>
      </c>
      <c r="AH6" s="22" t="str">
        <f t="shared" si="6"/>
        <v>تهران لویزان، شیان، خیابان شقایق، شیان ۴ شرقی، پلاک ۲۴، ساختمان جاوید، واحد ۱۲  - سیما عادلی فر 09912964133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6</v>
      </c>
      <c r="H7" s="125">
        <v>275738890989</v>
      </c>
      <c r="I7" s="123" t="s">
        <v>1564</v>
      </c>
      <c r="J7" s="123"/>
      <c r="K7" s="10" t="str">
        <f t="shared" ca="1" si="0"/>
        <v/>
      </c>
      <c r="L7" s="121" t="s">
        <v>1569</v>
      </c>
      <c r="M7" s="121" t="s">
        <v>815</v>
      </c>
      <c r="N7" s="121" t="s">
        <v>1570</v>
      </c>
      <c r="O7" s="102">
        <v>5522.2</v>
      </c>
      <c r="P7" s="102">
        <v>1</v>
      </c>
      <c r="Q7" s="12" t="str">
        <f>VLOOKUP(O7, '[1]لیست محصولات اردیبهشت ۱۴۰۳'!B:C,2,0)</f>
        <v>تامارا | Tamara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12450000</v>
      </c>
      <c r="U7" s="24"/>
      <c r="V7" s="15">
        <f t="shared" si="1"/>
        <v>0</v>
      </c>
      <c r="W7" s="11">
        <f t="shared" si="2"/>
        <v>1</v>
      </c>
      <c r="X7" s="13">
        <f t="shared" si="3"/>
        <v>12450000</v>
      </c>
      <c r="Y7" s="16"/>
      <c r="Z7" s="13">
        <f t="shared" si="4"/>
        <v>12450000</v>
      </c>
      <c r="AA7" s="133" t="s">
        <v>1571</v>
      </c>
      <c r="AB7" s="131" t="s">
        <v>1572</v>
      </c>
      <c r="AC7" s="127" t="s">
        <v>1573</v>
      </c>
      <c r="AD7" s="129"/>
      <c r="AE7" s="18"/>
      <c r="AF7" s="20"/>
      <c r="AG7" s="21" t="str">
        <f t="shared" si="5"/>
        <v>TRUE</v>
      </c>
      <c r="AH7" s="22" t="str">
        <f t="shared" si="6"/>
        <v>اسفراین خیابان امام خمینی بالاتر از چهارراه خرمشهر  مغازه آقای قهوه - حسن رضایی 09388314848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0"/>
        <v/>
      </c>
      <c r="L8" s="122"/>
      <c r="M8" s="122"/>
      <c r="N8" s="122"/>
      <c r="O8" s="102">
        <v>5511.22</v>
      </c>
      <c r="P8" s="102">
        <v>1</v>
      </c>
      <c r="Q8" s="65" t="str">
        <f>VLOOKUP(O8, '[1]لیست محصولات اردیبهشت ۱۴۰۳'!B:C,2,0)</f>
        <v>هامبلا(رست دمی) | Hambella( Filter Roast)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13350000</v>
      </c>
      <c r="U8" s="14"/>
      <c r="V8" s="15">
        <f t="shared" si="1"/>
        <v>0</v>
      </c>
      <c r="W8" s="11">
        <f t="shared" si="2"/>
        <v>1</v>
      </c>
      <c r="X8" s="13">
        <f t="shared" si="3"/>
        <v>13350000</v>
      </c>
      <c r="Y8" s="16"/>
      <c r="Z8" s="13">
        <f t="shared" si="4"/>
        <v>13350000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7</v>
      </c>
      <c r="H9" s="9">
        <v>275742354990</v>
      </c>
      <c r="I9" s="101" t="s">
        <v>1564</v>
      </c>
      <c r="J9" s="102"/>
      <c r="K9" s="10" t="str">
        <f t="shared" ca="1" si="0"/>
        <v/>
      </c>
      <c r="L9" s="100" t="s">
        <v>485</v>
      </c>
      <c r="M9" s="11" t="s">
        <v>1090</v>
      </c>
      <c r="N9" s="11"/>
      <c r="O9" s="102">
        <v>5522.2</v>
      </c>
      <c r="P9" s="102">
        <v>1</v>
      </c>
      <c r="Q9" s="12" t="str">
        <f>VLOOKUP(O9, '[1]لیست محصولات اردیبهشت ۱۴۰۳'!B:C,2,0)</f>
        <v>تامارا | Tamara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12450000</v>
      </c>
      <c r="U9" s="14"/>
      <c r="V9" s="15">
        <f t="shared" si="1"/>
        <v>0</v>
      </c>
      <c r="W9" s="11">
        <f t="shared" si="2"/>
        <v>1</v>
      </c>
      <c r="X9" s="13">
        <f t="shared" si="3"/>
        <v>12450000</v>
      </c>
      <c r="Y9" s="16"/>
      <c r="Z9" s="13">
        <f t="shared" si="4"/>
        <v>12450000</v>
      </c>
      <c r="AA9" s="17" t="s">
        <v>292</v>
      </c>
      <c r="AB9" s="12" t="s">
        <v>1574</v>
      </c>
      <c r="AC9" s="18" t="s">
        <v>1575</v>
      </c>
      <c r="AD9" s="19"/>
      <c r="AE9" s="18"/>
      <c r="AF9" s="20"/>
      <c r="AG9" s="21" t="str">
        <f t="shared" si="5"/>
        <v>TRUE</v>
      </c>
      <c r="AH9" s="22" t="str">
        <f t="shared" si="6"/>
        <v>اصفهان زرین شهر ـ لنجان - بلوار اندیشه - اندیشه ۸ - پلاک ۴۶  - محمد موسوی 09139357656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8</v>
      </c>
      <c r="H10" s="125">
        <v>54510494401</v>
      </c>
      <c r="I10" s="123" t="s">
        <v>1564</v>
      </c>
      <c r="J10" s="123"/>
      <c r="K10" s="10" t="str">
        <f t="shared" ca="1" si="0"/>
        <v/>
      </c>
      <c r="L10" s="121" t="s">
        <v>1256</v>
      </c>
      <c r="M10" s="121" t="s">
        <v>248</v>
      </c>
      <c r="N10" s="121" t="s">
        <v>1576</v>
      </c>
      <c r="O10" s="102">
        <v>5522.1</v>
      </c>
      <c r="P10" s="102">
        <v>1</v>
      </c>
      <c r="Q10" s="12" t="str">
        <f>VLOOKUP(O10, '[1]لیست محصولات اردیبهشت ۱۴۰۳'!B:C,2,0)</f>
        <v>تامارا | Tamara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2600000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2600000</v>
      </c>
      <c r="Y10" s="16"/>
      <c r="Z10" s="13">
        <f t="shared" si="4"/>
        <v>2600000</v>
      </c>
      <c r="AA10" s="133" t="s">
        <v>105</v>
      </c>
      <c r="AB10" s="131" t="s">
        <v>1577</v>
      </c>
      <c r="AC10" s="127" t="s">
        <v>1578</v>
      </c>
      <c r="AD10" s="129"/>
      <c r="AE10" s="18"/>
      <c r="AF10" s="20"/>
      <c r="AG10" s="21" t="str">
        <f t="shared" si="5"/>
        <v>TRUE</v>
      </c>
      <c r="AH10" s="22" t="str">
        <f t="shared" si="6"/>
        <v>رشت گلسار بلوارتوحید روبه رو ۱۴۴ کافه فِرِش - متین محمدی 09215891505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24"/>
      <c r="K11" s="10" t="str">
        <f t="shared" ca="1" si="0"/>
        <v/>
      </c>
      <c r="L11" s="122"/>
      <c r="M11" s="122"/>
      <c r="N11" s="122"/>
      <c r="O11" s="102">
        <v>3326.1</v>
      </c>
      <c r="P11" s="102">
        <v>1</v>
      </c>
      <c r="Q11" s="12" t="str">
        <f>VLOOKUP(O11, '[1]لیست محصولات اردیبهشت ۱۴۰۳'!B:C,2,0)</f>
        <v>میاگروس | Milagros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3750000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3750000</v>
      </c>
      <c r="Y11" s="16"/>
      <c r="Z11" s="13">
        <f t="shared" si="4"/>
        <v>3750000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9</v>
      </c>
      <c r="H12" s="125">
        <v>275747331907</v>
      </c>
      <c r="I12" s="123" t="s">
        <v>1564</v>
      </c>
      <c r="J12" s="123"/>
      <c r="K12" s="10" t="str">
        <f t="shared" ca="1" si="0"/>
        <v/>
      </c>
      <c r="L12" s="121" t="s">
        <v>1579</v>
      </c>
      <c r="M12" s="121" t="s">
        <v>1407</v>
      </c>
      <c r="N12" s="121" t="s">
        <v>1580</v>
      </c>
      <c r="O12" s="102">
        <v>5501.3</v>
      </c>
      <c r="P12" s="102">
        <v>1</v>
      </c>
      <c r="Q12" s="12" t="str">
        <f>VLOOKUP(O12, '[1]لیست محصولات اردیبهشت ۱۴۰۳'!B:C,2,0)</f>
        <v>ورتکس | Vortex</v>
      </c>
      <c r="R12" s="102"/>
      <c r="S12" s="11">
        <f>VLOOKUP(O12, '[1]لیست محصولات اردیبهشت ۱۴۰۳'!B:F,5,0)</f>
        <v>4000</v>
      </c>
      <c r="T12" s="13">
        <f>VLOOKUP(O12, '[1]لیست محصولات اردیبهشت ۱۴۰۳'!B:G,6,0)</f>
        <v>51200000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51200000</v>
      </c>
      <c r="Y12" s="16"/>
      <c r="Z12" s="13">
        <f t="shared" si="4"/>
        <v>51200000</v>
      </c>
      <c r="AA12" s="133" t="s">
        <v>83</v>
      </c>
      <c r="AB12" s="131" t="s">
        <v>1581</v>
      </c>
      <c r="AC12" s="127" t="s">
        <v>1582</v>
      </c>
      <c r="AD12" s="129"/>
      <c r="AE12" s="18"/>
      <c r="AF12" s="20"/>
      <c r="AG12" s="21" t="str">
        <f t="shared" si="5"/>
        <v>TRUE</v>
      </c>
      <c r="AH12" s="22" t="str">
        <f t="shared" si="6"/>
        <v>مشهد بلوار وکیل آباد، خیابان هاشمیه ، هاشمیه ۲۸ ، مقابل ۲۸/۵ ، جنب پلاک ۷ قهوه بی سان - روزبه دشتی 09354353912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1"/>
      <c r="H13" s="182"/>
      <c r="I13" s="151"/>
      <c r="J13" s="151"/>
      <c r="K13" s="10" t="str">
        <f t="shared" ca="1" si="0"/>
        <v/>
      </c>
      <c r="L13" s="135"/>
      <c r="M13" s="135"/>
      <c r="N13" s="135"/>
      <c r="O13" s="102">
        <v>3325.1</v>
      </c>
      <c r="P13" s="102">
        <v>1</v>
      </c>
      <c r="Q13" s="12" t="str">
        <f>VLOOKUP(O13, '[1]لیست محصولات اردیبهشت ۱۴۰۳'!B:C,2,0)</f>
        <v>راتناگری | Ratnagiri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4250000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4250000</v>
      </c>
      <c r="Y13" s="16"/>
      <c r="Z13" s="13">
        <f t="shared" si="4"/>
        <v>4250000</v>
      </c>
      <c r="AA13" s="155"/>
      <c r="AB13" s="154"/>
      <c r="AC13" s="153"/>
      <c r="AD13" s="152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4"/>
      <c r="H14" s="126"/>
      <c r="I14" s="124"/>
      <c r="J14" s="124"/>
      <c r="K14" s="10" t="str">
        <f t="shared" ca="1" si="0"/>
        <v/>
      </c>
      <c r="L14" s="122"/>
      <c r="M14" s="122"/>
      <c r="N14" s="122"/>
      <c r="O14" s="102">
        <v>5511.11</v>
      </c>
      <c r="P14" s="102">
        <v>1</v>
      </c>
      <c r="Q14" s="65" t="str">
        <f>VLOOKUP(O14, '[1]لیست محصولات اردیبهشت ۱۴۰۳'!B:C,2,0)</f>
        <v>هامبلا(رست دمی) | Hambella( Filter Roast)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2800000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2800000</v>
      </c>
      <c r="Y14" s="16"/>
      <c r="Z14" s="13">
        <f t="shared" si="4"/>
        <v>2800000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02">
        <v>10</v>
      </c>
      <c r="H15" s="9">
        <v>275754892761</v>
      </c>
      <c r="I15" s="102" t="s">
        <v>1564</v>
      </c>
      <c r="J15" s="102"/>
      <c r="K15" s="10" t="str">
        <f t="shared" ca="1" si="0"/>
        <v/>
      </c>
      <c r="L15" s="11" t="s">
        <v>1583</v>
      </c>
      <c r="M15" s="11" t="s">
        <v>1584</v>
      </c>
      <c r="N15" s="11"/>
      <c r="O15" s="102">
        <v>5511.11</v>
      </c>
      <c r="P15" s="102">
        <v>1</v>
      </c>
      <c r="Q15" s="65" t="str">
        <f>VLOOKUP(O15, '[1]لیست محصولات اردیبهشت ۱۴۰۳'!B:C,2,0)</f>
        <v>هامبلا(رست دمی) | Hambella( Filter Roast)</v>
      </c>
      <c r="R15" s="102" t="s">
        <v>613</v>
      </c>
      <c r="S15" s="11">
        <f>VLOOKUP(O15, '[1]لیست محصولات اردیبهشت ۱۴۰۳'!B:F,5,0)</f>
        <v>150</v>
      </c>
      <c r="T15" s="13">
        <f>VLOOKUP(O15, '[1]لیست محصولات اردیبهشت ۱۴۰۳'!B:G,6,0)</f>
        <v>2800000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2800000</v>
      </c>
      <c r="Y15" s="16"/>
      <c r="Z15" s="13">
        <f t="shared" si="4"/>
        <v>2800000</v>
      </c>
      <c r="AA15" s="17" t="s">
        <v>1585</v>
      </c>
      <c r="AB15" s="12" t="s">
        <v>1586</v>
      </c>
      <c r="AC15" s="18" t="s">
        <v>1587</v>
      </c>
      <c r="AD15" s="19"/>
      <c r="AE15" s="103" t="s">
        <v>1169</v>
      </c>
      <c r="AF15" s="20"/>
      <c r="AG15" s="21" t="str">
        <f t="shared" si="5"/>
        <v>TRUE</v>
      </c>
      <c r="AH15" s="22" t="str">
        <f t="shared" si="6"/>
        <v>اشتهارد شهرک صنعتی اشتهارد-بلوار سعدی غربی-بوستان سوم -گلستان اول قطعه 127  - سجاد سرمست 09125624548</v>
      </c>
    </row>
    <row r="16" spans="1:34" ht="22.35" customHeight="1">
      <c r="A16" s="7"/>
      <c r="B16" s="7"/>
      <c r="C16" s="7"/>
      <c r="D16" s="7"/>
      <c r="E16" s="7"/>
      <c r="F16" s="8"/>
      <c r="G16" s="63">
        <v>11</v>
      </c>
      <c r="H16" s="64"/>
      <c r="I16" s="63" t="s">
        <v>1564</v>
      </c>
      <c r="J16" s="102" t="s">
        <v>1306</v>
      </c>
      <c r="K16" s="10" t="str">
        <f t="shared" ca="1" si="0"/>
        <v/>
      </c>
      <c r="L16" s="11" t="s">
        <v>513</v>
      </c>
      <c r="M16" s="11" t="s">
        <v>616</v>
      </c>
      <c r="N16" s="11" t="s">
        <v>617</v>
      </c>
      <c r="O16" s="102">
        <v>5501.3</v>
      </c>
      <c r="P16" s="102">
        <v>2</v>
      </c>
      <c r="Q16" s="12" t="str">
        <f>VLOOKUP(O16, '[1]لیست محصولات اردیبهشت ۱۴۰۳'!B:C,2,0)</f>
        <v>ورتکس | Vortex</v>
      </c>
      <c r="R16" s="102"/>
      <c r="S16" s="11">
        <f>VLOOKUP(O16, '[1]لیست محصولات اردیبهشت ۱۴۰۳'!B:F,5,0)</f>
        <v>4000</v>
      </c>
      <c r="T16" s="13">
        <f>VLOOKUP(O16, '[1]لیست محصولات اردیبهشت ۱۴۰۳'!B:G,6,0)</f>
        <v>51200000</v>
      </c>
      <c r="U16" s="14"/>
      <c r="V16" s="15">
        <f t="shared" si="1"/>
        <v>0</v>
      </c>
      <c r="W16" s="11">
        <f t="shared" si="2"/>
        <v>2</v>
      </c>
      <c r="X16" s="13">
        <f t="shared" si="3"/>
        <v>102400000</v>
      </c>
      <c r="Y16" s="16"/>
      <c r="Z16" s="13">
        <f t="shared" si="4"/>
        <v>102400000</v>
      </c>
      <c r="AA16" s="17" t="s">
        <v>361</v>
      </c>
      <c r="AB16" s="12" t="s">
        <v>1588</v>
      </c>
      <c r="AC16" s="18" t="s">
        <v>619</v>
      </c>
      <c r="AD16" s="19"/>
      <c r="AE16" s="18"/>
      <c r="AF16" s="20"/>
      <c r="AG16" s="21" t="str">
        <f t="shared" si="5"/>
        <v>TRUE</v>
      </c>
      <c r="AH16" s="22" t="str">
        <f t="shared" si="6"/>
        <v>تبریز تبريز - وليعصر ،چهارراه شريعتي به سمت رازي کافه پرکو - سالار درنگ 09125006328</v>
      </c>
    </row>
    <row r="17" spans="1:34" ht="22.35" customHeight="1">
      <c r="A17" s="7"/>
      <c r="B17" s="7"/>
      <c r="C17" s="7"/>
      <c r="D17" s="7"/>
      <c r="E17" s="7"/>
      <c r="F17" s="8"/>
      <c r="G17" s="123">
        <v>12</v>
      </c>
      <c r="H17" s="125">
        <v>275756895448</v>
      </c>
      <c r="I17" s="123" t="s">
        <v>1564</v>
      </c>
      <c r="J17" s="123"/>
      <c r="K17" s="10" t="str">
        <f t="shared" ca="1" si="0"/>
        <v/>
      </c>
      <c r="L17" s="121" t="s">
        <v>441</v>
      </c>
      <c r="M17" s="121" t="s">
        <v>1589</v>
      </c>
      <c r="N17" s="121" t="s">
        <v>1590</v>
      </c>
      <c r="O17" s="102">
        <v>5511.22</v>
      </c>
      <c r="P17" s="102">
        <v>1</v>
      </c>
      <c r="Q17" s="65" t="str">
        <f>VLOOKUP(O17, '[1]لیست محصولات اردیبهشت ۱۴۰۳'!B:C,2,0)</f>
        <v>هامبلا(رست دمی) | Hambella( Filter Roast)</v>
      </c>
      <c r="R17" s="102"/>
      <c r="S17" s="11">
        <f>VLOOKUP(O17, '[1]لیست محصولات اردیبهشت ۱۴۰۳'!B:F,5,0)</f>
        <v>750</v>
      </c>
      <c r="T17" s="13">
        <f>VLOOKUP(O17, '[1]لیست محصولات اردیبهشت ۱۴۰۳'!B:G,6,0)</f>
        <v>13350000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13350000</v>
      </c>
      <c r="Y17" s="16"/>
      <c r="Z17" s="13">
        <f t="shared" si="4"/>
        <v>13350000</v>
      </c>
      <c r="AA17" s="133" t="s">
        <v>982</v>
      </c>
      <c r="AB17" s="131" t="s">
        <v>1591</v>
      </c>
      <c r="AC17" s="127" t="s">
        <v>1592</v>
      </c>
      <c r="AD17" s="129"/>
      <c r="AE17" s="18"/>
      <c r="AF17" s="20"/>
      <c r="AG17" s="21" t="str">
        <f t="shared" si="5"/>
        <v>TRUE</v>
      </c>
      <c r="AH17" s="22" t="str">
        <f t="shared" si="6"/>
        <v>قزوین چهارراه فلسطین نبش بانک شهر کافه ریور - احمد آقایاری 09392470552</v>
      </c>
    </row>
    <row r="18" spans="1:34" ht="22.35" customHeight="1">
      <c r="A18" s="7"/>
      <c r="B18" s="7"/>
      <c r="C18" s="7"/>
      <c r="D18" s="7"/>
      <c r="E18" s="7"/>
      <c r="F18" s="8"/>
      <c r="G18" s="124"/>
      <c r="H18" s="126"/>
      <c r="I18" s="124"/>
      <c r="J18" s="124"/>
      <c r="K18" s="10" t="str">
        <f t="shared" ca="1" si="0"/>
        <v/>
      </c>
      <c r="L18" s="122"/>
      <c r="M18" s="122"/>
      <c r="N18" s="122"/>
      <c r="O18" s="102">
        <v>3325.2</v>
      </c>
      <c r="P18" s="102">
        <v>1</v>
      </c>
      <c r="Q18" s="12" t="str">
        <f>VLOOKUP(O18, '[1]لیست محصولات اردیبهشت ۱۴۰۳'!B:C,2,0)</f>
        <v>راتناگری | Ratnagiri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20700000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20700000</v>
      </c>
      <c r="Y18" s="16"/>
      <c r="Z18" s="13">
        <f t="shared" si="4"/>
        <v>20700000</v>
      </c>
      <c r="AA18" s="134"/>
      <c r="AB18" s="132"/>
      <c r="AC18" s="128"/>
      <c r="AD18" s="130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hidden="1" customHeight="1">
      <c r="A19" s="7"/>
      <c r="B19" s="7"/>
      <c r="C19" s="7"/>
      <c r="D19" s="7"/>
      <c r="E19" s="7"/>
      <c r="F19" s="8"/>
      <c r="G19" s="63"/>
      <c r="H19" s="64"/>
      <c r="I19" s="63"/>
      <c r="J19" s="63"/>
      <c r="K19" s="106"/>
      <c r="L19" s="108"/>
      <c r="M19" s="108"/>
      <c r="N19" s="108"/>
      <c r="O19" s="63"/>
      <c r="P19" s="63"/>
      <c r="Q19" s="107" t="e">
        <f>VLOOKUP(O19, '[1]لیست محصولات اردیبهشت ۱۴۰۳'!B:C,2,0)</f>
        <v>#N/A</v>
      </c>
      <c r="R19" s="63"/>
      <c r="S19" s="108" t="e">
        <f>VLOOKUP(O19, '[1]لیست محصولات اردیبهشت ۱۴۰۳'!B:F,5,0)</f>
        <v>#N/A</v>
      </c>
      <c r="T19" s="109" t="e">
        <f>VLOOKUP(O19, '[1]لیست محصولات اردیبهشت ۱۴۰۳'!B:G,6,0)</f>
        <v>#N/A</v>
      </c>
      <c r="U19" s="110"/>
      <c r="V19" s="111">
        <f t="shared" si="1"/>
        <v>0</v>
      </c>
      <c r="W19" s="108">
        <f t="shared" si="2"/>
        <v>0</v>
      </c>
      <c r="X19" s="109" t="e">
        <f t="shared" si="3"/>
        <v>#N/A</v>
      </c>
      <c r="Y19" s="112"/>
      <c r="Z19" s="109" t="e">
        <f t="shared" si="4"/>
        <v>#N/A</v>
      </c>
      <c r="AA19" s="116"/>
      <c r="AB19" s="107"/>
      <c r="AC19" s="113"/>
      <c r="AD19" s="117"/>
      <c r="AE19" s="113"/>
      <c r="AF19" s="114"/>
      <c r="AG19" s="21" t="str">
        <f t="shared" si="5"/>
        <v>FALSE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36">
        <v>13</v>
      </c>
      <c r="H20" s="139"/>
      <c r="I20" s="136" t="s">
        <v>1564</v>
      </c>
      <c r="J20" s="123" t="s">
        <v>1306</v>
      </c>
      <c r="K20" s="10" t="str">
        <f t="shared" ca="1" si="0"/>
        <v/>
      </c>
      <c r="L20" s="121" t="s">
        <v>267</v>
      </c>
      <c r="M20" s="121" t="s">
        <v>268</v>
      </c>
      <c r="N20" s="121" t="s">
        <v>269</v>
      </c>
      <c r="O20" s="102">
        <v>5501.3</v>
      </c>
      <c r="P20" s="102">
        <v>6</v>
      </c>
      <c r="Q20" s="12" t="str">
        <f>VLOOKUP(O20, '[1]لیست محصولات اردیبهشت ۱۴۰۳'!B:C,2,0)</f>
        <v>ورتکس | Vortex</v>
      </c>
      <c r="R20" s="102"/>
      <c r="S20" s="11">
        <f>VLOOKUP(O20, '[1]لیست محصولات اردیبهشت ۱۴۰۳'!B:F,5,0)</f>
        <v>4000</v>
      </c>
      <c r="T20" s="13">
        <f>VLOOKUP(O20, '[1]لیست محصولات اردیبهشت ۱۴۰۳'!B:G,6,0)</f>
        <v>51200000</v>
      </c>
      <c r="U20" s="14"/>
      <c r="V20" s="15">
        <f t="shared" si="1"/>
        <v>0</v>
      </c>
      <c r="W20" s="11">
        <f t="shared" si="2"/>
        <v>6</v>
      </c>
      <c r="X20" s="13">
        <f t="shared" si="3"/>
        <v>307200000</v>
      </c>
      <c r="Y20" s="16"/>
      <c r="Z20" s="13">
        <f t="shared" si="4"/>
        <v>307200000</v>
      </c>
      <c r="AA20" s="133" t="s">
        <v>45</v>
      </c>
      <c r="AB20" s="131" t="s">
        <v>270</v>
      </c>
      <c r="AC20" s="127" t="s">
        <v>271</v>
      </c>
      <c r="AD20" s="129"/>
      <c r="AE20" s="18"/>
      <c r="AF20" s="20"/>
      <c r="AG20" s="21" t="str">
        <f t="shared" si="5"/>
        <v>TRUE</v>
      </c>
      <c r="AH20" s="22" t="str">
        <f t="shared" si="6"/>
        <v>قم خيابان شهيد صدوقي ميدان مفتح خيابان مفتح نبش كوچه 8  کافه کی آر بی - علی کرباسچی 09191954192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8"/>
      <c r="H21" s="141"/>
      <c r="I21" s="138"/>
      <c r="J21" s="124"/>
      <c r="K21" s="10" t="str">
        <f t="shared" ca="1" si="0"/>
        <v/>
      </c>
      <c r="L21" s="122"/>
      <c r="M21" s="122"/>
      <c r="N21" s="122"/>
      <c r="O21" s="102">
        <v>5511.2</v>
      </c>
      <c r="P21" s="102">
        <v>4</v>
      </c>
      <c r="Q21" s="12" t="str">
        <f>VLOOKUP(O21, '[1]لیست محصولات اردیبهشت ۱۴۰۳'!B:C,2,0)</f>
        <v>هامبلا | Hambella</v>
      </c>
      <c r="R21" s="102"/>
      <c r="S21" s="11">
        <f>VLOOKUP(O21, '[1]لیست محصولات اردیبهشت ۱۴۰۳'!B:F,5,0)</f>
        <v>750</v>
      </c>
      <c r="T21" s="13">
        <f>VLOOKUP(O21, '[1]لیست محصولات اردیبهشت ۱۴۰۳'!B:G,6,0)</f>
        <v>13350000</v>
      </c>
      <c r="U21" s="14"/>
      <c r="V21" s="15">
        <f t="shared" si="1"/>
        <v>0</v>
      </c>
      <c r="W21" s="11">
        <f t="shared" si="2"/>
        <v>4</v>
      </c>
      <c r="X21" s="13">
        <f t="shared" si="3"/>
        <v>53400000</v>
      </c>
      <c r="Y21" s="16"/>
      <c r="Z21" s="13">
        <f t="shared" si="4"/>
        <v>53400000</v>
      </c>
      <c r="AA21" s="134"/>
      <c r="AB21" s="132"/>
      <c r="AC21" s="128"/>
      <c r="AD21" s="130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14</v>
      </c>
      <c r="H22" s="125">
        <v>275758304129</v>
      </c>
      <c r="I22" s="123" t="s">
        <v>1564</v>
      </c>
      <c r="J22" s="123"/>
      <c r="K22" s="10" t="str">
        <f t="shared" ca="1" si="0"/>
        <v/>
      </c>
      <c r="L22" s="121" t="s">
        <v>267</v>
      </c>
      <c r="M22" s="121" t="s">
        <v>1598</v>
      </c>
      <c r="N22" s="121"/>
      <c r="O22" s="102">
        <v>3325.3</v>
      </c>
      <c r="P22" s="102">
        <v>1</v>
      </c>
      <c r="Q22" s="12" t="str">
        <f>VLOOKUP(O22, '[1]لیست محصولات اردیبهشت ۱۴۰۳'!B:C,2,0)</f>
        <v>راتناگری | Ratnagiri</v>
      </c>
      <c r="R22" s="102"/>
      <c r="S22" s="11">
        <f>VLOOKUP(O22, '[1]لیست محصولات اردیبهشت ۱۴۰۳'!B:F,5,0)</f>
        <v>40</v>
      </c>
      <c r="T22" s="13">
        <f>VLOOKUP(O22, '[1]لیست محصولات اردیبهشت ۱۴۰۳'!B:G,6,0)</f>
        <v>1250000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1250000</v>
      </c>
      <c r="Y22" s="16"/>
      <c r="Z22" s="13">
        <f t="shared" si="4"/>
        <v>1250000</v>
      </c>
      <c r="AA22" s="133" t="s">
        <v>38</v>
      </c>
      <c r="AB22" s="131" t="s">
        <v>1599</v>
      </c>
      <c r="AC22" s="127" t="s">
        <v>1600</v>
      </c>
      <c r="AD22" s="129" t="s">
        <v>41</v>
      </c>
      <c r="AE22" s="18"/>
      <c r="AF22" s="20"/>
      <c r="AG22" s="21" t="str">
        <f t="shared" si="5"/>
        <v>TRUE</v>
      </c>
      <c r="AH22" s="22" t="str">
        <f t="shared" si="6"/>
        <v>تهران سعادت‌آباد، خیابان گلستان، خیابان باغستان، روبروی مجتمع فنی تهران، پلاک ۲، شرکت دیوار  - علی سرورامینی 09395992486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1"/>
      <c r="H23" s="182"/>
      <c r="I23" s="151"/>
      <c r="J23" s="151"/>
      <c r="K23" s="10" t="str">
        <f t="shared" ca="1" si="0"/>
        <v/>
      </c>
      <c r="L23" s="135"/>
      <c r="M23" s="135"/>
      <c r="N23" s="135"/>
      <c r="O23" s="102">
        <v>3326.3</v>
      </c>
      <c r="P23" s="102">
        <v>1</v>
      </c>
      <c r="Q23" s="12" t="str">
        <f>VLOOKUP(O23, '[1]لیست محصولات اردیبهشت ۱۴۰۳'!B:C,2,0)</f>
        <v>میاگروس | Milagros</v>
      </c>
      <c r="R23" s="102"/>
      <c r="S23" s="11">
        <f>VLOOKUP(O23, '[1]لیست محصولات اردیبهشت ۱۴۰۳'!B:F,5,0)</f>
        <v>40</v>
      </c>
      <c r="T23" s="13">
        <f>VLOOKUP(O23, '[1]لیست محصولات اردیبهشت ۱۴۰۳'!B:G,6,0)</f>
        <v>1100000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1100000</v>
      </c>
      <c r="Y23" s="16"/>
      <c r="Z23" s="13">
        <f t="shared" si="4"/>
        <v>1100000</v>
      </c>
      <c r="AA23" s="155"/>
      <c r="AB23" s="154"/>
      <c r="AC23" s="153"/>
      <c r="AD23" s="152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1"/>
      <c r="H24" s="182"/>
      <c r="I24" s="151"/>
      <c r="J24" s="151"/>
      <c r="K24" s="10" t="str">
        <f t="shared" ca="1" si="0"/>
        <v/>
      </c>
      <c r="L24" s="135"/>
      <c r="M24" s="135"/>
      <c r="N24" s="135"/>
      <c r="O24" s="102">
        <v>1125.3</v>
      </c>
      <c r="P24" s="102">
        <v>1</v>
      </c>
      <c r="Q24" s="12" t="str">
        <f>VLOOKUP(O24, '[1]لیست محصولات اردیبهشت ۱۴۰۳'!B:C,2,0)</f>
        <v>بنجامین دیانوس | Benjamin De Dianous</v>
      </c>
      <c r="R24" s="102"/>
      <c r="S24" s="11">
        <f>VLOOKUP(O24, '[1]لیست محصولات اردیبهشت ۱۴۰۳'!B:F,5,0)</f>
        <v>40</v>
      </c>
      <c r="T24" s="13">
        <f>VLOOKUP(O24, '[1]لیست محصولات اردیبهشت ۱۴۰۳'!B:G,6,0)</f>
        <v>5600000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5600000</v>
      </c>
      <c r="Y24" s="16"/>
      <c r="Z24" s="13">
        <f t="shared" si="4"/>
        <v>5600000</v>
      </c>
      <c r="AA24" s="155"/>
      <c r="AB24" s="154"/>
      <c r="AC24" s="153"/>
      <c r="AD24" s="152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4"/>
      <c r="H25" s="126"/>
      <c r="I25" s="124"/>
      <c r="J25" s="124"/>
      <c r="K25" s="10" t="str">
        <f t="shared" ca="1" si="0"/>
        <v/>
      </c>
      <c r="L25" s="122"/>
      <c r="M25" s="122"/>
      <c r="N25" s="122"/>
      <c r="O25" s="102">
        <v>1130.3</v>
      </c>
      <c r="P25" s="102">
        <v>1</v>
      </c>
      <c r="Q25" s="12" t="str">
        <f>VLOOKUP(O25, '[1]لیست محصولات اردیبهشت ۱۴۰۳'!B:C,2,0)</f>
        <v>الیدا پلانو | Elida Plano</v>
      </c>
      <c r="R25" s="102"/>
      <c r="S25" s="11">
        <f>VLOOKUP(O25, '[1]لیست محصولات اردیبهشت ۱۴۰۳'!B:F,5,0)</f>
        <v>40</v>
      </c>
      <c r="T25" s="13">
        <f>VLOOKUP(O25, '[1]لیست محصولات اردیبهشت ۱۴۰۳'!B:G,6,0)</f>
        <v>6650000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6650000</v>
      </c>
      <c r="Y25" s="16"/>
      <c r="Z25" s="13">
        <f t="shared" si="4"/>
        <v>6650000</v>
      </c>
      <c r="AA25" s="134"/>
      <c r="AB25" s="132"/>
      <c r="AC25" s="128"/>
      <c r="AD25" s="130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02">
        <v>15</v>
      </c>
      <c r="H26" s="9">
        <v>275759303461</v>
      </c>
      <c r="I26" s="102" t="s">
        <v>1564</v>
      </c>
      <c r="J26" s="102"/>
      <c r="K26" s="10" t="str">
        <f t="shared" ca="1" si="0"/>
        <v/>
      </c>
      <c r="L26" s="11" t="s">
        <v>221</v>
      </c>
      <c r="M26" s="11" t="s">
        <v>1601</v>
      </c>
      <c r="N26" s="11"/>
      <c r="O26" s="102">
        <v>5501.1</v>
      </c>
      <c r="P26" s="102">
        <v>1</v>
      </c>
      <c r="Q26" s="12" t="str">
        <f>VLOOKUP(O26, '[1]لیست محصولات اردیبهشت ۱۴۰۳'!B:C,2,0)</f>
        <v>ورتکس | Vortex</v>
      </c>
      <c r="R26" s="102" t="s">
        <v>460</v>
      </c>
      <c r="S26" s="11">
        <f>VLOOKUP(O26, '[1]لیست محصولات اردیبهشت ۱۴۰۳'!B:F,5,0)</f>
        <v>150</v>
      </c>
      <c r="T26" s="13">
        <f>VLOOKUP(O26, '[1]لیست محصولات اردیبهشت ۱۴۰۳'!B:G,6,0)</f>
        <v>2100000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2100000</v>
      </c>
      <c r="Y26" s="16"/>
      <c r="Z26" s="13">
        <f t="shared" si="4"/>
        <v>2100000</v>
      </c>
      <c r="AA26" s="17" t="s">
        <v>1602</v>
      </c>
      <c r="AB26" s="12" t="s">
        <v>1603</v>
      </c>
      <c r="AC26" s="18" t="s">
        <v>1604</v>
      </c>
      <c r="AD26" s="19"/>
      <c r="AE26" s="18"/>
      <c r="AF26" s="20"/>
      <c r="AG26" s="21" t="str">
        <f t="shared" si="5"/>
        <v>TRUE</v>
      </c>
      <c r="AH26" s="22" t="str">
        <f t="shared" si="6"/>
        <v>لنگرود شهر چاف و چمخاله تازه آباد کوچه کادوس پلاک 4  - رضا بهروزی 09308484001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16</v>
      </c>
      <c r="H27" s="125">
        <v>275761662471</v>
      </c>
      <c r="I27" s="123" t="s">
        <v>1564</v>
      </c>
      <c r="J27" s="123"/>
      <c r="K27" s="10" t="str">
        <f t="shared" ca="1" si="0"/>
        <v/>
      </c>
      <c r="L27" s="121" t="s">
        <v>1605</v>
      </c>
      <c r="M27" s="121" t="s">
        <v>1606</v>
      </c>
      <c r="N27" s="121" t="s">
        <v>1607</v>
      </c>
      <c r="O27" s="102">
        <v>3326.1</v>
      </c>
      <c r="P27" s="102">
        <v>3</v>
      </c>
      <c r="Q27" s="12" t="str">
        <f>VLOOKUP(O27, '[1]لیست محصولات اردیبهشت ۱۴۰۳'!B:C,2,0)</f>
        <v>میاگروس | Milagros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3750000</v>
      </c>
      <c r="U27" s="14"/>
      <c r="V27" s="15">
        <f t="shared" si="1"/>
        <v>0</v>
      </c>
      <c r="W27" s="11">
        <f t="shared" si="2"/>
        <v>3</v>
      </c>
      <c r="X27" s="13">
        <f t="shared" si="3"/>
        <v>11250000</v>
      </c>
      <c r="Y27" s="16"/>
      <c r="Z27" s="13">
        <f t="shared" si="4"/>
        <v>11250000</v>
      </c>
      <c r="AA27" s="133" t="s">
        <v>361</v>
      </c>
      <c r="AB27" s="131" t="s">
        <v>1608</v>
      </c>
      <c r="AC27" s="127" t="s">
        <v>1609</v>
      </c>
      <c r="AD27" s="129"/>
      <c r="AE27" s="18"/>
      <c r="AF27" s="20"/>
      <c r="AG27" s="21" t="str">
        <f t="shared" si="5"/>
        <v>TRUE</v>
      </c>
      <c r="AH27" s="22" t="str">
        <f t="shared" si="6"/>
        <v>تبریز ولیعصر ،میدان تجارت جهانی ، به‌سمت سه راهی ایرداک و سعدی *قبل تحویل به کافه، با شماره گیرنده تماس گرفته شود* کافه زاغ - فواد صدرالدینی 09391141822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1"/>
      <c r="H28" s="182"/>
      <c r="I28" s="151"/>
      <c r="J28" s="151"/>
      <c r="K28" s="10" t="str">
        <f t="shared" ca="1" si="0"/>
        <v/>
      </c>
      <c r="L28" s="135"/>
      <c r="M28" s="135"/>
      <c r="N28" s="135"/>
      <c r="O28" s="102">
        <v>5511.11</v>
      </c>
      <c r="P28" s="102">
        <v>2</v>
      </c>
      <c r="Q28" s="65" t="str">
        <f>VLOOKUP(O28, '[1]لیست محصولات اردیبهشت ۱۴۰۳'!B:C,2,0)</f>
        <v>هامبلا(رست دمی) | Hambella( Filter Roast)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2800000</v>
      </c>
      <c r="U28" s="14"/>
      <c r="V28" s="15">
        <f t="shared" si="1"/>
        <v>0</v>
      </c>
      <c r="W28" s="11">
        <f t="shared" si="2"/>
        <v>2</v>
      </c>
      <c r="X28" s="13">
        <f t="shared" si="3"/>
        <v>5600000</v>
      </c>
      <c r="Y28" s="16"/>
      <c r="Z28" s="13">
        <f t="shared" si="4"/>
        <v>5600000</v>
      </c>
      <c r="AA28" s="155"/>
      <c r="AB28" s="154"/>
      <c r="AC28" s="153"/>
      <c r="AD28" s="152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1"/>
      <c r="H29" s="182"/>
      <c r="I29" s="151"/>
      <c r="J29" s="151"/>
      <c r="K29" s="10" t="str">
        <f t="shared" ca="1" si="0"/>
        <v/>
      </c>
      <c r="L29" s="135"/>
      <c r="M29" s="135"/>
      <c r="N29" s="135"/>
      <c r="O29" s="102">
        <v>5522.1</v>
      </c>
      <c r="P29" s="102">
        <v>2</v>
      </c>
      <c r="Q29" s="12" t="str">
        <f>VLOOKUP(O29, '[1]لیست محصولات اردیبهشت ۱۴۰۳'!B:C,2,0)</f>
        <v>تامارا | Tamara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2600000</v>
      </c>
      <c r="U29" s="14"/>
      <c r="V29" s="15">
        <f t="shared" si="1"/>
        <v>0</v>
      </c>
      <c r="W29" s="11">
        <f t="shared" si="2"/>
        <v>2</v>
      </c>
      <c r="X29" s="13">
        <f t="shared" si="3"/>
        <v>5200000</v>
      </c>
      <c r="Y29" s="16"/>
      <c r="Z29" s="13">
        <f t="shared" si="4"/>
        <v>5200000</v>
      </c>
      <c r="AA29" s="155"/>
      <c r="AB29" s="154"/>
      <c r="AC29" s="153"/>
      <c r="AD29" s="152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4"/>
      <c r="H30" s="126"/>
      <c r="I30" s="124"/>
      <c r="J30" s="124"/>
      <c r="K30" s="10" t="str">
        <f t="shared" ca="1" si="0"/>
        <v/>
      </c>
      <c r="L30" s="122"/>
      <c r="M30" s="122"/>
      <c r="N30" s="122"/>
      <c r="O30" s="102">
        <v>5523.1</v>
      </c>
      <c r="P30" s="102">
        <v>2</v>
      </c>
      <c r="Q30" s="12" t="str">
        <f>VLOOKUP(O30, '[1]لیست محصولات اردیبهشت ۱۴۰۳'!B:C,2,0)</f>
        <v>کوتوا دانکن | Kotowa Duncan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2550000</v>
      </c>
      <c r="U30" s="14"/>
      <c r="V30" s="15">
        <f t="shared" si="1"/>
        <v>0</v>
      </c>
      <c r="W30" s="11">
        <f t="shared" si="2"/>
        <v>2</v>
      </c>
      <c r="X30" s="13">
        <f t="shared" si="3"/>
        <v>5100000</v>
      </c>
      <c r="Y30" s="16"/>
      <c r="Z30" s="13">
        <f t="shared" si="4"/>
        <v>5100000</v>
      </c>
      <c r="AA30" s="134"/>
      <c r="AB30" s="132"/>
      <c r="AC30" s="128"/>
      <c r="AD30" s="130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>
        <v>17</v>
      </c>
      <c r="H31" s="9">
        <v>275761919447</v>
      </c>
      <c r="I31" s="102" t="s">
        <v>1564</v>
      </c>
      <c r="J31" s="102"/>
      <c r="K31" s="10" t="str">
        <f t="shared" ca="1" si="0"/>
        <v/>
      </c>
      <c r="L31" s="11" t="s">
        <v>216</v>
      </c>
      <c r="M31" s="11" t="s">
        <v>1610</v>
      </c>
      <c r="N31" s="11"/>
      <c r="O31" s="102">
        <v>5501.3</v>
      </c>
      <c r="P31" s="102">
        <v>1</v>
      </c>
      <c r="Q31" s="12" t="str">
        <f>VLOOKUP(O31, '[1]لیست محصولات اردیبهشت ۱۴۰۳'!B:C,2,0)</f>
        <v>ورتکس | Vortex</v>
      </c>
      <c r="R31" s="102"/>
      <c r="S31" s="11">
        <f>VLOOKUP(O31, '[1]لیست محصولات اردیبهشت ۱۴۰۳'!B:F,5,0)</f>
        <v>4000</v>
      </c>
      <c r="T31" s="13">
        <f>VLOOKUP(O31, '[1]لیست محصولات اردیبهشت ۱۴۰۳'!B:G,6,0)</f>
        <v>51200000</v>
      </c>
      <c r="U31" s="14"/>
      <c r="V31" s="15">
        <f t="shared" si="1"/>
        <v>0</v>
      </c>
      <c r="W31" s="11">
        <f t="shared" si="2"/>
        <v>1</v>
      </c>
      <c r="X31" s="13">
        <f t="shared" si="3"/>
        <v>51200000</v>
      </c>
      <c r="Y31" s="16"/>
      <c r="Z31" s="13">
        <f t="shared" si="4"/>
        <v>51200000</v>
      </c>
      <c r="AA31" s="17" t="s">
        <v>87</v>
      </c>
      <c r="AB31" s="12" t="s">
        <v>1611</v>
      </c>
      <c r="AC31" s="18" t="s">
        <v>1612</v>
      </c>
      <c r="AD31" s="19"/>
      <c r="AE31" s="18"/>
      <c r="AF31" s="20"/>
      <c r="AG31" s="21" t="str">
        <f t="shared" si="5"/>
        <v>TRUE</v>
      </c>
      <c r="AH31" s="22" t="str">
        <f t="shared" si="6"/>
        <v>کرج بعد از زیرگذر مترو کرج، شهرک بنفشه، بلوار آخوندی، کوچه اولیایی، پلاک ۱۰، واحد ۵  - امیرحسین هادی 09371209262</v>
      </c>
    </row>
    <row r="32" spans="1:34" ht="22.35" customHeight="1">
      <c r="A32" s="7"/>
      <c r="B32" s="7"/>
      <c r="C32" s="7"/>
      <c r="D32" s="7"/>
      <c r="E32" s="7"/>
      <c r="F32" s="8"/>
      <c r="G32" s="102">
        <v>18</v>
      </c>
      <c r="H32" s="9">
        <v>275766310586</v>
      </c>
      <c r="I32" s="102" t="s">
        <v>1564</v>
      </c>
      <c r="J32" s="102"/>
      <c r="K32" s="10" t="str">
        <f t="shared" ca="1" si="0"/>
        <v/>
      </c>
      <c r="L32" s="11" t="s">
        <v>1613</v>
      </c>
      <c r="M32" s="11" t="s">
        <v>1614</v>
      </c>
      <c r="N32" s="11"/>
      <c r="O32" s="102">
        <v>5523.2</v>
      </c>
      <c r="P32" s="102">
        <v>1</v>
      </c>
      <c r="Q32" s="12" t="str">
        <f>VLOOKUP(O32, '[1]لیست محصولات اردیبهشت ۱۴۰۳'!B:C,2,0)</f>
        <v>کوتوا دانکن | Kotowa Duncan</v>
      </c>
      <c r="R32" s="102"/>
      <c r="S32" s="11">
        <f>VLOOKUP(O32, '[1]لیست محصولات اردیبهشت ۱۴۰۳'!B:F,5,0)</f>
        <v>750</v>
      </c>
      <c r="T32" s="13">
        <f>VLOOKUP(O32, '[1]لیست محصولات اردیبهشت ۱۴۰۳'!B:G,6,0)</f>
        <v>12150000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12150000</v>
      </c>
      <c r="Y32" s="16"/>
      <c r="Z32" s="13">
        <f t="shared" si="4"/>
        <v>12150000</v>
      </c>
      <c r="AA32" s="17" t="s">
        <v>282</v>
      </c>
      <c r="AB32" s="12" t="s">
        <v>1615</v>
      </c>
      <c r="AC32" s="18" t="s">
        <v>1616</v>
      </c>
      <c r="AD32" s="19"/>
      <c r="AE32" s="18"/>
      <c r="AF32" s="20"/>
      <c r="AG32" s="21" t="str">
        <f t="shared" si="5"/>
        <v>TRUE</v>
      </c>
      <c r="AH32" s="22" t="str">
        <f t="shared" si="6"/>
        <v>زنجان خ امام - کوچه باشگاه - پلاک۴۰ - الکتروسمنان  - مهرداد سعدلونیا 09127401078</v>
      </c>
    </row>
    <row r="33" spans="1:34" ht="22.35" customHeight="1">
      <c r="A33" s="7"/>
      <c r="B33" s="7"/>
      <c r="C33" s="7"/>
      <c r="D33" s="7"/>
      <c r="E33" s="7"/>
      <c r="F33" s="8"/>
      <c r="G33" s="123">
        <v>19</v>
      </c>
      <c r="H33" s="125">
        <v>133903</v>
      </c>
      <c r="I33" s="123" t="s">
        <v>1564</v>
      </c>
      <c r="J33" s="123"/>
      <c r="K33" s="10" t="str">
        <f t="shared" ca="1" si="0"/>
        <v/>
      </c>
      <c r="L33" s="121" t="s">
        <v>238</v>
      </c>
      <c r="M33" s="121" t="s">
        <v>590</v>
      </c>
      <c r="N33" s="121" t="s">
        <v>591</v>
      </c>
      <c r="O33" s="102">
        <v>5511.11</v>
      </c>
      <c r="P33" s="102">
        <v>2</v>
      </c>
      <c r="Q33" s="65" t="str">
        <f>VLOOKUP(O33, '[1]لیست محصولات اردیبهشت ۱۴۰۳'!B:C,2,0)</f>
        <v>هامبلا(رست دمی) | Hambella( Filter Roast)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2800000</v>
      </c>
      <c r="U33" s="14"/>
      <c r="V33" s="15">
        <f t="shared" si="1"/>
        <v>0</v>
      </c>
      <c r="W33" s="11">
        <f t="shared" si="2"/>
        <v>2</v>
      </c>
      <c r="X33" s="13">
        <f t="shared" si="3"/>
        <v>5600000</v>
      </c>
      <c r="Y33" s="16"/>
      <c r="Z33" s="13">
        <f t="shared" si="4"/>
        <v>5600000</v>
      </c>
      <c r="AA33" s="133" t="s">
        <v>38</v>
      </c>
      <c r="AB33" s="131" t="s">
        <v>592</v>
      </c>
      <c r="AC33" s="127" t="s">
        <v>593</v>
      </c>
      <c r="AD33" s="129" t="s">
        <v>41</v>
      </c>
      <c r="AE33" s="18"/>
      <c r="AF33" s="20"/>
      <c r="AG33" s="21" t="str">
        <f t="shared" si="5"/>
        <v>TRUE</v>
      </c>
      <c r="AH33" s="22" t="str">
        <f t="shared" si="6"/>
        <v>تهران بلوار دریا . خیابان موج.مابین توحید سه و چهار پلاک ۸ کافه لین - محمدامین اتابکی 09198362066</v>
      </c>
    </row>
    <row r="34" spans="1:34" ht="22.35" customHeight="1">
      <c r="A34" s="7"/>
      <c r="B34" s="7"/>
      <c r="C34" s="7"/>
      <c r="D34" s="7"/>
      <c r="E34" s="7"/>
      <c r="F34" s="8"/>
      <c r="G34" s="124"/>
      <c r="H34" s="126"/>
      <c r="I34" s="124"/>
      <c r="J34" s="124"/>
      <c r="K34" s="10" t="str">
        <f t="shared" ca="1" si="0"/>
        <v/>
      </c>
      <c r="L34" s="122"/>
      <c r="M34" s="122"/>
      <c r="N34" s="122"/>
      <c r="O34" s="102">
        <v>5523.1</v>
      </c>
      <c r="P34" s="102">
        <v>1</v>
      </c>
      <c r="Q34" s="12" t="str">
        <f>VLOOKUP(O34, '[1]لیست محصولات اردیبهشت ۱۴۰۳'!B:C,2,0)</f>
        <v>کوتوا دانکن | Kotowa Duncan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2550000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2550000</v>
      </c>
      <c r="Y34" s="16"/>
      <c r="Z34" s="13">
        <f t="shared" si="4"/>
        <v>2550000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36">
        <v>20</v>
      </c>
      <c r="H35" s="139"/>
      <c r="I35" s="136" t="s">
        <v>1564</v>
      </c>
      <c r="J35" s="123" t="s">
        <v>1306</v>
      </c>
      <c r="K35" s="10" t="str">
        <f t="shared" ca="1" si="0"/>
        <v/>
      </c>
      <c r="L35" s="121" t="s">
        <v>135</v>
      </c>
      <c r="M35" s="121" t="s">
        <v>136</v>
      </c>
      <c r="N35" s="121" t="s">
        <v>137</v>
      </c>
      <c r="O35" s="102">
        <v>5501.3</v>
      </c>
      <c r="P35" s="102">
        <v>2</v>
      </c>
      <c r="Q35" s="12" t="str">
        <f>VLOOKUP(O35, '[1]لیست محصولات اردیبهشت ۱۴۰۳'!B:C,2,0)</f>
        <v>ورتکس | Vortex</v>
      </c>
      <c r="R35" s="102"/>
      <c r="S35" s="11">
        <f>VLOOKUP(O35, '[1]لیست محصولات اردیبهشت ۱۴۰۳'!B:F,5,0)</f>
        <v>4000</v>
      </c>
      <c r="T35" s="13">
        <f>VLOOKUP(O35, '[1]لیست محصولات اردیبهشت ۱۴۰۳'!B:G,6,0)</f>
        <v>51200000</v>
      </c>
      <c r="U35" s="14"/>
      <c r="V35" s="15">
        <f t="shared" si="1"/>
        <v>0</v>
      </c>
      <c r="W35" s="11">
        <f t="shared" si="2"/>
        <v>2</v>
      </c>
      <c r="X35" s="13">
        <f t="shared" si="3"/>
        <v>102400000</v>
      </c>
      <c r="Y35" s="16"/>
      <c r="Z35" s="13">
        <f t="shared" si="4"/>
        <v>102400000</v>
      </c>
      <c r="AA35" s="133" t="s">
        <v>38</v>
      </c>
      <c r="AB35" s="131" t="s">
        <v>67</v>
      </c>
      <c r="AC35" s="127" t="s">
        <v>138</v>
      </c>
      <c r="AD35" s="129"/>
      <c r="AE35" s="18"/>
      <c r="AF35" s="20"/>
      <c r="AG35" s="21" t="str">
        <f t="shared" si="5"/>
        <v>TRUE</v>
      </c>
      <c r="AH35" s="22" t="str">
        <f t="shared" si="6"/>
        <v>تهران - کافه آرمه - اردوان یوسفی 09124047817</v>
      </c>
    </row>
    <row r="36" spans="1:34" ht="22.35" customHeight="1">
      <c r="A36" s="7"/>
      <c r="B36" s="7"/>
      <c r="C36" s="7"/>
      <c r="D36" s="7"/>
      <c r="E36" s="7"/>
      <c r="F36" s="8"/>
      <c r="G36" s="137"/>
      <c r="H36" s="140"/>
      <c r="I36" s="137"/>
      <c r="J36" s="151"/>
      <c r="K36" s="10" t="str">
        <f t="shared" ca="1" si="0"/>
        <v/>
      </c>
      <c r="L36" s="135"/>
      <c r="M36" s="135"/>
      <c r="N36" s="135"/>
      <c r="O36" s="102">
        <v>5501.2</v>
      </c>
      <c r="P36" s="102">
        <v>1</v>
      </c>
      <c r="Q36" s="12" t="str">
        <f>VLOOKUP(O36, '[1]لیست محصولات اردیبهشت ۱۴۰۳'!B:C,2,0)</f>
        <v>ورتکس | Vortex</v>
      </c>
      <c r="R36" s="102" t="s">
        <v>151</v>
      </c>
      <c r="S36" s="11">
        <f>VLOOKUP(O36, '[1]لیست محصولات اردیبهشت ۱۴۰۳'!B:F,5,0)</f>
        <v>750</v>
      </c>
      <c r="T36" s="13">
        <f>VLOOKUP(O36, '[1]لیست محصولات اردیبهشت ۱۴۰۳'!B:G,6,0)</f>
        <v>9900000</v>
      </c>
      <c r="U36" s="14"/>
      <c r="V36" s="15">
        <f t="shared" si="1"/>
        <v>0</v>
      </c>
      <c r="W36" s="11">
        <f t="shared" si="2"/>
        <v>1</v>
      </c>
      <c r="X36" s="13">
        <f t="shared" si="3"/>
        <v>9900000</v>
      </c>
      <c r="Y36" s="16"/>
      <c r="Z36" s="13">
        <f t="shared" si="4"/>
        <v>9900000</v>
      </c>
      <c r="AA36" s="155"/>
      <c r="AB36" s="154"/>
      <c r="AC36" s="153"/>
      <c r="AD36" s="152"/>
      <c r="AE36" s="96" t="s">
        <v>1617</v>
      </c>
      <c r="AF36" s="20"/>
      <c r="AG36" s="21" t="str">
        <f t="shared" si="5"/>
        <v>TRUE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38"/>
      <c r="H37" s="141"/>
      <c r="I37" s="138"/>
      <c r="J37" s="124"/>
      <c r="K37" s="10" t="str">
        <f t="shared" ca="1" si="0"/>
        <v/>
      </c>
      <c r="L37" s="122"/>
      <c r="M37" s="122"/>
      <c r="N37" s="122"/>
      <c r="O37" s="102">
        <v>5511.1</v>
      </c>
      <c r="P37" s="102">
        <v>3</v>
      </c>
      <c r="Q37" s="12" t="str">
        <f>VLOOKUP(O37, '[1]لیست محصولات اردیبهشت ۱۴۰۳'!B:C,2,0)</f>
        <v>هامبلا | Hambella</v>
      </c>
      <c r="R37" s="102" t="s">
        <v>148</v>
      </c>
      <c r="S37" s="11">
        <f>VLOOKUP(O37, '[1]لیست محصولات اردیبهشت ۱۴۰۳'!B:F,5,0)</f>
        <v>150</v>
      </c>
      <c r="T37" s="13">
        <f>VLOOKUP(O37, '[1]لیست محصولات اردیبهشت ۱۴۰۳'!B:G,6,0)</f>
        <v>2800000</v>
      </c>
      <c r="U37" s="14"/>
      <c r="V37" s="15">
        <f t="shared" si="1"/>
        <v>0</v>
      </c>
      <c r="W37" s="11">
        <f t="shared" si="2"/>
        <v>3</v>
      </c>
      <c r="X37" s="13">
        <f t="shared" si="3"/>
        <v>8400000</v>
      </c>
      <c r="Y37" s="16"/>
      <c r="Z37" s="13">
        <f t="shared" si="4"/>
        <v>8400000</v>
      </c>
      <c r="AA37" s="134"/>
      <c r="AB37" s="132"/>
      <c r="AC37" s="128"/>
      <c r="AD37" s="130"/>
      <c r="AE37" s="18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23">
        <v>21</v>
      </c>
      <c r="H38" s="125">
        <v>275769998045</v>
      </c>
      <c r="I38" s="123" t="s">
        <v>1564</v>
      </c>
      <c r="J38" s="123"/>
      <c r="K38" s="10" t="str">
        <f t="shared" ca="1" si="0"/>
        <v/>
      </c>
      <c r="L38" s="121" t="s">
        <v>877</v>
      </c>
      <c r="M38" s="121" t="s">
        <v>1618</v>
      </c>
      <c r="N38" s="121"/>
      <c r="O38" s="102">
        <v>5501.1</v>
      </c>
      <c r="P38" s="102">
        <v>1</v>
      </c>
      <c r="Q38" s="12" t="str">
        <f>VLOOKUP(O38, '[1]لیست محصولات اردیبهشت ۱۴۰۳'!B:C,2,0)</f>
        <v>ورتکس | Vortex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2100000</v>
      </c>
      <c r="U38" s="14"/>
      <c r="V38" s="15">
        <f t="shared" si="1"/>
        <v>0</v>
      </c>
      <c r="W38" s="11">
        <f t="shared" si="2"/>
        <v>1</v>
      </c>
      <c r="X38" s="13">
        <f t="shared" si="3"/>
        <v>2100000</v>
      </c>
      <c r="Y38" s="16"/>
      <c r="Z38" s="13">
        <f t="shared" si="4"/>
        <v>2100000</v>
      </c>
      <c r="AA38" s="133" t="s">
        <v>962</v>
      </c>
      <c r="AB38" s="131" t="s">
        <v>1619</v>
      </c>
      <c r="AC38" s="127" t="s">
        <v>1620</v>
      </c>
      <c r="AD38" s="129"/>
      <c r="AE38" s="18"/>
      <c r="AF38" s="20"/>
      <c r="AG38" s="21" t="str">
        <f t="shared" si="5"/>
        <v>TRUE</v>
      </c>
      <c r="AH38" s="22" t="str">
        <f t="shared" si="6"/>
        <v>اهواز گلستان خ فرهنگ ۲ ساختمان ترنج ۷ واحد ۴  - حامد عرفانی نژاد 09167399644</v>
      </c>
    </row>
    <row r="39" spans="1:34" ht="22.35" customHeight="1">
      <c r="A39" s="7"/>
      <c r="B39" s="7"/>
      <c r="C39" s="7"/>
      <c r="D39" s="7"/>
      <c r="E39" s="7"/>
      <c r="F39" s="8"/>
      <c r="G39" s="124"/>
      <c r="H39" s="126"/>
      <c r="I39" s="124"/>
      <c r="J39" s="124"/>
      <c r="K39" s="10" t="str">
        <f t="shared" ca="1" si="0"/>
        <v/>
      </c>
      <c r="L39" s="122"/>
      <c r="M39" s="122"/>
      <c r="N39" s="122"/>
      <c r="O39" s="102">
        <v>5511.11</v>
      </c>
      <c r="P39" s="102">
        <v>1</v>
      </c>
      <c r="Q39" s="65" t="str">
        <f>VLOOKUP(O39, '[1]لیست محصولات اردیبهشت ۱۴۰۳'!B:C,2,0)</f>
        <v>هامبلا(رست دمی) | Hambella( Filter Roast)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2800000</v>
      </c>
      <c r="U39" s="14"/>
      <c r="V39" s="15">
        <f t="shared" si="1"/>
        <v>0</v>
      </c>
      <c r="W39" s="11">
        <f t="shared" si="2"/>
        <v>1</v>
      </c>
      <c r="X39" s="13">
        <f t="shared" si="3"/>
        <v>2800000</v>
      </c>
      <c r="Y39" s="16"/>
      <c r="Z39" s="13">
        <f t="shared" si="4"/>
        <v>2800000</v>
      </c>
      <c r="AA39" s="134"/>
      <c r="AB39" s="132"/>
      <c r="AC39" s="128"/>
      <c r="AD39" s="130"/>
      <c r="AE39" s="18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23">
        <v>22</v>
      </c>
      <c r="H40" s="125">
        <v>275776189056</v>
      </c>
      <c r="I40" s="123" t="s">
        <v>1564</v>
      </c>
      <c r="J40" s="123"/>
      <c r="K40" s="10" t="str">
        <f t="shared" ca="1" si="0"/>
        <v/>
      </c>
      <c r="L40" s="121" t="s">
        <v>1621</v>
      </c>
      <c r="M40" s="121" t="s">
        <v>1622</v>
      </c>
      <c r="N40" s="121" t="s">
        <v>1623</v>
      </c>
      <c r="O40" s="102">
        <v>5511.2</v>
      </c>
      <c r="P40" s="102">
        <v>3</v>
      </c>
      <c r="Q40" s="12" t="str">
        <f>VLOOKUP(O40, '[1]لیست محصولات اردیبهشت ۱۴۰۳'!B:C,2,0)</f>
        <v>هامبلا | Hambella</v>
      </c>
      <c r="R40" s="102"/>
      <c r="S40" s="11">
        <f>VLOOKUP(O40, '[1]لیست محصولات اردیبهشت ۱۴۰۳'!B:F,5,0)</f>
        <v>750</v>
      </c>
      <c r="T40" s="13">
        <f>VLOOKUP(O40, '[1]لیست محصولات اردیبهشت ۱۴۰۳'!B:G,6,0)</f>
        <v>13350000</v>
      </c>
      <c r="U40" s="14"/>
      <c r="V40" s="15">
        <f t="shared" si="1"/>
        <v>0</v>
      </c>
      <c r="W40" s="11">
        <f t="shared" si="2"/>
        <v>3</v>
      </c>
      <c r="X40" s="13">
        <f t="shared" si="3"/>
        <v>40050000</v>
      </c>
      <c r="Y40" s="16"/>
      <c r="Z40" s="13">
        <f t="shared" si="4"/>
        <v>40050000</v>
      </c>
      <c r="AA40" s="133" t="s">
        <v>282</v>
      </c>
      <c r="AB40" s="131" t="s">
        <v>1624</v>
      </c>
      <c r="AC40" s="127" t="s">
        <v>1625</v>
      </c>
      <c r="AD40" s="129"/>
      <c r="AE40" s="18"/>
      <c r="AF40" s="20"/>
      <c r="AG40" s="21" t="str">
        <f t="shared" si="5"/>
        <v>TRUE</v>
      </c>
      <c r="AH40" s="22" t="str">
        <f t="shared" si="6"/>
        <v>زنجان قیدار - خیابان امام خیابان سرچشمه کافه قهوه دان - علی اصغر شیری 09125410588</v>
      </c>
    </row>
    <row r="41" spans="1:34" ht="22.35" customHeight="1">
      <c r="A41" s="7"/>
      <c r="B41" s="7"/>
      <c r="C41" s="7"/>
      <c r="D41" s="7"/>
      <c r="E41" s="7"/>
      <c r="F41" s="8"/>
      <c r="G41" s="151"/>
      <c r="H41" s="182"/>
      <c r="I41" s="151"/>
      <c r="J41" s="151"/>
      <c r="K41" s="10" t="str">
        <f t="shared" ca="1" si="0"/>
        <v/>
      </c>
      <c r="L41" s="135"/>
      <c r="M41" s="135"/>
      <c r="N41" s="135"/>
      <c r="O41" s="102">
        <v>3326.2</v>
      </c>
      <c r="P41" s="102">
        <v>1</v>
      </c>
      <c r="Q41" s="12" t="str">
        <f>VLOOKUP(O41, '[1]لیست محصولات اردیبهشت ۱۴۰۳'!B:C,2,0)</f>
        <v>میاگروس | Milagros</v>
      </c>
      <c r="R41" s="102"/>
      <c r="S41" s="11">
        <f>VLOOKUP(O41, '[1]لیست محصولات اردیبهشت ۱۴۰۳'!B:F,5,0)</f>
        <v>750</v>
      </c>
      <c r="T41" s="13">
        <f>VLOOKUP(O41, '[1]لیست محصولات اردیبهشت ۱۴۰۳'!B:G,6,0)</f>
        <v>18150000</v>
      </c>
      <c r="U41" s="14"/>
      <c r="V41" s="15">
        <f t="shared" si="1"/>
        <v>0</v>
      </c>
      <c r="W41" s="11">
        <f t="shared" si="2"/>
        <v>1</v>
      </c>
      <c r="X41" s="13">
        <f t="shared" si="3"/>
        <v>18150000</v>
      </c>
      <c r="Y41" s="16"/>
      <c r="Z41" s="13">
        <f t="shared" si="4"/>
        <v>18150000</v>
      </c>
      <c r="AA41" s="155"/>
      <c r="AB41" s="154"/>
      <c r="AC41" s="153"/>
      <c r="AD41" s="152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24"/>
      <c r="H42" s="126"/>
      <c r="I42" s="124"/>
      <c r="J42" s="124"/>
      <c r="K42" s="10" t="str">
        <f t="shared" ca="1" si="0"/>
        <v/>
      </c>
      <c r="L42" s="122"/>
      <c r="M42" s="122"/>
      <c r="N42" s="122"/>
      <c r="O42" s="102">
        <v>5522.2</v>
      </c>
      <c r="P42" s="102">
        <v>1</v>
      </c>
      <c r="Q42" s="12" t="str">
        <f>VLOOKUP(O42, '[1]لیست محصولات اردیبهشت ۱۴۰۳'!B:C,2,0)</f>
        <v>تامارا | Tamara</v>
      </c>
      <c r="R42" s="102"/>
      <c r="S42" s="11">
        <f>VLOOKUP(O42, '[1]لیست محصولات اردیبهشت ۱۴۰۳'!B:F,5,0)</f>
        <v>750</v>
      </c>
      <c r="T42" s="13">
        <f>VLOOKUP(O42, '[1]لیست محصولات اردیبهشت ۱۴۰۳'!B:G,6,0)</f>
        <v>12450000</v>
      </c>
      <c r="U42" s="14"/>
      <c r="V42" s="15">
        <f t="shared" si="1"/>
        <v>0</v>
      </c>
      <c r="W42" s="11">
        <f t="shared" si="2"/>
        <v>1</v>
      </c>
      <c r="X42" s="13">
        <f t="shared" si="3"/>
        <v>12450000</v>
      </c>
      <c r="Y42" s="16"/>
      <c r="Z42" s="13">
        <f t="shared" si="4"/>
        <v>12450000</v>
      </c>
      <c r="AA42" s="134"/>
      <c r="AB42" s="132"/>
      <c r="AC42" s="128"/>
      <c r="AD42" s="130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23">
        <v>23</v>
      </c>
      <c r="H43" s="125">
        <v>319279</v>
      </c>
      <c r="I43" s="123" t="s">
        <v>1564</v>
      </c>
      <c r="J43" s="123"/>
      <c r="K43" s="10" t="str">
        <f t="shared" ca="1" si="0"/>
        <v/>
      </c>
      <c r="L43" s="121" t="s">
        <v>1626</v>
      </c>
      <c r="M43" s="121" t="s">
        <v>375</v>
      </c>
      <c r="N43" s="121"/>
      <c r="O43" s="102">
        <v>5522.1</v>
      </c>
      <c r="P43" s="102">
        <v>1</v>
      </c>
      <c r="Q43" s="12" t="str">
        <f>VLOOKUP(O43, '[1]لیست محصولات اردیبهشت ۱۴۰۳'!B:C,2,0)</f>
        <v>تامارا | Tamara</v>
      </c>
      <c r="R43" s="102" t="s">
        <v>460</v>
      </c>
      <c r="S43" s="11">
        <f>VLOOKUP(O43, '[1]لیست محصولات اردیبهشت ۱۴۰۳'!B:F,5,0)</f>
        <v>150</v>
      </c>
      <c r="T43" s="13">
        <f>VLOOKUP(O43, '[1]لیست محصولات اردیبهشت ۱۴۰۳'!B:G,6,0)</f>
        <v>2600000</v>
      </c>
      <c r="U43" s="14"/>
      <c r="V43" s="15">
        <f t="shared" si="1"/>
        <v>0</v>
      </c>
      <c r="W43" s="11">
        <f t="shared" si="2"/>
        <v>1</v>
      </c>
      <c r="X43" s="13">
        <f t="shared" si="3"/>
        <v>2600000</v>
      </c>
      <c r="Y43" s="16"/>
      <c r="Z43" s="13">
        <f t="shared" si="4"/>
        <v>2600000</v>
      </c>
      <c r="AA43" s="133" t="s">
        <v>38</v>
      </c>
      <c r="AB43" s="131" t="s">
        <v>1627</v>
      </c>
      <c r="AC43" s="127" t="s">
        <v>1628</v>
      </c>
      <c r="AD43" s="129" t="s">
        <v>41</v>
      </c>
      <c r="AE43" s="18"/>
      <c r="AF43" s="20"/>
      <c r="AG43" s="21" t="str">
        <f t="shared" si="5"/>
        <v>TRUE</v>
      </c>
      <c r="AH43" s="22" t="str">
        <f t="shared" si="6"/>
        <v>تهران میرداماد، میدان مادر، سنجابی، شریفی، پلاک 10، واحد 1  - آرمین علی پور 09351594525</v>
      </c>
    </row>
    <row r="44" spans="1:34" ht="22.35" customHeight="1">
      <c r="A44" s="7"/>
      <c r="B44" s="7"/>
      <c r="C44" s="7"/>
      <c r="D44" s="7"/>
      <c r="E44" s="7"/>
      <c r="F44" s="8"/>
      <c r="G44" s="124"/>
      <c r="H44" s="126"/>
      <c r="I44" s="124"/>
      <c r="J44" s="124"/>
      <c r="K44" s="10" t="str">
        <f t="shared" ca="1" si="0"/>
        <v/>
      </c>
      <c r="L44" s="122"/>
      <c r="M44" s="122"/>
      <c r="N44" s="122"/>
      <c r="O44" s="102">
        <v>3326.1</v>
      </c>
      <c r="P44" s="102">
        <v>1</v>
      </c>
      <c r="Q44" s="12" t="str">
        <f>VLOOKUP(O44, '[1]لیست محصولات اردیبهشت ۱۴۰۳'!B:C,2,0)</f>
        <v>میاگروس | Milagros</v>
      </c>
      <c r="R44" s="102" t="s">
        <v>460</v>
      </c>
      <c r="S44" s="11">
        <f>VLOOKUP(O44, '[1]لیست محصولات اردیبهشت ۱۴۰۳'!B:F,5,0)</f>
        <v>150</v>
      </c>
      <c r="T44" s="13">
        <f>VLOOKUP(O44, '[1]لیست محصولات اردیبهشت ۱۴۰۳'!B:G,6,0)</f>
        <v>3750000</v>
      </c>
      <c r="U44" s="14"/>
      <c r="V44" s="15">
        <f t="shared" si="1"/>
        <v>0</v>
      </c>
      <c r="W44" s="11">
        <f t="shared" si="2"/>
        <v>1</v>
      </c>
      <c r="X44" s="13">
        <f t="shared" si="3"/>
        <v>3750000</v>
      </c>
      <c r="Y44" s="16"/>
      <c r="Z44" s="13">
        <f t="shared" si="4"/>
        <v>3750000</v>
      </c>
      <c r="AA44" s="134"/>
      <c r="AB44" s="132"/>
      <c r="AC44" s="128"/>
      <c r="AD44" s="130"/>
      <c r="AE44" s="18"/>
      <c r="AF44" s="20"/>
      <c r="AG44" s="21" t="str">
        <f t="shared" si="5"/>
        <v>TRUE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36">
        <v>24</v>
      </c>
      <c r="H45" s="64"/>
      <c r="I45" s="136" t="s">
        <v>1564</v>
      </c>
      <c r="J45" s="123" t="s">
        <v>1306</v>
      </c>
      <c r="K45" s="10" t="str">
        <f t="shared" ca="1" si="0"/>
        <v/>
      </c>
      <c r="L45" s="121" t="s">
        <v>1629</v>
      </c>
      <c r="M45" s="121" t="s">
        <v>1630</v>
      </c>
      <c r="N45" s="121" t="s">
        <v>255</v>
      </c>
      <c r="O45" s="102">
        <v>5523.2</v>
      </c>
      <c r="P45" s="102">
        <v>10</v>
      </c>
      <c r="Q45" s="12" t="str">
        <f>VLOOKUP(O45, '[1]لیست محصولات اردیبهشت ۱۴۰۳'!B:C,2,0)</f>
        <v>کوتوا دانکن | Kotowa Duncan</v>
      </c>
      <c r="R45" s="102"/>
      <c r="S45" s="11">
        <f>VLOOKUP(O45, '[1]لیست محصولات اردیبهشت ۱۴۰۳'!B:F,5,0)</f>
        <v>750</v>
      </c>
      <c r="T45" s="13">
        <f>VLOOKUP(O45, '[1]لیست محصولات اردیبهشت ۱۴۰۳'!B:G,6,0)</f>
        <v>12150000</v>
      </c>
      <c r="U45" s="24"/>
      <c r="V45" s="15">
        <f t="shared" si="1"/>
        <v>0</v>
      </c>
      <c r="W45" s="11">
        <f t="shared" si="2"/>
        <v>10</v>
      </c>
      <c r="X45" s="13">
        <f t="shared" si="3"/>
        <v>121500000</v>
      </c>
      <c r="Y45" s="16"/>
      <c r="Z45" s="13">
        <f t="shared" si="4"/>
        <v>121500000</v>
      </c>
      <c r="AA45" s="133" t="s">
        <v>83</v>
      </c>
      <c r="AB45" s="131" t="s">
        <v>1631</v>
      </c>
      <c r="AC45" s="127" t="s">
        <v>1632</v>
      </c>
      <c r="AD45" s="129"/>
      <c r="AE45" s="18"/>
      <c r="AF45" s="20"/>
      <c r="AG45" s="21" t="str">
        <f t="shared" si="5"/>
        <v>TRUE</v>
      </c>
      <c r="AH45" s="22" t="str">
        <f t="shared" si="6"/>
        <v>مشهد قاضی طباطبائی10، سوزن چی 7، مجتمع گرند،طبقه اول پلتفرم ایران - صدرا صادق زاده 09307818965</v>
      </c>
    </row>
    <row r="46" spans="1:34" s="94" customFormat="1" ht="22.35" customHeight="1">
      <c r="A46" s="93"/>
      <c r="B46" s="93"/>
      <c r="C46" s="93"/>
      <c r="D46" s="93"/>
      <c r="E46" s="93"/>
      <c r="F46" s="93"/>
      <c r="G46" s="138"/>
      <c r="H46" s="92" t="s">
        <v>526</v>
      </c>
      <c r="I46" s="138"/>
      <c r="J46" s="124"/>
      <c r="K46" s="67" t="str">
        <f t="shared" ca="1" si="0"/>
        <v/>
      </c>
      <c r="L46" s="122"/>
      <c r="M46" s="122"/>
      <c r="N46" s="122"/>
      <c r="O46" s="66">
        <v>5523.2</v>
      </c>
      <c r="P46" s="66">
        <v>1</v>
      </c>
      <c r="Q46" s="68" t="str">
        <f>VLOOKUP(O46, '[1]لیست محصولات اردیبهشت ۱۴۰۳'!B:C,2,0)</f>
        <v>کوتوا دانکن | Kotowa Duncan</v>
      </c>
      <c r="R46" s="66"/>
      <c r="S46" s="69">
        <f>VLOOKUP(O46, '[1]لیست محصولات اردیبهشت ۱۴۰۳'!B:F,5,0)</f>
        <v>750</v>
      </c>
      <c r="T46" s="70">
        <f>VLOOKUP(O46, '[1]لیست محصولات اردیبهشت ۱۴۰۳'!B:G,6,0)</f>
        <v>12150000</v>
      </c>
      <c r="U46" s="97"/>
      <c r="V46" s="72">
        <f t="shared" si="1"/>
        <v>0</v>
      </c>
      <c r="W46" s="69">
        <f t="shared" si="2"/>
        <v>1</v>
      </c>
      <c r="X46" s="70">
        <f t="shared" si="3"/>
        <v>12150000</v>
      </c>
      <c r="Y46" s="73"/>
      <c r="Z46" s="70">
        <f t="shared" si="4"/>
        <v>12150000</v>
      </c>
      <c r="AA46" s="134"/>
      <c r="AB46" s="132"/>
      <c r="AC46" s="128"/>
      <c r="AD46" s="130"/>
      <c r="AE46" s="74"/>
      <c r="AF46" s="75"/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36">
        <v>25</v>
      </c>
      <c r="H47" s="139"/>
      <c r="I47" s="136" t="s">
        <v>1564</v>
      </c>
      <c r="J47" s="123" t="s">
        <v>1306</v>
      </c>
      <c r="K47" s="10" t="str">
        <f t="shared" ca="1" si="0"/>
        <v/>
      </c>
      <c r="L47" s="121" t="s">
        <v>954</v>
      </c>
      <c r="M47" s="121" t="s">
        <v>955</v>
      </c>
      <c r="N47" s="121" t="s">
        <v>956</v>
      </c>
      <c r="O47" s="102">
        <v>5501.3</v>
      </c>
      <c r="P47" s="102">
        <v>5</v>
      </c>
      <c r="Q47" s="12" t="str">
        <f>VLOOKUP(O47, '[1]لیست محصولات اردیبهشت ۱۴۰۳'!B:C,2,0)</f>
        <v>ورتکس | Vortex</v>
      </c>
      <c r="R47" s="102"/>
      <c r="S47" s="11">
        <f>VLOOKUP(O47, '[1]لیست محصولات اردیبهشت ۱۴۰۳'!B:F,5,0)</f>
        <v>4000</v>
      </c>
      <c r="T47" s="13">
        <f>VLOOKUP(O47, '[1]لیست محصولات اردیبهشت ۱۴۰۳'!B:G,6,0)</f>
        <v>51200000</v>
      </c>
      <c r="U47" s="14"/>
      <c r="V47" s="15">
        <f t="shared" si="1"/>
        <v>0</v>
      </c>
      <c r="W47" s="11">
        <f t="shared" si="2"/>
        <v>5</v>
      </c>
      <c r="X47" s="13">
        <f t="shared" si="3"/>
        <v>256000000</v>
      </c>
      <c r="Y47" s="16"/>
      <c r="Z47" s="13">
        <f t="shared" si="4"/>
        <v>256000000</v>
      </c>
      <c r="AA47" s="133" t="s">
        <v>33</v>
      </c>
      <c r="AB47" s="131" t="s">
        <v>957</v>
      </c>
      <c r="AC47" s="127" t="s">
        <v>958</v>
      </c>
      <c r="AD47" s="129"/>
      <c r="AE47" s="162" t="s">
        <v>1636</v>
      </c>
      <c r="AF47" s="20"/>
      <c r="AG47" s="21" t="str">
        <f t="shared" si="5"/>
        <v>TRUE</v>
      </c>
      <c r="AH47" s="22" t="str">
        <f t="shared" si="6"/>
        <v>کرمان بلوار جمهوري اسلامي همتي فر نبش كوچه شماره يك کافه دارسین - عبدالرضا ملک قاسمی 09133423604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38"/>
      <c r="H48" s="141"/>
      <c r="I48" s="138"/>
      <c r="J48" s="124"/>
      <c r="K48" s="10" t="str">
        <f t="shared" ca="1" si="0"/>
        <v/>
      </c>
      <c r="L48" s="122"/>
      <c r="M48" s="122"/>
      <c r="N48" s="122"/>
      <c r="O48" s="102">
        <v>5511.2</v>
      </c>
      <c r="P48" s="102">
        <v>1</v>
      </c>
      <c r="Q48" s="12" t="str">
        <f>VLOOKUP(O48, '[1]لیست محصولات اردیبهشت ۱۴۰۳'!B:C,2,0)</f>
        <v>هامبلا | Hambella</v>
      </c>
      <c r="R48" s="102"/>
      <c r="S48" s="11">
        <f>VLOOKUP(O48, '[1]لیست محصولات اردیبهشت ۱۴۰۳'!B:F,5,0)</f>
        <v>750</v>
      </c>
      <c r="T48" s="13">
        <f>VLOOKUP(O48, '[1]لیست محصولات اردیبهشت ۱۴۰۳'!B:G,6,0)</f>
        <v>13350000</v>
      </c>
      <c r="U48" s="14"/>
      <c r="V48" s="15">
        <f t="shared" si="1"/>
        <v>0</v>
      </c>
      <c r="W48" s="11">
        <f t="shared" si="2"/>
        <v>1</v>
      </c>
      <c r="X48" s="13">
        <f t="shared" si="3"/>
        <v>13350000</v>
      </c>
      <c r="Y48" s="16"/>
      <c r="Z48" s="13">
        <f t="shared" si="4"/>
        <v>13350000</v>
      </c>
      <c r="AA48" s="134"/>
      <c r="AB48" s="132"/>
      <c r="AC48" s="128"/>
      <c r="AD48" s="130"/>
      <c r="AE48" s="163"/>
      <c r="AF48" s="20"/>
      <c r="AG48" s="21" t="str">
        <f t="shared" si="5"/>
        <v>TRUE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>
        <v>26</v>
      </c>
      <c r="H49" s="9">
        <v>275790160017</v>
      </c>
      <c r="I49" s="102" t="s">
        <v>1564</v>
      </c>
      <c r="J49" s="102" t="s">
        <v>1306</v>
      </c>
      <c r="K49" s="10" t="str">
        <f t="shared" ca="1" si="0"/>
        <v/>
      </c>
      <c r="L49" s="11" t="s">
        <v>116</v>
      </c>
      <c r="M49" s="11" t="s">
        <v>830</v>
      </c>
      <c r="N49" s="11" t="s">
        <v>1640</v>
      </c>
      <c r="O49" s="102">
        <v>5501.3</v>
      </c>
      <c r="P49" s="102">
        <v>1</v>
      </c>
      <c r="Q49" s="12" t="str">
        <f>VLOOKUP(O49, '[1]لیست محصولات اردیبهشت ۱۴۰۳'!B:C,2,0)</f>
        <v>ورتکس | Vortex</v>
      </c>
      <c r="R49" s="102"/>
      <c r="S49" s="11">
        <f>VLOOKUP(O49, '[1]لیست محصولات اردیبهشت ۱۴۰۳'!B:F,5,0)</f>
        <v>4000</v>
      </c>
      <c r="T49" s="13">
        <f>VLOOKUP(O49, '[1]لیست محصولات اردیبهشت ۱۴۰۳'!B:G,6,0)</f>
        <v>51200000</v>
      </c>
      <c r="U49" s="14"/>
      <c r="V49" s="15">
        <f t="shared" si="1"/>
        <v>0</v>
      </c>
      <c r="W49" s="11">
        <f t="shared" si="2"/>
        <v>1</v>
      </c>
      <c r="X49" s="13">
        <f t="shared" si="3"/>
        <v>51200000</v>
      </c>
      <c r="Y49" s="16"/>
      <c r="Z49" s="13">
        <f t="shared" si="4"/>
        <v>51200000</v>
      </c>
      <c r="AA49" s="17" t="s">
        <v>38</v>
      </c>
      <c r="AB49" s="12" t="s">
        <v>832</v>
      </c>
      <c r="AC49" s="18" t="s">
        <v>833</v>
      </c>
      <c r="AD49" s="19" t="s">
        <v>41</v>
      </c>
      <c r="AE49" s="96" t="s">
        <v>1641</v>
      </c>
      <c r="AF49" s="20"/>
      <c r="AG49" s="21" t="str">
        <f t="shared" si="5"/>
        <v>TRUE</v>
      </c>
      <c r="AH49" s="22" t="str">
        <f t="shared" si="6"/>
        <v>تهران شهرک غرب خیابان دادمان خیابان محمدرضا شجریان نبش کوچه نوزدهم  کافه نامبرتن - علیرضا منصوریان 09125445524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5</v>
      </c>
      <c r="AI240" s="53">
        <f t="shared" si="19"/>
        <v>0</v>
      </c>
      <c r="AJ240" s="54">
        <f>AH240-AI240</f>
        <v>5</v>
      </c>
      <c r="AK240" s="55">
        <f t="shared" si="23"/>
        <v>0.75</v>
      </c>
      <c r="AL240" s="56">
        <f>AO240+AQ240-[3]Sheet1!$AH241</f>
        <v>0</v>
      </c>
      <c r="AM240" s="56">
        <f t="shared" si="25"/>
        <v>-5</v>
      </c>
      <c r="AN240" s="55">
        <f t="shared" si="21"/>
        <v>0</v>
      </c>
      <c r="AO240" s="56"/>
      <c r="AP240" s="55">
        <f t="shared" si="22"/>
        <v>-0.75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1</v>
      </c>
      <c r="AI241" s="53">
        <f t="shared" si="19"/>
        <v>0</v>
      </c>
      <c r="AJ241" s="54">
        <f t="shared" ref="AJ241:AJ264" si="27">AH241-AI241</f>
        <v>1</v>
      </c>
      <c r="AK241" s="55">
        <f>AH241*AG241/1000</f>
        <v>0.75</v>
      </c>
      <c r="AL241" s="56">
        <f>AO241+AQ241-[3]Sheet1!$AH242</f>
        <v>0</v>
      </c>
      <c r="AM241" s="56">
        <f t="shared" si="25"/>
        <v>-1</v>
      </c>
      <c r="AN241" s="55">
        <f t="shared" si="21"/>
        <v>0</v>
      </c>
      <c r="AO241" s="56"/>
      <c r="AP241" s="55">
        <f t="shared" si="22"/>
        <v>-0.75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21</v>
      </c>
      <c r="AI242" s="53">
        <f t="shared" si="19"/>
        <v>0</v>
      </c>
      <c r="AJ242" s="54">
        <f t="shared" si="27"/>
        <v>21</v>
      </c>
      <c r="AK242" s="55">
        <f t="shared" ref="AK242:AK267" si="28">AH242*AG242/1000</f>
        <v>84</v>
      </c>
      <c r="AL242" s="56">
        <f>AO242+AQ242-[3]Sheet1!$AH243</f>
        <v>0</v>
      </c>
      <c r="AM242" s="56">
        <f t="shared" si="25"/>
        <v>-21</v>
      </c>
      <c r="AN242" s="55">
        <f t="shared" si="21"/>
        <v>0</v>
      </c>
      <c r="AO242" s="56"/>
      <c r="AP242" s="55">
        <f t="shared" si="22"/>
        <v>-84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3</v>
      </c>
      <c r="AI251" s="53">
        <f t="shared" si="19"/>
        <v>0</v>
      </c>
      <c r="AJ251" s="54">
        <f t="shared" si="27"/>
        <v>3</v>
      </c>
      <c r="AK251" s="55">
        <f t="shared" si="28"/>
        <v>0.45</v>
      </c>
      <c r="AL251" s="56">
        <f>AO251+AQ251-[3]Sheet1!$AH252</f>
        <v>0</v>
      </c>
      <c r="AM251" s="56">
        <f t="shared" si="25"/>
        <v>-3</v>
      </c>
      <c r="AN251" s="55">
        <f t="shared" si="21"/>
        <v>0</v>
      </c>
      <c r="AO251" s="56"/>
      <c r="AP251" s="55">
        <f t="shared" si="22"/>
        <v>-0.45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8</v>
      </c>
      <c r="AI252" s="53">
        <f t="shared" si="19"/>
        <v>0</v>
      </c>
      <c r="AJ252" s="54">
        <f t="shared" si="27"/>
        <v>8</v>
      </c>
      <c r="AK252" s="55">
        <f t="shared" si="28"/>
        <v>6</v>
      </c>
      <c r="AL252" s="56">
        <f>AO252+AQ252-[3]Sheet1!$AH253</f>
        <v>0</v>
      </c>
      <c r="AM252" s="56">
        <f t="shared" si="25"/>
        <v>-8</v>
      </c>
      <c r="AN252" s="55">
        <f t="shared" si="21"/>
        <v>0</v>
      </c>
      <c r="AO252" s="56"/>
      <c r="AP252" s="55">
        <f t="shared" si="22"/>
        <v>-6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7</v>
      </c>
      <c r="AI253" s="53">
        <f t="shared" si="19"/>
        <v>0</v>
      </c>
      <c r="AJ253" s="54">
        <f t="shared" si="27"/>
        <v>7</v>
      </c>
      <c r="AK253" s="55">
        <f t="shared" si="28"/>
        <v>1.05</v>
      </c>
      <c r="AL253" s="56">
        <f>AO253+AQ253-[3]Sheet1!$AH254</f>
        <v>0</v>
      </c>
      <c r="AM253" s="56">
        <f t="shared" si="25"/>
        <v>-7</v>
      </c>
      <c r="AN253" s="55">
        <f t="shared" si="21"/>
        <v>0</v>
      </c>
      <c r="AO253" s="56"/>
      <c r="AP253" s="55">
        <f t="shared" si="22"/>
        <v>-1.05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2</v>
      </c>
      <c r="AI254" s="53">
        <f t="shared" si="19"/>
        <v>0</v>
      </c>
      <c r="AJ254" s="54">
        <f t="shared" si="27"/>
        <v>2</v>
      </c>
      <c r="AK254" s="55">
        <f t="shared" si="28"/>
        <v>1.5</v>
      </c>
      <c r="AL254" s="56">
        <f>AO254+AQ254-[3]Sheet1!$AH255</f>
        <v>0</v>
      </c>
      <c r="AM254" s="56">
        <f t="shared" si="25"/>
        <v>-2</v>
      </c>
      <c r="AN254" s="55">
        <f t="shared" si="21"/>
        <v>0</v>
      </c>
      <c r="AO254" s="56"/>
      <c r="AP254" s="55">
        <f t="shared" si="22"/>
        <v>-1.5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58">
    <mergeCell ref="AD45:AD46"/>
    <mergeCell ref="AC45:AC46"/>
    <mergeCell ref="AB45:AB46"/>
    <mergeCell ref="AA45:AA46"/>
    <mergeCell ref="G43:G44"/>
    <mergeCell ref="N45:N46"/>
    <mergeCell ref="M45:M46"/>
    <mergeCell ref="L45:L46"/>
    <mergeCell ref="J45:J46"/>
    <mergeCell ref="I45:I46"/>
    <mergeCell ref="G45:G46"/>
    <mergeCell ref="M43:M44"/>
    <mergeCell ref="L43:L44"/>
    <mergeCell ref="J43:J44"/>
    <mergeCell ref="I43:I44"/>
    <mergeCell ref="H43:H44"/>
    <mergeCell ref="AD43:AD44"/>
    <mergeCell ref="AC43:AC44"/>
    <mergeCell ref="AB43:AB44"/>
    <mergeCell ref="AA43:AA44"/>
    <mergeCell ref="N43:N44"/>
    <mergeCell ref="H40:H42"/>
    <mergeCell ref="G40:G42"/>
    <mergeCell ref="AC40:AC42"/>
    <mergeCell ref="AD40:AD42"/>
    <mergeCell ref="AB40:AB42"/>
    <mergeCell ref="AA40:AA42"/>
    <mergeCell ref="N40:N42"/>
    <mergeCell ref="M40:M42"/>
    <mergeCell ref="L40:L42"/>
    <mergeCell ref="J40:J42"/>
    <mergeCell ref="I40:I42"/>
    <mergeCell ref="H38:H39"/>
    <mergeCell ref="G38:G39"/>
    <mergeCell ref="AD38:AD39"/>
    <mergeCell ref="AC38:AC39"/>
    <mergeCell ref="AB38:AB39"/>
    <mergeCell ref="AA38:AA39"/>
    <mergeCell ref="N38:N39"/>
    <mergeCell ref="M38:M39"/>
    <mergeCell ref="L38:L39"/>
    <mergeCell ref="J38:J39"/>
    <mergeCell ref="I38:I39"/>
    <mergeCell ref="I35:I37"/>
    <mergeCell ref="H35:H37"/>
    <mergeCell ref="G35:G37"/>
    <mergeCell ref="AD35:AD37"/>
    <mergeCell ref="AC35:AC37"/>
    <mergeCell ref="AB35:AB37"/>
    <mergeCell ref="AA35:AA37"/>
    <mergeCell ref="AD33:AD34"/>
    <mergeCell ref="N35:N37"/>
    <mergeCell ref="M35:M37"/>
    <mergeCell ref="L35:L37"/>
    <mergeCell ref="J35:J37"/>
    <mergeCell ref="H33:H34"/>
    <mergeCell ref="G33:G34"/>
    <mergeCell ref="AA33:AA34"/>
    <mergeCell ref="AB33:AB34"/>
    <mergeCell ref="AC33:AC34"/>
    <mergeCell ref="N33:N34"/>
    <mergeCell ref="M33:M34"/>
    <mergeCell ref="L33:L34"/>
    <mergeCell ref="J33:J34"/>
    <mergeCell ref="I33:I34"/>
    <mergeCell ref="AC27:AC30"/>
    <mergeCell ref="AD27:AD30"/>
    <mergeCell ref="AB27:AB30"/>
    <mergeCell ref="AA27:AA30"/>
    <mergeCell ref="G27:G30"/>
    <mergeCell ref="H27:H30"/>
    <mergeCell ref="I27:I30"/>
    <mergeCell ref="J27:J30"/>
    <mergeCell ref="L27:L30"/>
    <mergeCell ref="M27:M30"/>
    <mergeCell ref="N27:N30"/>
    <mergeCell ref="H22:H25"/>
    <mergeCell ref="G22:G25"/>
    <mergeCell ref="AD22:AD25"/>
    <mergeCell ref="AC22:AC25"/>
    <mergeCell ref="AB22:AB25"/>
    <mergeCell ref="AA22:AA25"/>
    <mergeCell ref="N22:N25"/>
    <mergeCell ref="M22:M25"/>
    <mergeCell ref="L22:L25"/>
    <mergeCell ref="J22:J25"/>
    <mergeCell ref="I22:I25"/>
    <mergeCell ref="H20:H21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J20:J21"/>
    <mergeCell ref="I20:I21"/>
    <mergeCell ref="H17:H18"/>
    <mergeCell ref="G17:G18"/>
    <mergeCell ref="AD17:AD18"/>
    <mergeCell ref="AC17:AC18"/>
    <mergeCell ref="AA17:AA18"/>
    <mergeCell ref="AB17:AB18"/>
    <mergeCell ref="N17:N18"/>
    <mergeCell ref="M17:M18"/>
    <mergeCell ref="L17:L18"/>
    <mergeCell ref="J17:J18"/>
    <mergeCell ref="I17:I18"/>
    <mergeCell ref="I10:I11"/>
    <mergeCell ref="H10:H11"/>
    <mergeCell ref="H12:H14"/>
    <mergeCell ref="G12:G14"/>
    <mergeCell ref="AD12:AD14"/>
    <mergeCell ref="AC12:AC14"/>
    <mergeCell ref="AB12:AB14"/>
    <mergeCell ref="AA12:AA14"/>
    <mergeCell ref="N12:N14"/>
    <mergeCell ref="M12:M14"/>
    <mergeCell ref="L12:L14"/>
    <mergeCell ref="J12:J14"/>
    <mergeCell ref="I12:I14"/>
    <mergeCell ref="AD7:AD8"/>
    <mergeCell ref="AC7:AC8"/>
    <mergeCell ref="AB7:AB8"/>
    <mergeCell ref="AA7:AA8"/>
    <mergeCell ref="N10:N11"/>
    <mergeCell ref="A1:B1"/>
    <mergeCell ref="C1:D1"/>
    <mergeCell ref="E1:F1"/>
    <mergeCell ref="U1:V1"/>
    <mergeCell ref="N7:N8"/>
    <mergeCell ref="M7:M8"/>
    <mergeCell ref="L7:L8"/>
    <mergeCell ref="J7:J8"/>
    <mergeCell ref="I7:I8"/>
    <mergeCell ref="H7:H8"/>
    <mergeCell ref="G7:G8"/>
    <mergeCell ref="G10:G11"/>
    <mergeCell ref="AD10:AD11"/>
    <mergeCell ref="AC10:AC11"/>
    <mergeCell ref="AB10:AB11"/>
    <mergeCell ref="AA10:AA11"/>
    <mergeCell ref="M10:M11"/>
    <mergeCell ref="L10:L11"/>
    <mergeCell ref="J10:J11"/>
    <mergeCell ref="AE47:AE48"/>
    <mergeCell ref="N47:N48"/>
    <mergeCell ref="M47:M48"/>
    <mergeCell ref="L47:L48"/>
    <mergeCell ref="J47:J48"/>
    <mergeCell ref="I47:I48"/>
    <mergeCell ref="H47:H48"/>
    <mergeCell ref="G47:G48"/>
    <mergeCell ref="AD47:AD48"/>
    <mergeCell ref="AC47:AC48"/>
    <mergeCell ref="AB47:AB48"/>
    <mergeCell ref="AA47:AA48"/>
  </mergeCells>
  <conditionalFormatting sqref="G2:J3 AD2:AD7 Z2:Z200 J4:J7 J9:J10 AD9:AD10 G12:J12 AD12 G15:J17 AD15:AD17 G19:J20 AD19:AD20 G22:J22 AD22 G26:J27 AD26:AD27 G31:J33 AD31:AD33 G35:J35 AD35 G38:J38 AD38 G40:J40 AD40 G43:J43 AD43 G45:J45 AD45 H46 G47:J47 AD47 G49:J200 AD49:AD200">
    <cfRule type="expression" dxfId="50" priority="63">
      <formula>$A2</formula>
    </cfRule>
    <cfRule type="expression" dxfId="49" priority="65">
      <formula>$E2</formula>
    </cfRule>
  </conditionalFormatting>
  <conditionalFormatting sqref="K2:Z2 G2:J3 AA2:AF7 Q3:Z200 J4:J7 J9:J10 AA9:AF10 G12:P12 AA12:AF12 G15:P17 AA15:AF17 G19:P20 AA19:AF20 G22:P22 AA22:AF22 G26:P27 AA26:AF27 G31:P33 AA31:AF33 G35:P35 AA35:AF35 G38:P38 AA38:AF38 G40:P40 AA40:AF40 G43:P43 AA43:AF43 G45:P45 AA45:AF45 H46 G47:P47 AA47:AF47 G49:P200 AA49:AF200 K3:P3 H4:H7 K4:K11 O4:P11 AE8:AF8 H9:H10 AE11:AF11 K13:K14 O13:P14 AE13:AF14 K18 O18:P18 AE18:AF18 K21 O21:P21 AE21:AF21 K23:K25 O23:P25 AE23:AF25 K28:K30 O28:P30 AE28:AF30 K34 O34:P34 AE34:AF34 K36:K37 O36:P37 AE36:AF37 K39 O39:P39 AE39:AF39 K41:K42 O41:P42 AE41:AF42 K44 O44:P44 AE44:AF44 K46 O46:P46 AE46:AF46 K48 O48:P48 AF48">
    <cfRule type="expression" dxfId="48" priority="64">
      <formula>$C2</formula>
    </cfRule>
  </conditionalFormatting>
  <conditionalFormatting sqref="W2:W200">
    <cfRule type="expression" dxfId="4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{2BAE0171-FC03-4AFB-BAD6-4D182EB6A51F}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{EAA721AE-6E17-401A-8B1B-5C7C5CC042A1}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{FBB8D36B-1F4C-4E70-B206-2A4F25580257}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{F1999589-08C7-4991-8C16-43038AE6CDE7}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{5A6520D8-833F-49B4-9B10-CB3D05A7FFEA}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{F779061A-D4A2-4C99-9633-EBB8E0EED457}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{690BF8DE-04DB-42BF-82A4-8779DD075C8A}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{A7E125E5-3CE9-49E3-B179-72BE1A5E4F00}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{936E3E84-B252-458B-BC43-BD60F47470B0}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{8085E6D6-F149-42C9-8E2D-2F1D058D33C8}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{27AD9F5A-6F0A-47B1-8320-C4117FFD252F}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{C0A11B20-36D5-4DE0-8F9C-199F8F9D2D80}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{6E7559E1-D22C-47E7-87EA-7C5E23044F50}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{F697490A-8B7D-47F3-9B6E-60D055831210}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{B6EC8EB2-C279-4067-8ABB-68D0DB9BEC5C}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{F4056862-D91D-4ABC-989E-D345E4DA276B}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{9A974E3E-A6BB-446D-ABFE-3B0595018C8A}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{0DC38984-644C-4BC3-BB61-E4AAA228FF1E}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{1C3B5F11-E4E7-405C-8EA9-A53E3C9D94AE}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{B02C2596-FAC5-4B0F-AAD2-3EBCAA9227E1}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{9294988A-7BB4-405E-8658-E7629DFAA61F}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{867CD9E9-4FF0-456B-97AA-B655A7155AB6}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{8EDF888E-95CB-41A4-9C6B-A3CBAA22408F}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{6AD67C53-00EC-4866-A670-2F382003E354}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{DA62A198-BCA0-4612-B179-CA6FAD316AFD}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{7F19AECB-04D2-4DC2-A975-908355C145E4}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{77C39764-37FB-47B1-89F5-BA7ECEEF1877}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{5029479C-50BE-40CE-8F25-4612C3A5BA70}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{46413353-34AA-47AB-AE88-E8AC02C87C95}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{A445BAB5-DBB7-4BF1-AD1B-C2331130637C}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{276A7EEB-5D79-4215-9EDF-C7A021EAE677}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{07538A2E-FD3B-4B46-8B7A-E97AA1F89BBC}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{06630EEF-CD19-4B2A-984E-3D55CEFCF25F}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{BD294DA0-CBB7-414F-9BE3-5FB374AD4A38}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{812CABE3-BFFB-4D1A-8A0E-4F988EBCE017}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{BF2CBB40-EA0A-4C8D-A415-1B3AA5A5FCD9}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{6081C9B5-22DE-4D37-BE80-09E70A65A933}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{C6D7E9E6-3402-4BA2-8F91-AD001B37E3C4}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{672D75E5-5481-480D-B005-9112DF6CAEBA}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{C257AEFA-8AF1-416E-8B7A-B632220D3E90}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{535D5BA1-00BD-4CC2-80E1-28C72100E4AB}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{880D6714-B01D-4F1E-BF5A-30EEAD2A3429}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{EB0B32D8-DE68-49BB-B886-F7B3F47B8D74}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{CCC4E558-5400-427E-AC23-1A90006C1E9F}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{A7BC3136-69DE-430B-B8AE-7642447FB2CC}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{82B0F329-3F47-48D6-9561-FE8A413425DA}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{CFED8BC9-EA0A-4D34-9328-1442249F79D3}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{A6D2A4C4-175F-4BDC-AC49-97910DE1505B}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{4DBFA610-88B9-4B29-8DDD-8B06ECCDB7BB}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{304C943F-FC39-49C9-91FE-49C0A7DFE27D}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{062608A9-A356-4D64-ADF5-673AB839F9E3}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{9335F4F7-4BFF-433C-AF64-4F8813AEDB3B}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{C9C13740-A218-4E43-B3FE-7F9833434C62}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{D4CD77AB-4A8A-43FF-AB13-B14320BE7968}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{7CAFF944-F7BD-42E9-8025-D42268749C00}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{F4336CB5-D787-4CE2-9223-B382D0EDD2D9}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{5ED3361C-E7F2-49CD-A61F-25C30405F0A3}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{EAF08ABF-D492-43A4-8DE7-9303DDB06815}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{ABDC0D06-5111-4CCD-BD27-086EBD8AAB64}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{42C8F015-95F5-4168-A97D-A7DC1B24BC51}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{8334D855-6263-47B6-916D-BA37768E22AB}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AE0171-FC03-4AFB-BAD6-4D182EB6A51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AA721AE-6E17-401A-8B1B-5C7C5CC042A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BB8D36B-1F4C-4E70-B206-2A4F2558025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1999589-08C7-4991-8C16-43038AE6CDE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A6520D8-833F-49B4-9B10-CB3D05A7FF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779061A-D4A2-4C99-9633-EBB8E0EED45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690BF8DE-04DB-42BF-82A4-8779DD075C8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7E125E5-3CE9-49E3-B179-72BE1A5E4F0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36E3E84-B252-458B-BC43-BD60F47470B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085E6D6-F149-42C9-8E2D-2F1D058D33C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7AD9F5A-6F0A-47B1-8320-C4117FFD252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0A11B20-36D5-4DE0-8F9C-199F8F9D2D8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E7559E1-D22C-47E7-87EA-7C5E23044F5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97490A-8B7D-47F3-9B6E-60D05583121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EC8EB2-C279-4067-8ABB-68D0DB9BEC5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4056862-D91D-4ABC-989E-D345E4DA27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A974E3E-A6BB-446D-ABFE-3B0595018C8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DC38984-644C-4BC3-BB61-E4AAA228FF1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C3B5F11-E4E7-405C-8EA9-A53E3C9D94A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02C2596-FAC5-4B0F-AAD2-3EBCAA9227E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294988A-7BB4-405E-8658-E7629DFAA61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67CD9E9-4FF0-456B-97AA-B655A7155AB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EDF888E-95CB-41A4-9C6B-A3CBAA22408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AD67C53-00EC-4866-A670-2F382003E35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A62A198-BCA0-4612-B179-CA6FAD316AF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F19AECB-04D2-4DC2-A975-908355C145E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7C39764-37FB-47B1-89F5-BA7ECEEF187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029479C-50BE-40CE-8F25-4612C3A5BA7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6413353-34AA-47AB-AE88-E8AC02C87C9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445BAB5-DBB7-4BF1-AD1B-C2331130637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76A7EEB-5D79-4215-9EDF-C7A021EAE67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7538A2E-FD3B-4B46-8B7A-E97AA1F89BB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6630EEF-CD19-4B2A-984E-3D55CEFCF25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D294DA0-CBB7-414F-9BE3-5FB374AD4A3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12CABE3-BFFB-4D1A-8A0E-4F988EBCE01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F2CBB40-EA0A-4C8D-A415-1B3AA5A5FCD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081C9B5-22DE-4D37-BE80-09E70A65A93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6D7E9E6-3402-4BA2-8F91-AD001B37E3C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72D75E5-5481-480D-B005-9112DF6CAE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257AEFA-8AF1-416E-8B7A-B632220D3E9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35D5BA1-00BD-4CC2-80E1-28C72100E4A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80D6714-B01D-4F1E-BF5A-30EEAD2A342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B0B32D8-DE68-49BB-B886-F7B3F47B8D7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CC4E558-5400-427E-AC23-1A90006C1E9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7BC3136-69DE-430B-B8AE-7642447FB2C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2B0F329-3F47-48D6-9561-FE8A413425D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FED8BC9-EA0A-4D34-9328-1442249F79D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6D2A4C4-175F-4BDC-AC49-97910DE1505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DBFA610-88B9-4B29-8DDD-8B06ECCDB7B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04C943F-FC39-49C9-91FE-49C0A7DFE27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62608A9-A356-4D64-ADF5-673AB839F9E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335F4F7-4BFF-433C-AF64-4F8813AEDB3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9C13740-A218-4E43-B3FE-7F9833434C6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4CD77AB-4A8A-43FF-AB13-B14320BE796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CAFF944-F7BD-42E9-8025-D42268749C0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4336CB5-D787-4CE2-9223-B382D0EDD2D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ED3361C-E7F2-49CD-A61F-25C30405F0A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AF08ABF-D492-43A4-8DE7-9303DDB0681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BDC0D06-5111-4CCD-BD27-086EBD8AAB6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2C8F015-95F5-4168-A97D-A7DC1B24BC5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334D855-6263-47B6-916D-BA37768E22A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5E30B-CDEF-4EBF-B0DD-9C5534696BA8}">
  <dimension ref="A1:AR267"/>
  <sheetViews>
    <sheetView rightToLeft="1" topLeftCell="G1" zoomScale="70" zoomScaleNormal="70" workbookViewId="0">
      <selection activeCell="M11" sqref="M11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21875" style="25" bestFit="1" customWidth="1"/>
    <col min="9" max="9" width="24.5546875" style="23" bestFit="1" customWidth="1"/>
    <col min="10" max="10" width="14.5546875" style="23" bestFit="1" customWidth="1"/>
    <col min="11" max="11" width="14.109375" style="23" hidden="1" customWidth="1"/>
    <col min="12" max="14" width="20.6640625" style="23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83.5546875" style="23" bestFit="1" customWidth="1"/>
    <col min="29" max="29" width="15.77734375" style="28" bestFit="1" customWidth="1"/>
    <col min="30" max="30" width="13.6640625" style="29" bestFit="1" customWidth="1"/>
    <col min="31" max="31" width="37.88671875" style="23" bestFit="1" customWidth="1"/>
    <col min="32" max="32" width="28.33203125" style="23" bestFit="1" customWidth="1"/>
    <col min="33" max="33" width="13.5546875" style="23" bestFit="1" customWidth="1"/>
    <col min="34" max="34" width="102.332031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02">
        <v>1</v>
      </c>
      <c r="H2" s="9">
        <v>275780223575</v>
      </c>
      <c r="I2" s="102" t="s">
        <v>1564</v>
      </c>
      <c r="J2" s="102"/>
      <c r="K2" s="10" t="str">
        <f t="shared" ref="K2:K65" ca="1" si="0">IF(C2, TODAY(), "" )</f>
        <v/>
      </c>
      <c r="L2" s="11" t="s">
        <v>1021</v>
      </c>
      <c r="M2" s="11" t="s">
        <v>1633</v>
      </c>
      <c r="N2" s="11"/>
      <c r="O2" s="102">
        <v>5501.2</v>
      </c>
      <c r="P2" s="102">
        <v>1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9900000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9900000</v>
      </c>
      <c r="Y2" s="16"/>
      <c r="Z2" s="13">
        <f t="shared" ref="Z2:Z65" si="4">X2-Y2</f>
        <v>9900000</v>
      </c>
      <c r="AA2" s="17" t="s">
        <v>38</v>
      </c>
      <c r="AB2" s="12" t="s">
        <v>1634</v>
      </c>
      <c r="AC2" s="18" t="s">
        <v>1635</v>
      </c>
      <c r="AD2" s="19" t="s">
        <v>41</v>
      </c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جنت آباد مرکزی - خیابان اقاقیا - خیابان نسترن - خیابان مهر - کوچه سرو ۶ پلاک ۲ واحد ۸  - میلاد حیدری 09129476829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6">
        <v>2</v>
      </c>
      <c r="H3" s="139"/>
      <c r="I3" s="136" t="s">
        <v>1564</v>
      </c>
      <c r="J3" s="123" t="s">
        <v>1306</v>
      </c>
      <c r="K3" s="10" t="str">
        <f t="shared" ca="1" si="0"/>
        <v/>
      </c>
      <c r="L3" s="121" t="s">
        <v>315</v>
      </c>
      <c r="M3" s="121" t="s">
        <v>316</v>
      </c>
      <c r="N3" s="121" t="s">
        <v>317</v>
      </c>
      <c r="O3" s="102">
        <v>5511.3</v>
      </c>
      <c r="P3" s="102">
        <v>8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69600000</v>
      </c>
      <c r="U3" s="14"/>
      <c r="V3" s="15">
        <f t="shared" si="1"/>
        <v>0</v>
      </c>
      <c r="W3" s="11">
        <f t="shared" si="2"/>
        <v>8</v>
      </c>
      <c r="X3" s="13">
        <f t="shared" si="3"/>
        <v>556800000</v>
      </c>
      <c r="Y3" s="16"/>
      <c r="Z3" s="13">
        <f t="shared" si="4"/>
        <v>556800000</v>
      </c>
      <c r="AA3" s="133" t="s">
        <v>38</v>
      </c>
      <c r="AB3" s="131" t="s">
        <v>318</v>
      </c>
      <c r="AC3" s="127" t="s">
        <v>319</v>
      </c>
      <c r="AD3" s="129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>تهران خيابان انقلاب خيابان فلسطين نبش كوچه ي نايبي  ویکافه - محمدرضا دلجو 09051534303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37"/>
      <c r="H4" s="140"/>
      <c r="I4" s="137"/>
      <c r="J4" s="151"/>
      <c r="K4" s="10" t="str">
        <f t="shared" ca="1" si="0"/>
        <v/>
      </c>
      <c r="L4" s="135"/>
      <c r="M4" s="135"/>
      <c r="N4" s="135"/>
      <c r="O4" s="102">
        <v>5511.1</v>
      </c>
      <c r="P4" s="102">
        <v>7</v>
      </c>
      <c r="Q4" s="12" t="str">
        <f>VLOOKUP(O4, '[1]لیست محصولات اردیبهشت ۱۴۰۳'!B:C,2,0)</f>
        <v>هامبلا | Hambella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2800000</v>
      </c>
      <c r="U4" s="14"/>
      <c r="V4" s="15">
        <f t="shared" si="1"/>
        <v>0</v>
      </c>
      <c r="W4" s="11">
        <f t="shared" si="2"/>
        <v>7</v>
      </c>
      <c r="X4" s="13">
        <f t="shared" si="3"/>
        <v>19600000</v>
      </c>
      <c r="Y4" s="16"/>
      <c r="Z4" s="13">
        <f t="shared" si="4"/>
        <v>19600000</v>
      </c>
      <c r="AA4" s="155"/>
      <c r="AB4" s="154"/>
      <c r="AC4" s="153"/>
      <c r="AD4" s="152"/>
      <c r="AE4" s="18"/>
      <c r="AF4" s="20"/>
      <c r="AG4" s="21" t="str">
        <f t="shared" si="5"/>
        <v>TRUE</v>
      </c>
      <c r="AH4" s="22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37"/>
      <c r="H5" s="140"/>
      <c r="I5" s="137"/>
      <c r="J5" s="151"/>
      <c r="K5" s="10" t="str">
        <f t="shared" ca="1" si="0"/>
        <v/>
      </c>
      <c r="L5" s="135"/>
      <c r="M5" s="135"/>
      <c r="N5" s="135"/>
      <c r="O5" s="102">
        <v>5522.1</v>
      </c>
      <c r="P5" s="102">
        <v>7</v>
      </c>
      <c r="Q5" s="12" t="str">
        <f>VLOOKUP(O5, '[1]لیست محصولات اردیبهشت ۱۴۰۳'!B:C,2,0)</f>
        <v>تامارا | Tamara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2600000</v>
      </c>
      <c r="U5" s="14"/>
      <c r="V5" s="15">
        <f t="shared" si="1"/>
        <v>0</v>
      </c>
      <c r="W5" s="11">
        <f t="shared" si="2"/>
        <v>7</v>
      </c>
      <c r="X5" s="13">
        <f t="shared" si="3"/>
        <v>18200000</v>
      </c>
      <c r="Y5" s="16"/>
      <c r="Z5" s="13">
        <f t="shared" si="4"/>
        <v>18200000</v>
      </c>
      <c r="AA5" s="155"/>
      <c r="AB5" s="154"/>
      <c r="AC5" s="153"/>
      <c r="AD5" s="152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38"/>
      <c r="H6" s="141"/>
      <c r="I6" s="138"/>
      <c r="J6" s="124"/>
      <c r="K6" s="10" t="str">
        <f t="shared" ca="1" si="0"/>
        <v/>
      </c>
      <c r="L6" s="122"/>
      <c r="M6" s="122"/>
      <c r="N6" s="122"/>
      <c r="O6" s="102">
        <v>5511.2</v>
      </c>
      <c r="P6" s="102">
        <v>2</v>
      </c>
      <c r="Q6" s="12" t="str">
        <f>VLOOKUP(O6, '[1]لیست محصولات اردیبهشت ۱۴۰۳'!B:C,2,0)</f>
        <v>هامبلا | Hambella</v>
      </c>
      <c r="R6" s="102"/>
      <c r="S6" s="11">
        <f>VLOOKUP(O6, '[1]لیست محصولات اردیبهشت ۱۴۰۳'!B:F,5,0)</f>
        <v>750</v>
      </c>
      <c r="T6" s="13">
        <f>VLOOKUP(O6, '[1]لیست محصولات اردیبهشت ۱۴۰۳'!B:G,6,0)</f>
        <v>13350000</v>
      </c>
      <c r="U6" s="14"/>
      <c r="V6" s="15">
        <f t="shared" si="1"/>
        <v>0</v>
      </c>
      <c r="W6" s="11">
        <f t="shared" si="2"/>
        <v>2</v>
      </c>
      <c r="X6" s="13">
        <f t="shared" si="3"/>
        <v>26700000</v>
      </c>
      <c r="Y6" s="16"/>
      <c r="Z6" s="13">
        <f t="shared" si="4"/>
        <v>26700000</v>
      </c>
      <c r="AA6" s="134"/>
      <c r="AB6" s="132"/>
      <c r="AC6" s="128"/>
      <c r="AD6" s="130"/>
      <c r="AE6" s="18"/>
      <c r="AF6" s="20"/>
      <c r="AG6" s="21" t="str">
        <f t="shared" si="5"/>
        <v>TRUE</v>
      </c>
      <c r="AH6" s="22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3</v>
      </c>
      <c r="H7" s="125">
        <v>275791311838</v>
      </c>
      <c r="I7" s="123" t="s">
        <v>1564</v>
      </c>
      <c r="J7" s="123"/>
      <c r="K7" s="10" t="str">
        <f t="shared" ca="1" si="0"/>
        <v/>
      </c>
      <c r="L7" s="121" t="s">
        <v>116</v>
      </c>
      <c r="M7" s="121" t="s">
        <v>1642</v>
      </c>
      <c r="N7" s="121"/>
      <c r="O7" s="102">
        <v>3326.1</v>
      </c>
      <c r="P7" s="102">
        <v>1</v>
      </c>
      <c r="Q7" s="12" t="str">
        <f>VLOOKUP(O7, '[1]لیست محصولات اردیبهشت ۱۴۰۳'!B:C,2,0)</f>
        <v>میاگروس | Milagros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3750000</v>
      </c>
      <c r="U7" s="24"/>
      <c r="V7" s="15">
        <f t="shared" si="1"/>
        <v>0</v>
      </c>
      <c r="W7" s="11">
        <f t="shared" si="2"/>
        <v>1</v>
      </c>
      <c r="X7" s="13">
        <f t="shared" si="3"/>
        <v>3750000</v>
      </c>
      <c r="Y7" s="16"/>
      <c r="Z7" s="13">
        <f t="shared" si="4"/>
        <v>3750000</v>
      </c>
      <c r="AA7" s="133" t="s">
        <v>45</v>
      </c>
      <c r="AB7" s="131" t="s">
        <v>1643</v>
      </c>
      <c r="AC7" s="127" t="s">
        <v>1644</v>
      </c>
      <c r="AD7" s="129"/>
      <c r="AE7" s="18"/>
      <c r="AF7" s="20"/>
      <c r="AG7" s="21" t="str">
        <f t="shared" si="5"/>
        <v>TRUE</v>
      </c>
      <c r="AH7" s="22" t="str">
        <f t="shared" si="6"/>
        <v>قم بلوار امین کوچه 10/فرعی 8 /پلاک یک  - علیرضا وحیدی منفرد 09127177325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0"/>
        <v/>
      </c>
      <c r="L8" s="122"/>
      <c r="M8" s="122"/>
      <c r="N8" s="122"/>
      <c r="O8" s="102">
        <v>5501.1</v>
      </c>
      <c r="P8" s="102">
        <v>1</v>
      </c>
      <c r="Q8" s="12" t="str">
        <f>VLOOKUP(O8, '[1]لیست محصولات اردیبهشت ۱۴۰۳'!B:C,2,0)</f>
        <v>ورتکس | Vortex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2100000</v>
      </c>
      <c r="U8" s="14"/>
      <c r="V8" s="15">
        <f t="shared" si="1"/>
        <v>0</v>
      </c>
      <c r="W8" s="11">
        <f t="shared" si="2"/>
        <v>1</v>
      </c>
      <c r="X8" s="13">
        <f t="shared" si="3"/>
        <v>2100000</v>
      </c>
      <c r="Y8" s="16"/>
      <c r="Z8" s="13">
        <f t="shared" si="4"/>
        <v>2100000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3">
        <v>4</v>
      </c>
      <c r="H9" s="125">
        <v>275799123795</v>
      </c>
      <c r="I9" s="123" t="s">
        <v>1564</v>
      </c>
      <c r="J9" s="123"/>
      <c r="K9" s="10" t="str">
        <f t="shared" ca="1" si="0"/>
        <v/>
      </c>
      <c r="L9" s="121" t="s">
        <v>202</v>
      </c>
      <c r="M9" s="121" t="s">
        <v>551</v>
      </c>
      <c r="N9" s="121" t="s">
        <v>204</v>
      </c>
      <c r="O9" s="102">
        <v>5523.1</v>
      </c>
      <c r="P9" s="102">
        <v>1</v>
      </c>
      <c r="Q9" s="12" t="str">
        <f>VLOOKUP(O9, '[1]لیست محصولات اردیبهشت ۱۴۰۳'!B:C,2,0)</f>
        <v>کوتوا دانکن | Kotowa Duncan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2550000</v>
      </c>
      <c r="U9" s="14"/>
      <c r="V9" s="15">
        <f t="shared" si="1"/>
        <v>0</v>
      </c>
      <c r="W9" s="11">
        <f t="shared" si="2"/>
        <v>1</v>
      </c>
      <c r="X9" s="13">
        <f t="shared" si="3"/>
        <v>2550000</v>
      </c>
      <c r="Y9" s="16"/>
      <c r="Z9" s="13">
        <f t="shared" si="4"/>
        <v>2550000</v>
      </c>
      <c r="AA9" s="133" t="s">
        <v>38</v>
      </c>
      <c r="AB9" s="131" t="s">
        <v>205</v>
      </c>
      <c r="AC9" s="127" t="s">
        <v>206</v>
      </c>
      <c r="AD9" s="129" t="s">
        <v>41</v>
      </c>
      <c r="AE9" s="18"/>
      <c r="AF9" s="20"/>
      <c r="AG9" s="21" t="str">
        <f t="shared" si="5"/>
        <v>TRUE</v>
      </c>
      <c r="AH9" s="22" t="str">
        <f t="shared" si="6"/>
        <v>تهران میدان هفت تیر . خ مفتح جنوبی . خ ورکش . نبش کوچه سیاسی پ ۱۷.۷ کافه راب - اشکان رستمی 09384346362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4"/>
      <c r="H10" s="126"/>
      <c r="I10" s="124"/>
      <c r="J10" s="124"/>
      <c r="K10" s="10" t="str">
        <f t="shared" ca="1" si="0"/>
        <v/>
      </c>
      <c r="L10" s="122"/>
      <c r="M10" s="122"/>
      <c r="N10" s="122"/>
      <c r="O10" s="102">
        <v>3326.2</v>
      </c>
      <c r="P10" s="102">
        <v>1</v>
      </c>
      <c r="Q10" s="12" t="str">
        <f>VLOOKUP(O10, '[1]لیست محصولات اردیبهشت ۱۴۰۳'!B:C,2,0)</f>
        <v>میاگروس | Milagros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18150000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18150000</v>
      </c>
      <c r="Y10" s="16"/>
      <c r="Z10" s="13">
        <f t="shared" si="4"/>
        <v>18150000</v>
      </c>
      <c r="AA10" s="134"/>
      <c r="AB10" s="132"/>
      <c r="AC10" s="128"/>
      <c r="AD10" s="130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02">
        <v>5</v>
      </c>
      <c r="H11" s="9">
        <v>275800047850</v>
      </c>
      <c r="I11" s="102" t="s">
        <v>1564</v>
      </c>
      <c r="J11" s="102"/>
      <c r="K11" s="10" t="str">
        <f t="shared" ca="1" si="0"/>
        <v/>
      </c>
      <c r="L11" s="11" t="s">
        <v>280</v>
      </c>
      <c r="M11" s="11" t="s">
        <v>1645</v>
      </c>
      <c r="N11" s="11"/>
      <c r="O11" s="102">
        <v>5501.2</v>
      </c>
      <c r="P11" s="102">
        <v>1</v>
      </c>
      <c r="Q11" s="12" t="str">
        <f>VLOOKUP(O11, '[1]لیست محصولات اردیبهشت ۱۴۰۳'!B:C,2,0)</f>
        <v>ورتکس | Vortex</v>
      </c>
      <c r="R11" s="102" t="s">
        <v>151</v>
      </c>
      <c r="S11" s="11">
        <f>VLOOKUP(O11, '[1]لیست محصولات اردیبهشت ۱۴۰۳'!B:F,5,0)</f>
        <v>750</v>
      </c>
      <c r="T11" s="13">
        <f>VLOOKUP(O11, '[1]لیست محصولات اردیبهشت ۱۴۰۳'!B:G,6,0)</f>
        <v>9900000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9900000</v>
      </c>
      <c r="Y11" s="16"/>
      <c r="Z11" s="13">
        <f t="shared" si="4"/>
        <v>9900000</v>
      </c>
      <c r="AA11" s="17" t="s">
        <v>38</v>
      </c>
      <c r="AB11" s="12" t="s">
        <v>1646</v>
      </c>
      <c r="AC11" s="18" t="s">
        <v>1647</v>
      </c>
      <c r="AD11" s="19" t="s">
        <v>41</v>
      </c>
      <c r="AE11" s="103" t="s">
        <v>1648</v>
      </c>
      <c r="AF11" s="20"/>
      <c r="AG11" s="21" t="str">
        <f t="shared" si="5"/>
        <v>TRUE</v>
      </c>
      <c r="AH11" s="22" t="str">
        <f t="shared" si="6"/>
        <v>تهران خیابان فرشته خیابان دکتر حسابی ساختمان رادگان پلاک ۲۳ واحد ۳  - محسن سپاسی 09123025003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6</v>
      </c>
      <c r="H12" s="125">
        <v>275813551756</v>
      </c>
      <c r="I12" s="123" t="s">
        <v>1564</v>
      </c>
      <c r="J12" s="123"/>
      <c r="K12" s="10" t="str">
        <f t="shared" ca="1" si="0"/>
        <v/>
      </c>
      <c r="L12" s="121" t="s">
        <v>221</v>
      </c>
      <c r="M12" s="121" t="s">
        <v>1649</v>
      </c>
      <c r="N12" s="121"/>
      <c r="O12" s="102">
        <v>3326.1</v>
      </c>
      <c r="P12" s="102">
        <v>1</v>
      </c>
      <c r="Q12" s="12" t="str">
        <f>VLOOKUP(O12, '[1]لیست محصولات اردیبهشت ۱۴۰۳'!B:C,2,0)</f>
        <v>میاگروس | Milagros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3750000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3750000</v>
      </c>
      <c r="Y12" s="16"/>
      <c r="Z12" s="13">
        <f t="shared" si="4"/>
        <v>3750000</v>
      </c>
      <c r="AA12" s="133" t="s">
        <v>38</v>
      </c>
      <c r="AB12" s="131" t="s">
        <v>1650</v>
      </c>
      <c r="AC12" s="127" t="s">
        <v>1651</v>
      </c>
      <c r="AD12" s="129" t="s">
        <v>41</v>
      </c>
      <c r="AE12" s="18"/>
      <c r="AF12" s="20"/>
      <c r="AG12" s="21" t="str">
        <f t="shared" si="5"/>
        <v>TRUE</v>
      </c>
      <c r="AH12" s="22" t="str">
        <f t="shared" si="6"/>
        <v>تهران خانی آبادنو ،شهرک شریعتی، خیابان مهران جنوبی،کوچه ایثاربخش، پلاک ۲۶، واحدیک و‌چهار  - رضا رحیم زاده 09125972256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4"/>
      <c r="H13" s="126"/>
      <c r="I13" s="124"/>
      <c r="J13" s="124"/>
      <c r="K13" s="10" t="str">
        <f t="shared" ca="1" si="0"/>
        <v/>
      </c>
      <c r="L13" s="122"/>
      <c r="M13" s="122"/>
      <c r="N13" s="122"/>
      <c r="O13" s="102">
        <v>5523.1</v>
      </c>
      <c r="P13" s="102">
        <v>1</v>
      </c>
      <c r="Q13" s="12" t="str">
        <f>VLOOKUP(O13, '[1]لیست محصولات اردیبهشت ۱۴۰۳'!B:C,2,0)</f>
        <v>کوتوا دانکن | Kotowa Duncan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2550000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2550000</v>
      </c>
      <c r="Y13" s="16"/>
      <c r="Z13" s="13">
        <f t="shared" si="4"/>
        <v>2550000</v>
      </c>
      <c r="AA13" s="134"/>
      <c r="AB13" s="132"/>
      <c r="AC13" s="128"/>
      <c r="AD13" s="130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02">
        <v>7</v>
      </c>
      <c r="H14" s="9">
        <v>275814120163</v>
      </c>
      <c r="I14" s="102" t="s">
        <v>1564</v>
      </c>
      <c r="J14" s="102"/>
      <c r="K14" s="10" t="str">
        <f t="shared" ca="1" si="0"/>
        <v/>
      </c>
      <c r="L14" s="11" t="s">
        <v>30</v>
      </c>
      <c r="M14" s="11" t="s">
        <v>1652</v>
      </c>
      <c r="N14" s="11" t="s">
        <v>1653</v>
      </c>
      <c r="O14" s="102">
        <v>5511.11</v>
      </c>
      <c r="P14" s="102">
        <v>1</v>
      </c>
      <c r="Q14" s="65" t="str">
        <f>VLOOKUP(O14, '[1]لیست محصولات اردیبهشت ۱۴۰۳'!B:C,2,0)</f>
        <v>هامبلا(رست دمی) | Hambella( Filter Roast)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2800000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2800000</v>
      </c>
      <c r="Y14" s="16"/>
      <c r="Z14" s="13">
        <f t="shared" si="4"/>
        <v>2800000</v>
      </c>
      <c r="AA14" s="17" t="s">
        <v>38</v>
      </c>
      <c r="AB14" s="12" t="s">
        <v>1654</v>
      </c>
      <c r="AC14" s="18" t="s">
        <v>1655</v>
      </c>
      <c r="AD14" s="19" t="s">
        <v>41</v>
      </c>
      <c r="AE14" s="18"/>
      <c r="AF14" s="20"/>
      <c r="AG14" s="21" t="str">
        <f t="shared" si="5"/>
        <v>TRUE</v>
      </c>
      <c r="AH14" s="22" t="str">
        <f t="shared" si="6"/>
        <v>تهران انقلاب خیابان لبافی نژاد بعد از تقاطع 12فروردین پلاک 2-171 آشپزخانه دربار آشپزخانه دربار - حسین مطلق 09222373066</v>
      </c>
    </row>
    <row r="15" spans="1:34" ht="22.35" customHeight="1">
      <c r="A15" s="7"/>
      <c r="B15" s="7"/>
      <c r="C15" s="7"/>
      <c r="D15" s="7"/>
      <c r="E15" s="7"/>
      <c r="F15" s="8"/>
      <c r="G15" s="102">
        <v>8</v>
      </c>
      <c r="H15" s="9">
        <v>3690</v>
      </c>
      <c r="I15" s="102" t="s">
        <v>1564</v>
      </c>
      <c r="J15" s="102"/>
      <c r="K15" s="10" t="str">
        <f t="shared" ca="1" si="0"/>
        <v/>
      </c>
      <c r="L15" s="11" t="s">
        <v>216</v>
      </c>
      <c r="M15" s="11" t="s">
        <v>1656</v>
      </c>
      <c r="N15" s="11" t="s">
        <v>1657</v>
      </c>
      <c r="O15" s="102">
        <v>5501.3</v>
      </c>
      <c r="P15" s="102">
        <v>1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4000</v>
      </c>
      <c r="T15" s="13">
        <f>VLOOKUP(O15, '[1]لیست محصولات اردیبهشت ۱۴۰۳'!B:G,6,0)</f>
        <v>51200000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51200000</v>
      </c>
      <c r="Y15" s="16"/>
      <c r="Z15" s="13">
        <f t="shared" si="4"/>
        <v>51200000</v>
      </c>
      <c r="AA15" s="17" t="s">
        <v>87</v>
      </c>
      <c r="AB15" s="12" t="s">
        <v>1658</v>
      </c>
      <c r="AC15" s="18" t="s">
        <v>1659</v>
      </c>
      <c r="AD15" s="19"/>
      <c r="AE15" s="18"/>
      <c r="AF15" s="20"/>
      <c r="AG15" s="21" t="str">
        <f t="shared" si="5"/>
        <v>TRUE</v>
      </c>
      <c r="AH15" s="22" t="str">
        <f t="shared" si="6"/>
        <v>کرج مهرشهر بلوار شهرداری سر خیابان ۲۰۱ کافه سان سی مون - امیرحسین ظلی 09369297220</v>
      </c>
    </row>
    <row r="16" spans="1:34" ht="22.35" customHeight="1">
      <c r="A16" s="7"/>
      <c r="B16" s="7"/>
      <c r="C16" s="7"/>
      <c r="D16" s="7"/>
      <c r="E16" s="7"/>
      <c r="F16" s="8"/>
      <c r="G16" s="102">
        <v>9</v>
      </c>
      <c r="H16" s="9">
        <v>275825798911</v>
      </c>
      <c r="I16" s="102" t="s">
        <v>1660</v>
      </c>
      <c r="J16" s="102"/>
      <c r="K16" s="10" t="str">
        <f t="shared" ca="1" si="0"/>
        <v/>
      </c>
      <c r="L16" s="11" t="s">
        <v>719</v>
      </c>
      <c r="M16" s="11" t="s">
        <v>720</v>
      </c>
      <c r="N16" s="11"/>
      <c r="O16" s="102">
        <v>5511.11</v>
      </c>
      <c r="P16" s="102">
        <v>1</v>
      </c>
      <c r="Q16" s="65" t="str">
        <f>VLOOKUP(O16, '[1]لیست محصولات اردیبهشت ۱۴۰۳'!B:C,2,0)</f>
        <v>هامبلا(رست دمی) | Hambella( Filter Roast)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2800000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2800000</v>
      </c>
      <c r="Y16" s="16"/>
      <c r="Z16" s="13">
        <f t="shared" si="4"/>
        <v>2800000</v>
      </c>
      <c r="AA16" s="17" t="s">
        <v>38</v>
      </c>
      <c r="AB16" s="12" t="s">
        <v>721</v>
      </c>
      <c r="AC16" s="18" t="s">
        <v>722</v>
      </c>
      <c r="AD16" s="19" t="s">
        <v>41</v>
      </c>
      <c r="AE16" s="103" t="s">
        <v>1661</v>
      </c>
      <c r="AF16" s="20"/>
      <c r="AG16" s="21" t="str">
        <f t="shared" si="5"/>
        <v>TRUE</v>
      </c>
      <c r="AH16" s="22" t="str">
        <f t="shared" si="6"/>
        <v>تهران بلوار دادمان خیابان گلستان خیابان گستان دوم(غروی) پلاک ۹ زنگ ۲  - آرمان دیوسالار 09370268161</v>
      </c>
    </row>
    <row r="17" spans="1:34" ht="22.35" customHeight="1">
      <c r="A17" s="7"/>
      <c r="B17" s="7"/>
      <c r="C17" s="7"/>
      <c r="D17" s="7"/>
      <c r="E17" s="7"/>
      <c r="F17" s="8"/>
      <c r="G17" s="136">
        <v>10</v>
      </c>
      <c r="H17" s="139"/>
      <c r="I17" s="136" t="s">
        <v>1564</v>
      </c>
      <c r="J17" s="123" t="s">
        <v>1306</v>
      </c>
      <c r="K17" s="10" t="str">
        <f t="shared" ca="1" si="0"/>
        <v/>
      </c>
      <c r="L17" s="121" t="s">
        <v>546</v>
      </c>
      <c r="M17" s="121" t="s">
        <v>547</v>
      </c>
      <c r="N17" s="121" t="s">
        <v>548</v>
      </c>
      <c r="O17" s="102">
        <v>5522.1</v>
      </c>
      <c r="P17" s="102">
        <v>6</v>
      </c>
      <c r="Q17" s="12" t="str">
        <f>VLOOKUP(O17, '[1]لیست محصولات اردیبهشت ۱۴۰۳'!B:C,2,0)</f>
        <v>تامارا | Tamara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2600000</v>
      </c>
      <c r="U17" s="14"/>
      <c r="V17" s="15">
        <f t="shared" si="1"/>
        <v>0</v>
      </c>
      <c r="W17" s="11">
        <f t="shared" si="2"/>
        <v>6</v>
      </c>
      <c r="X17" s="13">
        <f t="shared" si="3"/>
        <v>15600000</v>
      </c>
      <c r="Y17" s="16"/>
      <c r="Z17" s="13">
        <f t="shared" si="4"/>
        <v>15600000</v>
      </c>
      <c r="AA17" s="133" t="s">
        <v>226</v>
      </c>
      <c r="AB17" s="131" t="s">
        <v>1190</v>
      </c>
      <c r="AC17" s="127" t="s">
        <v>550</v>
      </c>
      <c r="AD17" s="129"/>
      <c r="AE17" s="18"/>
      <c r="AF17" s="20"/>
      <c r="AG17" s="21" t="str">
        <f t="shared" si="5"/>
        <v>TRUE</v>
      </c>
      <c r="AH17" s="22" t="str">
        <f t="shared" si="6"/>
        <v>ارومیه بلوار نبوت، انتهاي كوچه هجده، مغازه نبش فروشگاه پینچ - ساسان حامدی 09370999001</v>
      </c>
    </row>
    <row r="18" spans="1:34" ht="22.35" customHeight="1">
      <c r="A18" s="7"/>
      <c r="B18" s="7"/>
      <c r="C18" s="7"/>
      <c r="D18" s="7"/>
      <c r="E18" s="7"/>
      <c r="F18" s="8"/>
      <c r="G18" s="137"/>
      <c r="H18" s="140"/>
      <c r="I18" s="137"/>
      <c r="J18" s="151"/>
      <c r="K18" s="10" t="str">
        <f t="shared" ca="1" si="0"/>
        <v/>
      </c>
      <c r="L18" s="135"/>
      <c r="M18" s="135"/>
      <c r="N18" s="135"/>
      <c r="O18" s="102">
        <v>5523.1</v>
      </c>
      <c r="P18" s="102">
        <v>6</v>
      </c>
      <c r="Q18" s="12" t="str">
        <f>VLOOKUP(O18, '[1]لیست محصولات اردیبهشت ۱۴۰۳'!B:C,2,0)</f>
        <v>کوتوا دانکن | Kotowa Duncan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2550000</v>
      </c>
      <c r="U18" s="14"/>
      <c r="V18" s="15">
        <f t="shared" si="1"/>
        <v>0</v>
      </c>
      <c r="W18" s="11">
        <f t="shared" si="2"/>
        <v>6</v>
      </c>
      <c r="X18" s="13">
        <f t="shared" si="3"/>
        <v>15300000</v>
      </c>
      <c r="Y18" s="16"/>
      <c r="Z18" s="13">
        <f t="shared" si="4"/>
        <v>15300000</v>
      </c>
      <c r="AA18" s="155"/>
      <c r="AB18" s="154"/>
      <c r="AC18" s="153"/>
      <c r="AD18" s="152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37"/>
      <c r="H19" s="140"/>
      <c r="I19" s="137"/>
      <c r="J19" s="151"/>
      <c r="K19" s="10" t="str">
        <f t="shared" ca="1" si="0"/>
        <v/>
      </c>
      <c r="L19" s="135"/>
      <c r="M19" s="135"/>
      <c r="N19" s="135"/>
      <c r="O19" s="102">
        <v>5511.11</v>
      </c>
      <c r="P19" s="102">
        <v>6</v>
      </c>
      <c r="Q19" s="65" t="str">
        <f>VLOOKUP(O19, '[1]لیست محصولات اردیبهشت ۱۴۰۳'!B:C,2,0)</f>
        <v>هامبلا(رست دمی) | Hambella( Filter Roast)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2800000</v>
      </c>
      <c r="U19" s="14"/>
      <c r="V19" s="15">
        <f t="shared" si="1"/>
        <v>0</v>
      </c>
      <c r="W19" s="11">
        <f t="shared" si="2"/>
        <v>6</v>
      </c>
      <c r="X19" s="13">
        <f t="shared" si="3"/>
        <v>16800000</v>
      </c>
      <c r="Y19" s="16"/>
      <c r="Z19" s="13">
        <f t="shared" si="4"/>
        <v>16800000</v>
      </c>
      <c r="AA19" s="155"/>
      <c r="AB19" s="154"/>
      <c r="AC19" s="153"/>
      <c r="AD19" s="152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37"/>
      <c r="H20" s="140"/>
      <c r="I20" s="137"/>
      <c r="J20" s="151"/>
      <c r="K20" s="10" t="str">
        <f t="shared" ca="1" si="0"/>
        <v/>
      </c>
      <c r="L20" s="135"/>
      <c r="M20" s="135"/>
      <c r="N20" s="135"/>
      <c r="O20" s="102">
        <v>3326.1</v>
      </c>
      <c r="P20" s="102">
        <v>4</v>
      </c>
      <c r="Q20" s="12" t="str">
        <f>VLOOKUP(O20, '[1]لیست محصولات اردیبهشت ۱۴۰۳'!B:C,2,0)</f>
        <v>میاگروس | Milagros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3750000</v>
      </c>
      <c r="U20" s="14"/>
      <c r="V20" s="15">
        <f t="shared" si="1"/>
        <v>0</v>
      </c>
      <c r="W20" s="11">
        <f t="shared" si="2"/>
        <v>4</v>
      </c>
      <c r="X20" s="13">
        <f t="shared" si="3"/>
        <v>15000000</v>
      </c>
      <c r="Y20" s="16"/>
      <c r="Z20" s="13">
        <f t="shared" si="4"/>
        <v>15000000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7"/>
      <c r="H21" s="140"/>
      <c r="I21" s="137"/>
      <c r="J21" s="151"/>
      <c r="K21" s="10" t="str">
        <f t="shared" ca="1" si="0"/>
        <v/>
      </c>
      <c r="L21" s="135"/>
      <c r="M21" s="135"/>
      <c r="N21" s="135"/>
      <c r="O21" s="102">
        <v>3325.1</v>
      </c>
      <c r="P21" s="102">
        <v>4</v>
      </c>
      <c r="Q21" s="12" t="str">
        <f>VLOOKUP(O21, '[1]لیست محصولات اردیبهشت ۱۴۰۳'!B:C,2,0)</f>
        <v>راتناگری | Ratnagiri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4250000</v>
      </c>
      <c r="U21" s="14"/>
      <c r="V21" s="15">
        <f t="shared" si="1"/>
        <v>0</v>
      </c>
      <c r="W21" s="11">
        <f t="shared" si="2"/>
        <v>4</v>
      </c>
      <c r="X21" s="13">
        <f t="shared" si="3"/>
        <v>17000000</v>
      </c>
      <c r="Y21" s="16"/>
      <c r="Z21" s="13">
        <f t="shared" si="4"/>
        <v>17000000</v>
      </c>
      <c r="AA21" s="155"/>
      <c r="AB21" s="154"/>
      <c r="AC21" s="153"/>
      <c r="AD21" s="152"/>
      <c r="AE21" s="1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8"/>
      <c r="H22" s="141"/>
      <c r="I22" s="138"/>
      <c r="J22" s="124"/>
      <c r="K22" s="10" t="str">
        <f t="shared" ca="1" si="0"/>
        <v/>
      </c>
      <c r="L22" s="122"/>
      <c r="M22" s="122"/>
      <c r="N22" s="122"/>
      <c r="O22" s="102">
        <v>5523.2</v>
      </c>
      <c r="P22" s="102">
        <v>8</v>
      </c>
      <c r="Q22" s="12" t="str">
        <f>VLOOKUP(O22, '[1]لیست محصولات اردیبهشت ۱۴۰۳'!B:C,2,0)</f>
        <v>کوتوا دانکن | Kotowa Duncan</v>
      </c>
      <c r="R22" s="102"/>
      <c r="S22" s="11">
        <f>VLOOKUP(O22, '[1]لیست محصولات اردیبهشت ۱۴۰۳'!B:F,5,0)</f>
        <v>750</v>
      </c>
      <c r="T22" s="13">
        <f>VLOOKUP(O22, '[1]لیست محصولات اردیبهشت ۱۴۰۳'!B:G,6,0)</f>
        <v>12150000</v>
      </c>
      <c r="U22" s="14"/>
      <c r="V22" s="15">
        <f t="shared" si="1"/>
        <v>0</v>
      </c>
      <c r="W22" s="11">
        <f t="shared" si="2"/>
        <v>8</v>
      </c>
      <c r="X22" s="13">
        <f t="shared" si="3"/>
        <v>97200000</v>
      </c>
      <c r="Y22" s="16"/>
      <c r="Z22" s="13">
        <f t="shared" si="4"/>
        <v>97200000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02">
        <v>11</v>
      </c>
      <c r="H23" s="9">
        <v>275843345538</v>
      </c>
      <c r="I23" s="102" t="s">
        <v>1660</v>
      </c>
      <c r="J23" s="102"/>
      <c r="K23" s="10" t="str">
        <f t="shared" ca="1" si="0"/>
        <v/>
      </c>
      <c r="L23" s="11" t="s">
        <v>1001</v>
      </c>
      <c r="M23" s="11" t="s">
        <v>1662</v>
      </c>
      <c r="N23" s="11" t="s">
        <v>1663</v>
      </c>
      <c r="O23" s="102">
        <v>5523.1</v>
      </c>
      <c r="P23" s="102">
        <v>1</v>
      </c>
      <c r="Q23" s="12" t="str">
        <f>VLOOKUP(O23, '[1]لیست محصولات اردیبهشت ۱۴۰۳'!B:C,2,0)</f>
        <v>کوتوا دانکن | Kotowa Duncan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2550000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2550000</v>
      </c>
      <c r="Y23" s="16"/>
      <c r="Z23" s="13">
        <f t="shared" si="4"/>
        <v>2550000</v>
      </c>
      <c r="AA23" s="17" t="s">
        <v>1664</v>
      </c>
      <c r="AB23" s="12" t="s">
        <v>1665</v>
      </c>
      <c r="AC23" s="18" t="s">
        <v>1666</v>
      </c>
      <c r="AD23" s="19"/>
      <c r="AE23" s="18"/>
      <c r="AF23" s="20"/>
      <c r="AG23" s="21" t="str">
        <f t="shared" si="5"/>
        <v>TRUE</v>
      </c>
      <c r="AH23" s="22" t="str">
        <f t="shared" si="6"/>
        <v>هشتگرد خیابان خویینی ها کافه وال - امیررضا بغدادی 09918942439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12</v>
      </c>
      <c r="H24" s="9">
        <v>275843979167</v>
      </c>
      <c r="I24" s="102" t="s">
        <v>1660</v>
      </c>
      <c r="J24" s="102"/>
      <c r="K24" s="10" t="str">
        <f t="shared" ca="1" si="0"/>
        <v/>
      </c>
      <c r="L24" s="11" t="s">
        <v>267</v>
      </c>
      <c r="M24" s="11" t="s">
        <v>1667</v>
      </c>
      <c r="N24" s="11" t="s">
        <v>1668</v>
      </c>
      <c r="O24" s="102">
        <v>5501.3</v>
      </c>
      <c r="P24" s="102">
        <v>1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4000</v>
      </c>
      <c r="T24" s="13">
        <f>VLOOKUP(O24, '[1]لیست محصولات اردیبهشت ۱۴۰۳'!B:G,6,0)</f>
        <v>51200000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51200000</v>
      </c>
      <c r="Y24" s="16"/>
      <c r="Z24" s="13">
        <f t="shared" si="4"/>
        <v>51200000</v>
      </c>
      <c r="AA24" s="17" t="s">
        <v>361</v>
      </c>
      <c r="AB24" s="12" t="s">
        <v>1669</v>
      </c>
      <c r="AC24" s="18" t="s">
        <v>1670</v>
      </c>
      <c r="AD24" s="19"/>
      <c r="AE24" s="18"/>
      <c r="AF24" s="20"/>
      <c r="AG24" s="21" t="str">
        <f t="shared" si="5"/>
        <v>TRUE</v>
      </c>
      <c r="AH24" s="22" t="str">
        <f t="shared" si="6"/>
        <v>تبریز بالاتر از میدان فهمیده پشت پمپ بنزین خیابان پیام پلاک 79 کافه اسکای باکس - علی شیخی 09142399716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6">
        <v>13</v>
      </c>
      <c r="H25" s="139"/>
      <c r="I25" s="136" t="s">
        <v>1660</v>
      </c>
      <c r="J25" s="123" t="s">
        <v>1306</v>
      </c>
      <c r="K25" s="10" t="str">
        <f t="shared" ca="1" si="0"/>
        <v/>
      </c>
      <c r="L25" s="121" t="s">
        <v>94</v>
      </c>
      <c r="M25" s="121" t="s">
        <v>883</v>
      </c>
      <c r="N25" s="121" t="s">
        <v>884</v>
      </c>
      <c r="O25" s="102">
        <v>5523.2</v>
      </c>
      <c r="P25" s="102">
        <v>5</v>
      </c>
      <c r="Q25" s="12" t="str">
        <f>VLOOKUP(O25, '[1]لیست محصولات اردیبهشت ۱۴۰۳'!B:C,2,0)</f>
        <v>کوتوا دانکن | Kotowa Duncan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12150000</v>
      </c>
      <c r="U25" s="14"/>
      <c r="V25" s="15">
        <f t="shared" si="1"/>
        <v>0</v>
      </c>
      <c r="W25" s="11">
        <f t="shared" si="2"/>
        <v>5</v>
      </c>
      <c r="X25" s="13">
        <f t="shared" si="3"/>
        <v>60750000</v>
      </c>
      <c r="Y25" s="16"/>
      <c r="Z25" s="13">
        <f t="shared" si="4"/>
        <v>60750000</v>
      </c>
      <c r="AA25" s="133" t="s">
        <v>38</v>
      </c>
      <c r="AB25" s="131" t="s">
        <v>1683</v>
      </c>
      <c r="AC25" s="127" t="s">
        <v>885</v>
      </c>
      <c r="AD25" s="129"/>
      <c r="AE25" s="18"/>
      <c r="AF25" s="20"/>
      <c r="AG25" s="21" t="str">
        <f t="shared" si="5"/>
        <v>TRUE</v>
      </c>
      <c r="AH25" s="22" t="str">
        <f t="shared" si="6"/>
        <v>تهران هفت تير - خيابان سنايي - نبش نژادكي - پلاك 78  کافه جوی - عرفان نظامی 09122125497</v>
      </c>
    </row>
    <row r="26" spans="1:34" ht="22.35" customHeight="1">
      <c r="A26" s="7"/>
      <c r="B26" s="7"/>
      <c r="C26" s="7"/>
      <c r="D26" s="7"/>
      <c r="E26" s="7"/>
      <c r="F26" s="8"/>
      <c r="G26" s="138"/>
      <c r="H26" s="141"/>
      <c r="I26" s="138"/>
      <c r="J26" s="124"/>
      <c r="K26" s="10" t="str">
        <f t="shared" ca="1" si="0"/>
        <v/>
      </c>
      <c r="L26" s="122"/>
      <c r="M26" s="122"/>
      <c r="N26" s="122"/>
      <c r="O26" s="102">
        <v>3326.2</v>
      </c>
      <c r="P26" s="102">
        <v>1</v>
      </c>
      <c r="Q26" s="12" t="str">
        <f>VLOOKUP(O26, '[1]لیست محصولات اردیبهشت ۱۴۰۳'!B:C,2,0)</f>
        <v>میاگروس | Milagros</v>
      </c>
      <c r="R26" s="102"/>
      <c r="S26" s="11">
        <f>VLOOKUP(O26, '[1]لیست محصولات اردیبهشت ۱۴۰۳'!B:F,5,0)</f>
        <v>750</v>
      </c>
      <c r="T26" s="13">
        <f>VLOOKUP(O26, '[1]لیست محصولات اردیبهشت ۱۴۰۳'!B:G,6,0)</f>
        <v>18150000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18150000</v>
      </c>
      <c r="Y26" s="16"/>
      <c r="Z26" s="13">
        <f t="shared" si="4"/>
        <v>18150000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14</v>
      </c>
      <c r="H27" s="125">
        <v>275850736359</v>
      </c>
      <c r="I27" s="123" t="s">
        <v>1660</v>
      </c>
      <c r="J27" s="123"/>
      <c r="K27" s="10" t="str">
        <f t="shared" ca="1" si="0"/>
        <v/>
      </c>
      <c r="L27" s="121" t="s">
        <v>1021</v>
      </c>
      <c r="M27" s="121" t="s">
        <v>1671</v>
      </c>
      <c r="N27" s="121"/>
      <c r="O27" s="102">
        <v>5501.1</v>
      </c>
      <c r="P27" s="102">
        <v>1</v>
      </c>
      <c r="Q27" s="12" t="str">
        <f>VLOOKUP(O27, '[1]لیست محصولات اردیبهشت ۱۴۰۳'!B:C,2,0)</f>
        <v>ورتکس | Vortex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2100000</v>
      </c>
      <c r="U27" s="14"/>
      <c r="V27" s="15">
        <f t="shared" si="1"/>
        <v>0</v>
      </c>
      <c r="W27" s="11">
        <f t="shared" si="2"/>
        <v>1</v>
      </c>
      <c r="X27" s="13">
        <f t="shared" si="3"/>
        <v>2100000</v>
      </c>
      <c r="Y27" s="16"/>
      <c r="Z27" s="13">
        <f t="shared" si="4"/>
        <v>2100000</v>
      </c>
      <c r="AA27" s="133" t="s">
        <v>38</v>
      </c>
      <c r="AB27" s="131" t="s">
        <v>1672</v>
      </c>
      <c r="AC27" s="127" t="s">
        <v>1673</v>
      </c>
      <c r="AD27" s="129" t="s">
        <v>41</v>
      </c>
      <c r="AE27" s="18"/>
      <c r="AF27" s="20"/>
      <c r="AG27" s="21" t="str">
        <f t="shared" si="5"/>
        <v>TRUE</v>
      </c>
      <c r="AH27" s="22" t="str">
        <f t="shared" si="6"/>
        <v>تهران ستارخان فلکه اول صادقیه بعد از چهارراه اسدی پاساژ مروارید پلاک ۲  - میلاد حاجی هاشمی 09121121229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4"/>
      <c r="H28" s="126"/>
      <c r="I28" s="124"/>
      <c r="J28" s="124"/>
      <c r="K28" s="10" t="str">
        <f t="shared" ca="1" si="0"/>
        <v/>
      </c>
      <c r="L28" s="122"/>
      <c r="M28" s="122"/>
      <c r="N28" s="122"/>
      <c r="O28" s="102">
        <v>5501.2</v>
      </c>
      <c r="P28" s="102">
        <v>1</v>
      </c>
      <c r="Q28" s="12" t="str">
        <f>VLOOKUP(O28, '[1]لیست محصولات اردیبهشت ۱۴۰۳'!B:C,2,0)</f>
        <v>ورتکس | Vortex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9900000</v>
      </c>
      <c r="U28" s="14"/>
      <c r="V28" s="15">
        <f t="shared" si="1"/>
        <v>0</v>
      </c>
      <c r="W28" s="11">
        <f t="shared" si="2"/>
        <v>1</v>
      </c>
      <c r="X28" s="13">
        <f t="shared" si="3"/>
        <v>9900000</v>
      </c>
      <c r="Y28" s="16"/>
      <c r="Z28" s="13">
        <f t="shared" si="4"/>
        <v>9900000</v>
      </c>
      <c r="AA28" s="134"/>
      <c r="AB28" s="132"/>
      <c r="AC28" s="128"/>
      <c r="AD28" s="130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3">
        <v>15</v>
      </c>
      <c r="H29" s="64"/>
      <c r="I29" s="63" t="s">
        <v>1660</v>
      </c>
      <c r="J29" s="102" t="s">
        <v>1306</v>
      </c>
      <c r="K29" s="10" t="str">
        <f t="shared" ca="1" si="0"/>
        <v/>
      </c>
      <c r="L29" s="11"/>
      <c r="M29" s="11" t="s">
        <v>582</v>
      </c>
      <c r="N29" s="11" t="s">
        <v>583</v>
      </c>
      <c r="O29" s="102">
        <v>5501.3</v>
      </c>
      <c r="P29" s="102">
        <v>4</v>
      </c>
      <c r="Q29" s="12" t="str">
        <f>VLOOKUP(O29, '[1]لیست محصولات اردیبهشت ۱۴۰۳'!B:C,2,0)</f>
        <v>ورتکس | Vortex</v>
      </c>
      <c r="R29" s="102"/>
      <c r="S29" s="11">
        <f>VLOOKUP(O29, '[1]لیست محصولات اردیبهشت ۱۴۰۳'!B:F,5,0)</f>
        <v>4000</v>
      </c>
      <c r="T29" s="13">
        <f>VLOOKUP(O29, '[1]لیست محصولات اردیبهشت ۱۴۰۳'!B:G,6,0)</f>
        <v>51200000</v>
      </c>
      <c r="U29" s="14"/>
      <c r="V29" s="15">
        <f t="shared" si="1"/>
        <v>0</v>
      </c>
      <c r="W29" s="11">
        <f t="shared" si="2"/>
        <v>4</v>
      </c>
      <c r="X29" s="13">
        <f t="shared" si="3"/>
        <v>204800000</v>
      </c>
      <c r="Y29" s="16"/>
      <c r="Z29" s="13">
        <f t="shared" si="4"/>
        <v>204800000</v>
      </c>
      <c r="AA29" s="17" t="s">
        <v>38</v>
      </c>
      <c r="AB29" s="12" t="s">
        <v>1674</v>
      </c>
      <c r="AC29" s="18" t="s">
        <v>585</v>
      </c>
      <c r="AD29" s="19"/>
      <c r="AE29" s="18"/>
      <c r="AF29" s="20"/>
      <c r="AG29" s="21" t="str">
        <f t="shared" si="5"/>
        <v>TRUE</v>
      </c>
      <c r="AH29" s="22" t="str">
        <f t="shared" si="6"/>
        <v>تهران خ حافظ خ نوفل لوشاتو خ هانری کوربن پلاک 8 پلتفرم وست -  واهه 09124753526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>
        <v>16</v>
      </c>
      <c r="H30" s="9">
        <v>275857627736</v>
      </c>
      <c r="I30" s="102" t="s">
        <v>1660</v>
      </c>
      <c r="J30" s="102"/>
      <c r="K30" s="10" t="str">
        <f t="shared" ca="1" si="0"/>
        <v/>
      </c>
      <c r="L30" s="11" t="s">
        <v>1675</v>
      </c>
      <c r="M30" s="11" t="s">
        <v>1676</v>
      </c>
      <c r="N30" s="11" t="s">
        <v>1679</v>
      </c>
      <c r="O30" s="102">
        <v>5501.3</v>
      </c>
      <c r="P30" s="102">
        <v>1</v>
      </c>
      <c r="Q30" s="12" t="str">
        <f>VLOOKUP(O30, '[1]لیست محصولات اردیبهشت ۱۴۰۳'!B:C,2,0)</f>
        <v>ورتکس | Vortex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51200000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51200000</v>
      </c>
      <c r="Y30" s="16"/>
      <c r="Z30" s="13">
        <f t="shared" si="4"/>
        <v>51200000</v>
      </c>
      <c r="AA30" s="17" t="s">
        <v>797</v>
      </c>
      <c r="AB30" s="12" t="s">
        <v>1677</v>
      </c>
      <c r="AC30" s="18" t="s">
        <v>1678</v>
      </c>
      <c r="AD30" s="19"/>
      <c r="AE30" s="18"/>
      <c r="AF30" s="20"/>
      <c r="AG30" s="21" t="str">
        <f t="shared" si="5"/>
        <v>TRUE</v>
      </c>
      <c r="AH30" s="22" t="str">
        <f t="shared" si="6"/>
        <v>سنندج پاسداران سهراه شالمان کوچه یوسف پلاک ۲ هوم کافی - صبا خسروبخش 09188783927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3">
        <v>17</v>
      </c>
      <c r="H31" s="64"/>
      <c r="I31" s="63" t="s">
        <v>1660</v>
      </c>
      <c r="J31" s="102" t="s">
        <v>1306</v>
      </c>
      <c r="K31" s="10" t="str">
        <f t="shared" ca="1" si="0"/>
        <v/>
      </c>
      <c r="L31" s="11" t="s">
        <v>354</v>
      </c>
      <c r="M31" s="11" t="s">
        <v>510</v>
      </c>
      <c r="N31" s="11" t="s">
        <v>1680</v>
      </c>
      <c r="O31" s="102">
        <v>5501.3</v>
      </c>
      <c r="P31" s="102">
        <v>4</v>
      </c>
      <c r="Q31" s="12" t="str">
        <f>VLOOKUP(O31, '[1]لیست محصولات اردیبهشت ۱۴۰۳'!B:C,2,0)</f>
        <v>ورتکس | Vortex</v>
      </c>
      <c r="R31" s="102"/>
      <c r="S31" s="11">
        <f>VLOOKUP(O31, '[1]لیست محصولات اردیبهشت ۱۴۰۳'!B:F,5,0)</f>
        <v>4000</v>
      </c>
      <c r="T31" s="13">
        <f>VLOOKUP(O31, '[1]لیست محصولات اردیبهشت ۱۴۰۳'!B:G,6,0)</f>
        <v>51200000</v>
      </c>
      <c r="U31" s="14"/>
      <c r="V31" s="15">
        <f t="shared" si="1"/>
        <v>0</v>
      </c>
      <c r="W31" s="11">
        <f t="shared" si="2"/>
        <v>4</v>
      </c>
      <c r="X31" s="13">
        <f t="shared" si="3"/>
        <v>204800000</v>
      </c>
      <c r="Y31" s="16"/>
      <c r="Z31" s="13">
        <f t="shared" si="4"/>
        <v>204800000</v>
      </c>
      <c r="AA31" s="17" t="s">
        <v>45</v>
      </c>
      <c r="AB31" s="12" t="s">
        <v>1681</v>
      </c>
      <c r="AC31" s="18" t="s">
        <v>1682</v>
      </c>
      <c r="AD31" s="19"/>
      <c r="AE31" s="18"/>
      <c r="AF31" s="20"/>
      <c r="AG31" s="21" t="str">
        <f t="shared" si="5"/>
        <v>TRUE</v>
      </c>
      <c r="AH31" s="22" t="str">
        <f t="shared" si="6"/>
        <v>قم خ شهيد فاطمي (دورشهر) بين كوچه 17 و 19  کاژه لانژ - صادق کریمی 09365088010</v>
      </c>
    </row>
    <row r="32" spans="1:34" ht="22.35" customHeight="1">
      <c r="A32" s="7"/>
      <c r="B32" s="7"/>
      <c r="C32" s="7"/>
      <c r="D32" s="7"/>
      <c r="E32" s="7"/>
      <c r="F32" s="8"/>
      <c r="G32" s="123">
        <v>18</v>
      </c>
      <c r="H32" s="125">
        <v>275863942319</v>
      </c>
      <c r="I32" s="123" t="s">
        <v>1660</v>
      </c>
      <c r="J32" s="123"/>
      <c r="K32" s="10" t="str">
        <f t="shared" ca="1" si="0"/>
        <v/>
      </c>
      <c r="L32" s="121" t="s">
        <v>64</v>
      </c>
      <c r="M32" s="121" t="s">
        <v>1684</v>
      </c>
      <c r="N32" s="121" t="s">
        <v>1685</v>
      </c>
      <c r="O32" s="102">
        <v>3326.1</v>
      </c>
      <c r="P32" s="102">
        <v>1</v>
      </c>
      <c r="Q32" s="12" t="str">
        <f>VLOOKUP(O32, '[1]لیست محصولات اردیبهشت ۱۴۰۳'!B:C,2,0)</f>
        <v>میاگروس | Milagros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3750000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3750000</v>
      </c>
      <c r="Y32" s="16"/>
      <c r="Z32" s="13">
        <f t="shared" si="4"/>
        <v>3750000</v>
      </c>
      <c r="AA32" s="133" t="s">
        <v>38</v>
      </c>
      <c r="AB32" s="131" t="s">
        <v>1686</v>
      </c>
      <c r="AC32" s="127" t="s">
        <v>1687</v>
      </c>
      <c r="AD32" s="129" t="s">
        <v>41</v>
      </c>
      <c r="AE32" s="18"/>
      <c r="AF32" s="20"/>
      <c r="AG32" s="21" t="str">
        <f t="shared" si="5"/>
        <v>TRUE</v>
      </c>
      <c r="AH32" s="22" t="str">
        <f t="shared" si="6"/>
        <v>تهران سازمان برنامه شمالی خیابان براتلو نبش هشتم غربی کافه رادیکال 13 - مهدی آقاپور 09360783913</v>
      </c>
    </row>
    <row r="33" spans="1:34" ht="22.35" customHeight="1">
      <c r="A33" s="7"/>
      <c r="B33" s="7"/>
      <c r="C33" s="7"/>
      <c r="D33" s="7"/>
      <c r="E33" s="7"/>
      <c r="F33" s="8"/>
      <c r="G33" s="124"/>
      <c r="H33" s="126"/>
      <c r="I33" s="124"/>
      <c r="J33" s="124"/>
      <c r="K33" s="10" t="str">
        <f t="shared" ca="1" si="0"/>
        <v/>
      </c>
      <c r="L33" s="122"/>
      <c r="M33" s="122"/>
      <c r="N33" s="122"/>
      <c r="O33" s="102">
        <v>3325.1</v>
      </c>
      <c r="P33" s="102">
        <v>1</v>
      </c>
      <c r="Q33" s="12" t="str">
        <f>VLOOKUP(O33, '[1]لیست محصولات اردیبهشت ۱۴۰۳'!B:C,2,0)</f>
        <v>راتناگری | Ratnagiri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4250000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4250000</v>
      </c>
      <c r="Y33" s="16"/>
      <c r="Z33" s="13">
        <f t="shared" si="4"/>
        <v>4250000</v>
      </c>
      <c r="AA33" s="134"/>
      <c r="AB33" s="132"/>
      <c r="AC33" s="128"/>
      <c r="AD33" s="130"/>
      <c r="AE33" s="18"/>
      <c r="AF33" s="20"/>
      <c r="AG33" s="21" t="str">
        <f t="shared" si="5"/>
        <v>TRUE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>
        <v>19</v>
      </c>
      <c r="H34" s="9">
        <v>275898925411</v>
      </c>
      <c r="I34" s="102" t="s">
        <v>1660</v>
      </c>
      <c r="J34" s="102"/>
      <c r="K34" s="10" t="str">
        <f t="shared" ca="1" si="0"/>
        <v/>
      </c>
      <c r="L34" s="11" t="s">
        <v>267</v>
      </c>
      <c r="M34" s="11" t="s">
        <v>1374</v>
      </c>
      <c r="N34" s="11" t="s">
        <v>1375</v>
      </c>
      <c r="O34" s="102">
        <v>5501.3</v>
      </c>
      <c r="P34" s="102">
        <v>1</v>
      </c>
      <c r="Q34" s="12" t="str">
        <f>VLOOKUP(O34, '[1]لیست محصولات اردیبهشت ۱۴۰۳'!B:C,2,0)</f>
        <v>ورتکس | Vortex</v>
      </c>
      <c r="R34" s="102"/>
      <c r="S34" s="11">
        <f>VLOOKUP(O34, '[1]لیست محصولات اردیبهشت ۱۴۰۳'!B:F,5,0)</f>
        <v>4000</v>
      </c>
      <c r="T34" s="13">
        <f>VLOOKUP(O34, '[1]لیست محصولات اردیبهشت ۱۴۰۳'!B:G,6,0)</f>
        <v>51200000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51200000</v>
      </c>
      <c r="Y34" s="16"/>
      <c r="Z34" s="13">
        <f t="shared" si="4"/>
        <v>51200000</v>
      </c>
      <c r="AA34" s="17" t="s">
        <v>38</v>
      </c>
      <c r="AB34" s="12" t="s">
        <v>1376</v>
      </c>
      <c r="AC34" s="18" t="s">
        <v>1377</v>
      </c>
      <c r="AD34" s="19" t="s">
        <v>41</v>
      </c>
      <c r="AE34" s="103" t="s">
        <v>1688</v>
      </c>
      <c r="AF34" s="20"/>
      <c r="AG34" s="21" t="str">
        <f t="shared" si="5"/>
        <v>TRUE</v>
      </c>
      <c r="AH34" s="22" t="str">
        <f t="shared" si="6"/>
        <v>تهران شهرک اکباتان فاز یک خیابان علیزاده بازارچه ۱۰ پلاک ۱ کافه پاپیلون - علی سجادی 09124042172</v>
      </c>
    </row>
    <row r="35" spans="1:34" ht="22.35" customHeight="1">
      <c r="A35" s="7"/>
      <c r="B35" s="7"/>
      <c r="C35" s="7"/>
      <c r="D35" s="7"/>
      <c r="E35" s="7"/>
      <c r="F35" s="8"/>
      <c r="G35" s="102">
        <v>20</v>
      </c>
      <c r="H35" s="9">
        <v>275875635587</v>
      </c>
      <c r="I35" s="102" t="s">
        <v>1660</v>
      </c>
      <c r="J35" s="102"/>
      <c r="K35" s="10" t="str">
        <f t="shared" ca="1" si="0"/>
        <v/>
      </c>
      <c r="L35" s="11" t="s">
        <v>315</v>
      </c>
      <c r="M35" s="11" t="s">
        <v>1191</v>
      </c>
      <c r="N35" s="11"/>
      <c r="O35" s="102">
        <v>5523.2</v>
      </c>
      <c r="P35" s="102">
        <v>1</v>
      </c>
      <c r="Q35" s="12" t="str">
        <f>VLOOKUP(O35, '[1]لیست محصولات اردیبهشت ۱۴۰۳'!B:C,2,0)</f>
        <v>کوتوا دانکن | Kotowa Duncan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12150000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12150000</v>
      </c>
      <c r="Y35" s="16"/>
      <c r="Z35" s="13">
        <f t="shared" si="4"/>
        <v>12150000</v>
      </c>
      <c r="AA35" s="17" t="s">
        <v>38</v>
      </c>
      <c r="AB35" s="12" t="s">
        <v>1192</v>
      </c>
      <c r="AC35" s="18" t="s">
        <v>1193</v>
      </c>
      <c r="AD35" s="19" t="s">
        <v>41</v>
      </c>
      <c r="AE35" s="103" t="s">
        <v>1688</v>
      </c>
      <c r="AF35" s="20"/>
      <c r="AG35" s="21" t="str">
        <f t="shared" si="5"/>
        <v>TRUE</v>
      </c>
      <c r="AH35" s="22" t="str">
        <f t="shared" si="6"/>
        <v>تهران جردن، عاطفی شرقی، پلاک ۲۸، واحد ۱۲  - محمدرضا نقیب زاده 09377813311</v>
      </c>
    </row>
    <row r="36" spans="1:34" ht="22.35" customHeight="1">
      <c r="A36" s="7"/>
      <c r="B36" s="7"/>
      <c r="C36" s="7"/>
      <c r="D36" s="7"/>
      <c r="E36" s="7"/>
      <c r="F36" s="8"/>
      <c r="G36" s="123">
        <v>21</v>
      </c>
      <c r="H36" s="125">
        <v>275958664283</v>
      </c>
      <c r="I36" s="123" t="s">
        <v>1704</v>
      </c>
      <c r="J36" s="123"/>
      <c r="K36" s="10" t="str">
        <f t="shared" ca="1" si="0"/>
        <v/>
      </c>
      <c r="L36" s="121" t="s">
        <v>1708</v>
      </c>
      <c r="M36" s="121" t="s">
        <v>1709</v>
      </c>
      <c r="N36" s="121" t="s">
        <v>1710</v>
      </c>
      <c r="O36" s="102">
        <v>5511.11</v>
      </c>
      <c r="P36" s="102">
        <v>1</v>
      </c>
      <c r="Q36" s="65" t="str">
        <f>VLOOKUP(O36, '[1]لیست محصولات اردیبهشت ۱۴۰۳'!B:C,2,0)</f>
        <v>هامبلا(رست دمی) | Hambella( Filter Roast)</v>
      </c>
      <c r="R36" s="102"/>
      <c r="S36" s="11">
        <f>VLOOKUP(O36, '[1]لیست محصولات اردیبهشت ۱۴۰۳'!B:F,5,0)</f>
        <v>150</v>
      </c>
      <c r="T36" s="13">
        <f>VLOOKUP(O36, '[1]لیست محصولات اردیبهشت ۱۴۰۳'!B:G,6,0)</f>
        <v>2800000</v>
      </c>
      <c r="U36" s="14"/>
      <c r="V36" s="15">
        <f t="shared" si="1"/>
        <v>0</v>
      </c>
      <c r="W36" s="11">
        <f t="shared" si="2"/>
        <v>1</v>
      </c>
      <c r="X36" s="13">
        <f t="shared" si="3"/>
        <v>2800000</v>
      </c>
      <c r="Y36" s="16"/>
      <c r="Z36" s="13">
        <f t="shared" si="4"/>
        <v>2800000</v>
      </c>
      <c r="AA36" s="133" t="s">
        <v>83</v>
      </c>
      <c r="AB36" s="131" t="s">
        <v>1711</v>
      </c>
      <c r="AC36" s="127" t="s">
        <v>1712</v>
      </c>
      <c r="AD36" s="129"/>
      <c r="AE36" s="162" t="s">
        <v>1713</v>
      </c>
      <c r="AF36" s="20"/>
      <c r="AG36" s="21" t="str">
        <f t="shared" si="5"/>
        <v>TRUE</v>
      </c>
      <c r="AH36" s="22" t="str">
        <f t="shared" si="6"/>
        <v>مشهد سیدی- خیابان شهید اصلانی۶۹ خاکستری ۱۵ پلاک۵۷ طبقه همکف کافه ژیوا - اسماعیل عبدالهی مقدم 09152009111</v>
      </c>
    </row>
    <row r="37" spans="1:34" ht="22.35" customHeight="1">
      <c r="A37" s="7"/>
      <c r="B37" s="7"/>
      <c r="C37" s="7"/>
      <c r="D37" s="7"/>
      <c r="E37" s="7"/>
      <c r="F37" s="8"/>
      <c r="G37" s="151"/>
      <c r="H37" s="182"/>
      <c r="I37" s="151"/>
      <c r="J37" s="151"/>
      <c r="K37" s="10" t="str">
        <f t="shared" ca="1" si="0"/>
        <v/>
      </c>
      <c r="L37" s="135"/>
      <c r="M37" s="135"/>
      <c r="N37" s="135"/>
      <c r="O37" s="102">
        <v>5522.1</v>
      </c>
      <c r="P37" s="102">
        <v>2</v>
      </c>
      <c r="Q37" s="12" t="str">
        <f>VLOOKUP(O37, '[1]لیست محصولات اردیبهشت ۱۴۰۳'!B:C,2,0)</f>
        <v>تامارا | Tamara</v>
      </c>
      <c r="R37" s="102"/>
      <c r="S37" s="11">
        <f>VLOOKUP(O37, '[1]لیست محصولات اردیبهشت ۱۴۰۳'!B:F,5,0)</f>
        <v>150</v>
      </c>
      <c r="T37" s="13">
        <f>VLOOKUP(O37, '[1]لیست محصولات اردیبهشت ۱۴۰۳'!B:G,6,0)</f>
        <v>2600000</v>
      </c>
      <c r="U37" s="14"/>
      <c r="V37" s="15">
        <f t="shared" si="1"/>
        <v>0</v>
      </c>
      <c r="W37" s="11">
        <f t="shared" si="2"/>
        <v>2</v>
      </c>
      <c r="X37" s="13">
        <f t="shared" si="3"/>
        <v>5200000</v>
      </c>
      <c r="Y37" s="16"/>
      <c r="Z37" s="13">
        <f t="shared" si="4"/>
        <v>5200000</v>
      </c>
      <c r="AA37" s="155"/>
      <c r="AB37" s="154"/>
      <c r="AC37" s="153"/>
      <c r="AD37" s="152"/>
      <c r="AE37" s="207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24"/>
      <c r="H38" s="126"/>
      <c r="I38" s="124"/>
      <c r="J38" s="124"/>
      <c r="K38" s="10" t="str">
        <f t="shared" ca="1" si="0"/>
        <v/>
      </c>
      <c r="L38" s="122"/>
      <c r="M38" s="122"/>
      <c r="N38" s="122"/>
      <c r="O38" s="102">
        <v>5523.1</v>
      </c>
      <c r="P38" s="102">
        <v>1</v>
      </c>
      <c r="Q38" s="12" t="str">
        <f>VLOOKUP(O38, '[1]لیست محصولات اردیبهشت ۱۴۰۳'!B:C,2,0)</f>
        <v>کوتوا دانکن | Kotowa Duncan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2550000</v>
      </c>
      <c r="U38" s="14"/>
      <c r="V38" s="15">
        <f t="shared" si="1"/>
        <v>0</v>
      </c>
      <c r="W38" s="11">
        <f t="shared" si="2"/>
        <v>1</v>
      </c>
      <c r="X38" s="13">
        <f t="shared" si="3"/>
        <v>2550000</v>
      </c>
      <c r="Y38" s="16"/>
      <c r="Z38" s="13">
        <f t="shared" si="4"/>
        <v>2550000</v>
      </c>
      <c r="AA38" s="134"/>
      <c r="AB38" s="132"/>
      <c r="AC38" s="128"/>
      <c r="AD38" s="130"/>
      <c r="AE38" s="163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2</v>
      </c>
      <c r="AI240" s="53">
        <f t="shared" si="19"/>
        <v>0</v>
      </c>
      <c r="AJ240" s="54">
        <f>AH240-AI240</f>
        <v>2</v>
      </c>
      <c r="AK240" s="55">
        <f t="shared" si="23"/>
        <v>0.3</v>
      </c>
      <c r="AL240" s="56">
        <f>AO240+AQ240-[3]Sheet1!$AH241</f>
        <v>0</v>
      </c>
      <c r="AM240" s="56">
        <f t="shared" si="25"/>
        <v>-2</v>
      </c>
      <c r="AN240" s="55">
        <f t="shared" si="21"/>
        <v>0</v>
      </c>
      <c r="AO240" s="56"/>
      <c r="AP240" s="55">
        <f t="shared" si="22"/>
        <v>-0.3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3</v>
      </c>
      <c r="AI241" s="53">
        <f t="shared" si="19"/>
        <v>0</v>
      </c>
      <c r="AJ241" s="54">
        <f t="shared" ref="AJ241:AJ264" si="27">AH241-AI241</f>
        <v>3</v>
      </c>
      <c r="AK241" s="55">
        <f>AH241*AG241/1000</f>
        <v>2.25</v>
      </c>
      <c r="AL241" s="56">
        <f>AO241+AQ241-[3]Sheet1!$AH242</f>
        <v>0</v>
      </c>
      <c r="AM241" s="56">
        <f t="shared" si="25"/>
        <v>-3</v>
      </c>
      <c r="AN241" s="55">
        <f t="shared" si="21"/>
        <v>0</v>
      </c>
      <c r="AO241" s="56"/>
      <c r="AP241" s="55">
        <f t="shared" si="22"/>
        <v>-2.25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12</v>
      </c>
      <c r="AI242" s="53">
        <f t="shared" si="19"/>
        <v>0</v>
      </c>
      <c r="AJ242" s="54">
        <f t="shared" si="27"/>
        <v>12</v>
      </c>
      <c r="AK242" s="55">
        <f t="shared" ref="AK242:AK267" si="28">AH242*AG242/1000</f>
        <v>48</v>
      </c>
      <c r="AL242" s="56">
        <f>AO242+AQ242-[3]Sheet1!$AH243</f>
        <v>0</v>
      </c>
      <c r="AM242" s="56">
        <f t="shared" si="25"/>
        <v>-12</v>
      </c>
      <c r="AN242" s="55">
        <f t="shared" si="21"/>
        <v>0</v>
      </c>
      <c r="AO242" s="56"/>
      <c r="AP242" s="55">
        <f t="shared" si="22"/>
        <v>-48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7</v>
      </c>
      <c r="AI251" s="53">
        <f t="shared" si="19"/>
        <v>0</v>
      </c>
      <c r="AJ251" s="54">
        <f t="shared" si="27"/>
        <v>7</v>
      </c>
      <c r="AK251" s="55">
        <f t="shared" si="28"/>
        <v>1.05</v>
      </c>
      <c r="AL251" s="56">
        <f>AO251+AQ251-[3]Sheet1!$AH252</f>
        <v>0</v>
      </c>
      <c r="AM251" s="56">
        <f t="shared" si="25"/>
        <v>-7</v>
      </c>
      <c r="AN251" s="55">
        <f t="shared" si="21"/>
        <v>0</v>
      </c>
      <c r="AO251" s="56"/>
      <c r="AP251" s="55">
        <f t="shared" si="22"/>
        <v>-1.05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2</v>
      </c>
      <c r="AI252" s="53">
        <f t="shared" si="19"/>
        <v>0</v>
      </c>
      <c r="AJ252" s="54">
        <f t="shared" si="27"/>
        <v>2</v>
      </c>
      <c r="AK252" s="55">
        <f t="shared" si="28"/>
        <v>1.5</v>
      </c>
      <c r="AL252" s="56">
        <f>AO252+AQ252-[3]Sheet1!$AH253</f>
        <v>0</v>
      </c>
      <c r="AM252" s="56">
        <f t="shared" si="25"/>
        <v>-2</v>
      </c>
      <c r="AN252" s="55">
        <f t="shared" si="21"/>
        <v>0</v>
      </c>
      <c r="AO252" s="56"/>
      <c r="AP252" s="55">
        <f t="shared" si="22"/>
        <v>-1.5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9</v>
      </c>
      <c r="AI253" s="53">
        <f t="shared" si="19"/>
        <v>0</v>
      </c>
      <c r="AJ253" s="54">
        <f t="shared" si="27"/>
        <v>9</v>
      </c>
      <c r="AK253" s="55">
        <f t="shared" si="28"/>
        <v>1.35</v>
      </c>
      <c r="AL253" s="56">
        <f>AO253+AQ253-[3]Sheet1!$AH254</f>
        <v>0</v>
      </c>
      <c r="AM253" s="56">
        <f t="shared" si="25"/>
        <v>-9</v>
      </c>
      <c r="AN253" s="55">
        <f t="shared" si="21"/>
        <v>0</v>
      </c>
      <c r="AO253" s="56"/>
      <c r="AP253" s="55">
        <f t="shared" si="22"/>
        <v>-1.35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0</v>
      </c>
      <c r="AI254" s="53">
        <f t="shared" si="19"/>
        <v>0</v>
      </c>
      <c r="AJ254" s="54">
        <f t="shared" si="27"/>
        <v>0</v>
      </c>
      <c r="AK254" s="55">
        <f t="shared" si="28"/>
        <v>0</v>
      </c>
      <c r="AL254" s="56">
        <f>AO254+AQ254-[3]Sheet1!$AH255</f>
        <v>0</v>
      </c>
      <c r="AM254" s="56">
        <f t="shared" si="25"/>
        <v>0</v>
      </c>
      <c r="AN254" s="55">
        <f t="shared" si="21"/>
        <v>0</v>
      </c>
      <c r="AO254" s="56"/>
      <c r="AP254" s="55" t="str">
        <f t="shared" si="22"/>
        <v/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4">
    <mergeCell ref="H32:H33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J32:J33"/>
    <mergeCell ref="I32:I33"/>
    <mergeCell ref="H27:H28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J27:J28"/>
    <mergeCell ref="I27:I28"/>
    <mergeCell ref="H25:H26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G17:G22"/>
    <mergeCell ref="H17:H22"/>
    <mergeCell ref="I17:I22"/>
    <mergeCell ref="J17:J22"/>
    <mergeCell ref="L17:L22"/>
    <mergeCell ref="M17:M22"/>
    <mergeCell ref="N17:N22"/>
    <mergeCell ref="AD17:AD22"/>
    <mergeCell ref="AC17:AC22"/>
    <mergeCell ref="AB17:AB22"/>
    <mergeCell ref="AA17:AA22"/>
    <mergeCell ref="AA9:AA10"/>
    <mergeCell ref="AB9:AB10"/>
    <mergeCell ref="AC9:AC10"/>
    <mergeCell ref="AD9:AD10"/>
    <mergeCell ref="N9:N10"/>
    <mergeCell ref="G9:G10"/>
    <mergeCell ref="N12:N13"/>
    <mergeCell ref="M12:M13"/>
    <mergeCell ref="L12:L13"/>
    <mergeCell ref="J12:J13"/>
    <mergeCell ref="I12:I13"/>
    <mergeCell ref="H12:H13"/>
    <mergeCell ref="G12:G13"/>
    <mergeCell ref="M9:M10"/>
    <mergeCell ref="L9:L10"/>
    <mergeCell ref="J9:J10"/>
    <mergeCell ref="I9:I10"/>
    <mergeCell ref="H9:H10"/>
    <mergeCell ref="AD12:AD13"/>
    <mergeCell ref="AC12:AC13"/>
    <mergeCell ref="AB12:AB13"/>
    <mergeCell ref="AA12:AA13"/>
    <mergeCell ref="H7:H8"/>
    <mergeCell ref="G7:G8"/>
    <mergeCell ref="AD7:AD8"/>
    <mergeCell ref="AC7:AC8"/>
    <mergeCell ref="AB7:AB8"/>
    <mergeCell ref="AA7:AA8"/>
    <mergeCell ref="N7:N8"/>
    <mergeCell ref="M7:M8"/>
    <mergeCell ref="L7:L8"/>
    <mergeCell ref="J7:J8"/>
    <mergeCell ref="I7:I8"/>
    <mergeCell ref="AD3:AD6"/>
    <mergeCell ref="AC3:AC6"/>
    <mergeCell ref="AB3:AB6"/>
    <mergeCell ref="AA3:AA6"/>
    <mergeCell ref="A1:B1"/>
    <mergeCell ref="C1:D1"/>
    <mergeCell ref="E1:F1"/>
    <mergeCell ref="U1:V1"/>
    <mergeCell ref="N3:N6"/>
    <mergeCell ref="M3:M6"/>
    <mergeCell ref="L3:L6"/>
    <mergeCell ref="J3:J6"/>
    <mergeCell ref="I3:I6"/>
    <mergeCell ref="H3:H6"/>
    <mergeCell ref="G3:G6"/>
    <mergeCell ref="H36:H38"/>
    <mergeCell ref="G36:G38"/>
    <mergeCell ref="AE36:AE38"/>
    <mergeCell ref="AD36:AD38"/>
    <mergeCell ref="AC36:AC38"/>
    <mergeCell ref="AB36:AB38"/>
    <mergeCell ref="AA36:AA38"/>
    <mergeCell ref="N36:N38"/>
    <mergeCell ref="M36:M38"/>
    <mergeCell ref="L36:L38"/>
    <mergeCell ref="J36:J38"/>
    <mergeCell ref="I36:I38"/>
  </mergeCells>
  <conditionalFormatting sqref="G2:J3 AD2:AD3 Z2:Z200 J7 AD7 J9 AD9 G11:J12 AD11:AD12 G14:J17 AD14:AD17 G23:J25 AD23:AD25 G27:J27 AD27 G29:J32 AD29:AD32 G34:J36 AD34:AD36 G39:J200 AD39:AD200">
    <cfRule type="expression" dxfId="46" priority="63">
      <formula>$A2</formula>
    </cfRule>
    <cfRule type="expression" dxfId="45" priority="65">
      <formula>$E2</formula>
    </cfRule>
  </conditionalFormatting>
  <conditionalFormatting sqref="K2:Z2 G2:J3 AA2:AF3 Q3:Z200 J7 AA7:AF7 J9 AA9:AF9 G11:P12 AA11:AF12 G14:P17 AA14:AF17 G23:P25 AA23:AF25 G27:P27 AA27:AF27 G29:P32 AA29:AF32 G34:P36 AA34:AF36 G39:P200 AA39:AF200 K3:P3 AE4:AF6 K4:K10 O4:P10 H7 AE8:AF8 H9 AE10:AF10 K13 O13:P13 AE13:AF13 K18:K22 O18:P22 AE18:AF22 K26 O26:P26 AE26:AF26 K28 O28:P28 AE28:AF28 K33 O33:P33 AE33:AF33 K37:K38 O37:P38 AF37:AF38">
    <cfRule type="expression" dxfId="44" priority="64">
      <formula>$C2</formula>
    </cfRule>
  </conditionalFormatting>
  <conditionalFormatting sqref="W2:W200">
    <cfRule type="expression" dxfId="4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{29039287-AFFF-4419-BFB9-14EFC258D55C}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{49F73086-775D-4F3A-A52A-871E86AB2CC7}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{9E579FBC-0642-41DA-9635-594EAA4AC171}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{AC8144C4-F555-4578-869B-422AD82889D1}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{FFC5AB5B-594C-4072-8EE7-E3B1C75D8241}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{560ED1EF-122C-45BE-83FE-AFFFA3033CC6}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{9C4BF0D4-FBA1-468B-885B-36DBC959D3D2}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{37C6702E-EDB1-4524-8E17-B57F68060365}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{45DA6062-BD76-4216-B4FD-B4CB30DE5007}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{62A45AC9-550F-4CED-BA89-050FDAAB5E55}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{DCA44DC4-309F-4D2B-901D-2DA759B7E2E4}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{511FB38D-AAA8-405F-BBA6-69F1667B1030}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{935E4FC8-C619-4420-A921-CF4F2F978399}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{785FE340-76A9-4468-8586-8CD12A8185E0}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{92D46250-EFEC-4892-ADA6-F3D9B02DCE89}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{808D6D7C-1F27-4517-9861-556A90B4828B}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{3209D7A3-C511-45AE-A0C8-B5ECF399A84D}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{2B8CBC45-4508-41EE-BFEE-E136BFA98839}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{4EEC896F-5A7B-4CE8-BBD5-A0560B26BC0C}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{5091BCA9-F7CD-493D-B066-A2333881FB6A}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{40B7754A-1D3D-40D7-B638-D2A94A20C701}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{4E17ACB7-3AC2-4AFE-BBFF-B8D427748BC8}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{B811412D-B85E-46F4-BA30-6DD7C9E0CF89}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{03F64292-B95D-424A-B4E1-89B087E1EFB9}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{BDDED39B-7BAC-4B72-AC8A-6F24703CAD87}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{E5796AFA-C3ED-4043-95EB-83864854C2EC}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{64F70ADC-47F3-4123-865E-B69EDE1AD55A}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{698C4D3E-1491-4C83-BEA8-0CA45DE46B02}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{E47149FC-07EA-43D5-BD15-1A1F54C02A3F}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{391F718F-7D1D-42D8-81DE-B3DB91CFD31A}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{79D39D3C-6B73-453A-A69F-1FF78DBB6421}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{FBA90E2C-6845-4814-8909-0DE850884918}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{33ED7770-90D0-4D1C-BC4B-0F43AE9CF81E}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{BD0F1DD8-08C6-4B88-A623-11280EF19F88}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{CA7C3811-D943-40E7-A9F0-BC30B5FBDF65}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{75B6D661-910C-4B66-BEC1-07FE46E4AECC}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{7F5D1EBA-33A9-4602-912E-428E4E5C4601}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{FD5FBD4F-9506-462C-9538-A2754875AC20}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{52DD05FF-226F-4259-A07A-AA24B08924DD}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{173B4D70-CC48-47E1-AEDE-220B6CF47E45}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{323EDF4D-DB27-4A45-B66F-28D95049D9CE}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{A67029AF-4920-4BBE-A366-34C6EA09F58E}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{BDB5D83D-CA1A-4BB1-892D-8271D02FE9C9}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{19C10D8E-458A-44A3-8032-975762051D19}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{B9DA81B0-D62E-41C3-8F36-3E66498B9C9F}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{D1E11903-FDD2-47FC-988C-2EEDD4FCB954}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{735BB005-4D53-4D92-9DF6-9FA2C6B5ECD3}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{49550C15-88B5-4943-B0FC-C57B365A1F29}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{E9E5DF4C-A055-401C-8702-B93FAD6825A7}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{5532C1EF-D1EB-49DD-987B-47487CA63107}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{DCB534D7-9B4D-4B79-9ED7-F505FD09D357}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{857F3A94-3B99-4819-B121-A738BA8B2864}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{41CE1802-5705-49D9-8735-D2D32F3E65ED}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{E55CA4C1-C5AF-4C94-A220-22CF5B68BF12}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{5132131D-4B1F-4390-8D71-AD8E31011AD2}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{4CA2903C-6640-4E44-B805-9362EBAA2A7E}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{A150712C-860E-46EA-B674-6FAE2C965B46}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{D28DC916-304F-4008-9E51-F225AD881908}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{3B208662-5B07-4C18-8878-E94349483EFF}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{845E4B97-9025-4A84-87FF-F63DFCCFE60C}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{142C5F9B-DCB1-462C-8AB4-80CC2F2FBC2F}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039287-AFFF-4419-BFB9-14EFC258D55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9F73086-775D-4F3A-A52A-871E86AB2CC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E579FBC-0642-41DA-9635-594EAA4AC17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C8144C4-F555-4578-869B-422AD82889D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FC5AB5B-594C-4072-8EE7-E3B1C75D824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60ED1EF-122C-45BE-83FE-AFFFA3033CC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C4BF0D4-FBA1-468B-885B-36DBC959D3D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7C6702E-EDB1-4524-8E17-B57F6806036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5DA6062-BD76-4216-B4FD-B4CB30DE500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2A45AC9-550F-4CED-BA89-050FDAAB5E5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CA44DC4-309F-4D2B-901D-2DA759B7E2E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11FB38D-AAA8-405F-BBA6-69F1667B103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35E4FC8-C619-4420-A921-CF4F2F97839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85FE340-76A9-4468-8586-8CD12A8185E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2D46250-EFEC-4892-ADA6-F3D9B02DCE8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808D6D7C-1F27-4517-9861-556A90B4828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209D7A3-C511-45AE-A0C8-B5ECF399A84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B8CBC45-4508-41EE-BFEE-E136BFA9883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EEC896F-5A7B-4CE8-BBD5-A0560B26BC0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091BCA9-F7CD-493D-B066-A2333881FB6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0B7754A-1D3D-40D7-B638-D2A94A20C70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E17ACB7-3AC2-4AFE-BBFF-B8D427748BC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811412D-B85E-46F4-BA30-6DD7C9E0CF8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3F64292-B95D-424A-B4E1-89B087E1EFB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DDED39B-7BAC-4B72-AC8A-6F24703CAD8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796AFA-C3ED-4043-95EB-83864854C2E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4F70ADC-47F3-4123-865E-B69EDE1AD55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98C4D3E-1491-4C83-BEA8-0CA45DE46B0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47149FC-07EA-43D5-BD15-1A1F54C02A3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1F718F-7D1D-42D8-81DE-B3DB91CFD31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9D39D3C-6B73-453A-A69F-1FF78DBB642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BA90E2C-6845-4814-8909-0DE85088491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3ED7770-90D0-4D1C-BC4B-0F43AE9CF81E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D0F1DD8-08C6-4B88-A623-11280EF19F8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7C3811-D943-40E7-A9F0-BC30B5FBDF6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5B6D661-910C-4B66-BEC1-07FE46E4AEC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F5D1EBA-33A9-4602-912E-428E4E5C460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D5FBD4F-9506-462C-9538-A2754875AC2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2DD05FF-226F-4259-A07A-AA24B08924D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73B4D70-CC48-47E1-AEDE-220B6CF47E4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23EDF4D-DB27-4A45-B66F-28D95049D9C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67029AF-4920-4BBE-A366-34C6EA09F58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DB5D83D-CA1A-4BB1-892D-8271D02FE9C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9C10D8E-458A-44A3-8032-975762051D1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9DA81B0-D62E-41C3-8F36-3E66498B9C9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1E11903-FDD2-47FC-988C-2EEDD4FCB95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35BB005-4D53-4D92-9DF6-9FA2C6B5ECD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9550C15-88B5-4943-B0FC-C57B365A1F2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9E5DF4C-A055-401C-8702-B93FAD6825A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532C1EF-D1EB-49DD-987B-47487CA6310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CB534D7-9B4D-4B79-9ED7-F505FD09D35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57F3A94-3B99-4819-B121-A738BA8B286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1CE1802-5705-49D9-8735-D2D32F3E65E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55CA4C1-C5AF-4C94-A220-22CF5B68BF1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132131D-4B1F-4390-8D71-AD8E31011AD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CA2903C-6640-4E44-B805-9362EBAA2A7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150712C-860E-46EA-B674-6FAE2C965B4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28DC916-304F-4008-9E51-F225AD88190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B208662-5B07-4C18-8878-E94349483EF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45E4B97-9025-4A84-87FF-F63DFCCFE60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42C5F9B-DCB1-462C-8AB4-80CC2F2FBC2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87C3D-7509-4492-B975-5F48A07FB379}">
  <dimension ref="A1:AR267"/>
  <sheetViews>
    <sheetView rightToLeft="1" topLeftCell="G19" zoomScale="70" zoomScaleNormal="70" workbookViewId="0">
      <selection activeCell="G37" sqref="G37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88671875" style="25" bestFit="1" customWidth="1"/>
    <col min="9" max="9" width="24.5546875" style="23" bestFit="1" customWidth="1"/>
    <col min="10" max="10" width="16.33203125" style="23" customWidth="1"/>
    <col min="11" max="11" width="14.109375" style="23" hidden="1" customWidth="1"/>
    <col min="12" max="13" width="20.6640625" style="23" customWidth="1"/>
    <col min="14" max="14" width="26.88671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2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10.109375" style="23" bestFit="1" customWidth="1"/>
    <col min="29" max="29" width="15.77734375" style="28" bestFit="1" customWidth="1"/>
    <col min="30" max="30" width="13.6640625" style="29" bestFit="1" customWidth="1"/>
    <col min="31" max="31" width="44.44140625" style="23" bestFit="1" customWidth="1"/>
    <col min="32" max="32" width="28.33203125" style="23" bestFit="1" customWidth="1"/>
    <col min="33" max="33" width="13.5546875" style="23" bestFit="1" customWidth="1"/>
    <col min="34" max="34" width="129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 t="s">
        <v>309</v>
      </c>
      <c r="I2" s="63" t="s">
        <v>1504</v>
      </c>
      <c r="J2" s="102" t="s">
        <v>1306</v>
      </c>
      <c r="K2" s="10" t="str">
        <f t="shared" ref="K2" ca="1" si="0">IF(C2, TODAY(), "" )</f>
        <v/>
      </c>
      <c r="L2" s="11"/>
      <c r="M2" s="11" t="s">
        <v>311</v>
      </c>
      <c r="N2" s="11" t="s">
        <v>312</v>
      </c>
      <c r="O2" s="102">
        <v>5501.3</v>
      </c>
      <c r="P2" s="102">
        <v>9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" si="1">IF(C2, P2, U2 )</f>
        <v>0</v>
      </c>
      <c r="W2" s="11">
        <f t="shared" ref="W2" si="2">P2-V2</f>
        <v>9</v>
      </c>
      <c r="X2" s="13">
        <f t="shared" ref="X2" si="3">P2*T2</f>
        <v>460800000</v>
      </c>
      <c r="Y2" s="16"/>
      <c r="Z2" s="13">
        <f t="shared" ref="Z2" si="4">X2-Y2</f>
        <v>460800000</v>
      </c>
      <c r="AA2" s="17" t="s">
        <v>38</v>
      </c>
      <c r="AB2" s="12" t="s">
        <v>67</v>
      </c>
      <c r="AC2" s="18" t="s">
        <v>313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852478</v>
      </c>
      <c r="I3" s="102" t="s">
        <v>1660</v>
      </c>
      <c r="J3" s="102"/>
      <c r="K3" s="10" t="str">
        <f t="shared" ref="K3:K65" ca="1" si="6">IF(C3, TODAY(), "" )</f>
        <v/>
      </c>
      <c r="L3" s="11" t="s">
        <v>216</v>
      </c>
      <c r="M3" s="11" t="s">
        <v>1689</v>
      </c>
      <c r="N3" s="11"/>
      <c r="O3" s="102">
        <v>3325.1</v>
      </c>
      <c r="P3" s="102">
        <v>1</v>
      </c>
      <c r="Q3" s="12" t="str">
        <f>VLOOKUP(O3, '[1]لیست محصولات اردیبهشت ۱۴۰۳'!B:C,2,0)</f>
        <v>راتناگری | Ratnagiri</v>
      </c>
      <c r="R3" s="102"/>
      <c r="S3" s="11">
        <f>VLOOKUP(O3, '[1]لیست محصولات اردیبهشت ۱۴۰۳'!B:F,5,0)</f>
        <v>150</v>
      </c>
      <c r="T3" s="13">
        <f>VLOOKUP(O3, '[1]لیست محصولات اردیبهشت ۱۴۰۳'!B:G,6,0)</f>
        <v>4250000</v>
      </c>
      <c r="U3" s="14"/>
      <c r="V3" s="15">
        <f t="shared" ref="V3:V65" si="7">IF(C3, P3, U3 )</f>
        <v>0</v>
      </c>
      <c r="W3" s="11">
        <f t="shared" ref="W3:W65" si="8">P3-V3</f>
        <v>1</v>
      </c>
      <c r="X3" s="13">
        <f t="shared" ref="X3:X65" si="9">P3*T3</f>
        <v>4250000</v>
      </c>
      <c r="Y3" s="16"/>
      <c r="Z3" s="13">
        <f t="shared" ref="Z3:Z65" si="10">X3-Y3</f>
        <v>4250000</v>
      </c>
      <c r="AA3" s="17" t="s">
        <v>38</v>
      </c>
      <c r="AB3" s="12" t="s">
        <v>1690</v>
      </c>
      <c r="AC3" s="18" t="s">
        <v>1691</v>
      </c>
      <c r="AD3" s="19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>تهران پیروزی ، خیابان اول نیرو هوایی ، کوچه ی ۱.35 , پلاک ۶  - امیرحسین زند راد 09102585589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3</v>
      </c>
      <c r="H4" s="125">
        <v>275875806776</v>
      </c>
      <c r="I4" s="123" t="s">
        <v>1660</v>
      </c>
      <c r="J4" s="123"/>
      <c r="K4" s="10" t="str">
        <f t="shared" ca="1" si="6"/>
        <v/>
      </c>
      <c r="L4" s="121" t="s">
        <v>212</v>
      </c>
      <c r="M4" s="121" t="s">
        <v>1692</v>
      </c>
      <c r="N4" s="121"/>
      <c r="O4" s="102">
        <v>3325.1</v>
      </c>
      <c r="P4" s="102">
        <v>1</v>
      </c>
      <c r="Q4" s="12" t="str">
        <f>VLOOKUP(O4, '[1]لیست محصولات اردیبهشت ۱۴۰۳'!B:C,2,0)</f>
        <v>راتناگری | Ratnagiri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4250000</v>
      </c>
      <c r="U4" s="14"/>
      <c r="V4" s="15">
        <f t="shared" si="7"/>
        <v>0</v>
      </c>
      <c r="W4" s="11">
        <f t="shared" si="8"/>
        <v>1</v>
      </c>
      <c r="X4" s="13">
        <f t="shared" si="9"/>
        <v>4250000</v>
      </c>
      <c r="Y4" s="16"/>
      <c r="Z4" s="13">
        <f t="shared" si="10"/>
        <v>4250000</v>
      </c>
      <c r="AA4" s="133" t="s">
        <v>292</v>
      </c>
      <c r="AB4" s="131" t="s">
        <v>1693</v>
      </c>
      <c r="AC4" s="127" t="s">
        <v>1694</v>
      </c>
      <c r="AD4" s="129"/>
      <c r="AE4" s="18"/>
      <c r="AF4" s="20"/>
      <c r="AG4" s="21" t="str">
        <f t="shared" si="5"/>
        <v>TRUE</v>
      </c>
      <c r="AH4" s="22" t="str">
        <f t="shared" ref="AH4:AH67" si="11">AA4&amp;" "&amp;AB4&amp;" "&amp;N4&amp;" - "&amp;L4&amp;" "&amp;M4&amp;" "&amp;AC4</f>
        <v>اصفهان خ شیخ صدوق شمالی ، خ کاخ سعادت آباد شرقی ، نبش کوچه ترکان ، پلاک ۹۶  - پرهام طالبی 09335601918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1"/>
      <c r="H5" s="182"/>
      <c r="I5" s="151"/>
      <c r="J5" s="151"/>
      <c r="K5" s="10" t="str">
        <f t="shared" ca="1" si="6"/>
        <v/>
      </c>
      <c r="L5" s="135"/>
      <c r="M5" s="135"/>
      <c r="N5" s="135"/>
      <c r="O5" s="102">
        <v>3326.1</v>
      </c>
      <c r="P5" s="102">
        <v>1</v>
      </c>
      <c r="Q5" s="12" t="str">
        <f>VLOOKUP(O5, '[1]لیست محصولات اردیبهشت ۱۴۰۳'!B:C,2,0)</f>
        <v>میاگروس | Milagros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3750000</v>
      </c>
      <c r="U5" s="14"/>
      <c r="V5" s="15">
        <f t="shared" si="7"/>
        <v>0</v>
      </c>
      <c r="W5" s="11">
        <f t="shared" si="8"/>
        <v>1</v>
      </c>
      <c r="X5" s="13">
        <f t="shared" si="9"/>
        <v>3750000</v>
      </c>
      <c r="Y5" s="16"/>
      <c r="Z5" s="13">
        <f t="shared" si="10"/>
        <v>3750000</v>
      </c>
      <c r="AA5" s="155"/>
      <c r="AB5" s="154"/>
      <c r="AC5" s="153"/>
      <c r="AD5" s="152"/>
      <c r="AE5" s="18"/>
      <c r="AF5" s="20"/>
      <c r="AG5" s="21" t="str">
        <f t="shared" si="5"/>
        <v>TRUE</v>
      </c>
      <c r="AH5" s="22" t="str">
        <f t="shared" si="11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51"/>
      <c r="H6" s="182"/>
      <c r="I6" s="151"/>
      <c r="J6" s="151"/>
      <c r="K6" s="10" t="str">
        <f t="shared" ca="1" si="6"/>
        <v/>
      </c>
      <c r="L6" s="135"/>
      <c r="M6" s="135"/>
      <c r="N6" s="135"/>
      <c r="O6" s="102">
        <v>5523.1</v>
      </c>
      <c r="P6" s="102">
        <v>1</v>
      </c>
      <c r="Q6" s="12" t="str">
        <f>VLOOKUP(O6, '[1]لیست محصولات اردیبهشت ۱۴۰۳'!B:C,2,0)</f>
        <v>کوتوا دانکن | Kotowa Duncan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2550000</v>
      </c>
      <c r="U6" s="14"/>
      <c r="V6" s="15">
        <f t="shared" si="7"/>
        <v>0</v>
      </c>
      <c r="W6" s="11">
        <f t="shared" si="8"/>
        <v>1</v>
      </c>
      <c r="X6" s="13">
        <f t="shared" si="9"/>
        <v>2550000</v>
      </c>
      <c r="Y6" s="16"/>
      <c r="Z6" s="13">
        <f t="shared" si="10"/>
        <v>2550000</v>
      </c>
      <c r="AA6" s="155"/>
      <c r="AB6" s="154"/>
      <c r="AC6" s="153"/>
      <c r="AD6" s="152"/>
      <c r="AE6" s="18"/>
      <c r="AF6" s="20"/>
      <c r="AG6" s="21" t="str">
        <f t="shared" si="5"/>
        <v>TRUE</v>
      </c>
      <c r="AH6" s="22" t="str">
        <f t="shared" si="11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1"/>
      <c r="H7" s="182"/>
      <c r="I7" s="151"/>
      <c r="J7" s="151"/>
      <c r="K7" s="10" t="str">
        <f t="shared" ca="1" si="6"/>
        <v/>
      </c>
      <c r="L7" s="135"/>
      <c r="M7" s="135"/>
      <c r="N7" s="135"/>
      <c r="O7" s="102">
        <v>5522.1</v>
      </c>
      <c r="P7" s="102">
        <v>1</v>
      </c>
      <c r="Q7" s="12" t="str">
        <f>VLOOKUP(O7, '[1]لیست محصولات اردیبهشت ۱۴۰۳'!B:C,2,0)</f>
        <v>تامارا | Tamara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2600000</v>
      </c>
      <c r="U7" s="24"/>
      <c r="V7" s="15">
        <f t="shared" si="7"/>
        <v>0</v>
      </c>
      <c r="W7" s="11">
        <f t="shared" si="8"/>
        <v>1</v>
      </c>
      <c r="X7" s="13">
        <f t="shared" si="9"/>
        <v>2600000</v>
      </c>
      <c r="Y7" s="16"/>
      <c r="Z7" s="13">
        <f t="shared" si="10"/>
        <v>2600000</v>
      </c>
      <c r="AA7" s="155"/>
      <c r="AB7" s="154"/>
      <c r="AC7" s="153"/>
      <c r="AD7" s="152"/>
      <c r="AE7" s="18"/>
      <c r="AF7" s="20"/>
      <c r="AG7" s="21" t="str">
        <f t="shared" si="5"/>
        <v>TRUE</v>
      </c>
      <c r="AH7" s="22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6"/>
        <v/>
      </c>
      <c r="L8" s="122"/>
      <c r="M8" s="122"/>
      <c r="N8" s="122"/>
      <c r="O8" s="102">
        <v>5511.11</v>
      </c>
      <c r="P8" s="102">
        <v>1</v>
      </c>
      <c r="Q8" s="65" t="str">
        <f>VLOOKUP(O8, '[1]لیست محصولات اردیبهشت ۱۴۰۳'!B:C,2,0)</f>
        <v>هامبلا(رست دمی) | Hambella( Filter Roast)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2800000</v>
      </c>
      <c r="U8" s="14"/>
      <c r="V8" s="15">
        <f t="shared" si="7"/>
        <v>0</v>
      </c>
      <c r="W8" s="11">
        <f t="shared" si="8"/>
        <v>1</v>
      </c>
      <c r="X8" s="13">
        <f t="shared" si="9"/>
        <v>2800000</v>
      </c>
      <c r="Y8" s="16"/>
      <c r="Z8" s="13">
        <f t="shared" si="10"/>
        <v>2800000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11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4</v>
      </c>
      <c r="H9" s="9">
        <v>275899676100</v>
      </c>
      <c r="I9" s="101" t="s">
        <v>1660</v>
      </c>
      <c r="J9" s="102"/>
      <c r="K9" s="10" t="str">
        <f t="shared" ca="1" si="6"/>
        <v/>
      </c>
      <c r="L9" s="100" t="s">
        <v>1695</v>
      </c>
      <c r="M9" s="11" t="s">
        <v>867</v>
      </c>
      <c r="N9" s="11" t="s">
        <v>868</v>
      </c>
      <c r="O9" s="102">
        <v>3326.2</v>
      </c>
      <c r="P9" s="102">
        <v>1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18150000</v>
      </c>
      <c r="U9" s="14"/>
      <c r="V9" s="15">
        <f t="shared" si="7"/>
        <v>0</v>
      </c>
      <c r="W9" s="11">
        <f t="shared" si="8"/>
        <v>1</v>
      </c>
      <c r="X9" s="13">
        <f t="shared" si="9"/>
        <v>18150000</v>
      </c>
      <c r="Y9" s="16"/>
      <c r="Z9" s="13">
        <f t="shared" si="10"/>
        <v>18150000</v>
      </c>
      <c r="AA9" s="17" t="s">
        <v>45</v>
      </c>
      <c r="AB9" s="12" t="s">
        <v>869</v>
      </c>
      <c r="AC9" s="18" t="s">
        <v>870</v>
      </c>
      <c r="AD9" s="19"/>
      <c r="AE9" s="18"/>
      <c r="AF9" s="20"/>
      <c r="AG9" s="21" t="str">
        <f t="shared" si="5"/>
        <v>TRUE</v>
      </c>
      <c r="AH9" s="22" t="str">
        <f t="shared" si="11"/>
        <v>قم باجک ۳ میدان گلها  کافه بلانکا - علس شهناززاده 09192525110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5</v>
      </c>
      <c r="H10" s="125">
        <v>275902143700</v>
      </c>
      <c r="I10" s="123" t="s">
        <v>1660</v>
      </c>
      <c r="J10" s="123" t="s">
        <v>1306</v>
      </c>
      <c r="K10" s="10" t="str">
        <f t="shared" ca="1" si="6"/>
        <v/>
      </c>
      <c r="L10" s="121" t="s">
        <v>735</v>
      </c>
      <c r="M10" s="121" t="s">
        <v>736</v>
      </c>
      <c r="N10" s="121" t="s">
        <v>737</v>
      </c>
      <c r="O10" s="102">
        <v>3326.1</v>
      </c>
      <c r="P10" s="102">
        <v>4</v>
      </c>
      <c r="Q10" s="12" t="str">
        <f>VLOOKUP(O10, '[1]لیست محصولات اردیبهشت ۱۴۰۳'!B:C,2,0)</f>
        <v>میاگروس | Milagros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3750000</v>
      </c>
      <c r="U10" s="14"/>
      <c r="V10" s="15">
        <f t="shared" si="7"/>
        <v>0</v>
      </c>
      <c r="W10" s="11">
        <f t="shared" si="8"/>
        <v>4</v>
      </c>
      <c r="X10" s="13">
        <f t="shared" si="9"/>
        <v>15000000</v>
      </c>
      <c r="Y10" s="16"/>
      <c r="Z10" s="13">
        <f t="shared" si="10"/>
        <v>15000000</v>
      </c>
      <c r="AA10" s="133" t="s">
        <v>226</v>
      </c>
      <c r="AB10" s="131" t="s">
        <v>738</v>
      </c>
      <c r="AC10" s="127" t="s">
        <v>739</v>
      </c>
      <c r="AD10" s="129"/>
      <c r="AE10" s="18"/>
      <c r="AF10" s="20"/>
      <c r="AG10" s="21" t="str">
        <f t="shared" si="5"/>
        <v>TRUE</v>
      </c>
      <c r="AH10" s="22" t="str">
        <f t="shared" si="11"/>
        <v>ارومیه خیابان درستکار روبروی اکبر جوجه غذای اماده قابلمه کافه بابون - رعنا آزادبخت 09036383804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24"/>
      <c r="K11" s="10" t="str">
        <f t="shared" ca="1" si="6"/>
        <v/>
      </c>
      <c r="L11" s="122"/>
      <c r="M11" s="122"/>
      <c r="N11" s="122"/>
      <c r="O11" s="102">
        <v>5511.22</v>
      </c>
      <c r="P11" s="102">
        <v>2</v>
      </c>
      <c r="Q11" s="65" t="str">
        <f>VLOOKUP(O11, '[1]لیست محصولات اردیبهشت ۱۴۰۳'!B:C,2,0)</f>
        <v>هامبلا(رست دمی) | Hambella( Filter Roast)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13350000</v>
      </c>
      <c r="U11" s="14"/>
      <c r="V11" s="15">
        <f t="shared" si="7"/>
        <v>0</v>
      </c>
      <c r="W11" s="11">
        <f t="shared" si="8"/>
        <v>2</v>
      </c>
      <c r="X11" s="13">
        <f t="shared" si="9"/>
        <v>26700000</v>
      </c>
      <c r="Y11" s="16"/>
      <c r="Z11" s="13">
        <f t="shared" si="10"/>
        <v>26700000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11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02">
        <v>6</v>
      </c>
      <c r="H12" s="9">
        <v>317243</v>
      </c>
      <c r="I12" s="102" t="s">
        <v>1660</v>
      </c>
      <c r="J12" s="102"/>
      <c r="K12" s="10" t="str">
        <f t="shared" ca="1" si="6"/>
        <v/>
      </c>
      <c r="L12" s="11" t="s">
        <v>116</v>
      </c>
      <c r="M12" s="11" t="s">
        <v>1696</v>
      </c>
      <c r="N12" s="11"/>
      <c r="O12" s="102">
        <v>3326.1</v>
      </c>
      <c r="P12" s="102">
        <v>1</v>
      </c>
      <c r="Q12" s="12" t="str">
        <f>VLOOKUP(O12, '[1]لیست محصولات اردیبهشت ۱۴۰۳'!B:C,2,0)</f>
        <v>میاگروس | Milagros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3750000</v>
      </c>
      <c r="U12" s="14"/>
      <c r="V12" s="15">
        <f t="shared" si="7"/>
        <v>0</v>
      </c>
      <c r="W12" s="11">
        <f t="shared" si="8"/>
        <v>1</v>
      </c>
      <c r="X12" s="13">
        <f t="shared" si="9"/>
        <v>3750000</v>
      </c>
      <c r="Y12" s="16"/>
      <c r="Z12" s="13">
        <f t="shared" si="10"/>
        <v>3750000</v>
      </c>
      <c r="AA12" s="17" t="s">
        <v>361</v>
      </c>
      <c r="AB12" s="12" t="s">
        <v>1697</v>
      </c>
      <c r="AC12" s="18" t="s">
        <v>1698</v>
      </c>
      <c r="AD12" s="19"/>
      <c r="AE12" s="18"/>
      <c r="AF12" s="20"/>
      <c r="AG12" s="21" t="str">
        <f t="shared" si="5"/>
        <v>TRUE</v>
      </c>
      <c r="AH12" s="22" t="str">
        <f t="shared" si="11"/>
        <v>تبریز کوی نصر خیابان حسن کربلایی پلاک 517 طبقه 4  - علیرضا بدخشان 09016859532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3">
        <v>7</v>
      </c>
      <c r="H13" s="125">
        <v>275913312621</v>
      </c>
      <c r="I13" s="123" t="s">
        <v>1660</v>
      </c>
      <c r="J13" s="123"/>
      <c r="K13" s="10" t="str">
        <f t="shared" ca="1" si="6"/>
        <v/>
      </c>
      <c r="L13" s="121" t="s">
        <v>1699</v>
      </c>
      <c r="M13" s="121" t="s">
        <v>1700</v>
      </c>
      <c r="N13" s="121"/>
      <c r="O13" s="102">
        <v>5523.1</v>
      </c>
      <c r="P13" s="102">
        <v>1</v>
      </c>
      <c r="Q13" s="12" t="str">
        <f>VLOOKUP(O13, '[1]لیست محصولات اردیبهشت ۱۴۰۳'!B:C,2,0)</f>
        <v>کوتوا دانکن | Kotowa Duncan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2550000</v>
      </c>
      <c r="U13" s="24"/>
      <c r="V13" s="15">
        <f t="shared" si="7"/>
        <v>0</v>
      </c>
      <c r="W13" s="11">
        <f t="shared" si="8"/>
        <v>1</v>
      </c>
      <c r="X13" s="13">
        <f t="shared" si="9"/>
        <v>2550000</v>
      </c>
      <c r="Y13" s="16"/>
      <c r="Z13" s="13">
        <f t="shared" si="10"/>
        <v>2550000</v>
      </c>
      <c r="AA13" s="133" t="s">
        <v>38</v>
      </c>
      <c r="AB13" s="131" t="s">
        <v>1702</v>
      </c>
      <c r="AC13" s="127" t="s">
        <v>1701</v>
      </c>
      <c r="AD13" s="129" t="s">
        <v>41</v>
      </c>
      <c r="AE13" s="18"/>
      <c r="AF13" s="20"/>
      <c r="AG13" s="21" t="str">
        <f t="shared" si="5"/>
        <v>TRUE</v>
      </c>
      <c r="AH13" s="22" t="str">
        <f t="shared" si="11"/>
        <v>تهران سه راه جمهوری خیابان فلاحزادگان بن بست شاهین بن بست یکم پلاک ۲ واحد ۷ *شماره تماس گیرنده: ۰۹۱۲۱۷۹۰۹۱۷ *  - مهری فتحعلیزاده 09122446098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1"/>
      <c r="H14" s="182"/>
      <c r="I14" s="151"/>
      <c r="J14" s="151"/>
      <c r="K14" s="10" t="str">
        <f t="shared" ca="1" si="6"/>
        <v/>
      </c>
      <c r="L14" s="135"/>
      <c r="M14" s="135"/>
      <c r="N14" s="135"/>
      <c r="O14" s="102">
        <v>5501.1</v>
      </c>
      <c r="P14" s="102">
        <v>1</v>
      </c>
      <c r="Q14" s="12" t="str">
        <f>VLOOKUP(O14, '[1]لیست محصولات اردیبهشت ۱۴۰۳'!B:C,2,0)</f>
        <v>ورتکس | Vortex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2100000</v>
      </c>
      <c r="U14" s="14"/>
      <c r="V14" s="15">
        <f t="shared" si="7"/>
        <v>0</v>
      </c>
      <c r="W14" s="11">
        <f t="shared" si="8"/>
        <v>1</v>
      </c>
      <c r="X14" s="13">
        <f t="shared" si="9"/>
        <v>2100000</v>
      </c>
      <c r="Y14" s="16"/>
      <c r="Z14" s="13">
        <f t="shared" si="10"/>
        <v>2100000</v>
      </c>
      <c r="AA14" s="155"/>
      <c r="AB14" s="154"/>
      <c r="AC14" s="153"/>
      <c r="AD14" s="152"/>
      <c r="AE14" s="18"/>
      <c r="AF14" s="20"/>
      <c r="AG14" s="21" t="str">
        <f t="shared" si="5"/>
        <v>TRUE</v>
      </c>
      <c r="AH14" s="22" t="str">
        <f t="shared" si="11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51"/>
      <c r="K15" s="10" t="str">
        <f t="shared" ca="1" si="6"/>
        <v/>
      </c>
      <c r="L15" s="135"/>
      <c r="M15" s="135"/>
      <c r="N15" s="135"/>
      <c r="O15" s="102">
        <v>5522.1</v>
      </c>
      <c r="P15" s="102">
        <v>1</v>
      </c>
      <c r="Q15" s="12" t="str">
        <f>VLOOKUP(O15, '[1]لیست محصولات اردیبهشت ۱۴۰۳'!B:C,2,0)</f>
        <v>تامارا | Tamara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2600000</v>
      </c>
      <c r="U15" s="14"/>
      <c r="V15" s="15">
        <f t="shared" si="7"/>
        <v>0</v>
      </c>
      <c r="W15" s="11">
        <f t="shared" si="8"/>
        <v>1</v>
      </c>
      <c r="X15" s="13">
        <f t="shared" si="9"/>
        <v>2600000</v>
      </c>
      <c r="Y15" s="16"/>
      <c r="Z15" s="13">
        <f t="shared" si="10"/>
        <v>2600000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51"/>
      <c r="H16" s="182"/>
      <c r="I16" s="151"/>
      <c r="J16" s="151"/>
      <c r="K16" s="10" t="str">
        <f t="shared" ca="1" si="6"/>
        <v/>
      </c>
      <c r="L16" s="135"/>
      <c r="M16" s="135"/>
      <c r="N16" s="135"/>
      <c r="O16" s="102">
        <v>5511.11</v>
      </c>
      <c r="P16" s="102">
        <v>1</v>
      </c>
      <c r="Q16" s="65" t="str">
        <f>VLOOKUP(O16, '[1]لیست محصولات اردیبهشت ۱۴۰۳'!B:C,2,0)</f>
        <v>هامبلا(رست دمی) | Hambella( Filter Roast)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2800000</v>
      </c>
      <c r="U16" s="14"/>
      <c r="V16" s="15">
        <f t="shared" si="7"/>
        <v>0</v>
      </c>
      <c r="W16" s="11">
        <f t="shared" si="8"/>
        <v>1</v>
      </c>
      <c r="X16" s="13">
        <f t="shared" si="9"/>
        <v>2800000</v>
      </c>
      <c r="Y16" s="16"/>
      <c r="Z16" s="13">
        <f t="shared" si="10"/>
        <v>2800000</v>
      </c>
      <c r="AA16" s="155"/>
      <c r="AB16" s="154"/>
      <c r="AC16" s="153"/>
      <c r="AD16" s="152"/>
      <c r="AE16" s="18"/>
      <c r="AF16" s="20"/>
      <c r="AG16" s="21" t="str">
        <f t="shared" si="5"/>
        <v>TRUE</v>
      </c>
      <c r="AH16" s="22" t="str">
        <f t="shared" si="11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51"/>
      <c r="H17" s="182"/>
      <c r="I17" s="151"/>
      <c r="J17" s="151"/>
      <c r="K17" s="10" t="str">
        <f t="shared" ca="1" si="6"/>
        <v/>
      </c>
      <c r="L17" s="135"/>
      <c r="M17" s="135"/>
      <c r="N17" s="135"/>
      <c r="O17" s="102">
        <v>3326.1</v>
      </c>
      <c r="P17" s="102">
        <v>1</v>
      </c>
      <c r="Q17" s="12" t="str">
        <f>VLOOKUP(O17, '[1]لیست محصولات اردیبهشت ۱۴۰۳'!B:C,2,0)</f>
        <v>میاگروس | Milagros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3750000</v>
      </c>
      <c r="U17" s="14"/>
      <c r="V17" s="15">
        <f t="shared" si="7"/>
        <v>0</v>
      </c>
      <c r="W17" s="11">
        <f t="shared" si="8"/>
        <v>1</v>
      </c>
      <c r="X17" s="13">
        <f t="shared" si="9"/>
        <v>3750000</v>
      </c>
      <c r="Y17" s="16"/>
      <c r="Z17" s="13">
        <f t="shared" si="10"/>
        <v>3750000</v>
      </c>
      <c r="AA17" s="155"/>
      <c r="AB17" s="154"/>
      <c r="AC17" s="153"/>
      <c r="AD17" s="152"/>
      <c r="AE17" s="18"/>
      <c r="AF17" s="20"/>
      <c r="AG17" s="21" t="str">
        <f t="shared" si="5"/>
        <v>TRUE</v>
      </c>
      <c r="AH17" s="22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24"/>
      <c r="H18" s="126"/>
      <c r="I18" s="124"/>
      <c r="J18" s="124"/>
      <c r="K18" s="10" t="str">
        <f t="shared" ca="1" si="6"/>
        <v/>
      </c>
      <c r="L18" s="122"/>
      <c r="M18" s="122"/>
      <c r="N18" s="122"/>
      <c r="O18" s="102">
        <v>3325.1</v>
      </c>
      <c r="P18" s="102">
        <v>1</v>
      </c>
      <c r="Q18" s="12" t="str">
        <f>VLOOKUP(O18, '[1]لیست محصولات اردیبهشت ۱۴۰۳'!B:C,2,0)</f>
        <v>راتناگری | Ratnagiri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4250000</v>
      </c>
      <c r="U18" s="14"/>
      <c r="V18" s="15">
        <f t="shared" si="7"/>
        <v>0</v>
      </c>
      <c r="W18" s="11">
        <f t="shared" si="8"/>
        <v>1</v>
      </c>
      <c r="X18" s="13">
        <f t="shared" si="9"/>
        <v>4250000</v>
      </c>
      <c r="Y18" s="16"/>
      <c r="Z18" s="13">
        <f t="shared" si="10"/>
        <v>4250000</v>
      </c>
      <c r="AA18" s="134"/>
      <c r="AB18" s="132"/>
      <c r="AC18" s="128"/>
      <c r="AD18" s="130"/>
      <c r="AE18" s="18"/>
      <c r="AF18" s="20"/>
      <c r="AG18" s="21" t="str">
        <f t="shared" si="5"/>
        <v>TRUE</v>
      </c>
      <c r="AH18" s="22" t="str">
        <f t="shared" si="11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23">
        <v>8</v>
      </c>
      <c r="H19" s="125">
        <v>275918893273</v>
      </c>
      <c r="I19" s="123" t="s">
        <v>1660</v>
      </c>
      <c r="J19" s="123"/>
      <c r="K19" s="10" t="str">
        <f t="shared" ca="1" si="6"/>
        <v/>
      </c>
      <c r="L19" s="121" t="s">
        <v>1027</v>
      </c>
      <c r="M19" s="121" t="s">
        <v>1028</v>
      </c>
      <c r="N19" s="121" t="s">
        <v>1029</v>
      </c>
      <c r="O19" s="102">
        <v>5511.11</v>
      </c>
      <c r="P19" s="102">
        <v>1</v>
      </c>
      <c r="Q19" s="65" t="str">
        <f>VLOOKUP(O19, '[1]لیست محصولات اردیبهشت ۱۴۰۳'!B:C,2,0)</f>
        <v>هامبلا(رست دمی) | Hambella( Filter Roast)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2800000</v>
      </c>
      <c r="U19" s="14"/>
      <c r="V19" s="15">
        <f t="shared" si="7"/>
        <v>0</v>
      </c>
      <c r="W19" s="11">
        <f t="shared" si="8"/>
        <v>1</v>
      </c>
      <c r="X19" s="13">
        <f t="shared" si="9"/>
        <v>2800000</v>
      </c>
      <c r="Y19" s="16"/>
      <c r="Z19" s="13">
        <f t="shared" si="10"/>
        <v>2800000</v>
      </c>
      <c r="AA19" s="133" t="s">
        <v>209</v>
      </c>
      <c r="AB19" s="131" t="s">
        <v>1031</v>
      </c>
      <c r="AC19" s="127" t="s">
        <v>1703</v>
      </c>
      <c r="AD19" s="129"/>
      <c r="AE19" s="18"/>
      <c r="AF19" s="20"/>
      <c r="AG19" s="21" t="str">
        <f t="shared" si="5"/>
        <v>TRUE</v>
      </c>
      <c r="AH19" s="22" t="str">
        <f t="shared" si="11"/>
        <v>گرگان گرگانپارس ابتدای مرداد مرکزی کافه رستوران فیوره - نازگل یحیائی 09303714006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1"/>
      <c r="H20" s="182"/>
      <c r="I20" s="151"/>
      <c r="J20" s="151"/>
      <c r="K20" s="10" t="str">
        <f t="shared" ca="1" si="6"/>
        <v/>
      </c>
      <c r="L20" s="135"/>
      <c r="M20" s="135"/>
      <c r="N20" s="135"/>
      <c r="O20" s="102">
        <v>3326.1</v>
      </c>
      <c r="P20" s="102">
        <v>1</v>
      </c>
      <c r="Q20" s="12" t="str">
        <f>VLOOKUP(O20, '[1]لیست محصولات اردیبهشت ۱۴۰۳'!B:C,2,0)</f>
        <v>میاگروس | Milagros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3750000</v>
      </c>
      <c r="U20" s="14"/>
      <c r="V20" s="15">
        <f t="shared" si="7"/>
        <v>0</v>
      </c>
      <c r="W20" s="11">
        <f t="shared" si="8"/>
        <v>1</v>
      </c>
      <c r="X20" s="13">
        <f t="shared" si="9"/>
        <v>3750000</v>
      </c>
      <c r="Y20" s="16"/>
      <c r="Z20" s="13">
        <f t="shared" si="10"/>
        <v>3750000</v>
      </c>
      <c r="AA20" s="155"/>
      <c r="AB20" s="154"/>
      <c r="AC20" s="153"/>
      <c r="AD20" s="152"/>
      <c r="AE20" s="18"/>
      <c r="AF20" s="20"/>
      <c r="AG20" s="21" t="str">
        <f t="shared" si="5"/>
        <v>TRUE</v>
      </c>
      <c r="AH20" s="22" t="str">
        <f t="shared" si="11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1"/>
      <c r="H21" s="182"/>
      <c r="I21" s="151"/>
      <c r="J21" s="151"/>
      <c r="K21" s="10" t="str">
        <f t="shared" ca="1" si="6"/>
        <v/>
      </c>
      <c r="L21" s="135"/>
      <c r="M21" s="135"/>
      <c r="N21" s="135"/>
      <c r="O21" s="102">
        <v>5523.1</v>
      </c>
      <c r="P21" s="102">
        <v>1</v>
      </c>
      <c r="Q21" s="12" t="str">
        <f>VLOOKUP(O21, '[1]لیست محصولات اردیبهشت ۱۴۰۳'!B:C,2,0)</f>
        <v>کوتوا دانکن | Kotowa Duncan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2550000</v>
      </c>
      <c r="U21" s="14"/>
      <c r="V21" s="15">
        <f t="shared" si="7"/>
        <v>0</v>
      </c>
      <c r="W21" s="11">
        <f t="shared" si="8"/>
        <v>1</v>
      </c>
      <c r="X21" s="13">
        <f t="shared" si="9"/>
        <v>2550000</v>
      </c>
      <c r="Y21" s="16"/>
      <c r="Z21" s="13">
        <f t="shared" si="10"/>
        <v>2550000</v>
      </c>
      <c r="AA21" s="155"/>
      <c r="AB21" s="154"/>
      <c r="AC21" s="153"/>
      <c r="AD21" s="152"/>
      <c r="AE21" s="18"/>
      <c r="AF21" s="20"/>
      <c r="AG21" s="21" t="str">
        <f t="shared" si="5"/>
        <v>TRUE</v>
      </c>
      <c r="AH21" s="22" t="str">
        <f t="shared" si="11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6"/>
      <c r="I22" s="124"/>
      <c r="J22" s="124"/>
      <c r="K22" s="10" t="str">
        <f t="shared" ca="1" si="6"/>
        <v/>
      </c>
      <c r="L22" s="122"/>
      <c r="M22" s="122"/>
      <c r="N22" s="122"/>
      <c r="O22" s="102">
        <v>5501.2</v>
      </c>
      <c r="P22" s="102">
        <v>1</v>
      </c>
      <c r="Q22" s="12" t="str">
        <f>VLOOKUP(O22, '[1]لیست محصولات اردیبهشت ۱۴۰۳'!B:C,2,0)</f>
        <v>ورتکس | Vortex</v>
      </c>
      <c r="R22" s="102"/>
      <c r="S22" s="11">
        <f>VLOOKUP(O22, '[1]لیست محصولات اردیبهشت ۱۴۰۳'!B:F,5,0)</f>
        <v>750</v>
      </c>
      <c r="T22" s="13">
        <f>VLOOKUP(O22, '[1]لیست محصولات اردیبهشت ۱۴۰۳'!B:G,6,0)</f>
        <v>9900000</v>
      </c>
      <c r="U22" s="14"/>
      <c r="V22" s="15">
        <f t="shared" si="7"/>
        <v>0</v>
      </c>
      <c r="W22" s="11">
        <f t="shared" si="8"/>
        <v>1</v>
      </c>
      <c r="X22" s="13">
        <f t="shared" si="9"/>
        <v>9900000</v>
      </c>
      <c r="Y22" s="16"/>
      <c r="Z22" s="13">
        <f t="shared" si="10"/>
        <v>9900000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si="11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36">
        <v>9</v>
      </c>
      <c r="H23" s="139"/>
      <c r="I23" s="136" t="s">
        <v>1704</v>
      </c>
      <c r="J23" s="123" t="s">
        <v>1306</v>
      </c>
      <c r="K23" s="10" t="str">
        <f t="shared" ca="1" si="6"/>
        <v/>
      </c>
      <c r="L23" s="121" t="s">
        <v>216</v>
      </c>
      <c r="M23" s="121" t="s">
        <v>418</v>
      </c>
      <c r="N23" s="121" t="s">
        <v>419</v>
      </c>
      <c r="O23" s="102">
        <v>5501.3</v>
      </c>
      <c r="P23" s="102">
        <v>1</v>
      </c>
      <c r="Q23" s="12" t="str">
        <f>VLOOKUP(O23, '[1]لیست محصولات اردیبهشت ۱۴۰۳'!B:C,2,0)</f>
        <v>ورتکس | Vortex</v>
      </c>
      <c r="R23" s="102"/>
      <c r="S23" s="11">
        <f>VLOOKUP(O23, '[1]لیست محصولات اردیبهشت ۱۴۰۳'!B:F,5,0)</f>
        <v>4000</v>
      </c>
      <c r="T23" s="13">
        <f>VLOOKUP(O23, '[1]لیست محصولات اردیبهشت ۱۴۰۳'!B:G,6,0)</f>
        <v>51200000</v>
      </c>
      <c r="U23" s="14"/>
      <c r="V23" s="15">
        <f t="shared" si="7"/>
        <v>0</v>
      </c>
      <c r="W23" s="11">
        <f t="shared" si="8"/>
        <v>1</v>
      </c>
      <c r="X23" s="13">
        <f t="shared" si="9"/>
        <v>51200000</v>
      </c>
      <c r="Y23" s="16"/>
      <c r="Z23" s="13">
        <f t="shared" si="10"/>
        <v>51200000</v>
      </c>
      <c r="AA23" s="133" t="s">
        <v>38</v>
      </c>
      <c r="AB23" s="131" t="s">
        <v>1718</v>
      </c>
      <c r="AC23" s="127" t="s">
        <v>421</v>
      </c>
      <c r="AD23" s="129"/>
      <c r="AE23" s="162" t="s">
        <v>1545</v>
      </c>
      <c r="AF23" s="20"/>
      <c r="AG23" s="21" t="str">
        <f t="shared" si="5"/>
        <v>TRUE</v>
      </c>
      <c r="AH23" s="22" t="str">
        <f t="shared" si="11"/>
        <v>تهران نیاوران ، دزاشیب ، خیابان رمضانی ،نبش کوچه حسینی ، پلاک 7 کافه مدام - امیرحسین صدیقی 09123401445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38"/>
      <c r="H24" s="141"/>
      <c r="I24" s="138"/>
      <c r="J24" s="124"/>
      <c r="K24" s="10" t="str">
        <f t="shared" ca="1" si="6"/>
        <v/>
      </c>
      <c r="L24" s="122"/>
      <c r="M24" s="122"/>
      <c r="N24" s="122"/>
      <c r="O24" s="102">
        <v>5501.2</v>
      </c>
      <c r="P24" s="102">
        <v>1</v>
      </c>
      <c r="Q24" s="12" t="str">
        <f>VLOOKUP(O24, '[1]لیست محصولات اردیبهشت ۱۴۰۳'!B:C,2,0)</f>
        <v>ورتکس | Vortex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9900000</v>
      </c>
      <c r="U24" s="14"/>
      <c r="V24" s="15">
        <f t="shared" si="7"/>
        <v>0</v>
      </c>
      <c r="W24" s="11">
        <f t="shared" si="8"/>
        <v>1</v>
      </c>
      <c r="X24" s="13">
        <f t="shared" si="9"/>
        <v>9900000</v>
      </c>
      <c r="Y24" s="16"/>
      <c r="Z24" s="13">
        <f t="shared" si="10"/>
        <v>9900000</v>
      </c>
      <c r="AA24" s="134"/>
      <c r="AB24" s="132"/>
      <c r="AC24" s="128"/>
      <c r="AD24" s="130"/>
      <c r="AE24" s="163"/>
      <c r="AF24" s="20"/>
      <c r="AG24" s="21" t="str">
        <f t="shared" si="5"/>
        <v>TRUE</v>
      </c>
      <c r="AH24" s="22" t="str">
        <f t="shared" si="11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02">
        <v>10</v>
      </c>
      <c r="H25" s="9">
        <v>275948252432</v>
      </c>
      <c r="I25" s="102" t="s">
        <v>1704</v>
      </c>
      <c r="J25" s="102"/>
      <c r="K25" s="10" t="str">
        <f t="shared" ca="1" si="6"/>
        <v/>
      </c>
      <c r="L25" s="11" t="s">
        <v>723</v>
      </c>
      <c r="M25" s="11" t="s">
        <v>1705</v>
      </c>
      <c r="N25" s="11"/>
      <c r="O25" s="102">
        <v>5511.11</v>
      </c>
      <c r="P25" s="102">
        <v>1</v>
      </c>
      <c r="Q25" s="65" t="str">
        <f>VLOOKUP(O25, '[1]لیست محصولات اردیبهشت ۱۴۰۳'!B:C,2,0)</f>
        <v>هامبلا(رست دمی) | Hambella( Filter Roast)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2800000</v>
      </c>
      <c r="U25" s="14"/>
      <c r="V25" s="15">
        <f t="shared" si="7"/>
        <v>0</v>
      </c>
      <c r="W25" s="11">
        <f t="shared" si="8"/>
        <v>1</v>
      </c>
      <c r="X25" s="13">
        <f t="shared" si="9"/>
        <v>2800000</v>
      </c>
      <c r="Y25" s="16"/>
      <c r="Z25" s="13">
        <f t="shared" si="10"/>
        <v>2800000</v>
      </c>
      <c r="AA25" s="17" t="s">
        <v>361</v>
      </c>
      <c r="AB25" s="12" t="s">
        <v>1706</v>
      </c>
      <c r="AC25" s="18" t="s">
        <v>1707</v>
      </c>
      <c r="AD25" s="19"/>
      <c r="AE25" s="18"/>
      <c r="AF25" s="20"/>
      <c r="AG25" s="21" t="str">
        <f t="shared" si="5"/>
        <v>TRUE</v>
      </c>
      <c r="AH25" s="22" t="str">
        <f t="shared" si="11"/>
        <v>تبریز قطران شمالی - خ دکترقریب - دربند مسجد - بن 22 - پ 14/1 - ط3  - حسام ولی اللهی 09055799276</v>
      </c>
    </row>
    <row r="26" spans="1:34" ht="22.35" customHeight="1">
      <c r="A26" s="7"/>
      <c r="B26" s="7"/>
      <c r="C26" s="7"/>
      <c r="D26" s="7"/>
      <c r="E26" s="7"/>
      <c r="F26" s="8"/>
      <c r="G26" s="102">
        <v>11</v>
      </c>
      <c r="H26" s="9">
        <v>54595002001</v>
      </c>
      <c r="I26" s="102" t="s">
        <v>1704</v>
      </c>
      <c r="J26" s="102" t="s">
        <v>1306</v>
      </c>
      <c r="K26" s="10" t="str">
        <f t="shared" ca="1" si="6"/>
        <v/>
      </c>
      <c r="L26" s="11" t="s">
        <v>315</v>
      </c>
      <c r="M26" s="11" t="s">
        <v>886</v>
      </c>
      <c r="N26" s="11" t="s">
        <v>887</v>
      </c>
      <c r="O26" s="102">
        <v>5501.3</v>
      </c>
      <c r="P26" s="102">
        <v>3</v>
      </c>
      <c r="Q26" s="12" t="str">
        <f>VLOOKUP(O26, '[1]لیست محصولات اردیبهشت ۱۴۰۳'!B:C,2,0)</f>
        <v>ورتکس | Vortex</v>
      </c>
      <c r="R26" s="102"/>
      <c r="S26" s="11">
        <f>VLOOKUP(O26, '[1]لیست محصولات اردیبهشت ۱۴۰۳'!B:F,5,0)</f>
        <v>4000</v>
      </c>
      <c r="T26" s="13">
        <f>VLOOKUP(O26, '[1]لیست محصولات اردیبهشت ۱۴۰۳'!B:G,6,0)</f>
        <v>51200000</v>
      </c>
      <c r="U26" s="14"/>
      <c r="V26" s="15">
        <f t="shared" si="7"/>
        <v>0</v>
      </c>
      <c r="W26" s="11">
        <f t="shared" si="8"/>
        <v>3</v>
      </c>
      <c r="X26" s="13">
        <f t="shared" si="9"/>
        <v>153600000</v>
      </c>
      <c r="Y26" s="16"/>
      <c r="Z26" s="13">
        <f t="shared" si="10"/>
        <v>153600000</v>
      </c>
      <c r="AA26" s="17" t="s">
        <v>379</v>
      </c>
      <c r="AB26" s="12" t="s">
        <v>888</v>
      </c>
      <c r="AC26" s="18" t="s">
        <v>889</v>
      </c>
      <c r="AD26" s="19"/>
      <c r="AE26" s="18"/>
      <c r="AF26" s="20"/>
      <c r="AG26" s="21" t="str">
        <f t="shared" si="5"/>
        <v>TRUE</v>
      </c>
      <c r="AH26" s="22" t="str">
        <f t="shared" si="11"/>
        <v>ساری میدان امام بلوار آزادی خیابان بعثت بین بعثت ۲ و ۴ کافه قهومون - محمدرضا غلامی شه بندی 09376143341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12</v>
      </c>
      <c r="H27" s="125">
        <v>275960642434</v>
      </c>
      <c r="I27" s="123" t="s">
        <v>1704</v>
      </c>
      <c r="J27" s="123"/>
      <c r="K27" s="10" t="str">
        <f t="shared" ca="1" si="6"/>
        <v/>
      </c>
      <c r="L27" s="121" t="s">
        <v>408</v>
      </c>
      <c r="M27" s="121" t="s">
        <v>1714</v>
      </c>
      <c r="N27" s="121"/>
      <c r="O27" s="102">
        <v>5501.2</v>
      </c>
      <c r="P27" s="102">
        <v>1</v>
      </c>
      <c r="Q27" s="12" t="str">
        <f>VLOOKUP(O27, '[1]لیست محصولات اردیبهشت ۱۴۰۳'!B:C,2,0)</f>
        <v>ورتکس | Vortex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9900000</v>
      </c>
      <c r="U27" s="14"/>
      <c r="V27" s="15">
        <f t="shared" si="7"/>
        <v>0</v>
      </c>
      <c r="W27" s="11">
        <f t="shared" si="8"/>
        <v>1</v>
      </c>
      <c r="X27" s="13">
        <f t="shared" si="9"/>
        <v>9900000</v>
      </c>
      <c r="Y27" s="16"/>
      <c r="Z27" s="13">
        <f t="shared" si="10"/>
        <v>9900000</v>
      </c>
      <c r="AA27" s="133" t="s">
        <v>38</v>
      </c>
      <c r="AB27" s="131" t="s">
        <v>1715</v>
      </c>
      <c r="AC27" s="127" t="s">
        <v>1716</v>
      </c>
      <c r="AD27" s="129"/>
      <c r="AE27" s="18"/>
      <c r="AF27" s="20"/>
      <c r="AG27" s="21" t="str">
        <f t="shared" si="5"/>
        <v>TRUE</v>
      </c>
      <c r="AH27" s="22" t="str">
        <f t="shared" si="11"/>
        <v>تهران فرشته فیاضی پلاک ۲۸ واحد ۳۳  - سارا ملک افضلی 09122987396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4"/>
      <c r="H28" s="126"/>
      <c r="I28" s="124"/>
      <c r="J28" s="124"/>
      <c r="K28" s="10" t="str">
        <f t="shared" ca="1" si="6"/>
        <v/>
      </c>
      <c r="L28" s="122"/>
      <c r="M28" s="122"/>
      <c r="N28" s="122"/>
      <c r="O28" s="102">
        <v>5511.2</v>
      </c>
      <c r="P28" s="102">
        <v>1</v>
      </c>
      <c r="Q28" s="12" t="str">
        <f>VLOOKUP(O28, '[1]لیست محصولات اردیبهشت ۱۴۰۳'!B:C,2,0)</f>
        <v>هامبلا | Hambella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13350000</v>
      </c>
      <c r="U28" s="14"/>
      <c r="V28" s="15">
        <f t="shared" si="7"/>
        <v>0</v>
      </c>
      <c r="W28" s="11">
        <f t="shared" si="8"/>
        <v>1</v>
      </c>
      <c r="X28" s="13">
        <f t="shared" si="9"/>
        <v>13350000</v>
      </c>
      <c r="Y28" s="16"/>
      <c r="Z28" s="13">
        <f t="shared" si="10"/>
        <v>13350000</v>
      </c>
      <c r="AA28" s="134"/>
      <c r="AB28" s="132"/>
      <c r="AC28" s="128"/>
      <c r="AD28" s="130"/>
      <c r="AE28" s="18"/>
      <c r="AF28" s="20"/>
      <c r="AG28" s="21" t="str">
        <f t="shared" si="5"/>
        <v>TRUE</v>
      </c>
      <c r="AH28" s="22" t="str">
        <f t="shared" si="11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>
        <v>13</v>
      </c>
      <c r="H29" s="9">
        <v>275967940054</v>
      </c>
      <c r="I29" s="102" t="s">
        <v>1704</v>
      </c>
      <c r="J29" s="102"/>
      <c r="K29" s="10" t="str">
        <f t="shared" ca="1" si="6"/>
        <v/>
      </c>
      <c r="L29" s="11" t="s">
        <v>538</v>
      </c>
      <c r="M29" s="11" t="s">
        <v>755</v>
      </c>
      <c r="N29" s="11" t="s">
        <v>756</v>
      </c>
      <c r="O29" s="102">
        <v>5501.3</v>
      </c>
      <c r="P29" s="102">
        <v>1</v>
      </c>
      <c r="Q29" s="12" t="str">
        <f>VLOOKUP(O29, '[1]لیست محصولات اردیبهشت ۱۴۰۳'!B:C,2,0)</f>
        <v>ورتکس | Vortex</v>
      </c>
      <c r="R29" s="102"/>
      <c r="S29" s="11">
        <f>VLOOKUP(O29, '[1]لیست محصولات اردیبهشت ۱۴۰۳'!B:F,5,0)</f>
        <v>4000</v>
      </c>
      <c r="T29" s="13">
        <f>VLOOKUP(O29, '[1]لیست محصولات اردیبهشت ۱۴۰۳'!B:G,6,0)</f>
        <v>51200000</v>
      </c>
      <c r="U29" s="14"/>
      <c r="V29" s="15">
        <f t="shared" si="7"/>
        <v>0</v>
      </c>
      <c r="W29" s="11">
        <f t="shared" si="8"/>
        <v>1</v>
      </c>
      <c r="X29" s="13">
        <f t="shared" si="9"/>
        <v>51200000</v>
      </c>
      <c r="Y29" s="16"/>
      <c r="Z29" s="13">
        <f t="shared" si="10"/>
        <v>51200000</v>
      </c>
      <c r="AA29" s="17" t="s">
        <v>292</v>
      </c>
      <c r="AB29" s="12" t="s">
        <v>757</v>
      </c>
      <c r="AC29" s="18" t="s">
        <v>758</v>
      </c>
      <c r="AD29" s="19"/>
      <c r="AE29" s="18"/>
      <c r="AF29" s="20"/>
      <c r="AG29" s="21" t="str">
        <f t="shared" si="5"/>
        <v>TRUE</v>
      </c>
      <c r="AH29" s="22" t="str">
        <f t="shared" si="11"/>
        <v>اصفهان خیابان شمس آبادی، کوچه کازرونی، نبش سه راهی، پاساژ امید،طبقه اول کافه دولت - نگار نقیه 09334075144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3">
        <v>14</v>
      </c>
      <c r="H30" s="125">
        <v>275973357353</v>
      </c>
      <c r="I30" s="123" t="s">
        <v>1704</v>
      </c>
      <c r="J30" s="123" t="s">
        <v>1306</v>
      </c>
      <c r="K30" s="10" t="str">
        <f t="shared" ca="1" si="6"/>
        <v/>
      </c>
      <c r="L30" s="121" t="s">
        <v>267</v>
      </c>
      <c r="M30" s="121" t="s">
        <v>849</v>
      </c>
      <c r="N30" s="121" t="s">
        <v>850</v>
      </c>
      <c r="O30" s="102">
        <v>5501.3</v>
      </c>
      <c r="P30" s="102">
        <v>5</v>
      </c>
      <c r="Q30" s="12" t="str">
        <f>VLOOKUP(O30, '[1]لیست محصولات اردیبهشت ۱۴۰۳'!B:C,2,0)</f>
        <v>ورتکس | Vortex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51200000</v>
      </c>
      <c r="U30" s="14"/>
      <c r="V30" s="15">
        <f t="shared" si="7"/>
        <v>0</v>
      </c>
      <c r="W30" s="11">
        <f t="shared" si="8"/>
        <v>5</v>
      </c>
      <c r="X30" s="13">
        <f t="shared" si="9"/>
        <v>256000000</v>
      </c>
      <c r="Y30" s="16"/>
      <c r="Z30" s="13">
        <f t="shared" si="10"/>
        <v>256000000</v>
      </c>
      <c r="AA30" s="133" t="s">
        <v>38</v>
      </c>
      <c r="AB30" s="131" t="s">
        <v>851</v>
      </c>
      <c r="AC30" s="127" t="s">
        <v>852</v>
      </c>
      <c r="AD30" s="129"/>
      <c r="AE30" s="18"/>
      <c r="AF30" s="20"/>
      <c r="AG30" s="21" t="str">
        <f t="shared" si="5"/>
        <v>TRUE</v>
      </c>
      <c r="AH30" s="22" t="str">
        <f t="shared" si="11"/>
        <v>تهران خیابان ایرانشهر پایینتر از کوچه دهخدا پلاک ۵۷ پشت دکه روزنامه فروشی کافه آندورا - علی بختیاری 09214428591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1"/>
      <c r="H31" s="182"/>
      <c r="I31" s="151"/>
      <c r="J31" s="151"/>
      <c r="K31" s="10" t="str">
        <f t="shared" ca="1" si="6"/>
        <v/>
      </c>
      <c r="L31" s="135"/>
      <c r="M31" s="135"/>
      <c r="N31" s="135"/>
      <c r="O31" s="102">
        <v>5511.22</v>
      </c>
      <c r="P31" s="102">
        <v>1</v>
      </c>
      <c r="Q31" s="65" t="str">
        <f>VLOOKUP(O31, '[1]لیست محصولات اردیبهشت ۱۴۰۳'!B:C,2,0)</f>
        <v>هامبلا(رست دمی) | Hambella( Filter Roast)</v>
      </c>
      <c r="R31" s="102" t="s">
        <v>853</v>
      </c>
      <c r="S31" s="11">
        <f>VLOOKUP(O31, '[1]لیست محصولات اردیبهشت ۱۴۰۳'!B:F,5,0)</f>
        <v>750</v>
      </c>
      <c r="T31" s="13">
        <f>VLOOKUP(O31, '[1]لیست محصولات اردیبهشت ۱۴۰۳'!B:G,6,0)</f>
        <v>13350000</v>
      </c>
      <c r="U31" s="14"/>
      <c r="V31" s="15">
        <f t="shared" si="7"/>
        <v>0</v>
      </c>
      <c r="W31" s="11">
        <f t="shared" si="8"/>
        <v>1</v>
      </c>
      <c r="X31" s="13">
        <f t="shared" si="9"/>
        <v>13350000</v>
      </c>
      <c r="Y31" s="16"/>
      <c r="Z31" s="13">
        <f t="shared" si="10"/>
        <v>13350000</v>
      </c>
      <c r="AA31" s="155"/>
      <c r="AB31" s="154"/>
      <c r="AC31" s="153"/>
      <c r="AD31" s="152"/>
      <c r="AE31" s="18"/>
      <c r="AF31" s="20"/>
      <c r="AG31" s="21" t="str">
        <f t="shared" si="5"/>
        <v>TRUE</v>
      </c>
      <c r="AH31" s="22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24"/>
      <c r="H32" s="126"/>
      <c r="I32" s="124"/>
      <c r="J32" s="124"/>
      <c r="K32" s="10" t="str">
        <f t="shared" ca="1" si="6"/>
        <v/>
      </c>
      <c r="L32" s="122"/>
      <c r="M32" s="122"/>
      <c r="N32" s="122"/>
      <c r="O32" s="102">
        <v>5511.22</v>
      </c>
      <c r="P32" s="102">
        <v>1</v>
      </c>
      <c r="Q32" s="65" t="str">
        <f>VLOOKUP(O32, '[1]لیست محصولات اردیبهشت ۱۴۰۳'!B:C,2,0)</f>
        <v>هامبلا(رست دمی) | Hambella( Filter Roast)</v>
      </c>
      <c r="R32" s="102" t="s">
        <v>613</v>
      </c>
      <c r="S32" s="11">
        <f>VLOOKUP(O32, '[1]لیست محصولات اردیبهشت ۱۴۰۳'!B:F,5,0)</f>
        <v>750</v>
      </c>
      <c r="T32" s="13">
        <f>VLOOKUP(O32, '[1]لیست محصولات اردیبهشت ۱۴۰۳'!B:G,6,0)</f>
        <v>13350000</v>
      </c>
      <c r="U32" s="14"/>
      <c r="V32" s="15">
        <f t="shared" si="7"/>
        <v>0</v>
      </c>
      <c r="W32" s="11">
        <f t="shared" si="8"/>
        <v>1</v>
      </c>
      <c r="X32" s="13">
        <f t="shared" si="9"/>
        <v>13350000</v>
      </c>
      <c r="Y32" s="16"/>
      <c r="Z32" s="13">
        <f t="shared" si="10"/>
        <v>13350000</v>
      </c>
      <c r="AA32" s="134"/>
      <c r="AB32" s="132"/>
      <c r="AC32" s="128"/>
      <c r="AD32" s="130"/>
      <c r="AE32" s="18"/>
      <c r="AF32" s="20"/>
      <c r="AG32" s="21" t="str">
        <f t="shared" si="5"/>
        <v>TRUE</v>
      </c>
      <c r="AH32" s="22" t="str">
        <f t="shared" si="11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63">
        <v>15</v>
      </c>
      <c r="H33" s="64"/>
      <c r="I33" s="63" t="s">
        <v>1704</v>
      </c>
      <c r="J33" s="102" t="s">
        <v>1306</v>
      </c>
      <c r="K33" s="10" t="str">
        <f t="shared" ca="1" si="6"/>
        <v/>
      </c>
      <c r="L33" s="11" t="s">
        <v>64</v>
      </c>
      <c r="M33" s="11" t="s">
        <v>1177</v>
      </c>
      <c r="N33" s="11" t="s">
        <v>1178</v>
      </c>
      <c r="O33" s="102">
        <v>5511.3</v>
      </c>
      <c r="P33" s="102">
        <v>2</v>
      </c>
      <c r="Q33" s="12" t="str">
        <f>VLOOKUP(O33, '[1]لیست محصولات اردیبهشت ۱۴۰۳'!B:C,2,0)</f>
        <v>هامبلا | Hambella</v>
      </c>
      <c r="R33" s="102"/>
      <c r="S33" s="11">
        <f>VLOOKUP(O33, '[1]لیست محصولات اردیبهشت ۱۴۰۳'!B:F,5,0)</f>
        <v>4000</v>
      </c>
      <c r="T33" s="13">
        <f>VLOOKUP(O33, '[1]لیست محصولات اردیبهشت ۱۴۰۳'!B:G,6,0)</f>
        <v>69600000</v>
      </c>
      <c r="U33" s="14"/>
      <c r="V33" s="15">
        <f t="shared" si="7"/>
        <v>0</v>
      </c>
      <c r="W33" s="11">
        <f t="shared" si="8"/>
        <v>2</v>
      </c>
      <c r="X33" s="13">
        <f t="shared" si="9"/>
        <v>139200000</v>
      </c>
      <c r="Y33" s="16"/>
      <c r="Z33" s="13">
        <f t="shared" si="10"/>
        <v>139200000</v>
      </c>
      <c r="AA33" s="17" t="s">
        <v>38</v>
      </c>
      <c r="AB33" s="12" t="s">
        <v>1717</v>
      </c>
      <c r="AC33" s="18" t="s">
        <v>1180</v>
      </c>
      <c r="AD33" s="19"/>
      <c r="AE33" s="18"/>
      <c r="AF33" s="20"/>
      <c r="AG33" s="21" t="str">
        <f t="shared" si="5"/>
        <v>TRUE</v>
      </c>
      <c r="AH33" s="22" t="str">
        <f t="shared" si="11"/>
        <v>تهران زعفرانیه ، سه راه آصف ، نبش رامکوه هلو شف - مهدی زکایی 09125860219</v>
      </c>
    </row>
    <row r="34" spans="1:34" ht="22.35" customHeight="1">
      <c r="A34" s="7"/>
      <c r="B34" s="7"/>
      <c r="C34" s="7"/>
      <c r="D34" s="7"/>
      <c r="E34" s="7"/>
      <c r="F34" s="8"/>
      <c r="G34" s="102">
        <v>16</v>
      </c>
      <c r="H34" s="9">
        <v>297405</v>
      </c>
      <c r="I34" s="101" t="s">
        <v>1724</v>
      </c>
      <c r="J34" s="102"/>
      <c r="K34" s="10" t="str">
        <f t="shared" ca="1" si="6"/>
        <v/>
      </c>
      <c r="L34" s="100" t="s">
        <v>412</v>
      </c>
      <c r="M34" s="100" t="s">
        <v>413</v>
      </c>
      <c r="N34" s="11" t="s">
        <v>414</v>
      </c>
      <c r="O34" s="102">
        <v>5501.2</v>
      </c>
      <c r="P34" s="102">
        <v>6</v>
      </c>
      <c r="Q34" s="12" t="str">
        <f>VLOOKUP(O34, '[1]لیست محصولات اردیبهشت ۱۴۰۳'!B:C,2,0)</f>
        <v>ورتکس | Vortex</v>
      </c>
      <c r="R34" s="102"/>
      <c r="S34" s="11">
        <f>VLOOKUP(O34, '[1]لیست محصولات اردیبهشت ۱۴۰۳'!B:F,5,0)</f>
        <v>750</v>
      </c>
      <c r="T34" s="13">
        <f>VLOOKUP(O34, '[1]لیست محصولات اردیبهشت ۱۴۰۳'!B:G,6,0)</f>
        <v>9900000</v>
      </c>
      <c r="U34" s="14"/>
      <c r="V34" s="15">
        <f t="shared" si="7"/>
        <v>0</v>
      </c>
      <c r="W34" s="11">
        <f t="shared" si="8"/>
        <v>6</v>
      </c>
      <c r="X34" s="13">
        <f t="shared" si="9"/>
        <v>59400000</v>
      </c>
      <c r="Y34" s="16"/>
      <c r="Z34" s="13">
        <f t="shared" si="10"/>
        <v>59400000</v>
      </c>
      <c r="AA34" s="17" t="s">
        <v>415</v>
      </c>
      <c r="AB34" s="12" t="s">
        <v>416</v>
      </c>
      <c r="AC34" s="18" t="s">
        <v>417</v>
      </c>
      <c r="AD34" s="19"/>
      <c r="AE34" s="18"/>
      <c r="AF34" s="20"/>
      <c r="AG34" s="21" t="str">
        <f t="shared" si="5"/>
        <v>TRUE</v>
      </c>
      <c r="AH34" s="22" t="str">
        <f t="shared" si="11"/>
        <v>شیراز معالی آباد- خیابان امید نوروزی- روبروی مجتمع aps - مجموعه ورزشی تنیس پارک کافه کستیلو - سید علی حق شناس 09351878800</v>
      </c>
    </row>
    <row r="35" spans="1:34" ht="22.35" customHeight="1">
      <c r="A35" s="7"/>
      <c r="B35" s="7"/>
      <c r="C35" s="7"/>
      <c r="D35" s="7"/>
      <c r="E35" s="7"/>
      <c r="F35" s="8"/>
      <c r="G35" s="136">
        <v>17</v>
      </c>
      <c r="H35" s="139"/>
      <c r="I35" s="136" t="s">
        <v>1724</v>
      </c>
      <c r="J35" s="123" t="s">
        <v>1306</v>
      </c>
      <c r="K35" s="10" t="str">
        <f t="shared" ca="1" si="6"/>
        <v/>
      </c>
      <c r="L35" s="121" t="s">
        <v>129</v>
      </c>
      <c r="M35" s="121" t="s">
        <v>1732</v>
      </c>
      <c r="N35" s="121" t="s">
        <v>1733</v>
      </c>
      <c r="O35" s="102">
        <v>5501.3</v>
      </c>
      <c r="P35" s="102">
        <v>1</v>
      </c>
      <c r="Q35" s="12" t="str">
        <f>VLOOKUP(O35, '[1]لیست محصولات اردیبهشت ۱۴۰۳'!B:C,2,0)</f>
        <v>ورتکس | Vortex</v>
      </c>
      <c r="R35" s="102"/>
      <c r="S35" s="11">
        <f>VLOOKUP(O35, '[1]لیست محصولات اردیبهشت ۱۴۰۳'!B:F,5,0)</f>
        <v>4000</v>
      </c>
      <c r="T35" s="13">
        <f>VLOOKUP(O35, '[1]لیست محصولات اردیبهشت ۱۴۰۳'!B:G,6,0)</f>
        <v>51200000</v>
      </c>
      <c r="U35" s="14"/>
      <c r="V35" s="15">
        <f t="shared" si="7"/>
        <v>0</v>
      </c>
      <c r="W35" s="11">
        <f t="shared" si="8"/>
        <v>1</v>
      </c>
      <c r="X35" s="13">
        <f t="shared" si="9"/>
        <v>51200000</v>
      </c>
      <c r="Y35" s="16"/>
      <c r="Z35" s="13">
        <f t="shared" si="10"/>
        <v>51200000</v>
      </c>
      <c r="AA35" s="133" t="s">
        <v>38</v>
      </c>
      <c r="AB35" s="131" t="s">
        <v>1734</v>
      </c>
      <c r="AC35" s="127" t="s">
        <v>1735</v>
      </c>
      <c r="AD35" s="129"/>
      <c r="AE35" s="162" t="s">
        <v>1736</v>
      </c>
      <c r="AF35" s="20"/>
      <c r="AG35" s="21" t="str">
        <f t="shared" si="5"/>
        <v>TRUE</v>
      </c>
      <c r="AH35" s="22" t="str">
        <f t="shared" si="11"/>
        <v>تهران پاسداران خیابان فرخی یزدی،‌نبش کوچه هشتم کافه بیکری لاویدا - امین ذاکری 09121975457</v>
      </c>
    </row>
    <row r="36" spans="1:34" ht="22.35" customHeight="1">
      <c r="A36" s="7"/>
      <c r="B36" s="7"/>
      <c r="C36" s="7"/>
      <c r="D36" s="7"/>
      <c r="E36" s="7"/>
      <c r="F36" s="8"/>
      <c r="G36" s="138"/>
      <c r="H36" s="141"/>
      <c r="I36" s="138"/>
      <c r="J36" s="124"/>
      <c r="K36" s="10" t="str">
        <f t="shared" ca="1" si="6"/>
        <v/>
      </c>
      <c r="L36" s="122"/>
      <c r="M36" s="122"/>
      <c r="N36" s="122"/>
      <c r="O36" s="102">
        <v>5511.2</v>
      </c>
      <c r="P36" s="102">
        <v>2</v>
      </c>
      <c r="Q36" s="12" t="str">
        <f>VLOOKUP(O36, '[1]لیست محصولات اردیبهشت ۱۴۰۳'!B:C,2,0)</f>
        <v>هامبلا | Hambella</v>
      </c>
      <c r="R36" s="102"/>
      <c r="S36" s="11">
        <f>VLOOKUP(O36, '[1]لیست محصولات اردیبهشت ۱۴۰۳'!B:F,5,0)</f>
        <v>750</v>
      </c>
      <c r="T36" s="13">
        <f>VLOOKUP(O36, '[1]لیست محصولات اردیبهشت ۱۴۰۳'!B:G,6,0)</f>
        <v>13350000</v>
      </c>
      <c r="U36" s="14"/>
      <c r="V36" s="15">
        <f t="shared" si="7"/>
        <v>0</v>
      </c>
      <c r="W36" s="11">
        <f t="shared" si="8"/>
        <v>2</v>
      </c>
      <c r="X36" s="13">
        <f t="shared" si="9"/>
        <v>26700000</v>
      </c>
      <c r="Y36" s="16"/>
      <c r="Z36" s="13">
        <f t="shared" si="10"/>
        <v>26700000</v>
      </c>
      <c r="AA36" s="134"/>
      <c r="AB36" s="132"/>
      <c r="AC36" s="128"/>
      <c r="AD36" s="130"/>
      <c r="AE36" s="163"/>
      <c r="AF36" s="20"/>
      <c r="AG36" s="21" t="str">
        <f t="shared" si="5"/>
        <v>TRUE</v>
      </c>
      <c r="AH36" s="22" t="str">
        <f t="shared" si="11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6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7"/>
        <v>0</v>
      </c>
      <c r="W37" s="11">
        <f t="shared" si="8"/>
        <v>0</v>
      </c>
      <c r="X37" s="13" t="e">
        <f t="shared" si="9"/>
        <v>#N/A</v>
      </c>
      <c r="Y37" s="16"/>
      <c r="Z37" s="13" t="e">
        <f t="shared" si="10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11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6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7"/>
        <v>0</v>
      </c>
      <c r="W38" s="11">
        <f t="shared" si="8"/>
        <v>0</v>
      </c>
      <c r="X38" s="13" t="e">
        <f t="shared" si="9"/>
        <v>#N/A</v>
      </c>
      <c r="Y38" s="16"/>
      <c r="Z38" s="13" t="e">
        <f t="shared" si="10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6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7"/>
        <v>0</v>
      </c>
      <c r="W39" s="11">
        <f t="shared" si="8"/>
        <v>0</v>
      </c>
      <c r="X39" s="13" t="e">
        <f t="shared" si="9"/>
        <v>#N/A</v>
      </c>
      <c r="Y39" s="16"/>
      <c r="Z39" s="13" t="e">
        <f t="shared" si="10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11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6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7"/>
        <v>0</v>
      </c>
      <c r="W40" s="11">
        <f t="shared" si="8"/>
        <v>0</v>
      </c>
      <c r="X40" s="13" t="e">
        <f t="shared" si="9"/>
        <v>#N/A</v>
      </c>
      <c r="Y40" s="16"/>
      <c r="Z40" s="13" t="e">
        <f t="shared" si="10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11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6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7"/>
        <v>0</v>
      </c>
      <c r="W41" s="11">
        <f t="shared" si="8"/>
        <v>0</v>
      </c>
      <c r="X41" s="13" t="e">
        <f t="shared" si="9"/>
        <v>#N/A</v>
      </c>
      <c r="Y41" s="16"/>
      <c r="Z41" s="13" t="e">
        <f t="shared" si="10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6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7"/>
        <v>0</v>
      </c>
      <c r="W42" s="11">
        <f t="shared" si="8"/>
        <v>0</v>
      </c>
      <c r="X42" s="13" t="e">
        <f t="shared" si="9"/>
        <v>#N/A</v>
      </c>
      <c r="Y42" s="16"/>
      <c r="Z42" s="13" t="e">
        <f t="shared" si="10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11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6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7"/>
        <v>0</v>
      </c>
      <c r="W43" s="11">
        <f t="shared" si="8"/>
        <v>0</v>
      </c>
      <c r="X43" s="13" t="e">
        <f t="shared" si="9"/>
        <v>#N/A</v>
      </c>
      <c r="Y43" s="16"/>
      <c r="Z43" s="13" t="e">
        <f t="shared" si="10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11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6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7"/>
        <v>0</v>
      </c>
      <c r="W44" s="11">
        <f t="shared" si="8"/>
        <v>0</v>
      </c>
      <c r="X44" s="13" t="e">
        <f t="shared" si="9"/>
        <v>#N/A</v>
      </c>
      <c r="Y44" s="16"/>
      <c r="Z44" s="13" t="e">
        <f t="shared" si="10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6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7"/>
        <v>0</v>
      </c>
      <c r="W45" s="11">
        <f t="shared" si="8"/>
        <v>0</v>
      </c>
      <c r="X45" s="13" t="e">
        <f t="shared" si="9"/>
        <v>#N/A</v>
      </c>
      <c r="Y45" s="16"/>
      <c r="Z45" s="13" t="e">
        <f t="shared" si="10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6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7"/>
        <v>0</v>
      </c>
      <c r="W46" s="11">
        <f t="shared" si="8"/>
        <v>0</v>
      </c>
      <c r="X46" s="13" t="e">
        <f t="shared" si="9"/>
        <v>#N/A</v>
      </c>
      <c r="Y46" s="16"/>
      <c r="Z46" s="13" t="e">
        <f t="shared" si="10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6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7"/>
        <v>0</v>
      </c>
      <c r="W47" s="11">
        <f t="shared" si="8"/>
        <v>0</v>
      </c>
      <c r="X47" s="13" t="e">
        <f t="shared" si="9"/>
        <v>#N/A</v>
      </c>
      <c r="Y47" s="16"/>
      <c r="Z47" s="13" t="e">
        <f t="shared" si="10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11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6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7"/>
        <v>0</v>
      </c>
      <c r="W48" s="11">
        <f t="shared" si="8"/>
        <v>0</v>
      </c>
      <c r="X48" s="13" t="e">
        <f t="shared" si="9"/>
        <v>#N/A</v>
      </c>
      <c r="Y48" s="16"/>
      <c r="Z48" s="13" t="e">
        <f t="shared" si="10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11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6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7"/>
        <v>0</v>
      </c>
      <c r="W49" s="11">
        <f t="shared" si="8"/>
        <v>0</v>
      </c>
      <c r="X49" s="13" t="e">
        <f t="shared" si="9"/>
        <v>#N/A</v>
      </c>
      <c r="Y49" s="16"/>
      <c r="Z49" s="13" t="e">
        <f t="shared" si="10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6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7"/>
        <v>0</v>
      </c>
      <c r="W50" s="11">
        <f t="shared" si="8"/>
        <v>0</v>
      </c>
      <c r="X50" s="13" t="e">
        <f t="shared" si="9"/>
        <v>#N/A</v>
      </c>
      <c r="Y50" s="16"/>
      <c r="Z50" s="13" t="e">
        <f t="shared" si="10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6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7"/>
        <v>0</v>
      </c>
      <c r="W51" s="11">
        <f t="shared" si="8"/>
        <v>0</v>
      </c>
      <c r="X51" s="13" t="e">
        <f t="shared" si="9"/>
        <v>#N/A</v>
      </c>
      <c r="Y51" s="16"/>
      <c r="Z51" s="13" t="e">
        <f t="shared" si="10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11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6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7"/>
        <v>0</v>
      </c>
      <c r="W52" s="11">
        <f t="shared" si="8"/>
        <v>0</v>
      </c>
      <c r="X52" s="13" t="e">
        <f t="shared" si="9"/>
        <v>#N/A</v>
      </c>
      <c r="Y52" s="16"/>
      <c r="Z52" s="13" t="e">
        <f t="shared" si="10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11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6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7"/>
        <v>0</v>
      </c>
      <c r="W53" s="11">
        <f t="shared" si="8"/>
        <v>0</v>
      </c>
      <c r="X53" s="13" t="e">
        <f t="shared" si="9"/>
        <v>#N/A</v>
      </c>
      <c r="Y53" s="16"/>
      <c r="Z53" s="13" t="e">
        <f t="shared" si="10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6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7"/>
        <v>0</v>
      </c>
      <c r="W54" s="11">
        <f t="shared" si="8"/>
        <v>0</v>
      </c>
      <c r="X54" s="13" t="e">
        <f t="shared" si="9"/>
        <v>#N/A</v>
      </c>
      <c r="Y54" s="16"/>
      <c r="Z54" s="13" t="e">
        <f t="shared" si="10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6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7"/>
        <v>0</v>
      </c>
      <c r="W55" s="11">
        <f t="shared" si="8"/>
        <v>0</v>
      </c>
      <c r="X55" s="13" t="e">
        <f t="shared" si="9"/>
        <v>#N/A</v>
      </c>
      <c r="Y55" s="16"/>
      <c r="Z55" s="13" t="e">
        <f t="shared" si="10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11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6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7"/>
        <v>0</v>
      </c>
      <c r="W56" s="11">
        <f t="shared" si="8"/>
        <v>0</v>
      </c>
      <c r="X56" s="13" t="e">
        <f t="shared" si="9"/>
        <v>#N/A</v>
      </c>
      <c r="Y56" s="16"/>
      <c r="Z56" s="13" t="e">
        <f t="shared" si="10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6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7"/>
        <v>0</v>
      </c>
      <c r="W57" s="11">
        <f t="shared" si="8"/>
        <v>0</v>
      </c>
      <c r="X57" s="13" t="e">
        <f t="shared" si="9"/>
        <v>#N/A</v>
      </c>
      <c r="Y57" s="16"/>
      <c r="Z57" s="13" t="e">
        <f t="shared" si="10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6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7"/>
        <v>0</v>
      </c>
      <c r="W58" s="11">
        <f t="shared" si="8"/>
        <v>0</v>
      </c>
      <c r="X58" s="13" t="e">
        <f t="shared" si="9"/>
        <v>#N/A</v>
      </c>
      <c r="Y58" s="16"/>
      <c r="Z58" s="13" t="e">
        <f t="shared" si="10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6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7"/>
        <v>0</v>
      </c>
      <c r="W59" s="11">
        <f t="shared" si="8"/>
        <v>0</v>
      </c>
      <c r="X59" s="13" t="e">
        <f t="shared" si="9"/>
        <v>#N/A</v>
      </c>
      <c r="Y59" s="16"/>
      <c r="Z59" s="13" t="e">
        <f t="shared" si="10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6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7"/>
        <v>0</v>
      </c>
      <c r="W60" s="11">
        <f t="shared" si="8"/>
        <v>0</v>
      </c>
      <c r="X60" s="13" t="e">
        <f t="shared" si="9"/>
        <v>#N/A</v>
      </c>
      <c r="Y60" s="16"/>
      <c r="Z60" s="13" t="e">
        <f t="shared" si="10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6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7"/>
        <v>0</v>
      </c>
      <c r="W61" s="11">
        <f t="shared" si="8"/>
        <v>0</v>
      </c>
      <c r="X61" s="13" t="e">
        <f t="shared" si="9"/>
        <v>#N/A</v>
      </c>
      <c r="Y61" s="16"/>
      <c r="Z61" s="13" t="e">
        <f t="shared" si="10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6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7"/>
        <v>0</v>
      </c>
      <c r="W62" s="11">
        <f t="shared" si="8"/>
        <v>0</v>
      </c>
      <c r="X62" s="13" t="e">
        <f t="shared" si="9"/>
        <v>#N/A</v>
      </c>
      <c r="Y62" s="16"/>
      <c r="Z62" s="13" t="e">
        <f t="shared" si="10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6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7"/>
        <v>0</v>
      </c>
      <c r="W63" s="11">
        <f t="shared" si="8"/>
        <v>0</v>
      </c>
      <c r="X63" s="13" t="e">
        <f t="shared" si="9"/>
        <v>#N/A</v>
      </c>
      <c r="Y63" s="16"/>
      <c r="Z63" s="13" t="e">
        <f t="shared" si="10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6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7"/>
        <v>0</v>
      </c>
      <c r="W64" s="11">
        <f t="shared" si="8"/>
        <v>0</v>
      </c>
      <c r="X64" s="13" t="e">
        <f t="shared" si="9"/>
        <v>#N/A</v>
      </c>
      <c r="Y64" s="16"/>
      <c r="Z64" s="13" t="e">
        <f t="shared" si="10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6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7"/>
        <v>0</v>
      </c>
      <c r="W65" s="11">
        <f t="shared" si="8"/>
        <v>0</v>
      </c>
      <c r="X65" s="13" t="e">
        <f t="shared" si="9"/>
        <v>#N/A</v>
      </c>
      <c r="Y65" s="16"/>
      <c r="Z65" s="13" t="e">
        <f t="shared" si="10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12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13">IF(C66, P66, U66 )</f>
        <v>0</v>
      </c>
      <c r="W66" s="11">
        <f t="shared" ref="W66:W200" si="14">P66-V66</f>
        <v>0</v>
      </c>
      <c r="X66" s="13" t="e">
        <f t="shared" ref="X66:X200" si="15">P66*T66</f>
        <v>#N/A</v>
      </c>
      <c r="Y66" s="16"/>
      <c r="Z66" s="13" t="e">
        <f t="shared" ref="Z66:Z200" si="16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7">IF(V66=P66, "FALSE", "TRUE" )</f>
        <v>FALSE</v>
      </c>
      <c r="AH66" s="22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12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13"/>
        <v>0</v>
      </c>
      <c r="W67" s="11">
        <f t="shared" si="14"/>
        <v>0</v>
      </c>
      <c r="X67" s="13" t="e">
        <f t="shared" si="15"/>
        <v>#N/A</v>
      </c>
      <c r="Y67" s="16"/>
      <c r="Z67" s="13" t="e">
        <f t="shared" si="16"/>
        <v>#N/A</v>
      </c>
      <c r="AA67" s="17"/>
      <c r="AB67" s="12"/>
      <c r="AC67" s="18"/>
      <c r="AD67" s="19"/>
      <c r="AE67" s="18"/>
      <c r="AF67" s="20"/>
      <c r="AG67" s="21" t="str">
        <f t="shared" si="17"/>
        <v>FALSE</v>
      </c>
      <c r="AH67" s="22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12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13"/>
        <v>0</v>
      </c>
      <c r="W68" s="11">
        <f t="shared" si="14"/>
        <v>0</v>
      </c>
      <c r="X68" s="13" t="e">
        <f t="shared" si="15"/>
        <v>#N/A</v>
      </c>
      <c r="Y68" s="16"/>
      <c r="Z68" s="13" t="e">
        <f t="shared" si="16"/>
        <v>#N/A</v>
      </c>
      <c r="AA68" s="17"/>
      <c r="AB68" s="12"/>
      <c r="AC68" s="18"/>
      <c r="AD68" s="19"/>
      <c r="AE68" s="18"/>
      <c r="AF68" s="20"/>
      <c r="AG68" s="21" t="str">
        <f t="shared" si="17"/>
        <v>FALSE</v>
      </c>
      <c r="AH68" s="22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12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13"/>
        <v>0</v>
      </c>
      <c r="W69" s="11">
        <f t="shared" si="14"/>
        <v>0</v>
      </c>
      <c r="X69" s="13" t="e">
        <f t="shared" si="15"/>
        <v>#N/A</v>
      </c>
      <c r="Y69" s="16"/>
      <c r="Z69" s="13" t="e">
        <f t="shared" si="16"/>
        <v>#N/A</v>
      </c>
      <c r="AA69" s="17"/>
      <c r="AB69" s="12"/>
      <c r="AC69" s="18"/>
      <c r="AD69" s="19"/>
      <c r="AE69" s="18"/>
      <c r="AF69" s="20"/>
      <c r="AG69" s="21" t="str">
        <f t="shared" si="17"/>
        <v>FALSE</v>
      </c>
      <c r="AH69" s="22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12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13"/>
        <v>0</v>
      </c>
      <c r="W70" s="11">
        <f t="shared" si="14"/>
        <v>0</v>
      </c>
      <c r="X70" s="13" t="e">
        <f t="shared" si="15"/>
        <v>#N/A</v>
      </c>
      <c r="Y70" s="16"/>
      <c r="Z70" s="13" t="e">
        <f t="shared" si="16"/>
        <v>#N/A</v>
      </c>
      <c r="AA70" s="17"/>
      <c r="AB70" s="12"/>
      <c r="AC70" s="18"/>
      <c r="AD70" s="19"/>
      <c r="AE70" s="18"/>
      <c r="AF70" s="20"/>
      <c r="AG70" s="21" t="str">
        <f t="shared" si="17"/>
        <v>FALSE</v>
      </c>
      <c r="AH70" s="22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12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13"/>
        <v>0</v>
      </c>
      <c r="W71" s="11">
        <f t="shared" si="14"/>
        <v>0</v>
      </c>
      <c r="X71" s="13" t="e">
        <f t="shared" si="15"/>
        <v>#N/A</v>
      </c>
      <c r="Y71" s="16"/>
      <c r="Z71" s="13" t="e">
        <f t="shared" si="16"/>
        <v>#N/A</v>
      </c>
      <c r="AA71" s="17"/>
      <c r="AB71" s="12"/>
      <c r="AC71" s="18"/>
      <c r="AD71" s="19"/>
      <c r="AE71" s="18"/>
      <c r="AF71" s="20"/>
      <c r="AG71" s="21" t="str">
        <f t="shared" si="17"/>
        <v>FALSE</v>
      </c>
      <c r="AH71" s="22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12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13"/>
        <v>0</v>
      </c>
      <c r="W72" s="11">
        <f t="shared" si="14"/>
        <v>0</v>
      </c>
      <c r="X72" s="13" t="e">
        <f t="shared" si="15"/>
        <v>#N/A</v>
      </c>
      <c r="Y72" s="16"/>
      <c r="Z72" s="13" t="e">
        <f t="shared" si="16"/>
        <v>#N/A</v>
      </c>
      <c r="AA72" s="17"/>
      <c r="AB72" s="12"/>
      <c r="AC72" s="18"/>
      <c r="AD72" s="19"/>
      <c r="AE72" s="18"/>
      <c r="AF72" s="20"/>
      <c r="AG72" s="21" t="str">
        <f t="shared" si="17"/>
        <v>FALSE</v>
      </c>
      <c r="AH72" s="22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12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13"/>
        <v>0</v>
      </c>
      <c r="W73" s="11">
        <f t="shared" si="14"/>
        <v>0</v>
      </c>
      <c r="X73" s="13" t="e">
        <f t="shared" si="15"/>
        <v>#N/A</v>
      </c>
      <c r="Y73" s="16"/>
      <c r="Z73" s="13" t="e">
        <f t="shared" si="16"/>
        <v>#N/A</v>
      </c>
      <c r="AA73" s="17"/>
      <c r="AB73" s="12"/>
      <c r="AC73" s="18"/>
      <c r="AD73" s="19"/>
      <c r="AE73" s="18"/>
      <c r="AF73" s="20"/>
      <c r="AG73" s="21" t="str">
        <f t="shared" si="17"/>
        <v>FALSE</v>
      </c>
      <c r="AH73" s="22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12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13"/>
        <v>0</v>
      </c>
      <c r="W74" s="11">
        <f t="shared" si="14"/>
        <v>0</v>
      </c>
      <c r="X74" s="13" t="e">
        <f t="shared" si="15"/>
        <v>#N/A</v>
      </c>
      <c r="Y74" s="16"/>
      <c r="Z74" s="13" t="e">
        <f t="shared" si="16"/>
        <v>#N/A</v>
      </c>
      <c r="AA74" s="17"/>
      <c r="AB74" s="12"/>
      <c r="AC74" s="18"/>
      <c r="AD74" s="19"/>
      <c r="AE74" s="18"/>
      <c r="AF74" s="20"/>
      <c r="AG74" s="21" t="str">
        <f t="shared" si="17"/>
        <v>FALSE</v>
      </c>
      <c r="AH74" s="22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12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13"/>
        <v>0</v>
      </c>
      <c r="W75" s="11">
        <f t="shared" si="14"/>
        <v>0</v>
      </c>
      <c r="X75" s="13" t="e">
        <f t="shared" si="15"/>
        <v>#N/A</v>
      </c>
      <c r="Y75" s="16"/>
      <c r="Z75" s="13" t="e">
        <f t="shared" si="16"/>
        <v>#N/A</v>
      </c>
      <c r="AA75" s="17"/>
      <c r="AB75" s="12"/>
      <c r="AC75" s="18"/>
      <c r="AD75" s="19"/>
      <c r="AE75" s="18"/>
      <c r="AF75" s="20"/>
      <c r="AG75" s="21" t="str">
        <f t="shared" si="17"/>
        <v>FALSE</v>
      </c>
      <c r="AH75" s="22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12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13"/>
        <v>0</v>
      </c>
      <c r="W76" s="11">
        <f t="shared" si="14"/>
        <v>0</v>
      </c>
      <c r="X76" s="13" t="e">
        <f t="shared" si="15"/>
        <v>#N/A</v>
      </c>
      <c r="Y76" s="16"/>
      <c r="Z76" s="13" t="e">
        <f t="shared" si="16"/>
        <v>#N/A</v>
      </c>
      <c r="AA76" s="17"/>
      <c r="AB76" s="12"/>
      <c r="AC76" s="18"/>
      <c r="AD76" s="19"/>
      <c r="AE76" s="18"/>
      <c r="AF76" s="20"/>
      <c r="AG76" s="21" t="str">
        <f t="shared" si="17"/>
        <v>FALSE</v>
      </c>
      <c r="AH76" s="22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12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13"/>
        <v>0</v>
      </c>
      <c r="W77" s="11">
        <f t="shared" si="14"/>
        <v>0</v>
      </c>
      <c r="X77" s="13" t="e">
        <f t="shared" si="15"/>
        <v>#N/A</v>
      </c>
      <c r="Y77" s="16"/>
      <c r="Z77" s="13" t="e">
        <f t="shared" si="16"/>
        <v>#N/A</v>
      </c>
      <c r="AA77" s="17"/>
      <c r="AB77" s="12"/>
      <c r="AC77" s="18"/>
      <c r="AD77" s="19"/>
      <c r="AE77" s="18"/>
      <c r="AF77" s="20"/>
      <c r="AG77" s="21" t="str">
        <f t="shared" si="17"/>
        <v>FALSE</v>
      </c>
      <c r="AH77" s="22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12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13"/>
        <v>0</v>
      </c>
      <c r="W78" s="11">
        <f t="shared" si="14"/>
        <v>0</v>
      </c>
      <c r="X78" s="13" t="e">
        <f t="shared" si="15"/>
        <v>#N/A</v>
      </c>
      <c r="Y78" s="16"/>
      <c r="Z78" s="13" t="e">
        <f t="shared" si="16"/>
        <v>#N/A</v>
      </c>
      <c r="AA78" s="17"/>
      <c r="AB78" s="12"/>
      <c r="AC78" s="18"/>
      <c r="AD78" s="19"/>
      <c r="AE78" s="18"/>
      <c r="AF78" s="20"/>
      <c r="AG78" s="21" t="str">
        <f t="shared" si="17"/>
        <v>FALSE</v>
      </c>
      <c r="AH78" s="22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12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13"/>
        <v>0</v>
      </c>
      <c r="W79" s="11">
        <f t="shared" si="14"/>
        <v>0</v>
      </c>
      <c r="X79" s="13" t="e">
        <f t="shared" si="15"/>
        <v>#N/A</v>
      </c>
      <c r="Y79" s="16"/>
      <c r="Z79" s="13" t="e">
        <f t="shared" si="16"/>
        <v>#N/A</v>
      </c>
      <c r="AA79" s="17"/>
      <c r="AB79" s="12"/>
      <c r="AC79" s="18"/>
      <c r="AD79" s="19"/>
      <c r="AE79" s="18"/>
      <c r="AF79" s="20"/>
      <c r="AG79" s="21" t="str">
        <f t="shared" si="17"/>
        <v>FALSE</v>
      </c>
      <c r="AH79" s="22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2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3"/>
        <v>0</v>
      </c>
      <c r="W80" s="11">
        <f t="shared" si="14"/>
        <v>0</v>
      </c>
      <c r="X80" s="13" t="e">
        <f t="shared" si="15"/>
        <v>#N/A</v>
      </c>
      <c r="Y80" s="16"/>
      <c r="Z80" s="13" t="e">
        <f t="shared" si="16"/>
        <v>#N/A</v>
      </c>
      <c r="AA80" s="17"/>
      <c r="AB80" s="12"/>
      <c r="AC80" s="18"/>
      <c r="AD80" s="19"/>
      <c r="AE80" s="18"/>
      <c r="AF80" s="20"/>
      <c r="AG80" s="21" t="str">
        <f t="shared" si="17"/>
        <v>FALSE</v>
      </c>
      <c r="AH80" s="22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2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3"/>
        <v>0</v>
      </c>
      <c r="W81" s="11">
        <f t="shared" si="14"/>
        <v>0</v>
      </c>
      <c r="X81" s="13" t="e">
        <f t="shared" si="15"/>
        <v>#N/A</v>
      </c>
      <c r="Y81" s="16"/>
      <c r="Z81" s="13" t="e">
        <f t="shared" si="16"/>
        <v>#N/A</v>
      </c>
      <c r="AA81" s="17"/>
      <c r="AB81" s="12"/>
      <c r="AC81" s="18"/>
      <c r="AD81" s="19"/>
      <c r="AE81" s="18"/>
      <c r="AF81" s="20"/>
      <c r="AG81" s="21" t="str">
        <f t="shared" si="17"/>
        <v>FALSE</v>
      </c>
      <c r="AH81" s="22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2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3"/>
        <v>0</v>
      </c>
      <c r="W82" s="11">
        <f t="shared" si="14"/>
        <v>0</v>
      </c>
      <c r="X82" s="13" t="e">
        <f t="shared" si="15"/>
        <v>#N/A</v>
      </c>
      <c r="Y82" s="16"/>
      <c r="Z82" s="13" t="e">
        <f t="shared" si="16"/>
        <v>#N/A</v>
      </c>
      <c r="AA82" s="17"/>
      <c r="AB82" s="12"/>
      <c r="AC82" s="18"/>
      <c r="AD82" s="19"/>
      <c r="AE82" s="18"/>
      <c r="AF82" s="20"/>
      <c r="AG82" s="21" t="str">
        <f t="shared" si="17"/>
        <v>FALSE</v>
      </c>
      <c r="AH82" s="22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2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3"/>
        <v>0</v>
      </c>
      <c r="W83" s="11">
        <f t="shared" si="14"/>
        <v>0</v>
      </c>
      <c r="X83" s="13" t="e">
        <f t="shared" si="15"/>
        <v>#N/A</v>
      </c>
      <c r="Y83" s="16"/>
      <c r="Z83" s="13" t="e">
        <f t="shared" si="16"/>
        <v>#N/A</v>
      </c>
      <c r="AA83" s="17"/>
      <c r="AB83" s="12"/>
      <c r="AC83" s="18"/>
      <c r="AD83" s="19"/>
      <c r="AE83" s="18"/>
      <c r="AF83" s="20"/>
      <c r="AG83" s="21" t="str">
        <f t="shared" si="17"/>
        <v>FALSE</v>
      </c>
      <c r="AH83" s="22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2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3"/>
        <v>0</v>
      </c>
      <c r="W84" s="11">
        <f t="shared" si="14"/>
        <v>0</v>
      </c>
      <c r="X84" s="13" t="e">
        <f t="shared" si="15"/>
        <v>#N/A</v>
      </c>
      <c r="Y84" s="16"/>
      <c r="Z84" s="13" t="e">
        <f t="shared" si="16"/>
        <v>#N/A</v>
      </c>
      <c r="AA84" s="17"/>
      <c r="AB84" s="12"/>
      <c r="AC84" s="18"/>
      <c r="AD84" s="19"/>
      <c r="AE84" s="18"/>
      <c r="AF84" s="20"/>
      <c r="AG84" s="21" t="str">
        <f t="shared" si="17"/>
        <v>FALSE</v>
      </c>
      <c r="AH84" s="22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2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3"/>
        <v>0</v>
      </c>
      <c r="W85" s="11">
        <f t="shared" si="14"/>
        <v>0</v>
      </c>
      <c r="X85" s="13" t="e">
        <f t="shared" si="15"/>
        <v>#N/A</v>
      </c>
      <c r="Y85" s="16"/>
      <c r="Z85" s="13" t="e">
        <f t="shared" si="16"/>
        <v>#N/A</v>
      </c>
      <c r="AA85" s="17"/>
      <c r="AB85" s="12"/>
      <c r="AC85" s="18"/>
      <c r="AD85" s="19"/>
      <c r="AE85" s="18"/>
      <c r="AF85" s="20"/>
      <c r="AG85" s="21" t="str">
        <f t="shared" si="17"/>
        <v>FALSE</v>
      </c>
      <c r="AH85" s="22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2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3"/>
        <v>0</v>
      </c>
      <c r="W86" s="11">
        <f t="shared" si="14"/>
        <v>0</v>
      </c>
      <c r="X86" s="13" t="e">
        <f t="shared" si="15"/>
        <v>#N/A</v>
      </c>
      <c r="Y86" s="16"/>
      <c r="Z86" s="13" t="e">
        <f t="shared" si="16"/>
        <v>#N/A</v>
      </c>
      <c r="AA86" s="17"/>
      <c r="AB86" s="12"/>
      <c r="AC86" s="18"/>
      <c r="AD86" s="19"/>
      <c r="AE86" s="18"/>
      <c r="AF86" s="20"/>
      <c r="AG86" s="21" t="str">
        <f t="shared" si="17"/>
        <v>FALSE</v>
      </c>
      <c r="AH86" s="22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2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3"/>
        <v>0</v>
      </c>
      <c r="W87" s="11">
        <f t="shared" si="14"/>
        <v>0</v>
      </c>
      <c r="X87" s="13" t="e">
        <f t="shared" si="15"/>
        <v>#N/A</v>
      </c>
      <c r="Y87" s="16"/>
      <c r="Z87" s="13" t="e">
        <f t="shared" si="16"/>
        <v>#N/A</v>
      </c>
      <c r="AA87" s="17"/>
      <c r="AB87" s="12"/>
      <c r="AC87" s="18"/>
      <c r="AD87" s="19"/>
      <c r="AE87" s="18"/>
      <c r="AF87" s="20"/>
      <c r="AG87" s="21" t="str">
        <f t="shared" si="17"/>
        <v>FALSE</v>
      </c>
      <c r="AH87" s="22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3"/>
        <v>0</v>
      </c>
      <c r="W88" s="11">
        <f t="shared" si="14"/>
        <v>0</v>
      </c>
      <c r="X88" s="13" t="e">
        <f t="shared" si="15"/>
        <v>#N/A</v>
      </c>
      <c r="Y88" s="16"/>
      <c r="Z88" s="13" t="e">
        <f t="shared" si="16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3"/>
        <v>0</v>
      </c>
      <c r="W89" s="11">
        <f t="shared" si="14"/>
        <v>0</v>
      </c>
      <c r="X89" s="13" t="e">
        <f t="shared" si="15"/>
        <v>#N/A</v>
      </c>
      <c r="Y89" s="16"/>
      <c r="Z89" s="13" t="e">
        <f t="shared" si="16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3"/>
        <v>0</v>
      </c>
      <c r="W90" s="11">
        <f t="shared" si="14"/>
        <v>0</v>
      </c>
      <c r="X90" s="13" t="e">
        <f t="shared" si="15"/>
        <v>#N/A</v>
      </c>
      <c r="Y90" s="16"/>
      <c r="Z90" s="13" t="e">
        <f t="shared" si="16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3"/>
        <v>0</v>
      </c>
      <c r="W91" s="11">
        <f t="shared" si="14"/>
        <v>0</v>
      </c>
      <c r="X91" s="13" t="e">
        <f t="shared" si="15"/>
        <v>#N/A</v>
      </c>
      <c r="Y91" s="16"/>
      <c r="Z91" s="13" t="e">
        <f t="shared" si="16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3"/>
        <v>0</v>
      </c>
      <c r="W92" s="11">
        <f t="shared" si="14"/>
        <v>0</v>
      </c>
      <c r="X92" s="13" t="e">
        <f t="shared" si="15"/>
        <v>#N/A</v>
      </c>
      <c r="Y92" s="16"/>
      <c r="Z92" s="13" t="e">
        <f t="shared" si="16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3"/>
        <v>0</v>
      </c>
      <c r="W93" s="11">
        <f t="shared" si="14"/>
        <v>0</v>
      </c>
      <c r="X93" s="13" t="e">
        <f t="shared" si="15"/>
        <v>#N/A</v>
      </c>
      <c r="Y93" s="16"/>
      <c r="Z93" s="13" t="e">
        <f t="shared" si="16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3"/>
        <v>0</v>
      </c>
      <c r="W94" s="11">
        <f t="shared" si="14"/>
        <v>0</v>
      </c>
      <c r="X94" s="13" t="e">
        <f t="shared" si="15"/>
        <v>#N/A</v>
      </c>
      <c r="Y94" s="16"/>
      <c r="Z94" s="13" t="e">
        <f t="shared" si="16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3"/>
        <v>0</v>
      </c>
      <c r="W95" s="11">
        <f t="shared" si="14"/>
        <v>0</v>
      </c>
      <c r="X95" s="13" t="e">
        <f t="shared" si="15"/>
        <v>#N/A</v>
      </c>
      <c r="Y95" s="16"/>
      <c r="Z95" s="13" t="e">
        <f t="shared" si="16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3"/>
        <v>0</v>
      </c>
      <c r="W96" s="11">
        <f t="shared" si="14"/>
        <v>0</v>
      </c>
      <c r="X96" s="13" t="e">
        <f t="shared" si="15"/>
        <v>#N/A</v>
      </c>
      <c r="Y96" s="16"/>
      <c r="Z96" s="13" t="e">
        <f t="shared" si="16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3"/>
        <v>0</v>
      </c>
      <c r="W97" s="11">
        <f t="shared" si="14"/>
        <v>0</v>
      </c>
      <c r="X97" s="13" t="e">
        <f t="shared" si="15"/>
        <v>#N/A</v>
      </c>
      <c r="Y97" s="16"/>
      <c r="Z97" s="13" t="e">
        <f t="shared" si="16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3"/>
        <v>0</v>
      </c>
      <c r="W98" s="11">
        <f t="shared" si="14"/>
        <v>0</v>
      </c>
      <c r="X98" s="13" t="e">
        <f t="shared" si="15"/>
        <v>#N/A</v>
      </c>
      <c r="Y98" s="16"/>
      <c r="Z98" s="13" t="e">
        <f t="shared" si="16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3"/>
        <v>0</v>
      </c>
      <c r="W99" s="11">
        <f t="shared" si="14"/>
        <v>0</v>
      </c>
      <c r="X99" s="13" t="e">
        <f t="shared" si="15"/>
        <v>#N/A</v>
      </c>
      <c r="Y99" s="16"/>
      <c r="Z99" s="13" t="e">
        <f t="shared" si="16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3"/>
        <v>0</v>
      </c>
      <c r="W100" s="11">
        <f t="shared" si="14"/>
        <v>0</v>
      </c>
      <c r="X100" s="13" t="e">
        <f t="shared" si="15"/>
        <v>#N/A</v>
      </c>
      <c r="Y100" s="16"/>
      <c r="Z100" s="13" t="e">
        <f t="shared" si="16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3"/>
        <v>0</v>
      </c>
      <c r="W101" s="11">
        <f t="shared" si="14"/>
        <v>0</v>
      </c>
      <c r="X101" s="13" t="e">
        <f t="shared" si="15"/>
        <v>#N/A</v>
      </c>
      <c r="Y101" s="16"/>
      <c r="Z101" s="13" t="e">
        <f t="shared" si="16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3"/>
        <v>0</v>
      </c>
      <c r="W102" s="11">
        <f t="shared" si="14"/>
        <v>0</v>
      </c>
      <c r="X102" s="13" t="e">
        <f t="shared" si="15"/>
        <v>#N/A</v>
      </c>
      <c r="Y102" s="16"/>
      <c r="Z102" s="13" t="e">
        <f t="shared" si="16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3"/>
        <v>0</v>
      </c>
      <c r="W103" s="11">
        <f t="shared" si="14"/>
        <v>0</v>
      </c>
      <c r="X103" s="13" t="e">
        <f t="shared" si="15"/>
        <v>#N/A</v>
      </c>
      <c r="Y103" s="16"/>
      <c r="Z103" s="13" t="e">
        <f t="shared" si="16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3"/>
        <v>0</v>
      </c>
      <c r="W104" s="11">
        <f t="shared" si="14"/>
        <v>0</v>
      </c>
      <c r="X104" s="13" t="e">
        <f t="shared" si="15"/>
        <v>#N/A</v>
      </c>
      <c r="Y104" s="16"/>
      <c r="Z104" s="13" t="e">
        <f t="shared" si="16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3"/>
        <v>0</v>
      </c>
      <c r="W105" s="11">
        <f t="shared" si="14"/>
        <v>0</v>
      </c>
      <c r="X105" s="13" t="e">
        <f t="shared" si="15"/>
        <v>#N/A</v>
      </c>
      <c r="Y105" s="16"/>
      <c r="Z105" s="13" t="e">
        <f t="shared" si="16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3"/>
        <v>0</v>
      </c>
      <c r="W106" s="11">
        <f t="shared" si="14"/>
        <v>0</v>
      </c>
      <c r="X106" s="13" t="e">
        <f t="shared" si="15"/>
        <v>#N/A</v>
      </c>
      <c r="Y106" s="16"/>
      <c r="Z106" s="13" t="e">
        <f t="shared" si="16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3"/>
        <v>0</v>
      </c>
      <c r="W107" s="11">
        <f t="shared" si="14"/>
        <v>0</v>
      </c>
      <c r="X107" s="13" t="e">
        <f t="shared" si="15"/>
        <v>#N/A</v>
      </c>
      <c r="Y107" s="16"/>
      <c r="Z107" s="13" t="e">
        <f t="shared" si="16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3"/>
        <v>0</v>
      </c>
      <c r="W108" s="11">
        <f t="shared" si="14"/>
        <v>0</v>
      </c>
      <c r="X108" s="13" t="e">
        <f t="shared" si="15"/>
        <v>#N/A</v>
      </c>
      <c r="Y108" s="16"/>
      <c r="Z108" s="13" t="e">
        <f t="shared" si="16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3"/>
        <v>0</v>
      </c>
      <c r="W109" s="11">
        <f t="shared" si="14"/>
        <v>0</v>
      </c>
      <c r="X109" s="13" t="e">
        <f t="shared" si="15"/>
        <v>#N/A</v>
      </c>
      <c r="Y109" s="16"/>
      <c r="Z109" s="13" t="e">
        <f t="shared" si="16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3"/>
        <v>0</v>
      </c>
      <c r="W110" s="11">
        <f t="shared" si="14"/>
        <v>0</v>
      </c>
      <c r="X110" s="13" t="e">
        <f t="shared" si="15"/>
        <v>#N/A</v>
      </c>
      <c r="Y110" s="16"/>
      <c r="Z110" s="13" t="e">
        <f t="shared" si="16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3"/>
        <v>0</v>
      </c>
      <c r="W111" s="11">
        <f t="shared" si="14"/>
        <v>0</v>
      </c>
      <c r="X111" s="13" t="e">
        <f t="shared" si="15"/>
        <v>#N/A</v>
      </c>
      <c r="Y111" s="16"/>
      <c r="Z111" s="13" t="e">
        <f t="shared" si="16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3"/>
        <v>0</v>
      </c>
      <c r="W112" s="11">
        <f t="shared" si="14"/>
        <v>0</v>
      </c>
      <c r="X112" s="13" t="e">
        <f t="shared" si="15"/>
        <v>#N/A</v>
      </c>
      <c r="Y112" s="16"/>
      <c r="Z112" s="13" t="e">
        <f t="shared" si="16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3"/>
        <v>0</v>
      </c>
      <c r="W113" s="11">
        <f t="shared" si="14"/>
        <v>0</v>
      </c>
      <c r="X113" s="13" t="e">
        <f t="shared" si="15"/>
        <v>#N/A</v>
      </c>
      <c r="Y113" s="16"/>
      <c r="Z113" s="13" t="e">
        <f t="shared" si="16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3"/>
        <v>0</v>
      </c>
      <c r="W114" s="11">
        <f t="shared" si="14"/>
        <v>0</v>
      </c>
      <c r="X114" s="13" t="e">
        <f t="shared" si="15"/>
        <v>#N/A</v>
      </c>
      <c r="Y114" s="16"/>
      <c r="Z114" s="13" t="e">
        <f t="shared" si="16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3"/>
        <v>0</v>
      </c>
      <c r="W115" s="11">
        <f t="shared" si="14"/>
        <v>0</v>
      </c>
      <c r="X115" s="13" t="e">
        <f t="shared" si="15"/>
        <v>#N/A</v>
      </c>
      <c r="Y115" s="16"/>
      <c r="Z115" s="13" t="e">
        <f t="shared" si="16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3"/>
        <v>0</v>
      </c>
      <c r="W116" s="11">
        <f t="shared" si="14"/>
        <v>0</v>
      </c>
      <c r="X116" s="13" t="e">
        <f t="shared" si="15"/>
        <v>#N/A</v>
      </c>
      <c r="Y116" s="16"/>
      <c r="Z116" s="13" t="e">
        <f t="shared" si="16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3"/>
        <v>0</v>
      </c>
      <c r="W117" s="11">
        <f t="shared" si="14"/>
        <v>0</v>
      </c>
      <c r="X117" s="13" t="e">
        <f t="shared" si="15"/>
        <v>#N/A</v>
      </c>
      <c r="Y117" s="16"/>
      <c r="Z117" s="13" t="e">
        <f t="shared" si="16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3"/>
        <v>0</v>
      </c>
      <c r="W118" s="11">
        <f t="shared" si="14"/>
        <v>0</v>
      </c>
      <c r="X118" s="13" t="e">
        <f t="shared" si="15"/>
        <v>#N/A</v>
      </c>
      <c r="Y118" s="16"/>
      <c r="Z118" s="13" t="e">
        <f t="shared" si="16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3"/>
        <v>0</v>
      </c>
      <c r="W119" s="11">
        <f t="shared" si="14"/>
        <v>0</v>
      </c>
      <c r="X119" s="13" t="e">
        <f t="shared" si="15"/>
        <v>#N/A</v>
      </c>
      <c r="Y119" s="16"/>
      <c r="Z119" s="13" t="e">
        <f t="shared" si="16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3"/>
        <v>0</v>
      </c>
      <c r="W120" s="11">
        <f t="shared" si="14"/>
        <v>0</v>
      </c>
      <c r="X120" s="13" t="e">
        <f t="shared" si="15"/>
        <v>#N/A</v>
      </c>
      <c r="Y120" s="16"/>
      <c r="Z120" s="13" t="e">
        <f t="shared" si="16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3"/>
        <v>0</v>
      </c>
      <c r="W121" s="11">
        <f t="shared" si="14"/>
        <v>0</v>
      </c>
      <c r="X121" s="13" t="e">
        <f t="shared" si="15"/>
        <v>#N/A</v>
      </c>
      <c r="Y121" s="16"/>
      <c r="Z121" s="13" t="e">
        <f t="shared" si="16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3"/>
        <v>0</v>
      </c>
      <c r="W122" s="11">
        <f t="shared" si="14"/>
        <v>0</v>
      </c>
      <c r="X122" s="13" t="e">
        <f t="shared" si="15"/>
        <v>#N/A</v>
      </c>
      <c r="Y122" s="16"/>
      <c r="Z122" s="13" t="e">
        <f t="shared" si="16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3"/>
        <v>0</v>
      </c>
      <c r="W123" s="11">
        <f t="shared" si="14"/>
        <v>0</v>
      </c>
      <c r="X123" s="13" t="e">
        <f t="shared" si="15"/>
        <v>#N/A</v>
      </c>
      <c r="Y123" s="16"/>
      <c r="Z123" s="13" t="e">
        <f t="shared" si="16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3"/>
        <v>0</v>
      </c>
      <c r="W124" s="11">
        <f t="shared" si="14"/>
        <v>0</v>
      </c>
      <c r="X124" s="13" t="e">
        <f t="shared" si="15"/>
        <v>#N/A</v>
      </c>
      <c r="Y124" s="16"/>
      <c r="Z124" s="13" t="e">
        <f t="shared" si="16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3"/>
        <v>0</v>
      </c>
      <c r="W125" s="11">
        <f t="shared" si="14"/>
        <v>0</v>
      </c>
      <c r="X125" s="13" t="e">
        <f t="shared" si="15"/>
        <v>#N/A</v>
      </c>
      <c r="Y125" s="16"/>
      <c r="Z125" s="13" t="e">
        <f t="shared" si="16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3"/>
        <v>0</v>
      </c>
      <c r="W126" s="11">
        <f t="shared" si="14"/>
        <v>0</v>
      </c>
      <c r="X126" s="13" t="e">
        <f t="shared" si="15"/>
        <v>#N/A</v>
      </c>
      <c r="Y126" s="16"/>
      <c r="Z126" s="13" t="e">
        <f t="shared" si="16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3"/>
        <v>0</v>
      </c>
      <c r="W127" s="11">
        <f t="shared" si="14"/>
        <v>0</v>
      </c>
      <c r="X127" s="13" t="e">
        <f t="shared" si="15"/>
        <v>#N/A</v>
      </c>
      <c r="Y127" s="16"/>
      <c r="Z127" s="13" t="e">
        <f t="shared" si="16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3"/>
        <v>0</v>
      </c>
      <c r="W128" s="11">
        <f t="shared" si="14"/>
        <v>0</v>
      </c>
      <c r="X128" s="13" t="e">
        <f t="shared" si="15"/>
        <v>#N/A</v>
      </c>
      <c r="Y128" s="16"/>
      <c r="Z128" s="13" t="e">
        <f t="shared" si="16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3"/>
        <v>0</v>
      </c>
      <c r="W129" s="11">
        <f t="shared" si="14"/>
        <v>0</v>
      </c>
      <c r="X129" s="13" t="e">
        <f t="shared" si="15"/>
        <v>#N/A</v>
      </c>
      <c r="Y129" s="16"/>
      <c r="Z129" s="13" t="e">
        <f t="shared" si="16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9">IF(C130, P130, U130 )</f>
        <v>0</v>
      </c>
      <c r="W130" s="11">
        <f t="shared" si="14"/>
        <v>0</v>
      </c>
      <c r="X130" s="13" t="e">
        <f t="shared" si="15"/>
        <v>#N/A</v>
      </c>
      <c r="Y130" s="16"/>
      <c r="Z130" s="13" t="e">
        <f t="shared" si="16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9"/>
        <v>0</v>
      </c>
      <c r="W131" s="11">
        <f t="shared" si="14"/>
        <v>0</v>
      </c>
      <c r="X131" s="13" t="e">
        <f t="shared" si="15"/>
        <v>#N/A</v>
      </c>
      <c r="Y131" s="16"/>
      <c r="Z131" s="13" t="e">
        <f t="shared" si="16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9"/>
        <v>0</v>
      </c>
      <c r="W132" s="11">
        <f t="shared" si="14"/>
        <v>0</v>
      </c>
      <c r="X132" s="13" t="e">
        <f t="shared" si="15"/>
        <v>#N/A</v>
      </c>
      <c r="Y132" s="16"/>
      <c r="Z132" s="13" t="e">
        <f t="shared" si="16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9"/>
        <v>0</v>
      </c>
      <c r="W133" s="11">
        <f t="shared" si="14"/>
        <v>0</v>
      </c>
      <c r="X133" s="13" t="e">
        <f t="shared" si="15"/>
        <v>#N/A</v>
      </c>
      <c r="Y133" s="16"/>
      <c r="Z133" s="13" t="e">
        <f t="shared" si="16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9"/>
        <v>0</v>
      </c>
      <c r="W134" s="11">
        <f t="shared" si="14"/>
        <v>0</v>
      </c>
      <c r="X134" s="13" t="e">
        <f t="shared" si="15"/>
        <v>#N/A</v>
      </c>
      <c r="Y134" s="16"/>
      <c r="Z134" s="13" t="e">
        <f t="shared" si="16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9"/>
        <v>0</v>
      </c>
      <c r="W135" s="11">
        <f t="shared" si="14"/>
        <v>0</v>
      </c>
      <c r="X135" s="13" t="e">
        <f t="shared" si="15"/>
        <v>#N/A</v>
      </c>
      <c r="Y135" s="16"/>
      <c r="Z135" s="13" t="e">
        <f t="shared" si="16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9"/>
        <v>0</v>
      </c>
      <c r="W136" s="11">
        <f t="shared" si="14"/>
        <v>0</v>
      </c>
      <c r="X136" s="13" t="e">
        <f t="shared" si="15"/>
        <v>#N/A</v>
      </c>
      <c r="Y136" s="16"/>
      <c r="Z136" s="13" t="e">
        <f t="shared" si="16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9"/>
        <v>0</v>
      </c>
      <c r="W137" s="11">
        <f t="shared" si="14"/>
        <v>0</v>
      </c>
      <c r="X137" s="13" t="e">
        <f t="shared" si="15"/>
        <v>#N/A</v>
      </c>
      <c r="Y137" s="16"/>
      <c r="Z137" s="13" t="e">
        <f t="shared" si="16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9"/>
        <v>0</v>
      </c>
      <c r="W138" s="11">
        <f t="shared" si="14"/>
        <v>0</v>
      </c>
      <c r="X138" s="13" t="e">
        <f t="shared" si="15"/>
        <v>#N/A</v>
      </c>
      <c r="Y138" s="16"/>
      <c r="Z138" s="13" t="e">
        <f t="shared" si="16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9"/>
        <v>0</v>
      </c>
      <c r="W139" s="11">
        <f t="shared" si="14"/>
        <v>0</v>
      </c>
      <c r="X139" s="13" t="e">
        <f t="shared" si="15"/>
        <v>#N/A</v>
      </c>
      <c r="Y139" s="16"/>
      <c r="Z139" s="13" t="e">
        <f t="shared" si="16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9"/>
        <v>0</v>
      </c>
      <c r="W140" s="11">
        <f t="shared" si="14"/>
        <v>0</v>
      </c>
      <c r="X140" s="13" t="e">
        <f t="shared" si="15"/>
        <v>#N/A</v>
      </c>
      <c r="Y140" s="16"/>
      <c r="Z140" s="13" t="e">
        <f t="shared" si="16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9"/>
        <v>0</v>
      </c>
      <c r="W141" s="11">
        <f t="shared" si="14"/>
        <v>0</v>
      </c>
      <c r="X141" s="13" t="e">
        <f t="shared" si="15"/>
        <v>#N/A</v>
      </c>
      <c r="Y141" s="16"/>
      <c r="Z141" s="13" t="e">
        <f t="shared" si="16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9"/>
        <v>0</v>
      </c>
      <c r="W142" s="11">
        <f t="shared" si="14"/>
        <v>0</v>
      </c>
      <c r="X142" s="13" t="e">
        <f t="shared" si="15"/>
        <v>#N/A</v>
      </c>
      <c r="Y142" s="16"/>
      <c r="Z142" s="13" t="e">
        <f t="shared" si="16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9"/>
        <v>0</v>
      </c>
      <c r="W143" s="11">
        <f t="shared" si="14"/>
        <v>0</v>
      </c>
      <c r="X143" s="13" t="e">
        <f t="shared" si="15"/>
        <v>#N/A</v>
      </c>
      <c r="Y143" s="16"/>
      <c r="Z143" s="13" t="e">
        <f t="shared" si="16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9"/>
        <v>0</v>
      </c>
      <c r="W144" s="11">
        <f t="shared" si="14"/>
        <v>0</v>
      </c>
      <c r="X144" s="13" t="e">
        <f t="shared" si="15"/>
        <v>#N/A</v>
      </c>
      <c r="Y144" s="16"/>
      <c r="Z144" s="13" t="e">
        <f t="shared" si="16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9"/>
        <v>0</v>
      </c>
      <c r="W145" s="11">
        <f t="shared" si="14"/>
        <v>0</v>
      </c>
      <c r="X145" s="13" t="e">
        <f t="shared" si="15"/>
        <v>#N/A</v>
      </c>
      <c r="Y145" s="16"/>
      <c r="Z145" s="13" t="e">
        <f t="shared" si="16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9"/>
        <v>0</v>
      </c>
      <c r="W146" s="11">
        <f t="shared" si="14"/>
        <v>0</v>
      </c>
      <c r="X146" s="13" t="e">
        <f t="shared" si="15"/>
        <v>#N/A</v>
      </c>
      <c r="Y146" s="16"/>
      <c r="Z146" s="13" t="e">
        <f t="shared" si="16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9"/>
        <v>0</v>
      </c>
      <c r="W147" s="11">
        <f t="shared" si="14"/>
        <v>0</v>
      </c>
      <c r="X147" s="13" t="e">
        <f t="shared" si="15"/>
        <v>#N/A</v>
      </c>
      <c r="Y147" s="16"/>
      <c r="Z147" s="13" t="e">
        <f t="shared" si="16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9"/>
        <v>0</v>
      </c>
      <c r="W148" s="11">
        <f t="shared" si="14"/>
        <v>0</v>
      </c>
      <c r="X148" s="13" t="e">
        <f t="shared" si="15"/>
        <v>#N/A</v>
      </c>
      <c r="Y148" s="16"/>
      <c r="Z148" s="13" t="e">
        <f t="shared" si="16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9"/>
        <v>0</v>
      </c>
      <c r="W149" s="11">
        <f t="shared" si="14"/>
        <v>0</v>
      </c>
      <c r="X149" s="13" t="e">
        <f t="shared" si="15"/>
        <v>#N/A</v>
      </c>
      <c r="Y149" s="16"/>
      <c r="Z149" s="13" t="e">
        <f t="shared" si="16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9"/>
        <v>0</v>
      </c>
      <c r="W150" s="11">
        <f t="shared" si="14"/>
        <v>0</v>
      </c>
      <c r="X150" s="13" t="e">
        <f t="shared" si="15"/>
        <v>#N/A</v>
      </c>
      <c r="Y150" s="16"/>
      <c r="Z150" s="13" t="e">
        <f t="shared" si="16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9"/>
        <v>0</v>
      </c>
      <c r="W151" s="11">
        <f t="shared" si="14"/>
        <v>0</v>
      </c>
      <c r="X151" s="13" t="e">
        <f t="shared" si="15"/>
        <v>#N/A</v>
      </c>
      <c r="Y151" s="16"/>
      <c r="Z151" s="13" t="e">
        <f t="shared" si="16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9"/>
        <v>0</v>
      </c>
      <c r="W152" s="11">
        <f t="shared" si="14"/>
        <v>0</v>
      </c>
      <c r="X152" s="13" t="e">
        <f t="shared" si="15"/>
        <v>#N/A</v>
      </c>
      <c r="Y152" s="16"/>
      <c r="Z152" s="13" t="e">
        <f t="shared" si="16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9"/>
        <v>0</v>
      </c>
      <c r="W153" s="11">
        <f t="shared" si="14"/>
        <v>0</v>
      </c>
      <c r="X153" s="13" t="e">
        <f t="shared" si="15"/>
        <v>#N/A</v>
      </c>
      <c r="Y153" s="16"/>
      <c r="Z153" s="13" t="e">
        <f t="shared" si="16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9"/>
        <v>0</v>
      </c>
      <c r="W154" s="11">
        <f t="shared" si="14"/>
        <v>0</v>
      </c>
      <c r="X154" s="13" t="e">
        <f t="shared" si="15"/>
        <v>#N/A</v>
      </c>
      <c r="Y154" s="16"/>
      <c r="Z154" s="13" t="e">
        <f t="shared" si="16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9"/>
        <v>0</v>
      </c>
      <c r="W155" s="11">
        <f t="shared" si="14"/>
        <v>0</v>
      </c>
      <c r="X155" s="13" t="e">
        <f t="shared" si="15"/>
        <v>#N/A</v>
      </c>
      <c r="Y155" s="16"/>
      <c r="Z155" s="13" t="e">
        <f t="shared" si="16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9"/>
        <v>0</v>
      </c>
      <c r="W156" s="11">
        <f t="shared" si="14"/>
        <v>0</v>
      </c>
      <c r="X156" s="13" t="e">
        <f t="shared" si="15"/>
        <v>#N/A</v>
      </c>
      <c r="Y156" s="16"/>
      <c r="Z156" s="13" t="e">
        <f t="shared" si="16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9"/>
        <v>0</v>
      </c>
      <c r="W157" s="11">
        <f t="shared" si="14"/>
        <v>0</v>
      </c>
      <c r="X157" s="13" t="e">
        <f t="shared" si="15"/>
        <v>#N/A</v>
      </c>
      <c r="Y157" s="16"/>
      <c r="Z157" s="13" t="e">
        <f t="shared" si="16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9"/>
        <v>0</v>
      </c>
      <c r="W158" s="11">
        <f t="shared" si="14"/>
        <v>0</v>
      </c>
      <c r="X158" s="13" t="e">
        <f t="shared" si="15"/>
        <v>#N/A</v>
      </c>
      <c r="Y158" s="16"/>
      <c r="Z158" s="13" t="e">
        <f t="shared" si="16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9"/>
        <v>0</v>
      </c>
      <c r="W159" s="11">
        <f t="shared" si="14"/>
        <v>0</v>
      </c>
      <c r="X159" s="13" t="e">
        <f t="shared" si="15"/>
        <v>#N/A</v>
      </c>
      <c r="Y159" s="16"/>
      <c r="Z159" s="13" t="e">
        <f t="shared" si="16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9"/>
        <v>0</v>
      </c>
      <c r="W160" s="11">
        <f t="shared" si="14"/>
        <v>0</v>
      </c>
      <c r="X160" s="13" t="e">
        <f t="shared" si="15"/>
        <v>#N/A</v>
      </c>
      <c r="Y160" s="16"/>
      <c r="Z160" s="13" t="e">
        <f t="shared" si="16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9"/>
        <v>0</v>
      </c>
      <c r="W161" s="11">
        <f t="shared" si="14"/>
        <v>0</v>
      </c>
      <c r="X161" s="13" t="e">
        <f t="shared" si="15"/>
        <v>#N/A</v>
      </c>
      <c r="Y161" s="16"/>
      <c r="Z161" s="13" t="e">
        <f t="shared" si="16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9"/>
        <v>0</v>
      </c>
      <c r="W162" s="11">
        <f t="shared" si="14"/>
        <v>0</v>
      </c>
      <c r="X162" s="13" t="e">
        <f t="shared" si="15"/>
        <v>#N/A</v>
      </c>
      <c r="Y162" s="16"/>
      <c r="Z162" s="13" t="e">
        <f t="shared" si="16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9"/>
        <v>0</v>
      </c>
      <c r="W163" s="11">
        <f t="shared" si="14"/>
        <v>0</v>
      </c>
      <c r="X163" s="13" t="e">
        <f t="shared" si="15"/>
        <v>#N/A</v>
      </c>
      <c r="Y163" s="16"/>
      <c r="Z163" s="13" t="e">
        <f t="shared" si="16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9"/>
        <v>0</v>
      </c>
      <c r="W164" s="11">
        <f t="shared" si="14"/>
        <v>0</v>
      </c>
      <c r="X164" s="13" t="e">
        <f t="shared" si="15"/>
        <v>#N/A</v>
      </c>
      <c r="Y164" s="16"/>
      <c r="Z164" s="13" t="e">
        <f t="shared" si="16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9"/>
        <v>0</v>
      </c>
      <c r="W165" s="11">
        <f t="shared" si="14"/>
        <v>0</v>
      </c>
      <c r="X165" s="13" t="e">
        <f t="shared" si="15"/>
        <v>#N/A</v>
      </c>
      <c r="Y165" s="16"/>
      <c r="Z165" s="13" t="e">
        <f t="shared" si="16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9"/>
        <v>0</v>
      </c>
      <c r="W166" s="11">
        <f t="shared" si="14"/>
        <v>0</v>
      </c>
      <c r="X166" s="13" t="e">
        <f t="shared" si="15"/>
        <v>#N/A</v>
      </c>
      <c r="Y166" s="16"/>
      <c r="Z166" s="13" t="e">
        <f t="shared" si="16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9"/>
        <v>0</v>
      </c>
      <c r="W167" s="11">
        <f t="shared" si="14"/>
        <v>0</v>
      </c>
      <c r="X167" s="13" t="e">
        <f t="shared" si="15"/>
        <v>#N/A</v>
      </c>
      <c r="Y167" s="16"/>
      <c r="Z167" s="13" t="e">
        <f t="shared" si="16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9"/>
        <v>0</v>
      </c>
      <c r="W168" s="11">
        <f t="shared" si="14"/>
        <v>0</v>
      </c>
      <c r="X168" s="13" t="e">
        <f t="shared" si="15"/>
        <v>#N/A</v>
      </c>
      <c r="Y168" s="16"/>
      <c r="Z168" s="13" t="e">
        <f t="shared" si="16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9"/>
        <v>0</v>
      </c>
      <c r="W169" s="11">
        <f t="shared" si="14"/>
        <v>0</v>
      </c>
      <c r="X169" s="13" t="e">
        <f t="shared" si="15"/>
        <v>#N/A</v>
      </c>
      <c r="Y169" s="16"/>
      <c r="Z169" s="13" t="e">
        <f t="shared" si="16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9"/>
        <v>0</v>
      </c>
      <c r="W170" s="11">
        <f t="shared" si="14"/>
        <v>0</v>
      </c>
      <c r="X170" s="13" t="e">
        <f t="shared" si="15"/>
        <v>#N/A</v>
      </c>
      <c r="Y170" s="16"/>
      <c r="Z170" s="13" t="e">
        <f t="shared" si="16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9"/>
        <v>0</v>
      </c>
      <c r="W171" s="11">
        <f t="shared" si="14"/>
        <v>0</v>
      </c>
      <c r="X171" s="13" t="e">
        <f t="shared" si="15"/>
        <v>#N/A</v>
      </c>
      <c r="Y171" s="16"/>
      <c r="Z171" s="13" t="e">
        <f t="shared" si="16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9"/>
        <v>0</v>
      </c>
      <c r="W172" s="11">
        <f t="shared" si="14"/>
        <v>0</v>
      </c>
      <c r="X172" s="13" t="e">
        <f t="shared" si="15"/>
        <v>#N/A</v>
      </c>
      <c r="Y172" s="16"/>
      <c r="Z172" s="13" t="e">
        <f t="shared" si="16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9"/>
        <v>0</v>
      </c>
      <c r="W173" s="11">
        <f t="shared" si="14"/>
        <v>0</v>
      </c>
      <c r="X173" s="13" t="e">
        <f t="shared" si="15"/>
        <v>#N/A</v>
      </c>
      <c r="Y173" s="16"/>
      <c r="Z173" s="13" t="e">
        <f t="shared" si="16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9"/>
        <v>0</v>
      </c>
      <c r="W174" s="11">
        <f t="shared" si="14"/>
        <v>0</v>
      </c>
      <c r="X174" s="13" t="e">
        <f t="shared" si="15"/>
        <v>#N/A</v>
      </c>
      <c r="Y174" s="16"/>
      <c r="Z174" s="13" t="e">
        <f t="shared" si="16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9"/>
        <v>0</v>
      </c>
      <c r="W175" s="11">
        <f t="shared" si="14"/>
        <v>0</v>
      </c>
      <c r="X175" s="13" t="e">
        <f t="shared" si="15"/>
        <v>#N/A</v>
      </c>
      <c r="Y175" s="16"/>
      <c r="Z175" s="13" t="e">
        <f t="shared" si="16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9"/>
        <v>0</v>
      </c>
      <c r="W176" s="11">
        <f t="shared" si="14"/>
        <v>0</v>
      </c>
      <c r="X176" s="13" t="e">
        <f t="shared" si="15"/>
        <v>#N/A</v>
      </c>
      <c r="Y176" s="16"/>
      <c r="Z176" s="13" t="e">
        <f t="shared" si="16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9"/>
        <v>0</v>
      </c>
      <c r="W177" s="11">
        <f t="shared" si="14"/>
        <v>0</v>
      </c>
      <c r="X177" s="13" t="e">
        <f t="shared" si="15"/>
        <v>#N/A</v>
      </c>
      <c r="Y177" s="16"/>
      <c r="Z177" s="13" t="e">
        <f t="shared" si="16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9"/>
        <v>0</v>
      </c>
      <c r="W178" s="11">
        <f t="shared" si="14"/>
        <v>0</v>
      </c>
      <c r="X178" s="13" t="e">
        <f t="shared" si="15"/>
        <v>#N/A</v>
      </c>
      <c r="Y178" s="16"/>
      <c r="Z178" s="13" t="e">
        <f t="shared" si="16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9"/>
        <v>0</v>
      </c>
      <c r="W179" s="11">
        <f t="shared" si="14"/>
        <v>0</v>
      </c>
      <c r="X179" s="13" t="e">
        <f t="shared" si="15"/>
        <v>#N/A</v>
      </c>
      <c r="Y179" s="16"/>
      <c r="Z179" s="13" t="e">
        <f t="shared" si="16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9"/>
        <v>0</v>
      </c>
      <c r="W180" s="11">
        <f t="shared" si="14"/>
        <v>0</v>
      </c>
      <c r="X180" s="13" t="e">
        <f t="shared" si="15"/>
        <v>#N/A</v>
      </c>
      <c r="Y180" s="16"/>
      <c r="Z180" s="13" t="e">
        <f t="shared" si="16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9"/>
        <v>0</v>
      </c>
      <c r="W181" s="11">
        <f t="shared" si="14"/>
        <v>0</v>
      </c>
      <c r="X181" s="13" t="e">
        <f t="shared" si="15"/>
        <v>#N/A</v>
      </c>
      <c r="Y181" s="16"/>
      <c r="Z181" s="13" t="e">
        <f t="shared" si="16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9"/>
        <v>0</v>
      </c>
      <c r="W182" s="11">
        <f t="shared" si="14"/>
        <v>0</v>
      </c>
      <c r="X182" s="13" t="e">
        <f t="shared" si="15"/>
        <v>#N/A</v>
      </c>
      <c r="Y182" s="16"/>
      <c r="Z182" s="13" t="e">
        <f t="shared" si="16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9"/>
        <v>0</v>
      </c>
      <c r="W183" s="11">
        <f t="shared" si="14"/>
        <v>0</v>
      </c>
      <c r="X183" s="13" t="e">
        <f t="shared" si="15"/>
        <v>#N/A</v>
      </c>
      <c r="Y183" s="16"/>
      <c r="Z183" s="13" t="e">
        <f t="shared" si="16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9"/>
        <v>0</v>
      </c>
      <c r="W184" s="11">
        <f t="shared" si="14"/>
        <v>0</v>
      </c>
      <c r="X184" s="13" t="e">
        <f t="shared" si="15"/>
        <v>#N/A</v>
      </c>
      <c r="Y184" s="16"/>
      <c r="Z184" s="13" t="e">
        <f t="shared" si="16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9"/>
        <v>0</v>
      </c>
      <c r="W185" s="11">
        <f t="shared" si="14"/>
        <v>0</v>
      </c>
      <c r="X185" s="13" t="e">
        <f t="shared" si="15"/>
        <v>#N/A</v>
      </c>
      <c r="Y185" s="16"/>
      <c r="Z185" s="13" t="e">
        <f t="shared" si="16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9"/>
        <v>0</v>
      </c>
      <c r="W186" s="11">
        <f t="shared" si="14"/>
        <v>0</v>
      </c>
      <c r="X186" s="13" t="e">
        <f t="shared" si="15"/>
        <v>#N/A</v>
      </c>
      <c r="Y186" s="16"/>
      <c r="Z186" s="13" t="e">
        <f t="shared" si="16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9"/>
        <v>0</v>
      </c>
      <c r="W187" s="11">
        <f t="shared" si="14"/>
        <v>0</v>
      </c>
      <c r="X187" s="13" t="e">
        <f t="shared" si="15"/>
        <v>#N/A</v>
      </c>
      <c r="Y187" s="16"/>
      <c r="Z187" s="13" t="e">
        <f t="shared" si="16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9"/>
        <v>0</v>
      </c>
      <c r="W188" s="11">
        <f t="shared" si="14"/>
        <v>0</v>
      </c>
      <c r="X188" s="13" t="e">
        <f t="shared" si="15"/>
        <v>#N/A</v>
      </c>
      <c r="Y188" s="16"/>
      <c r="Z188" s="13" t="e">
        <f t="shared" si="16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9"/>
        <v>0</v>
      </c>
      <c r="W189" s="11">
        <f t="shared" si="14"/>
        <v>0</v>
      </c>
      <c r="X189" s="13" t="e">
        <f t="shared" si="15"/>
        <v>#N/A</v>
      </c>
      <c r="Y189" s="16"/>
      <c r="Z189" s="13" t="e">
        <f t="shared" si="16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9"/>
        <v>0</v>
      </c>
      <c r="W190" s="11">
        <f t="shared" si="14"/>
        <v>0</v>
      </c>
      <c r="X190" s="13" t="e">
        <f t="shared" si="15"/>
        <v>#N/A</v>
      </c>
      <c r="Y190" s="16"/>
      <c r="Z190" s="13" t="e">
        <f t="shared" si="16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9"/>
        <v>0</v>
      </c>
      <c r="W191" s="11">
        <f t="shared" si="14"/>
        <v>0</v>
      </c>
      <c r="X191" s="13" t="e">
        <f t="shared" si="15"/>
        <v>#N/A</v>
      </c>
      <c r="Y191" s="16"/>
      <c r="Z191" s="13" t="e">
        <f t="shared" si="16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9"/>
        <v>0</v>
      </c>
      <c r="W192" s="11">
        <f t="shared" si="14"/>
        <v>0</v>
      </c>
      <c r="X192" s="13" t="e">
        <f t="shared" si="15"/>
        <v>#N/A</v>
      </c>
      <c r="Y192" s="16"/>
      <c r="Z192" s="13" t="e">
        <f t="shared" si="16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9"/>
        <v>0</v>
      </c>
      <c r="W193" s="11">
        <f t="shared" si="14"/>
        <v>0</v>
      </c>
      <c r="X193" s="13" t="e">
        <f t="shared" si="15"/>
        <v>#N/A</v>
      </c>
      <c r="Y193" s="16"/>
      <c r="Z193" s="13" t="e">
        <f t="shared" si="16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1">IF(C194, P194, U194 )</f>
        <v>0</v>
      </c>
      <c r="W194" s="11">
        <f t="shared" si="14"/>
        <v>0</v>
      </c>
      <c r="X194" s="13" t="e">
        <f t="shared" si="15"/>
        <v>#N/A</v>
      </c>
      <c r="Y194" s="16"/>
      <c r="Z194" s="13" t="e">
        <f t="shared" si="16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1"/>
        <v>0</v>
      </c>
      <c r="W195" s="11">
        <f t="shared" si="14"/>
        <v>0</v>
      </c>
      <c r="X195" s="13" t="e">
        <f t="shared" si="15"/>
        <v>#N/A</v>
      </c>
      <c r="Y195" s="16"/>
      <c r="Z195" s="13" t="e">
        <f t="shared" si="16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1"/>
        <v>0</v>
      </c>
      <c r="W196" s="11">
        <f t="shared" si="14"/>
        <v>0</v>
      </c>
      <c r="X196" s="13" t="e">
        <f t="shared" si="15"/>
        <v>#N/A</v>
      </c>
      <c r="Y196" s="16"/>
      <c r="Z196" s="13" t="e">
        <f t="shared" si="16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1"/>
        <v>0</v>
      </c>
      <c r="W197" s="11">
        <f t="shared" si="14"/>
        <v>0</v>
      </c>
      <c r="X197" s="13" t="e">
        <f t="shared" si="15"/>
        <v>#N/A</v>
      </c>
      <c r="Y197" s="16"/>
      <c r="Z197" s="13" t="e">
        <f t="shared" si="16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1"/>
        <v>0</v>
      </c>
      <c r="W198" s="11">
        <f t="shared" si="14"/>
        <v>0</v>
      </c>
      <c r="X198" s="13" t="e">
        <f t="shared" si="15"/>
        <v>#N/A</v>
      </c>
      <c r="Y198" s="16"/>
      <c r="Z198" s="13" t="e">
        <f t="shared" si="16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1"/>
        <v>0</v>
      </c>
      <c r="W199" s="11">
        <f t="shared" si="14"/>
        <v>0</v>
      </c>
      <c r="X199" s="13" t="e">
        <f t="shared" si="15"/>
        <v>#N/A</v>
      </c>
      <c r="Y199" s="16"/>
      <c r="Z199" s="13" t="e">
        <f t="shared" si="16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1"/>
        <v>0</v>
      </c>
      <c r="W200" s="11">
        <f t="shared" si="14"/>
        <v>0</v>
      </c>
      <c r="X200" s="13" t="e">
        <f t="shared" si="15"/>
        <v>#N/A</v>
      </c>
      <c r="Y200" s="16"/>
      <c r="Z200" s="13" t="e">
        <f t="shared" si="16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2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3">SUMIF(O:O,AA203,P:P)</f>
        <v>0</v>
      </c>
      <c r="AI203" s="39">
        <f t="shared" ref="AI203:AI266" si="24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3"/>
        <v>0</v>
      </c>
      <c r="AI204" s="39">
        <f t="shared" si="24"/>
        <v>0</v>
      </c>
      <c r="AJ204" s="40">
        <f t="shared" ref="AJ204:AJ222" si="25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6">AL204*AG204/1000</f>
        <v>0</v>
      </c>
      <c r="AO204" s="42"/>
      <c r="AP204" s="41" t="str">
        <f t="shared" ref="AP204:AP267" si="27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3"/>
        <v>0</v>
      </c>
      <c r="AI205" s="39">
        <f t="shared" si="24"/>
        <v>0</v>
      </c>
      <c r="AJ205" s="40">
        <f t="shared" si="25"/>
        <v>0</v>
      </c>
      <c r="AK205" s="41">
        <f>AH205*AG205/1000</f>
        <v>0</v>
      </c>
      <c r="AL205" s="42"/>
      <c r="AM205" s="42"/>
      <c r="AN205" s="41">
        <f t="shared" si="26"/>
        <v>0</v>
      </c>
      <c r="AO205" s="41"/>
      <c r="AP205" s="41" t="str">
        <f t="shared" si="27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3"/>
        <v>0</v>
      </c>
      <c r="AI206" s="39">
        <f t="shared" si="24"/>
        <v>0</v>
      </c>
      <c r="AJ206" s="40">
        <f t="shared" si="25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6"/>
        <v>0</v>
      </c>
      <c r="AO206" s="42"/>
      <c r="AP206" s="41" t="str">
        <f t="shared" si="27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3"/>
        <v>0</v>
      </c>
      <c r="AI207" s="39">
        <f t="shared" si="24"/>
        <v>0</v>
      </c>
      <c r="AJ207" s="40">
        <f t="shared" si="25"/>
        <v>0</v>
      </c>
      <c r="AK207" s="41">
        <f t="shared" ref="AK207:AK240" si="28">AH207*AG207/1000</f>
        <v>0</v>
      </c>
      <c r="AL207" s="42">
        <f>AO207+AQ207-[3]Sheet1!$AH208</f>
        <v>0</v>
      </c>
      <c r="AM207" s="42">
        <f t="shared" ref="AM207:AM216" si="29">AL207-AJ207</f>
        <v>0</v>
      </c>
      <c r="AN207" s="41">
        <f t="shared" si="26"/>
        <v>0</v>
      </c>
      <c r="AO207" s="42"/>
      <c r="AP207" s="41" t="str">
        <f t="shared" si="27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3"/>
        <v>0</v>
      </c>
      <c r="AI208" s="39">
        <f t="shared" si="24"/>
        <v>0</v>
      </c>
      <c r="AJ208" s="40">
        <f t="shared" si="25"/>
        <v>0</v>
      </c>
      <c r="AK208" s="41">
        <f t="shared" si="28"/>
        <v>0</v>
      </c>
      <c r="AL208" s="42">
        <f>AO208+AQ208-[3]Sheet1!$AH209</f>
        <v>0</v>
      </c>
      <c r="AM208" s="42">
        <f t="shared" si="29"/>
        <v>0</v>
      </c>
      <c r="AN208" s="41">
        <f t="shared" si="26"/>
        <v>0</v>
      </c>
      <c r="AO208" s="42"/>
      <c r="AP208" s="41" t="str">
        <f t="shared" si="27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3"/>
        <v>0</v>
      </c>
      <c r="AI209" s="39">
        <f t="shared" si="24"/>
        <v>0</v>
      </c>
      <c r="AJ209" s="40">
        <f t="shared" si="25"/>
        <v>0</v>
      </c>
      <c r="AK209" s="41">
        <f t="shared" si="28"/>
        <v>0</v>
      </c>
      <c r="AL209" s="42">
        <f>AO209+AQ209-[3]Sheet1!$AH210</f>
        <v>0</v>
      </c>
      <c r="AM209" s="42">
        <f t="shared" si="29"/>
        <v>0</v>
      </c>
      <c r="AN209" s="41">
        <f t="shared" si="26"/>
        <v>0</v>
      </c>
      <c r="AO209" s="42"/>
      <c r="AP209" s="41" t="str">
        <f t="shared" si="27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3"/>
        <v>0</v>
      </c>
      <c r="AI210" s="39">
        <f t="shared" si="24"/>
        <v>0</v>
      </c>
      <c r="AJ210" s="40">
        <f t="shared" si="25"/>
        <v>0</v>
      </c>
      <c r="AK210" s="41">
        <f t="shared" si="28"/>
        <v>0</v>
      </c>
      <c r="AL210" s="42">
        <f>AO210+AQ210-[3]Sheet1!$AH211</f>
        <v>0</v>
      </c>
      <c r="AM210" s="42">
        <f t="shared" si="29"/>
        <v>0</v>
      </c>
      <c r="AN210" s="41">
        <f t="shared" si="26"/>
        <v>0</v>
      </c>
      <c r="AO210" s="42"/>
      <c r="AP210" s="41" t="str">
        <f t="shared" si="27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3"/>
        <v>0</v>
      </c>
      <c r="AI211" s="39">
        <f t="shared" si="24"/>
        <v>0</v>
      </c>
      <c r="AJ211" s="40">
        <f t="shared" si="25"/>
        <v>0</v>
      </c>
      <c r="AK211" s="41">
        <f t="shared" si="28"/>
        <v>0</v>
      </c>
      <c r="AL211" s="42">
        <f>AO211+AQ211-[3]Sheet1!$AH212</f>
        <v>0</v>
      </c>
      <c r="AM211" s="42">
        <f t="shared" si="29"/>
        <v>0</v>
      </c>
      <c r="AN211" s="41">
        <f t="shared" si="26"/>
        <v>0</v>
      </c>
      <c r="AO211" s="42"/>
      <c r="AP211" s="41" t="str">
        <f t="shared" si="27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3"/>
        <v>0</v>
      </c>
      <c r="AI212" s="39">
        <f t="shared" si="24"/>
        <v>0</v>
      </c>
      <c r="AJ212" s="40">
        <f t="shared" si="25"/>
        <v>0</v>
      </c>
      <c r="AK212" s="41">
        <f t="shared" si="28"/>
        <v>0</v>
      </c>
      <c r="AL212" s="42">
        <f>AO212+AQ212-[3]Sheet1!$AH213</f>
        <v>0</v>
      </c>
      <c r="AM212" s="42">
        <f t="shared" si="29"/>
        <v>0</v>
      </c>
      <c r="AN212" s="41">
        <f t="shared" si="26"/>
        <v>0</v>
      </c>
      <c r="AO212" s="42"/>
      <c r="AP212" s="41" t="str">
        <f t="shared" si="27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3"/>
        <v>0</v>
      </c>
      <c r="AI213" s="39">
        <f t="shared" si="24"/>
        <v>0</v>
      </c>
      <c r="AJ213" s="40">
        <f t="shared" si="25"/>
        <v>0</v>
      </c>
      <c r="AK213" s="41">
        <f t="shared" si="28"/>
        <v>0</v>
      </c>
      <c r="AL213" s="42">
        <f>AO213+AQ213-[3]Sheet1!$AH214</f>
        <v>0</v>
      </c>
      <c r="AM213" s="42">
        <f t="shared" si="29"/>
        <v>0</v>
      </c>
      <c r="AN213" s="41">
        <f t="shared" si="26"/>
        <v>0</v>
      </c>
      <c r="AO213" s="42"/>
      <c r="AP213" s="41" t="str">
        <f t="shared" si="27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3"/>
        <v>0</v>
      </c>
      <c r="AI214" s="39">
        <f t="shared" si="24"/>
        <v>0</v>
      </c>
      <c r="AJ214" s="40">
        <f t="shared" si="25"/>
        <v>0</v>
      </c>
      <c r="AK214" s="41">
        <f t="shared" si="28"/>
        <v>0</v>
      </c>
      <c r="AL214" s="42">
        <f>AO214+AQ214-[3]Sheet1!$AH215</f>
        <v>0</v>
      </c>
      <c r="AM214" s="42">
        <f t="shared" si="29"/>
        <v>0</v>
      </c>
      <c r="AN214" s="41">
        <f t="shared" si="26"/>
        <v>0</v>
      </c>
      <c r="AO214" s="42"/>
      <c r="AP214" s="41" t="str">
        <f t="shared" si="27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3"/>
        <v>0</v>
      </c>
      <c r="AI215" s="39">
        <f t="shared" si="24"/>
        <v>0</v>
      </c>
      <c r="AJ215" s="40">
        <f t="shared" si="25"/>
        <v>0</v>
      </c>
      <c r="AK215" s="41">
        <f t="shared" si="28"/>
        <v>0</v>
      </c>
      <c r="AL215" s="42">
        <f>AO215+AQ215-[3]Sheet1!$AH216</f>
        <v>0</v>
      </c>
      <c r="AM215" s="42">
        <f t="shared" si="29"/>
        <v>0</v>
      </c>
      <c r="AN215" s="41">
        <f t="shared" si="26"/>
        <v>0</v>
      </c>
      <c r="AO215" s="42"/>
      <c r="AP215" s="41" t="str">
        <f t="shared" si="27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3"/>
        <v>0</v>
      </c>
      <c r="AI216" s="39">
        <f t="shared" si="24"/>
        <v>0</v>
      </c>
      <c r="AJ216" s="40">
        <f t="shared" si="25"/>
        <v>0</v>
      </c>
      <c r="AK216" s="41">
        <f t="shared" si="28"/>
        <v>0</v>
      </c>
      <c r="AL216" s="42">
        <f>AO216+AQ216-[3]Sheet1!$AH217</f>
        <v>0</v>
      </c>
      <c r="AM216" s="42">
        <f t="shared" si="29"/>
        <v>0</v>
      </c>
      <c r="AN216" s="41">
        <f t="shared" si="26"/>
        <v>0</v>
      </c>
      <c r="AO216" s="41"/>
      <c r="AP216" s="41" t="str">
        <f t="shared" si="27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3"/>
        <v>0</v>
      </c>
      <c r="AI217" s="39">
        <f t="shared" si="24"/>
        <v>0</v>
      </c>
      <c r="AJ217" s="40">
        <f t="shared" si="25"/>
        <v>0</v>
      </c>
      <c r="AK217" s="41">
        <f t="shared" si="28"/>
        <v>0</v>
      </c>
      <c r="AL217" s="42">
        <f>AO217+AQ217-[3]Sheet1!$AH218</f>
        <v>0</v>
      </c>
      <c r="AM217" s="42">
        <f>AL217-AJ217</f>
        <v>0</v>
      </c>
      <c r="AN217" s="41">
        <f t="shared" si="26"/>
        <v>0</v>
      </c>
      <c r="AO217" s="42"/>
      <c r="AP217" s="41" t="str">
        <f t="shared" si="27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3"/>
        <v>0</v>
      </c>
      <c r="AI218" s="39">
        <f t="shared" si="24"/>
        <v>0</v>
      </c>
      <c r="AJ218" s="40">
        <f t="shared" si="25"/>
        <v>0</v>
      </c>
      <c r="AK218" s="41">
        <f t="shared" si="28"/>
        <v>0</v>
      </c>
      <c r="AL218" s="42">
        <f>AO218+AQ218-[3]Sheet1!$AH219</f>
        <v>0</v>
      </c>
      <c r="AM218" s="42">
        <f t="shared" ref="AM218:AM267" si="30">AL218-AJ218</f>
        <v>0</v>
      </c>
      <c r="AN218" s="41">
        <f t="shared" si="26"/>
        <v>0</v>
      </c>
      <c r="AO218" s="42"/>
      <c r="AP218" s="41" t="str">
        <f t="shared" si="27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3"/>
        <v>0</v>
      </c>
      <c r="AI219" s="39">
        <f t="shared" si="24"/>
        <v>0</v>
      </c>
      <c r="AJ219" s="40">
        <f t="shared" si="25"/>
        <v>0</v>
      </c>
      <c r="AK219" s="41">
        <f t="shared" si="28"/>
        <v>0</v>
      </c>
      <c r="AL219" s="42">
        <f>AO219+AQ219-[3]Sheet1!$AH220</f>
        <v>0</v>
      </c>
      <c r="AM219" s="42">
        <f t="shared" si="30"/>
        <v>0</v>
      </c>
      <c r="AN219" s="41">
        <f t="shared" si="26"/>
        <v>0</v>
      </c>
      <c r="AO219" s="42"/>
      <c r="AP219" s="41" t="str">
        <f t="shared" si="27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3"/>
        <v>0</v>
      </c>
      <c r="AI220" s="39">
        <f t="shared" si="24"/>
        <v>0</v>
      </c>
      <c r="AJ220" s="40">
        <f t="shared" si="25"/>
        <v>0</v>
      </c>
      <c r="AK220" s="41">
        <f t="shared" si="28"/>
        <v>0</v>
      </c>
      <c r="AL220" s="42">
        <f>AO220+AQ220-[3]Sheet1!$AH221</f>
        <v>0</v>
      </c>
      <c r="AM220" s="42">
        <f t="shared" si="30"/>
        <v>0</v>
      </c>
      <c r="AN220" s="41">
        <f t="shared" si="26"/>
        <v>0</v>
      </c>
      <c r="AO220" s="42"/>
      <c r="AP220" s="41" t="str">
        <f t="shared" si="27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3"/>
        <v>0</v>
      </c>
      <c r="AI221" s="39">
        <f t="shared" si="24"/>
        <v>0</v>
      </c>
      <c r="AJ221" s="40">
        <f t="shared" si="25"/>
        <v>0</v>
      </c>
      <c r="AK221" s="41">
        <f t="shared" si="28"/>
        <v>0</v>
      </c>
      <c r="AL221" s="42">
        <f>AO221+AQ221-[3]Sheet1!$AH222</f>
        <v>0</v>
      </c>
      <c r="AM221" s="42">
        <f t="shared" si="30"/>
        <v>0</v>
      </c>
      <c r="AN221" s="41">
        <f t="shared" si="26"/>
        <v>0</v>
      </c>
      <c r="AO221" s="42"/>
      <c r="AP221" s="41" t="str">
        <f t="shared" si="27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3"/>
        <v>0</v>
      </c>
      <c r="AI222" s="39">
        <f t="shared" si="24"/>
        <v>0</v>
      </c>
      <c r="AJ222" s="40">
        <f t="shared" si="25"/>
        <v>0</v>
      </c>
      <c r="AK222" s="41">
        <f t="shared" si="28"/>
        <v>0</v>
      </c>
      <c r="AL222" s="42">
        <f>AO222+AQ222-[3]Sheet1!$AH223</f>
        <v>0</v>
      </c>
      <c r="AM222" s="42">
        <f t="shared" si="30"/>
        <v>0</v>
      </c>
      <c r="AN222" s="41">
        <f t="shared" si="26"/>
        <v>0</v>
      </c>
      <c r="AO222" s="42"/>
      <c r="AP222" s="41" t="str">
        <f t="shared" si="27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3"/>
        <v>0</v>
      </c>
      <c r="AI223" s="46">
        <f t="shared" si="24"/>
        <v>0</v>
      </c>
      <c r="AJ223" s="47">
        <f>AH223-AI223</f>
        <v>0</v>
      </c>
      <c r="AK223" s="48">
        <f t="shared" si="28"/>
        <v>0</v>
      </c>
      <c r="AL223" s="49">
        <f>AO223+AQ223-[3]Sheet1!$AH224</f>
        <v>0</v>
      </c>
      <c r="AM223" s="49">
        <f t="shared" si="30"/>
        <v>0</v>
      </c>
      <c r="AN223" s="48">
        <f t="shared" si="26"/>
        <v>0</v>
      </c>
      <c r="AO223" s="49"/>
      <c r="AP223" s="48" t="str">
        <f t="shared" si="27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3"/>
        <v>0</v>
      </c>
      <c r="AI224" s="46">
        <f t="shared" si="24"/>
        <v>0</v>
      </c>
      <c r="AJ224" s="47">
        <f t="shared" ref="AJ224:AJ239" si="31">AH224-AI224</f>
        <v>0</v>
      </c>
      <c r="AK224" s="48">
        <f t="shared" si="28"/>
        <v>0</v>
      </c>
      <c r="AL224" s="49">
        <f>AO224+AQ224-[3]Sheet1!$AH225</f>
        <v>0</v>
      </c>
      <c r="AM224" s="49">
        <f t="shared" si="30"/>
        <v>0</v>
      </c>
      <c r="AN224" s="48">
        <f t="shared" si="26"/>
        <v>0</v>
      </c>
      <c r="AO224" s="49"/>
      <c r="AP224" s="48" t="str">
        <f t="shared" si="27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3"/>
        <v>0</v>
      </c>
      <c r="AI225" s="46">
        <f t="shared" si="24"/>
        <v>0</v>
      </c>
      <c r="AJ225" s="47">
        <f t="shared" si="31"/>
        <v>0</v>
      </c>
      <c r="AK225" s="48">
        <f t="shared" si="28"/>
        <v>0</v>
      </c>
      <c r="AL225" s="49">
        <f>AO225+AQ225-[3]Sheet1!$AH226</f>
        <v>0</v>
      </c>
      <c r="AM225" s="49">
        <f t="shared" si="30"/>
        <v>0</v>
      </c>
      <c r="AN225" s="48">
        <f t="shared" si="26"/>
        <v>0</v>
      </c>
      <c r="AO225" s="49"/>
      <c r="AP225" s="48" t="str">
        <f t="shared" si="27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3"/>
        <v>0</v>
      </c>
      <c r="AI226" s="46">
        <f t="shared" si="24"/>
        <v>0</v>
      </c>
      <c r="AJ226" s="47">
        <f t="shared" si="31"/>
        <v>0</v>
      </c>
      <c r="AK226" s="48">
        <f t="shared" si="28"/>
        <v>0</v>
      </c>
      <c r="AL226" s="49">
        <f>AO226+AQ226-[3]Sheet1!$AH227</f>
        <v>0</v>
      </c>
      <c r="AM226" s="49">
        <f t="shared" si="30"/>
        <v>0</v>
      </c>
      <c r="AN226" s="48">
        <f t="shared" si="26"/>
        <v>0</v>
      </c>
      <c r="AO226" s="49"/>
      <c r="AP226" s="48" t="str">
        <f t="shared" si="27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3"/>
        <v>0</v>
      </c>
      <c r="AI227" s="46">
        <f t="shared" si="24"/>
        <v>0</v>
      </c>
      <c r="AJ227" s="47">
        <f t="shared" si="31"/>
        <v>0</v>
      </c>
      <c r="AK227" s="48">
        <f t="shared" si="28"/>
        <v>0</v>
      </c>
      <c r="AL227" s="49">
        <f>AO227+AQ227-[3]Sheet1!$AH228</f>
        <v>0</v>
      </c>
      <c r="AM227" s="49">
        <f t="shared" si="30"/>
        <v>0</v>
      </c>
      <c r="AN227" s="48">
        <f t="shared" si="26"/>
        <v>0</v>
      </c>
      <c r="AO227" s="49"/>
      <c r="AP227" s="48" t="str">
        <f t="shared" si="27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3"/>
        <v>0</v>
      </c>
      <c r="AI228" s="46">
        <f t="shared" si="24"/>
        <v>0</v>
      </c>
      <c r="AJ228" s="47">
        <f t="shared" si="31"/>
        <v>0</v>
      </c>
      <c r="AK228" s="48">
        <f t="shared" si="28"/>
        <v>0</v>
      </c>
      <c r="AL228" s="49">
        <f>AO228+AQ228-[3]Sheet1!$AH229</f>
        <v>0</v>
      </c>
      <c r="AM228" s="49">
        <f t="shared" si="30"/>
        <v>0</v>
      </c>
      <c r="AN228" s="48">
        <f t="shared" si="26"/>
        <v>0</v>
      </c>
      <c r="AO228" s="49"/>
      <c r="AP228" s="48" t="str">
        <f t="shared" si="27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3"/>
        <v>0</v>
      </c>
      <c r="AI229" s="46">
        <f t="shared" si="24"/>
        <v>0</v>
      </c>
      <c r="AJ229" s="47">
        <f t="shared" si="31"/>
        <v>0</v>
      </c>
      <c r="AK229" s="48">
        <f t="shared" si="28"/>
        <v>0</v>
      </c>
      <c r="AL229" s="49">
        <f>AO229+AQ229-[3]Sheet1!$AH230</f>
        <v>0</v>
      </c>
      <c r="AM229" s="49">
        <f t="shared" si="30"/>
        <v>0</v>
      </c>
      <c r="AN229" s="48">
        <f t="shared" si="26"/>
        <v>0</v>
      </c>
      <c r="AO229" s="49"/>
      <c r="AP229" s="48" t="str">
        <f t="shared" si="27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3"/>
        <v>0</v>
      </c>
      <c r="AI230" s="46">
        <f t="shared" si="24"/>
        <v>0</v>
      </c>
      <c r="AJ230" s="47">
        <f t="shared" si="31"/>
        <v>0</v>
      </c>
      <c r="AK230" s="48">
        <f t="shared" si="28"/>
        <v>0</v>
      </c>
      <c r="AL230" s="49">
        <f>AO230+AQ230-[3]Sheet1!$AH231</f>
        <v>0</v>
      </c>
      <c r="AM230" s="49">
        <f t="shared" si="30"/>
        <v>0</v>
      </c>
      <c r="AN230" s="48">
        <f t="shared" si="26"/>
        <v>0</v>
      </c>
      <c r="AO230" s="49"/>
      <c r="AP230" s="48" t="str">
        <f t="shared" si="27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3"/>
        <v>0</v>
      </c>
      <c r="AI231" s="46">
        <f t="shared" si="24"/>
        <v>0</v>
      </c>
      <c r="AJ231" s="47">
        <f t="shared" si="31"/>
        <v>0</v>
      </c>
      <c r="AK231" s="48">
        <f t="shared" si="28"/>
        <v>0</v>
      </c>
      <c r="AL231" s="49">
        <f>AO231+AQ231-[3]Sheet1!$AH232</f>
        <v>0</v>
      </c>
      <c r="AM231" s="49">
        <f t="shared" si="30"/>
        <v>0</v>
      </c>
      <c r="AN231" s="48">
        <f t="shared" si="26"/>
        <v>0</v>
      </c>
      <c r="AO231" s="49"/>
      <c r="AP231" s="48" t="str">
        <f t="shared" si="27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3"/>
        <v>0</v>
      </c>
      <c r="AI232" s="46">
        <f t="shared" si="24"/>
        <v>0</v>
      </c>
      <c r="AJ232" s="47">
        <f t="shared" si="31"/>
        <v>0</v>
      </c>
      <c r="AK232" s="48">
        <f t="shared" si="28"/>
        <v>0</v>
      </c>
      <c r="AL232" s="49">
        <f>AO232+AQ232-[3]Sheet1!$AH233</f>
        <v>0</v>
      </c>
      <c r="AM232" s="49">
        <f t="shared" si="30"/>
        <v>0</v>
      </c>
      <c r="AN232" s="48">
        <f t="shared" si="26"/>
        <v>0</v>
      </c>
      <c r="AO232" s="49"/>
      <c r="AP232" s="48" t="str">
        <f t="shared" si="27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3"/>
        <v>0</v>
      </c>
      <c r="AI233" s="46">
        <f t="shared" si="24"/>
        <v>0</v>
      </c>
      <c r="AJ233" s="47">
        <f t="shared" si="31"/>
        <v>0</v>
      </c>
      <c r="AK233" s="48">
        <f t="shared" si="28"/>
        <v>0</v>
      </c>
      <c r="AL233" s="49">
        <f>AO233+AQ233-[3]Sheet1!$AH234</f>
        <v>0</v>
      </c>
      <c r="AM233" s="49">
        <f t="shared" si="30"/>
        <v>0</v>
      </c>
      <c r="AN233" s="48">
        <f t="shared" si="26"/>
        <v>0</v>
      </c>
      <c r="AO233" s="49"/>
      <c r="AP233" s="48" t="str">
        <f t="shared" si="27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3"/>
        <v>0</v>
      </c>
      <c r="AI234" s="46">
        <f t="shared" si="24"/>
        <v>0</v>
      </c>
      <c r="AJ234" s="47">
        <f t="shared" si="31"/>
        <v>0</v>
      </c>
      <c r="AK234" s="48">
        <f t="shared" si="28"/>
        <v>0</v>
      </c>
      <c r="AL234" s="49">
        <f>AO234+AQ234-[3]Sheet1!$AH235</f>
        <v>0</v>
      </c>
      <c r="AM234" s="49">
        <f t="shared" si="30"/>
        <v>0</v>
      </c>
      <c r="AN234" s="48">
        <f t="shared" si="26"/>
        <v>0</v>
      </c>
      <c r="AO234" s="49"/>
      <c r="AP234" s="48" t="str">
        <f t="shared" si="27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3"/>
        <v>0</v>
      </c>
      <c r="AI235" s="46">
        <f t="shared" si="24"/>
        <v>0</v>
      </c>
      <c r="AJ235" s="47">
        <f t="shared" si="31"/>
        <v>0</v>
      </c>
      <c r="AK235" s="48">
        <f t="shared" si="28"/>
        <v>0</v>
      </c>
      <c r="AL235" s="49">
        <f>AO235+AQ235-[3]Sheet1!$AH236</f>
        <v>0</v>
      </c>
      <c r="AM235" s="49">
        <f t="shared" si="30"/>
        <v>0</v>
      </c>
      <c r="AN235" s="48">
        <f t="shared" si="26"/>
        <v>0</v>
      </c>
      <c r="AO235" s="49"/>
      <c r="AP235" s="48" t="str">
        <f t="shared" si="27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3"/>
        <v>0</v>
      </c>
      <c r="AI236" s="46">
        <f t="shared" si="24"/>
        <v>0</v>
      </c>
      <c r="AJ236" s="47">
        <f t="shared" si="31"/>
        <v>0</v>
      </c>
      <c r="AK236" s="48">
        <f t="shared" si="28"/>
        <v>0</v>
      </c>
      <c r="AL236" s="49">
        <f>AO236+AQ236-[3]Sheet1!$AH237</f>
        <v>0</v>
      </c>
      <c r="AM236" s="49">
        <f t="shared" si="30"/>
        <v>0</v>
      </c>
      <c r="AN236" s="48">
        <f t="shared" si="26"/>
        <v>0</v>
      </c>
      <c r="AO236" s="49"/>
      <c r="AP236" s="48" t="str">
        <f t="shared" si="27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3"/>
        <v>0</v>
      </c>
      <c r="AI237" s="46">
        <f t="shared" si="24"/>
        <v>0</v>
      </c>
      <c r="AJ237" s="47">
        <f t="shared" si="31"/>
        <v>0</v>
      </c>
      <c r="AK237" s="48">
        <f t="shared" si="28"/>
        <v>0</v>
      </c>
      <c r="AL237" s="49">
        <f>AO237+AQ237-[3]Sheet1!$AH238</f>
        <v>0</v>
      </c>
      <c r="AM237" s="49">
        <f t="shared" si="30"/>
        <v>0</v>
      </c>
      <c r="AN237" s="48">
        <f t="shared" si="26"/>
        <v>0</v>
      </c>
      <c r="AO237" s="49"/>
      <c r="AP237" s="48" t="str">
        <f t="shared" si="27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3"/>
        <v>0</v>
      </c>
      <c r="AI238" s="46">
        <f t="shared" si="24"/>
        <v>0</v>
      </c>
      <c r="AJ238" s="47">
        <f t="shared" si="31"/>
        <v>0</v>
      </c>
      <c r="AK238" s="48">
        <f t="shared" si="28"/>
        <v>0</v>
      </c>
      <c r="AL238" s="49">
        <f>AO238+AQ238-[3]Sheet1!$AH239</f>
        <v>0</v>
      </c>
      <c r="AM238" s="49">
        <f t="shared" si="30"/>
        <v>0</v>
      </c>
      <c r="AN238" s="48">
        <f t="shared" si="26"/>
        <v>0</v>
      </c>
      <c r="AO238" s="49"/>
      <c r="AP238" s="48" t="str">
        <f t="shared" si="27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3"/>
        <v>0</v>
      </c>
      <c r="AI239" s="46">
        <f t="shared" si="24"/>
        <v>0</v>
      </c>
      <c r="AJ239" s="47">
        <f t="shared" si="31"/>
        <v>0</v>
      </c>
      <c r="AK239" s="48">
        <f t="shared" si="28"/>
        <v>0</v>
      </c>
      <c r="AL239" s="49">
        <f>AO239+AQ239-[3]Sheet1!$AH240</f>
        <v>0</v>
      </c>
      <c r="AM239" s="49">
        <f t="shared" si="30"/>
        <v>0</v>
      </c>
      <c r="AN239" s="48">
        <f t="shared" si="26"/>
        <v>0</v>
      </c>
      <c r="AO239" s="49"/>
      <c r="AP239" s="48" t="str">
        <f t="shared" si="27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3"/>
        <v>1</v>
      </c>
      <c r="AI240" s="53">
        <f t="shared" si="24"/>
        <v>0</v>
      </c>
      <c r="AJ240" s="54">
        <f>AH240-AI240</f>
        <v>1</v>
      </c>
      <c r="AK240" s="55">
        <f t="shared" si="28"/>
        <v>0.15</v>
      </c>
      <c r="AL240" s="56">
        <f>AO240+AQ240-[3]Sheet1!$AH241</f>
        <v>0</v>
      </c>
      <c r="AM240" s="56">
        <f t="shared" si="30"/>
        <v>-1</v>
      </c>
      <c r="AN240" s="55">
        <f t="shared" si="26"/>
        <v>0</v>
      </c>
      <c r="AO240" s="56"/>
      <c r="AP240" s="55">
        <f t="shared" si="27"/>
        <v>-0.15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3"/>
        <v>9</v>
      </c>
      <c r="AI241" s="53">
        <f t="shared" si="24"/>
        <v>0</v>
      </c>
      <c r="AJ241" s="54">
        <f t="shared" ref="AJ241:AJ264" si="32">AH241-AI241</f>
        <v>9</v>
      </c>
      <c r="AK241" s="55">
        <f>AH241*AG241/1000</f>
        <v>6.75</v>
      </c>
      <c r="AL241" s="56">
        <f>AO241+AQ241-[3]Sheet1!$AH242</f>
        <v>0</v>
      </c>
      <c r="AM241" s="56">
        <f t="shared" si="30"/>
        <v>-9</v>
      </c>
      <c r="AN241" s="55">
        <f t="shared" si="26"/>
        <v>0</v>
      </c>
      <c r="AO241" s="56"/>
      <c r="AP241" s="55">
        <f t="shared" si="27"/>
        <v>-6.75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3"/>
        <v>20</v>
      </c>
      <c r="AI242" s="53">
        <f t="shared" si="24"/>
        <v>0</v>
      </c>
      <c r="AJ242" s="54">
        <f t="shared" si="32"/>
        <v>20</v>
      </c>
      <c r="AK242" s="55">
        <f t="shared" ref="AK242:AK267" si="33">AH242*AG242/1000</f>
        <v>80</v>
      </c>
      <c r="AL242" s="56">
        <f>AO242+AQ242-[3]Sheet1!$AH243</f>
        <v>0</v>
      </c>
      <c r="AM242" s="56">
        <f t="shared" si="30"/>
        <v>-20</v>
      </c>
      <c r="AN242" s="55">
        <f t="shared" si="26"/>
        <v>0</v>
      </c>
      <c r="AO242" s="56"/>
      <c r="AP242" s="55">
        <f t="shared" si="27"/>
        <v>-80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3"/>
        <v>0</v>
      </c>
      <c r="AI243" s="53">
        <f t="shared" si="24"/>
        <v>0</v>
      </c>
      <c r="AJ243" s="54">
        <f t="shared" si="32"/>
        <v>0</v>
      </c>
      <c r="AK243" s="55">
        <f t="shared" si="33"/>
        <v>0</v>
      </c>
      <c r="AL243" s="56">
        <f>AO243+AQ243-[3]Sheet1!$AH244</f>
        <v>0</v>
      </c>
      <c r="AM243" s="56">
        <f t="shared" si="30"/>
        <v>0</v>
      </c>
      <c r="AN243" s="55">
        <f t="shared" si="26"/>
        <v>0</v>
      </c>
      <c r="AO243" s="56"/>
      <c r="AP243" s="55" t="str">
        <f t="shared" si="27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3"/>
        <v>0</v>
      </c>
      <c r="AI244" s="53">
        <f t="shared" si="24"/>
        <v>0</v>
      </c>
      <c r="AJ244" s="54">
        <f t="shared" si="32"/>
        <v>0</v>
      </c>
      <c r="AK244" s="55">
        <f t="shared" si="33"/>
        <v>0</v>
      </c>
      <c r="AL244" s="56">
        <f>AO244+AQ244-[3]Sheet1!$AH245</f>
        <v>0</v>
      </c>
      <c r="AM244" s="56">
        <f t="shared" si="30"/>
        <v>0</v>
      </c>
      <c r="AN244" s="55">
        <f t="shared" si="26"/>
        <v>0</v>
      </c>
      <c r="AO244" s="56"/>
      <c r="AP244" s="55" t="str">
        <f t="shared" si="27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3"/>
        <v>0</v>
      </c>
      <c r="AI245" s="53">
        <f t="shared" si="24"/>
        <v>0</v>
      </c>
      <c r="AJ245" s="54">
        <f t="shared" si="32"/>
        <v>0</v>
      </c>
      <c r="AK245" s="55">
        <f t="shared" si="33"/>
        <v>0</v>
      </c>
      <c r="AL245" s="56">
        <f>AO245+AQ245-[3]Sheet1!$AH246</f>
        <v>0</v>
      </c>
      <c r="AM245" s="56">
        <f t="shared" si="30"/>
        <v>0</v>
      </c>
      <c r="AN245" s="55">
        <f t="shared" si="26"/>
        <v>0</v>
      </c>
      <c r="AO245" s="56"/>
      <c r="AP245" s="55" t="str">
        <f t="shared" si="27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3"/>
        <v>0</v>
      </c>
      <c r="AI246" s="53">
        <f t="shared" si="24"/>
        <v>0</v>
      </c>
      <c r="AJ246" s="54">
        <f t="shared" si="32"/>
        <v>0</v>
      </c>
      <c r="AK246" s="55">
        <f t="shared" si="33"/>
        <v>0</v>
      </c>
      <c r="AL246" s="56">
        <f>AO246+AQ246-[3]Sheet1!$AH247</f>
        <v>0</v>
      </c>
      <c r="AM246" s="56">
        <f t="shared" si="30"/>
        <v>0</v>
      </c>
      <c r="AN246" s="55">
        <f t="shared" si="26"/>
        <v>0</v>
      </c>
      <c r="AO246" s="56"/>
      <c r="AP246" s="55" t="str">
        <f t="shared" si="27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3"/>
        <v>0</v>
      </c>
      <c r="AI247" s="53">
        <f t="shared" si="24"/>
        <v>0</v>
      </c>
      <c r="AJ247" s="54">
        <f t="shared" si="32"/>
        <v>0</v>
      </c>
      <c r="AK247" s="55">
        <f t="shared" si="33"/>
        <v>0</v>
      </c>
      <c r="AL247" s="56">
        <f>AO247+AQ247-[3]Sheet1!$AH248</f>
        <v>0</v>
      </c>
      <c r="AM247" s="56">
        <f t="shared" si="30"/>
        <v>0</v>
      </c>
      <c r="AN247" s="55">
        <f t="shared" si="26"/>
        <v>0</v>
      </c>
      <c r="AO247" s="56"/>
      <c r="AP247" s="55" t="str">
        <f t="shared" si="27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3"/>
        <v>0</v>
      </c>
      <c r="AI248" s="53">
        <f t="shared" si="24"/>
        <v>0</v>
      </c>
      <c r="AJ248" s="54">
        <f t="shared" si="32"/>
        <v>0</v>
      </c>
      <c r="AK248" s="55">
        <f t="shared" si="33"/>
        <v>0</v>
      </c>
      <c r="AL248" s="56">
        <f>AO248+AQ248-[3]Sheet1!$AH249</f>
        <v>0</v>
      </c>
      <c r="AM248" s="56">
        <f t="shared" si="30"/>
        <v>0</v>
      </c>
      <c r="AN248" s="55">
        <f t="shared" si="26"/>
        <v>0</v>
      </c>
      <c r="AO248" s="56"/>
      <c r="AP248" s="55" t="str">
        <f t="shared" si="27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3"/>
        <v>0</v>
      </c>
      <c r="AI249" s="53">
        <f t="shared" si="24"/>
        <v>0</v>
      </c>
      <c r="AJ249" s="54">
        <f t="shared" si="32"/>
        <v>0</v>
      </c>
      <c r="AK249" s="55">
        <f t="shared" si="33"/>
        <v>0</v>
      </c>
      <c r="AL249" s="56">
        <f>AO249+AQ249-[3]Sheet1!$AH250</f>
        <v>0</v>
      </c>
      <c r="AM249" s="56">
        <f t="shared" si="30"/>
        <v>0</v>
      </c>
      <c r="AN249" s="55">
        <f t="shared" si="26"/>
        <v>0</v>
      </c>
      <c r="AO249" s="56"/>
      <c r="AP249" s="55" t="str">
        <f t="shared" si="27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3"/>
        <v>0</v>
      </c>
      <c r="AI250" s="53">
        <f t="shared" si="24"/>
        <v>0</v>
      </c>
      <c r="AJ250" s="54">
        <f t="shared" si="32"/>
        <v>0</v>
      </c>
      <c r="AK250" s="55">
        <f t="shared" si="33"/>
        <v>0</v>
      </c>
      <c r="AL250" s="56">
        <f>AO250+AQ250-[3]Sheet1!$AH251</f>
        <v>0</v>
      </c>
      <c r="AM250" s="56">
        <f t="shared" si="30"/>
        <v>0</v>
      </c>
      <c r="AN250" s="55">
        <f t="shared" si="26"/>
        <v>0</v>
      </c>
      <c r="AO250" s="56"/>
      <c r="AP250" s="55" t="str">
        <f t="shared" si="27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3"/>
        <v>0</v>
      </c>
      <c r="AI251" s="53">
        <f t="shared" si="24"/>
        <v>0</v>
      </c>
      <c r="AJ251" s="54">
        <f t="shared" si="32"/>
        <v>0</v>
      </c>
      <c r="AK251" s="55">
        <f t="shared" si="33"/>
        <v>0</v>
      </c>
      <c r="AL251" s="56">
        <f>AO251+AQ251-[3]Sheet1!$AH252</f>
        <v>0</v>
      </c>
      <c r="AM251" s="56">
        <f t="shared" si="30"/>
        <v>0</v>
      </c>
      <c r="AN251" s="55">
        <f t="shared" si="26"/>
        <v>0</v>
      </c>
      <c r="AO251" s="56"/>
      <c r="AP251" s="55" t="str">
        <f t="shared" si="27"/>
        <v/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3"/>
        <v>3</v>
      </c>
      <c r="AI252" s="53">
        <f t="shared" si="24"/>
        <v>0</v>
      </c>
      <c r="AJ252" s="54">
        <f t="shared" si="32"/>
        <v>3</v>
      </c>
      <c r="AK252" s="55">
        <f t="shared" si="33"/>
        <v>2.25</v>
      </c>
      <c r="AL252" s="56">
        <f>AO252+AQ252-[3]Sheet1!$AH253</f>
        <v>0</v>
      </c>
      <c r="AM252" s="56">
        <f t="shared" si="30"/>
        <v>-3</v>
      </c>
      <c r="AN252" s="55">
        <f t="shared" si="26"/>
        <v>0</v>
      </c>
      <c r="AO252" s="56"/>
      <c r="AP252" s="55">
        <f t="shared" si="27"/>
        <v>-2.25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3"/>
        <v>4</v>
      </c>
      <c r="AI253" s="53">
        <f t="shared" si="24"/>
        <v>0</v>
      </c>
      <c r="AJ253" s="54">
        <f t="shared" si="32"/>
        <v>4</v>
      </c>
      <c r="AK253" s="55">
        <f t="shared" si="33"/>
        <v>0.6</v>
      </c>
      <c r="AL253" s="56">
        <f>AO253+AQ253-[3]Sheet1!$AH254</f>
        <v>0</v>
      </c>
      <c r="AM253" s="56">
        <f t="shared" si="30"/>
        <v>-4</v>
      </c>
      <c r="AN253" s="55">
        <f t="shared" si="26"/>
        <v>0</v>
      </c>
      <c r="AO253" s="56"/>
      <c r="AP253" s="55">
        <f t="shared" si="27"/>
        <v>-0.6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3"/>
        <v>4</v>
      </c>
      <c r="AI254" s="53">
        <f t="shared" si="24"/>
        <v>0</v>
      </c>
      <c r="AJ254" s="54">
        <f t="shared" si="32"/>
        <v>4</v>
      </c>
      <c r="AK254" s="55">
        <f t="shared" si="33"/>
        <v>3</v>
      </c>
      <c r="AL254" s="56">
        <f>AO254+AQ254-[3]Sheet1!$AH255</f>
        <v>0</v>
      </c>
      <c r="AM254" s="56">
        <f t="shared" si="30"/>
        <v>-4</v>
      </c>
      <c r="AN254" s="55">
        <f t="shared" si="26"/>
        <v>0</v>
      </c>
      <c r="AO254" s="56"/>
      <c r="AP254" s="55">
        <f t="shared" si="27"/>
        <v>-3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3"/>
        <v>0</v>
      </c>
      <c r="AI255" s="53">
        <f t="shared" si="24"/>
        <v>0</v>
      </c>
      <c r="AJ255" s="54">
        <f t="shared" si="32"/>
        <v>0</v>
      </c>
      <c r="AK255" s="55">
        <f t="shared" si="33"/>
        <v>0</v>
      </c>
      <c r="AL255" s="56">
        <f>AO255+AQ255-[3]Sheet1!$AH256</f>
        <v>0</v>
      </c>
      <c r="AM255" s="56">
        <f t="shared" si="30"/>
        <v>0</v>
      </c>
      <c r="AN255" s="55">
        <f t="shared" si="26"/>
        <v>0</v>
      </c>
      <c r="AO255" s="56"/>
      <c r="AP255" s="55" t="str">
        <f t="shared" si="27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3"/>
        <v>0</v>
      </c>
      <c r="AI256" s="53">
        <f t="shared" si="24"/>
        <v>0</v>
      </c>
      <c r="AJ256" s="54">
        <f t="shared" si="32"/>
        <v>0</v>
      </c>
      <c r="AK256" s="55">
        <f t="shared" si="33"/>
        <v>0</v>
      </c>
      <c r="AL256" s="56">
        <f>AO256+AQ256-[3]Sheet1!$AH257</f>
        <v>0</v>
      </c>
      <c r="AM256" s="56">
        <f t="shared" si="30"/>
        <v>0</v>
      </c>
      <c r="AN256" s="55">
        <f t="shared" si="26"/>
        <v>0</v>
      </c>
      <c r="AO256" s="56"/>
      <c r="AP256" s="55" t="str">
        <f t="shared" si="27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3"/>
        <v>0</v>
      </c>
      <c r="AI257" s="53">
        <f t="shared" si="24"/>
        <v>0</v>
      </c>
      <c r="AJ257" s="54">
        <f t="shared" si="32"/>
        <v>0</v>
      </c>
      <c r="AK257" s="55">
        <f t="shared" si="33"/>
        <v>0</v>
      </c>
      <c r="AL257" s="56">
        <f>AO257+AQ257-[3]Sheet1!$AH258</f>
        <v>0</v>
      </c>
      <c r="AM257" s="56">
        <f t="shared" si="30"/>
        <v>0</v>
      </c>
      <c r="AN257" s="55">
        <f t="shared" si="26"/>
        <v>0</v>
      </c>
      <c r="AO257" s="56"/>
      <c r="AP257" s="55" t="str">
        <f t="shared" si="27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3"/>
        <v>0</v>
      </c>
      <c r="AI258" s="53">
        <f t="shared" si="24"/>
        <v>0</v>
      </c>
      <c r="AJ258" s="54">
        <f t="shared" si="32"/>
        <v>0</v>
      </c>
      <c r="AK258" s="55">
        <f t="shared" si="33"/>
        <v>0</v>
      </c>
      <c r="AL258" s="56">
        <f>AO258+AQ258-[3]Sheet1!$AH259</f>
        <v>0</v>
      </c>
      <c r="AM258" s="56">
        <f t="shared" si="30"/>
        <v>0</v>
      </c>
      <c r="AN258" s="55">
        <f t="shared" si="26"/>
        <v>0</v>
      </c>
      <c r="AO258" s="56"/>
      <c r="AP258" s="55" t="str">
        <f t="shared" si="27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3"/>
        <v>0</v>
      </c>
      <c r="AI259" s="53">
        <f t="shared" si="24"/>
        <v>0</v>
      </c>
      <c r="AJ259" s="54">
        <f t="shared" si="32"/>
        <v>0</v>
      </c>
      <c r="AK259" s="55">
        <f t="shared" si="33"/>
        <v>0</v>
      </c>
      <c r="AL259" s="56">
        <f>AO259+AQ259-[3]Sheet1!$AH260</f>
        <v>0</v>
      </c>
      <c r="AM259" s="56">
        <f t="shared" si="30"/>
        <v>0</v>
      </c>
      <c r="AN259" s="55">
        <f t="shared" si="26"/>
        <v>0</v>
      </c>
      <c r="AO259" s="56"/>
      <c r="AP259" s="55" t="str">
        <f t="shared" si="27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3"/>
        <v>0</v>
      </c>
      <c r="AI260" s="53">
        <f t="shared" si="24"/>
        <v>0</v>
      </c>
      <c r="AJ260" s="54">
        <f t="shared" si="32"/>
        <v>0</v>
      </c>
      <c r="AK260" s="55">
        <f t="shared" si="33"/>
        <v>0</v>
      </c>
      <c r="AL260" s="56">
        <f>AO260+AQ260-[3]Sheet1!$AH261</f>
        <v>0</v>
      </c>
      <c r="AM260" s="56">
        <f t="shared" si="30"/>
        <v>0</v>
      </c>
      <c r="AN260" s="55">
        <f t="shared" si="26"/>
        <v>0</v>
      </c>
      <c r="AO260" s="56"/>
      <c r="AP260" s="55" t="str">
        <f t="shared" si="27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3"/>
        <v>0</v>
      </c>
      <c r="AI261" s="53">
        <f t="shared" si="24"/>
        <v>0</v>
      </c>
      <c r="AJ261" s="54">
        <f t="shared" si="32"/>
        <v>0</v>
      </c>
      <c r="AK261" s="55">
        <f t="shared" si="33"/>
        <v>0</v>
      </c>
      <c r="AL261" s="56">
        <f>AO261+AQ261-[3]Sheet1!$AH262</f>
        <v>0</v>
      </c>
      <c r="AM261" s="56">
        <f t="shared" si="30"/>
        <v>0</v>
      </c>
      <c r="AN261" s="55">
        <f t="shared" si="26"/>
        <v>0</v>
      </c>
      <c r="AO261" s="56"/>
      <c r="AP261" s="55" t="str">
        <f t="shared" si="27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3"/>
        <v>0</v>
      </c>
      <c r="AI262" s="53">
        <f t="shared" si="24"/>
        <v>0</v>
      </c>
      <c r="AJ262" s="54">
        <f t="shared" si="32"/>
        <v>0</v>
      </c>
      <c r="AK262" s="55">
        <f t="shared" si="33"/>
        <v>0</v>
      </c>
      <c r="AL262" s="56">
        <f>AO262+AQ262-[3]Sheet1!$AH263</f>
        <v>0</v>
      </c>
      <c r="AM262" s="56">
        <f t="shared" si="30"/>
        <v>0</v>
      </c>
      <c r="AN262" s="55">
        <f t="shared" si="26"/>
        <v>0</v>
      </c>
      <c r="AO262" s="56"/>
      <c r="AP262" s="55" t="str">
        <f t="shared" si="27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3"/>
        <v>0</v>
      </c>
      <c r="AI263" s="53">
        <f t="shared" si="24"/>
        <v>0</v>
      </c>
      <c r="AJ263" s="54">
        <f t="shared" si="32"/>
        <v>0</v>
      </c>
      <c r="AK263" s="55">
        <f t="shared" si="33"/>
        <v>0</v>
      </c>
      <c r="AL263" s="56">
        <f>AO263+AQ263-[3]Sheet1!$AH264</f>
        <v>0</v>
      </c>
      <c r="AM263" s="56">
        <f t="shared" si="30"/>
        <v>0</v>
      </c>
      <c r="AN263" s="55">
        <f t="shared" si="26"/>
        <v>0</v>
      </c>
      <c r="AO263" s="56"/>
      <c r="AP263" s="55" t="str">
        <f t="shared" si="27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3"/>
        <v>0</v>
      </c>
      <c r="AI264" s="53">
        <f t="shared" si="24"/>
        <v>0</v>
      </c>
      <c r="AJ264" s="54">
        <f t="shared" si="32"/>
        <v>0</v>
      </c>
      <c r="AK264" s="55">
        <f t="shared" si="33"/>
        <v>0</v>
      </c>
      <c r="AL264" s="56">
        <f>AO264+AQ264-[3]Sheet1!$AH265</f>
        <v>0</v>
      </c>
      <c r="AM264" s="56">
        <f t="shared" si="30"/>
        <v>0</v>
      </c>
      <c r="AN264" s="55">
        <f t="shared" si="26"/>
        <v>0</v>
      </c>
      <c r="AO264" s="56"/>
      <c r="AP264" s="55" t="str">
        <f t="shared" si="27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3"/>
        <v>0</v>
      </c>
      <c r="AI265" s="58">
        <f t="shared" si="24"/>
        <v>0</v>
      </c>
      <c r="AJ265" s="58"/>
      <c r="AK265" s="61" t="e">
        <f t="shared" si="33"/>
        <v>#VALUE!</v>
      </c>
      <c r="AL265" s="61">
        <f>AO265+AQ265-[3]Sheet1!$AH266</f>
        <v>0</v>
      </c>
      <c r="AM265" s="61">
        <f t="shared" si="30"/>
        <v>0</v>
      </c>
      <c r="AN265" s="61" t="e">
        <f t="shared" si="26"/>
        <v>#VALUE!</v>
      </c>
      <c r="AO265" s="62"/>
      <c r="AP265" s="61" t="str">
        <f t="shared" si="27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3"/>
        <v>0</v>
      </c>
      <c r="AI266" s="58">
        <f t="shared" si="24"/>
        <v>0</v>
      </c>
      <c r="AJ266" s="58"/>
      <c r="AK266" s="61" t="e">
        <f t="shared" si="33"/>
        <v>#VALUE!</v>
      </c>
      <c r="AL266" s="61">
        <f>AO266+AQ266-[3]Sheet1!$AH267</f>
        <v>0</v>
      </c>
      <c r="AM266" s="61">
        <f t="shared" si="30"/>
        <v>0</v>
      </c>
      <c r="AN266" s="61" t="e">
        <f t="shared" si="26"/>
        <v>#VALUE!</v>
      </c>
      <c r="AO266" s="62"/>
      <c r="AP266" s="61" t="str">
        <f t="shared" si="27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4">SUMIF(O:O,AA267,P:P)</f>
        <v>0</v>
      </c>
      <c r="AI267" s="58">
        <f t="shared" ref="AI267" si="35">SUMIF(O:O,AA267,V:V)</f>
        <v>0</v>
      </c>
      <c r="AJ267" s="58"/>
      <c r="AK267" s="61" t="e">
        <f t="shared" si="33"/>
        <v>#VALUE!</v>
      </c>
      <c r="AL267" s="61">
        <f>AO267+AQ267-[3]Sheet1!$AH268</f>
        <v>0</v>
      </c>
      <c r="AM267" s="61">
        <f t="shared" si="30"/>
        <v>0</v>
      </c>
      <c r="AN267" s="61" t="e">
        <f t="shared" si="26"/>
        <v>#VALUE!</v>
      </c>
      <c r="AO267" s="62"/>
      <c r="AP267" s="61" t="str">
        <f t="shared" si="27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3:W33 W35:W200" name="باقیمانده_5"/>
    <protectedRange algorithmName="SHA-512" hashValue="f5WsBkExWTs/LKakVBbNBXjGjwaAPcOxHhJFt4MnEAAY0TgGUtLBwc6BQDnps5THm9Gccqda3SWXIrg2Z9o+GA==" saltValue="9EXh0tvvNrwpkDbSuYJ+Uw==" spinCount="100000" sqref="V3:V33 V35:V200" name="تعداد ارسال شده_4"/>
    <protectedRange algorithmName="SHA-512" hashValue="jjrV5Hy6JwvVqOO7tKoZVoRg7rpBcjqvT96GSIFiDncBaImziwFUF2JC6d0rT0SfgZv+eJ/5g2VdqSB7bdW0mg==" saltValue="0Igh3j97EZBwjtfDd8U1wg==" spinCount="100000" sqref="W2" name="باقیمانده_5_1"/>
    <protectedRange algorithmName="SHA-512" hashValue="f5WsBkExWTs/LKakVBbNBXjGjwaAPcOxHhJFt4MnEAAY0TgGUtLBwc6BQDnps5THm9Gccqda3SWXIrg2Z9o+GA==" saltValue="9EXh0tvvNrwpkDbSuYJ+Uw==" spinCount="100000" sqref="V2" name="تعداد ارسال شده_4_1"/>
    <protectedRange algorithmName="SHA-512" hashValue="jjrV5Hy6JwvVqOO7tKoZVoRg7rpBcjqvT96GSIFiDncBaImziwFUF2JC6d0rT0SfgZv+eJ/5g2VdqSB7bdW0mg==" saltValue="0Igh3j97EZBwjtfDd8U1wg==" spinCount="100000" sqref="W34" name="باقیمانده_5_2"/>
    <protectedRange algorithmName="SHA-512" hashValue="f5WsBkExWTs/LKakVBbNBXjGjwaAPcOxHhJFt4MnEAAY0TgGUtLBwc6BQDnps5THm9Gccqda3SWXIrg2Z9o+GA==" saltValue="9EXh0tvvNrwpkDbSuYJ+Uw==" spinCount="100000" sqref="V34" name="تعداد ارسال شده_4_2"/>
  </protectedRanges>
  <mergeCells count="94">
    <mergeCell ref="AE35:AE36"/>
    <mergeCell ref="H35:H36"/>
    <mergeCell ref="G35:G36"/>
    <mergeCell ref="AD35:AD36"/>
    <mergeCell ref="AC35:AC36"/>
    <mergeCell ref="AB35:AB36"/>
    <mergeCell ref="AA35:AA36"/>
    <mergeCell ref="N35:N36"/>
    <mergeCell ref="M35:M36"/>
    <mergeCell ref="L35:L36"/>
    <mergeCell ref="J35:J36"/>
    <mergeCell ref="I35:I36"/>
    <mergeCell ref="A1:B1"/>
    <mergeCell ref="C1:D1"/>
    <mergeCell ref="E1:F1"/>
    <mergeCell ref="U1:V1"/>
    <mergeCell ref="G4:G8"/>
    <mergeCell ref="H4:H8"/>
    <mergeCell ref="I4:I8"/>
    <mergeCell ref="J4:J8"/>
    <mergeCell ref="L4:L8"/>
    <mergeCell ref="M4:M8"/>
    <mergeCell ref="N4:N8"/>
    <mergeCell ref="AD4:AD8"/>
    <mergeCell ref="AC4:AC8"/>
    <mergeCell ref="AB4:AB8"/>
    <mergeCell ref="AA4:AA8"/>
    <mergeCell ref="N10:N11"/>
    <mergeCell ref="G13:G18"/>
    <mergeCell ref="G10:G11"/>
    <mergeCell ref="AD10:AD11"/>
    <mergeCell ref="AC10:AC11"/>
    <mergeCell ref="AB10:AB11"/>
    <mergeCell ref="AA10:AA11"/>
    <mergeCell ref="M10:M11"/>
    <mergeCell ref="L10:L11"/>
    <mergeCell ref="J10:J11"/>
    <mergeCell ref="I10:I11"/>
    <mergeCell ref="H10:H11"/>
    <mergeCell ref="M13:M18"/>
    <mergeCell ref="L13:L18"/>
    <mergeCell ref="J13:J18"/>
    <mergeCell ref="I13:I18"/>
    <mergeCell ref="H13:H18"/>
    <mergeCell ref="AD13:AD18"/>
    <mergeCell ref="AC13:AC18"/>
    <mergeCell ref="AB13:AB18"/>
    <mergeCell ref="AA13:AA18"/>
    <mergeCell ref="G19:G22"/>
    <mergeCell ref="H19:H22"/>
    <mergeCell ref="I19:I22"/>
    <mergeCell ref="J19:J22"/>
    <mergeCell ref="L19:L22"/>
    <mergeCell ref="M19:M22"/>
    <mergeCell ref="N19:N22"/>
    <mergeCell ref="AC19:AC22"/>
    <mergeCell ref="AD19:AD22"/>
    <mergeCell ref="AB19:AB22"/>
    <mergeCell ref="AA19:AA22"/>
    <mergeCell ref="N13:N18"/>
    <mergeCell ref="H23:H24"/>
    <mergeCell ref="G23:G24"/>
    <mergeCell ref="AD23:AD24"/>
    <mergeCell ref="AC23:AC24"/>
    <mergeCell ref="AB23:AB24"/>
    <mergeCell ref="AA23:AA24"/>
    <mergeCell ref="N23:N24"/>
    <mergeCell ref="M23:M24"/>
    <mergeCell ref="L23:L24"/>
    <mergeCell ref="J23:J24"/>
    <mergeCell ref="I23:I24"/>
    <mergeCell ref="H27:H28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J27:J28"/>
    <mergeCell ref="I27:I28"/>
    <mergeCell ref="AE23:AE24"/>
    <mergeCell ref="AD30:AD32"/>
    <mergeCell ref="AC30:AC32"/>
    <mergeCell ref="AB30:AB32"/>
    <mergeCell ref="AA30:AA32"/>
    <mergeCell ref="M30:M32"/>
    <mergeCell ref="N30:N32"/>
    <mergeCell ref="G30:G32"/>
    <mergeCell ref="H30:H32"/>
    <mergeCell ref="I30:I32"/>
    <mergeCell ref="J30:J32"/>
    <mergeCell ref="L30:L32"/>
  </mergeCells>
  <conditionalFormatting sqref="G2:J2 Z2 AD2">
    <cfRule type="expression" dxfId="42" priority="8">
      <formula>$E2</formula>
    </cfRule>
  </conditionalFormatting>
  <conditionalFormatting sqref="G2:J3 AD2:AD4 AD9:AD10 AD12:AD13 AD19 AD23 AD25:AD27 AD29:AD30 AD37:AD200">
    <cfRule type="expression" dxfId="41" priority="6">
      <formula>$A2</formula>
    </cfRule>
  </conditionalFormatting>
  <conditionalFormatting sqref="G3:J3 AD3:AD4 Z3:Z33 J4 J9:J10 AD9:AD10 G12:J13 AD12:AD13 G19:J19 AD19 G23:J23 AD23 G25:J27 AD25:AD27 G29:J30 AD29:AD30 G33:J33 AD33 G35:J35 AD35 Z35:Z200 G37:J200 AD37:AD200">
    <cfRule type="expression" dxfId="40" priority="73">
      <formula>$E3</formula>
    </cfRule>
  </conditionalFormatting>
  <conditionalFormatting sqref="G2:AF2">
    <cfRule type="expression" dxfId="39" priority="7">
      <formula>$C2</formula>
    </cfRule>
  </conditionalFormatting>
  <conditionalFormatting sqref="J4 J9:J10 G12:J13 G19:J19 G23:J23 G25:J27 G29:J30 G33:J33 G35:J35 G37:J200">
    <cfRule type="expression" dxfId="38" priority="71">
      <formula>$A4</formula>
    </cfRule>
  </conditionalFormatting>
  <conditionalFormatting sqref="J4 J9:J10 G12:AF13 G19:AF19 G23:AF23 G25:AF27 G29:AF30 G33:AF33 G35:AF35 G37:AF200 G3:P3 Q3:AF4 Q9:AF10 Q5:Z8 Q11:Z11 O14:Z18 O20:Z22 O24:Z24 O28:Z28 O31:Z32 O36:Z36 H4 K4:K11 O4:P11 AE5:AF8 H9:H10 AE11:AF11 K14:K18 AE14:AF18 K20:K22 AE20:AF22 K24 AF24 K28 AE28:AF28 K31:K32 AE31:AF32 K36 AF36">
    <cfRule type="expression" dxfId="37" priority="72">
      <formula>$C3</formula>
    </cfRule>
  </conditionalFormatting>
  <conditionalFormatting sqref="J34 Z34 AD34">
    <cfRule type="expression" dxfId="36" priority="4">
      <formula>$E34</formula>
    </cfRule>
  </conditionalFormatting>
  <conditionalFormatting sqref="J34:K34 O34:AF34 H34">
    <cfRule type="expression" dxfId="35" priority="3">
      <formula>$C34</formula>
    </cfRule>
  </conditionalFormatting>
  <conditionalFormatting sqref="W2:W200">
    <cfRule type="expression" dxfId="34" priority="1">
      <formula>$AG2</formula>
    </cfRule>
  </conditionalFormatting>
  <conditionalFormatting sqref="Z2:Z200 AD33:AD35 J34">
    <cfRule type="expression" dxfId="33" priority="2">
      <formula>$A2</formula>
    </cfRule>
  </conditionalFormatting>
  <conditionalFormatting sqref="AL203:AM203">
    <cfRule type="dataBar" priority="35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{7A4B353B-1598-4A01-810E-770F76396044}</x14:id>
        </ext>
      </extLst>
    </cfRule>
  </conditionalFormatting>
  <conditionalFormatting sqref="AL204:AM204">
    <cfRule type="dataBar" priority="34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{A1B6BFF7-C10D-4516-A60E-8487E2174E53}</x14:id>
        </ext>
      </extLst>
    </cfRule>
  </conditionalFormatting>
  <conditionalFormatting sqref="AL205:AM205">
    <cfRule type="dataBar" priority="33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{303E355C-47C9-4252-BE00-673B55001E00}</x14:id>
        </ext>
      </extLst>
    </cfRule>
  </conditionalFormatting>
  <conditionalFormatting sqref="AL206:AM206">
    <cfRule type="dataBar" priority="32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{8387AC0B-651E-4AB3-8B11-F3D848645073}</x14:id>
        </ext>
      </extLst>
    </cfRule>
  </conditionalFormatting>
  <conditionalFormatting sqref="AL207:AM207">
    <cfRule type="dataBar" priority="31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{C1A6485A-76F3-4EA0-BB3D-6A7AD66BA79B}</x14:id>
        </ext>
      </extLst>
    </cfRule>
  </conditionalFormatting>
  <conditionalFormatting sqref="AL208:AM208">
    <cfRule type="dataBar" priority="30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{A6322F96-2CFB-4107-8EFD-8F9EBBE25155}</x14:id>
        </ext>
      </extLst>
    </cfRule>
  </conditionalFormatting>
  <conditionalFormatting sqref="AL209:AM209">
    <cfRule type="dataBar" priority="29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{7989C160-3252-42D8-BD9F-C7D96AC69288}</x14:id>
        </ext>
      </extLst>
    </cfRule>
  </conditionalFormatting>
  <conditionalFormatting sqref="AL210:AM210">
    <cfRule type="dataBar" priority="28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{0B73305B-54D2-4442-94EF-9E5AAC63D4B4}</x14:id>
        </ext>
      </extLst>
    </cfRule>
  </conditionalFormatting>
  <conditionalFormatting sqref="AL211:AM211">
    <cfRule type="dataBar" priority="27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{C0E309A6-85BC-4599-8C26-ED495E3DA578}</x14:id>
        </ext>
      </extLst>
    </cfRule>
  </conditionalFormatting>
  <conditionalFormatting sqref="AL212:AM212">
    <cfRule type="dataBar" priority="26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{809E739A-8916-45BF-B67D-2091B386B262}</x14:id>
        </ext>
      </extLst>
    </cfRule>
  </conditionalFormatting>
  <conditionalFormatting sqref="AL213:AM213">
    <cfRule type="dataBar" priority="25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{B9EDA74A-4599-421C-BB7B-D708A04414EB}</x14:id>
        </ext>
      </extLst>
    </cfRule>
  </conditionalFormatting>
  <conditionalFormatting sqref="AL214:AM214">
    <cfRule type="dataBar" priority="24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{A601AF48-769D-4FFB-B3EE-231899CDEBE3}</x14:id>
        </ext>
      </extLst>
    </cfRule>
  </conditionalFormatting>
  <conditionalFormatting sqref="AL215:AM215">
    <cfRule type="dataBar" priority="23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{99B61E46-4B35-43B0-9E0B-8282AC831902}</x14:id>
        </ext>
      </extLst>
    </cfRule>
  </conditionalFormatting>
  <conditionalFormatting sqref="AL216:AM216">
    <cfRule type="dataBar" priority="22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{269783B0-BC30-493F-918C-9474B64A8D5B}</x14:id>
        </ext>
      </extLst>
    </cfRule>
  </conditionalFormatting>
  <conditionalFormatting sqref="AL217:AM217">
    <cfRule type="dataBar" priority="21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{44EB99A5-6779-49AF-B8F9-BA1D207BC1E9}</x14:id>
        </ext>
      </extLst>
    </cfRule>
  </conditionalFormatting>
  <conditionalFormatting sqref="AL218:AM218">
    <cfRule type="dataBar" priority="20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{6182BE9A-BDCC-460F-B14B-5B76FE810009}</x14:id>
        </ext>
      </extLst>
    </cfRule>
  </conditionalFormatting>
  <conditionalFormatting sqref="AL219:AM219">
    <cfRule type="dataBar" priority="19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{63A772DD-6B6F-48A8-94F9-A5921937EE43}</x14:id>
        </ext>
      </extLst>
    </cfRule>
  </conditionalFormatting>
  <conditionalFormatting sqref="AL220:AM220">
    <cfRule type="dataBar" priority="18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{BC283D47-FE41-4B0D-BDCC-E4C61445CE94}</x14:id>
        </ext>
      </extLst>
    </cfRule>
  </conditionalFormatting>
  <conditionalFormatting sqref="AL221:AM221">
    <cfRule type="dataBar" priority="36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{8CB44F78-8B04-4FD1-8C4D-587FB5086BE6}</x14:id>
        </ext>
      </extLst>
    </cfRule>
  </conditionalFormatting>
  <conditionalFormatting sqref="AL223:AM223">
    <cfRule type="dataBar" priority="37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{58287838-3FAC-4425-8E5B-61B8DED4DCCC}</x14:id>
        </ext>
      </extLst>
    </cfRule>
  </conditionalFormatting>
  <conditionalFormatting sqref="AL224:AM224">
    <cfRule type="dataBar" priority="38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{71D0F0F9-E91E-45A9-AC42-FA9D68A5EE99}</x14:id>
        </ext>
      </extLst>
    </cfRule>
  </conditionalFormatting>
  <conditionalFormatting sqref="AL225:AM225">
    <cfRule type="dataBar" priority="39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{25A7C398-4AA4-4383-8095-779D6B698063}</x14:id>
        </ext>
      </extLst>
    </cfRule>
  </conditionalFormatting>
  <conditionalFormatting sqref="AL226:AM226">
    <cfRule type="dataBar" priority="40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{336F457B-8900-4082-BC0A-4ADB99E3152D}</x14:id>
        </ext>
      </extLst>
    </cfRule>
  </conditionalFormatting>
  <conditionalFormatting sqref="AL227:AM227">
    <cfRule type="dataBar" priority="41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{6E4520AE-02C9-43D1-AB41-3CE7F5F252E7}</x14:id>
        </ext>
      </extLst>
    </cfRule>
  </conditionalFormatting>
  <conditionalFormatting sqref="AL228:AM228">
    <cfRule type="dataBar" priority="42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{0413E591-2075-4AAF-B8EA-2B6AB75AD03A}</x14:id>
        </ext>
      </extLst>
    </cfRule>
  </conditionalFormatting>
  <conditionalFormatting sqref="AL229:AM229">
    <cfRule type="dataBar" priority="17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{CFF5AE98-9BFB-4CFA-B449-C3680F9977A8}</x14:id>
        </ext>
      </extLst>
    </cfRule>
  </conditionalFormatting>
  <conditionalFormatting sqref="AL230:AM230">
    <cfRule type="dataBar" priority="16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{34836C20-423A-4661-95B1-04E159F20E6D}</x14:id>
        </ext>
      </extLst>
    </cfRule>
  </conditionalFormatting>
  <conditionalFormatting sqref="AL231:AM231">
    <cfRule type="dataBar" priority="15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{2871EDB9-6EF9-48FA-AE67-BD1F4CABB1BA}</x14:id>
        </ext>
      </extLst>
    </cfRule>
  </conditionalFormatting>
  <conditionalFormatting sqref="AL232:AM232">
    <cfRule type="dataBar" priority="14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{79D9FC50-1ED3-4BD7-9258-FEEEF9398C01}</x14:id>
        </ext>
      </extLst>
    </cfRule>
  </conditionalFormatting>
  <conditionalFormatting sqref="AL233:AM233">
    <cfRule type="dataBar" priority="13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{8F701D0E-8842-4891-B695-65E775CAA15D}</x14:id>
        </ext>
      </extLst>
    </cfRule>
  </conditionalFormatting>
  <conditionalFormatting sqref="AL234:AM234">
    <cfRule type="dataBar" priority="12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{DDD80586-5DB0-4B1A-9108-FBCD7A78A4CB}</x14:id>
        </ext>
      </extLst>
    </cfRule>
  </conditionalFormatting>
  <conditionalFormatting sqref="AL235:AM235">
    <cfRule type="dataBar" priority="43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{1EF27AE8-6CDD-4B50-85F7-95A074CE83A7}</x14:id>
        </ext>
      </extLst>
    </cfRule>
  </conditionalFormatting>
  <conditionalFormatting sqref="AL236:AM236">
    <cfRule type="dataBar" priority="44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{003BDD7B-E4A7-4914-938B-EA6C57DB7D90}</x14:id>
        </ext>
      </extLst>
    </cfRule>
  </conditionalFormatting>
  <conditionalFormatting sqref="AL237:AM237">
    <cfRule type="dataBar" priority="45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{09FC08F4-A7DB-43DB-932B-58C3C1E4DE31}</x14:id>
        </ext>
      </extLst>
    </cfRule>
  </conditionalFormatting>
  <conditionalFormatting sqref="AL238:AM238">
    <cfRule type="dataBar" priority="46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{C1B3B9DD-8C61-4E9C-81F4-C277EB01DCA5}</x14:id>
        </ext>
      </extLst>
    </cfRule>
  </conditionalFormatting>
  <conditionalFormatting sqref="AL239:AM239">
    <cfRule type="dataBar" priority="47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{07881C30-0871-4B18-8E70-553A81827435}</x14:id>
        </ext>
      </extLst>
    </cfRule>
  </conditionalFormatting>
  <conditionalFormatting sqref="AL240:AM240">
    <cfRule type="dataBar" priority="48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{A1FCBCD5-1779-4865-BD85-7E865F907C3A}</x14:id>
        </ext>
      </extLst>
    </cfRule>
  </conditionalFormatting>
  <conditionalFormatting sqref="AL241:AM241">
    <cfRule type="dataBar" priority="49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{A658E0F3-4D63-460A-B8D5-6BCC796AF9EB}</x14:id>
        </ext>
      </extLst>
    </cfRule>
  </conditionalFormatting>
  <conditionalFormatting sqref="AL242:AM242">
    <cfRule type="dataBar" priority="50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{A2BD6C8A-C5A2-4853-B5C5-A619E3901440}</x14:id>
        </ext>
      </extLst>
    </cfRule>
  </conditionalFormatting>
  <conditionalFormatting sqref="AL243:AM243">
    <cfRule type="dataBar" priority="51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{1BB5DB8B-C6F0-448A-8EA4-C7180C9A3950}</x14:id>
        </ext>
      </extLst>
    </cfRule>
  </conditionalFormatting>
  <conditionalFormatting sqref="AL244:AM244">
    <cfRule type="dataBar" priority="52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{767F0390-4846-44C6-B965-90967AF2ECCD}</x14:id>
        </ext>
      </extLst>
    </cfRule>
  </conditionalFormatting>
  <conditionalFormatting sqref="AL245:AM245">
    <cfRule type="dataBar" priority="53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{7D3C861A-9BB3-469E-B067-11A80FABBFBE}</x14:id>
        </ext>
      </extLst>
    </cfRule>
  </conditionalFormatting>
  <conditionalFormatting sqref="AL246:AM246">
    <cfRule type="dataBar" priority="54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{D1E618FB-F759-4AE6-8A7F-2113BD091692}</x14:id>
        </ext>
      </extLst>
    </cfRule>
  </conditionalFormatting>
  <conditionalFormatting sqref="AL247:AM247">
    <cfRule type="dataBar" priority="55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{B7DB200C-F0E1-497D-A23D-C03F985F4C10}</x14:id>
        </ext>
      </extLst>
    </cfRule>
  </conditionalFormatting>
  <conditionalFormatting sqref="AL248:AM248">
    <cfRule type="dataBar" priority="11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{74FA36D8-18FF-4CB7-8C8C-E05DDEA3D21F}</x14:id>
        </ext>
      </extLst>
    </cfRule>
  </conditionalFormatting>
  <conditionalFormatting sqref="AL249:AM249">
    <cfRule type="dataBar" priority="56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{9F8755B1-D6AE-412C-AE60-4450CB7C21BB}</x14:id>
        </ext>
      </extLst>
    </cfRule>
  </conditionalFormatting>
  <conditionalFormatting sqref="AL250:AM250">
    <cfRule type="dataBar" priority="57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{D4B471CC-1402-417B-A285-91A4C2586719}</x14:id>
        </ext>
      </extLst>
    </cfRule>
  </conditionalFormatting>
  <conditionalFormatting sqref="AL251:AM251">
    <cfRule type="dataBar" priority="58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{D2A9395B-5159-4183-BFAB-E072D34CDD4E}</x14:id>
        </ext>
      </extLst>
    </cfRule>
  </conditionalFormatting>
  <conditionalFormatting sqref="AL252:AM252">
    <cfRule type="dataBar" priority="59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{B1E4B36B-EB6F-445E-829B-C1410102BD6E}</x14:id>
        </ext>
      </extLst>
    </cfRule>
  </conditionalFormatting>
  <conditionalFormatting sqref="AL253:AM253">
    <cfRule type="dataBar" priority="60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{205F87F5-C8FF-40F5-9E64-7F5BB2ABB620}</x14:id>
        </ext>
      </extLst>
    </cfRule>
  </conditionalFormatting>
  <conditionalFormatting sqref="AL254:AM254">
    <cfRule type="dataBar" priority="61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{382DE5A9-2A7E-4C57-AF78-F89C87345239}</x14:id>
        </ext>
      </extLst>
    </cfRule>
  </conditionalFormatting>
  <conditionalFormatting sqref="AL255:AM255">
    <cfRule type="dataBar" priority="62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{51C4FAE1-2161-49AF-8FDF-5C01BA7EE47F}</x14:id>
        </ext>
      </extLst>
    </cfRule>
  </conditionalFormatting>
  <conditionalFormatting sqref="AL256:AM256">
    <cfRule type="dataBar" priority="63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{562128E1-C1FF-4366-B7F5-E4BC72BA76AA}</x14:id>
        </ext>
      </extLst>
    </cfRule>
  </conditionalFormatting>
  <conditionalFormatting sqref="AL257:AM257">
    <cfRule type="dataBar" priority="64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{F8CC0BF3-5EA0-4961-92D9-185AC97454EF}</x14:id>
        </ext>
      </extLst>
    </cfRule>
  </conditionalFormatting>
  <conditionalFormatting sqref="AL258:AM258">
    <cfRule type="dataBar" priority="10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{BC01208E-D255-4B32-B917-6959FF7C88F0}</x14:id>
        </ext>
      </extLst>
    </cfRule>
  </conditionalFormatting>
  <conditionalFormatting sqref="AL259:AM259">
    <cfRule type="dataBar" priority="9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{A0BE0496-CF18-4B24-B459-15F090E19714}</x14:id>
        </ext>
      </extLst>
    </cfRule>
  </conditionalFormatting>
  <conditionalFormatting sqref="AL260:AM260">
    <cfRule type="dataBar" priority="65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{FAEE2EF6-DE64-4B96-8628-0AC4BD879029}</x14:id>
        </ext>
      </extLst>
    </cfRule>
  </conditionalFormatting>
  <conditionalFormatting sqref="AL261:AM261">
    <cfRule type="dataBar" priority="66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{B95355CA-795C-4018-A1AE-5D9E6330E28A}</x14:id>
        </ext>
      </extLst>
    </cfRule>
  </conditionalFormatting>
  <conditionalFormatting sqref="AL262:AM262">
    <cfRule type="dataBar" priority="67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{801BBCE8-1378-4DE0-99CD-2848C14F397D}</x14:id>
        </ext>
      </extLst>
    </cfRule>
  </conditionalFormatting>
  <conditionalFormatting sqref="AL263:AM263">
    <cfRule type="dataBar" priority="68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{33D950A4-35B3-4AAF-9CE1-CAF2FF989EB7}</x14:id>
        </ext>
      </extLst>
    </cfRule>
  </conditionalFormatting>
  <conditionalFormatting sqref="AL264:AM264">
    <cfRule type="dataBar" priority="69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{3607E9DE-E0CC-4E2A-87C7-9B8EB6080EDF}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4B353B-1598-4A01-810E-770F7639604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1B6BFF7-C10D-4516-A60E-8487E2174E5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03E355C-47C9-4252-BE00-673B55001E0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387AC0B-651E-4AB3-8B11-F3D84864507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1A6485A-76F3-4EA0-BB3D-6A7AD66BA79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6322F96-2CFB-4107-8EFD-8F9EBBE2515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989C160-3252-42D8-BD9F-C7D96AC6928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B73305B-54D2-4442-94EF-9E5AAC63D4B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0E309A6-85BC-4599-8C26-ED495E3DA57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09E739A-8916-45BF-B67D-2091B386B26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9EDA74A-4599-421C-BB7B-D708A04414E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601AF48-769D-4FFB-B3EE-231899CDEBE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9B61E46-4B35-43B0-9E0B-8282AC83190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69783B0-BC30-493F-918C-9474B64A8D5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4EB99A5-6779-49AF-B8F9-BA1D207BC1E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182BE9A-BDCC-460F-B14B-5B76FE81000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3A772DD-6B6F-48A8-94F9-A5921937EE4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283D47-FE41-4B0D-BDCC-E4C61445CE9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CB44F78-8B04-4FD1-8C4D-587FB5086BE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8287838-3FAC-4425-8E5B-61B8DED4DCC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1D0F0F9-E91E-45A9-AC42-FA9D68A5EE9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5A7C398-4AA4-4383-8095-779D6B69806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36F457B-8900-4082-BC0A-4ADB99E3152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E4520AE-02C9-43D1-AB41-3CE7F5F252E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413E591-2075-4AAF-B8EA-2B6AB75AD03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FF5AE98-9BFB-4CFA-B449-C3680F9977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4836C20-423A-4661-95B1-04E159F20E6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871EDB9-6EF9-48FA-AE67-BD1F4CABB1B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9D9FC50-1ED3-4BD7-9258-FEEEF9398C0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F701D0E-8842-4891-B695-65E775CAA15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DD80586-5DB0-4B1A-9108-FBCD7A78A4C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EF27AE8-6CDD-4B50-85F7-95A074CE83A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03BDD7B-E4A7-4914-938B-EA6C57DB7D9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9FC08F4-A7DB-43DB-932B-58C3C1E4DE31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1B3B9DD-8C61-4E9C-81F4-C277EB01DCA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7881C30-0871-4B18-8E70-553A8182743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1FCBCD5-1779-4865-BD85-7E865F907C3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658E0F3-4D63-460A-B8D5-6BCC796AF9E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2BD6C8A-C5A2-4853-B5C5-A619E390144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BB5DB8B-C6F0-448A-8EA4-C7180C9A395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67F0390-4846-44C6-B965-90967AF2ECC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D3C861A-9BB3-469E-B067-11A80FABBFB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1E618FB-F759-4AE6-8A7F-2113BD09169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7DB200C-F0E1-497D-A23D-C03F985F4C1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4FA36D8-18FF-4CB7-8C8C-E05DDEA3D21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F8755B1-D6AE-412C-AE60-4450CB7C21B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4B471CC-1402-417B-A285-91A4C258671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2A9395B-5159-4183-BFAB-E072D34CDD4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1E4B36B-EB6F-445E-829B-C1410102BD6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05F87F5-C8FF-40F5-9E64-7F5BB2ABB62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82DE5A9-2A7E-4C57-AF78-F89C8734523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1C4FAE1-2161-49AF-8FDF-5C01BA7EE47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62128E1-C1FF-4366-B7F5-E4BC72BA76A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8CC0BF3-5EA0-4961-92D9-185AC97454E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C01208E-D255-4B32-B917-6959FF7C88F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0BE0496-CF18-4B24-B459-15F090E1971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AEE2EF6-DE64-4B96-8628-0AC4BD87902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5355CA-795C-4018-A1AE-5D9E6330E28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01BBCE8-1378-4DE0-99CD-2848C14F397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3D950A4-35B3-4AAF-9CE1-CAF2FF989EB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607E9DE-E0CC-4E2A-87C7-9B8EB6080E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FC8C-B204-4429-B4A8-D52CEBE1DCD5}">
  <dimension ref="A1:AR267"/>
  <sheetViews>
    <sheetView rightToLeft="1" topLeftCell="G1" zoomScale="70" zoomScaleNormal="70" workbookViewId="0">
      <selection activeCell="Y6" sqref="Y6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44140625" style="25" bestFit="1" customWidth="1"/>
    <col min="9" max="9" width="25" style="23" bestFit="1" customWidth="1"/>
    <col min="10" max="10" width="16.33203125" style="23" customWidth="1"/>
    <col min="11" max="11" width="14.109375" style="23" hidden="1" customWidth="1"/>
    <col min="12" max="13" width="20.6640625" style="23" customWidth="1"/>
    <col min="14" max="14" width="26.88671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94.5546875" style="23" bestFit="1" customWidth="1"/>
    <col min="29" max="29" width="15.77734375" style="28" bestFit="1" customWidth="1"/>
    <col min="30" max="30" width="13.6640625" style="29" bestFit="1" customWidth="1"/>
    <col min="31" max="31" width="49.44140625" style="23" bestFit="1" customWidth="1"/>
    <col min="32" max="32" width="28.33203125" style="23" bestFit="1" customWidth="1"/>
    <col min="33" max="33" width="13.5546875" style="23" bestFit="1" customWidth="1"/>
    <col min="34" max="34" width="136.7773437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 t="s">
        <v>422</v>
      </c>
      <c r="I2" s="63" t="s">
        <v>1704</v>
      </c>
      <c r="J2" s="102" t="s">
        <v>1306</v>
      </c>
      <c r="K2" s="10" t="str">
        <f t="shared" ref="K2:K65" ca="1" si="0">IF(C2, TODAY(), "" )</f>
        <v/>
      </c>
      <c r="L2" s="11"/>
      <c r="M2" s="11" t="s">
        <v>311</v>
      </c>
      <c r="N2" s="11" t="s">
        <v>655</v>
      </c>
      <c r="O2" s="102">
        <v>5501.3</v>
      </c>
      <c r="P2" s="102">
        <v>5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65" si="1">IF(C2, P2, U2 )</f>
        <v>0</v>
      </c>
      <c r="W2" s="11">
        <f t="shared" ref="W2:W65" si="2">P2-V2</f>
        <v>5</v>
      </c>
      <c r="X2" s="13">
        <f t="shared" ref="X2:X65" si="3">P2*T2</f>
        <v>256000000</v>
      </c>
      <c r="Y2" s="16"/>
      <c r="Z2" s="13">
        <f t="shared" ref="Z2:Z65" si="4">X2-Y2</f>
        <v>256000000</v>
      </c>
      <c r="AA2" s="17" t="s">
        <v>38</v>
      </c>
      <c r="AB2" s="12" t="s">
        <v>67</v>
      </c>
      <c r="AC2" s="18" t="s">
        <v>313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3">
        <v>2</v>
      </c>
      <c r="H3" s="64" t="s">
        <v>422</v>
      </c>
      <c r="I3" s="63" t="s">
        <v>1704</v>
      </c>
      <c r="J3" s="102" t="s">
        <v>1306</v>
      </c>
      <c r="K3" s="10" t="str">
        <f t="shared" ca="1" si="0"/>
        <v/>
      </c>
      <c r="L3" s="11"/>
      <c r="M3" s="11" t="s">
        <v>311</v>
      </c>
      <c r="N3" s="11" t="s">
        <v>312</v>
      </c>
      <c r="O3" s="102">
        <v>5501.3</v>
      </c>
      <c r="P3" s="102">
        <v>6</v>
      </c>
      <c r="Q3" s="12" t="str">
        <f>VLOOKUP(O3, '[1]لیست محصولات اردیبهشت ۱۴۰۳'!B:C,2,0)</f>
        <v>ورتکس | Vortex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51200000</v>
      </c>
      <c r="U3" s="14"/>
      <c r="V3" s="15">
        <f t="shared" si="1"/>
        <v>0</v>
      </c>
      <c r="W3" s="11">
        <f t="shared" si="2"/>
        <v>6</v>
      </c>
      <c r="X3" s="13">
        <f t="shared" si="3"/>
        <v>307200000</v>
      </c>
      <c r="Y3" s="16"/>
      <c r="Z3" s="13">
        <f t="shared" si="4"/>
        <v>307200000</v>
      </c>
      <c r="AA3" s="17" t="s">
        <v>38</v>
      </c>
      <c r="AB3" s="12" t="s">
        <v>67</v>
      </c>
      <c r="AC3" s="18" t="s">
        <v>313</v>
      </c>
      <c r="AD3" s="19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>تهران -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3</v>
      </c>
      <c r="H4" s="9">
        <v>276003112376</v>
      </c>
      <c r="I4" s="101" t="s">
        <v>1704</v>
      </c>
      <c r="J4" s="102"/>
      <c r="K4" s="10" t="str">
        <f t="shared" ca="1" si="0"/>
        <v/>
      </c>
      <c r="L4" s="11" t="s">
        <v>1746</v>
      </c>
      <c r="M4" s="11" t="s">
        <v>741</v>
      </c>
      <c r="N4" s="11" t="s">
        <v>1719</v>
      </c>
      <c r="O4" s="102">
        <v>5511.3</v>
      </c>
      <c r="P4" s="102">
        <v>1</v>
      </c>
      <c r="Q4" s="12" t="str">
        <f>VLOOKUP(O4, '[1]لیست محصولات اردیبهشت ۱۴۰۳'!B:C,2,0)</f>
        <v>هامبلا | Hambella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69600000</v>
      </c>
      <c r="U4" s="14"/>
      <c r="V4" s="15">
        <f t="shared" si="1"/>
        <v>0</v>
      </c>
      <c r="W4" s="11">
        <f t="shared" si="2"/>
        <v>1</v>
      </c>
      <c r="X4" s="13">
        <f t="shared" si="3"/>
        <v>69600000</v>
      </c>
      <c r="Y4" s="16"/>
      <c r="Z4" s="13">
        <f t="shared" si="4"/>
        <v>69600000</v>
      </c>
      <c r="AA4" s="17" t="s">
        <v>361</v>
      </c>
      <c r="AB4" s="12" t="s">
        <v>1720</v>
      </c>
      <c r="AC4" s="18" t="s">
        <v>1721</v>
      </c>
      <c r="AD4" s="19"/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تبریز میدان هتل مرمر ، ۳۰۰ متر به سمت میدان بسیج ، ساختمان ونیز، طبقه ۶ رستوران ملل کمپانی - رحمان اکبری 09144086631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02">
        <v>4</v>
      </c>
      <c r="H5" s="9">
        <v>276003687337</v>
      </c>
      <c r="I5" s="101" t="s">
        <v>1704</v>
      </c>
      <c r="J5" s="102"/>
      <c r="K5" s="10" t="str">
        <f t="shared" ca="1" si="0"/>
        <v/>
      </c>
      <c r="L5" s="11" t="s">
        <v>267</v>
      </c>
      <c r="M5" s="11" t="s">
        <v>1095</v>
      </c>
      <c r="N5" s="11"/>
      <c r="O5" s="102">
        <v>5501.1</v>
      </c>
      <c r="P5" s="102">
        <v>2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2100000</v>
      </c>
      <c r="U5" s="14"/>
      <c r="V5" s="15">
        <f t="shared" si="1"/>
        <v>0</v>
      </c>
      <c r="W5" s="11">
        <f t="shared" si="2"/>
        <v>2</v>
      </c>
      <c r="X5" s="13">
        <f t="shared" si="3"/>
        <v>4200000</v>
      </c>
      <c r="Y5" s="16"/>
      <c r="Z5" s="13">
        <f t="shared" si="4"/>
        <v>4200000</v>
      </c>
      <c r="AA5" s="17" t="s">
        <v>292</v>
      </c>
      <c r="AB5" s="12" t="s">
        <v>1722</v>
      </c>
      <c r="AC5" s="118" t="s">
        <v>1097</v>
      </c>
      <c r="AD5" s="19"/>
      <c r="AE5" s="18"/>
      <c r="AF5" s="20"/>
      <c r="AG5" s="21" t="str">
        <f t="shared" si="5"/>
        <v>TRUE</v>
      </c>
      <c r="AH5" s="22" t="str">
        <f t="shared" si="6"/>
        <v>اصفهان بلوار کشاورز ، کوچه ۴۲(ارغوان)، پلاک ۷۰ طبقه ۲  - علی رزمخواه 09134094834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3">
        <v>5</v>
      </c>
      <c r="H6" s="125">
        <v>276010919708</v>
      </c>
      <c r="I6" s="123" t="s">
        <v>1704</v>
      </c>
      <c r="J6" s="123" t="s">
        <v>1306</v>
      </c>
      <c r="K6" s="10" t="str">
        <f t="shared" ca="1" si="0"/>
        <v/>
      </c>
      <c r="L6" s="121" t="s">
        <v>216</v>
      </c>
      <c r="M6" s="121" t="s">
        <v>505</v>
      </c>
      <c r="N6" s="121" t="s">
        <v>506</v>
      </c>
      <c r="O6" s="102">
        <v>3326.1</v>
      </c>
      <c r="P6" s="102">
        <v>2</v>
      </c>
      <c r="Q6" s="12" t="str">
        <f>VLOOKUP(O6, '[1]لیست محصولات اردیبهشت ۱۴۰۳'!B:C,2,0)</f>
        <v>میاگروس | Milagros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3750000</v>
      </c>
      <c r="U6" s="14"/>
      <c r="V6" s="15">
        <f t="shared" si="1"/>
        <v>0</v>
      </c>
      <c r="W6" s="11">
        <f t="shared" si="2"/>
        <v>2</v>
      </c>
      <c r="X6" s="13">
        <f t="shared" si="3"/>
        <v>7500000</v>
      </c>
      <c r="Y6" s="16"/>
      <c r="Z6" s="13">
        <f t="shared" si="4"/>
        <v>7500000</v>
      </c>
      <c r="AA6" s="133" t="s">
        <v>38</v>
      </c>
      <c r="AB6" s="131" t="s">
        <v>1723</v>
      </c>
      <c r="AC6" s="127" t="s">
        <v>508</v>
      </c>
      <c r="AD6" s="129"/>
      <c r="AE6" s="18"/>
      <c r="AF6" s="20"/>
      <c r="AG6" s="21" t="str">
        <f t="shared" si="5"/>
        <v>TRUE</v>
      </c>
      <c r="AH6" s="22" t="str">
        <f t="shared" si="6"/>
        <v>تهران تهرانپارس فلکه اول بلوار برادران قانع جنب بوستان آب ایوارلانژ - امیرحسین تاجیک 09391942344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1"/>
      <c r="H7" s="182"/>
      <c r="I7" s="151"/>
      <c r="J7" s="151"/>
      <c r="K7" s="10" t="str">
        <f t="shared" ca="1" si="0"/>
        <v/>
      </c>
      <c r="L7" s="135"/>
      <c r="M7" s="135"/>
      <c r="N7" s="135"/>
      <c r="O7" s="102">
        <v>5501.3</v>
      </c>
      <c r="P7" s="102">
        <v>4</v>
      </c>
      <c r="Q7" s="12" t="str">
        <f>VLOOKUP(O7, '[1]لیست محصولات اردیبهشت ۱۴۰۳'!B:C,2,0)</f>
        <v>ورتکس | Vortex</v>
      </c>
      <c r="R7" s="102"/>
      <c r="S7" s="11">
        <f>VLOOKUP(O7, '[1]لیست محصولات اردیبهشت ۱۴۰۳'!B:F,5,0)</f>
        <v>4000</v>
      </c>
      <c r="T7" s="13">
        <f>VLOOKUP(O7, '[1]لیست محصولات اردیبهشت ۱۴۰۳'!B:G,6,0)</f>
        <v>51200000</v>
      </c>
      <c r="U7" s="24"/>
      <c r="V7" s="15">
        <f t="shared" si="1"/>
        <v>0</v>
      </c>
      <c r="W7" s="11">
        <f t="shared" si="2"/>
        <v>4</v>
      </c>
      <c r="X7" s="13">
        <f t="shared" si="3"/>
        <v>204800000</v>
      </c>
      <c r="Y7" s="16"/>
      <c r="Z7" s="13">
        <f t="shared" si="4"/>
        <v>204800000</v>
      </c>
      <c r="AA7" s="155"/>
      <c r="AB7" s="154"/>
      <c r="AC7" s="153"/>
      <c r="AD7" s="152"/>
      <c r="AE7" s="18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24"/>
      <c r="H8" s="126"/>
      <c r="I8" s="124"/>
      <c r="J8" s="124"/>
      <c r="K8" s="10" t="str">
        <f t="shared" ca="1" si="0"/>
        <v/>
      </c>
      <c r="L8" s="122"/>
      <c r="M8" s="122"/>
      <c r="N8" s="122"/>
      <c r="O8" s="102">
        <v>3325.1</v>
      </c>
      <c r="P8" s="102">
        <v>1</v>
      </c>
      <c r="Q8" s="12" t="str">
        <f>VLOOKUP(O8, '[1]لیست محصولات اردیبهشت ۱۴۰۳'!B:C,2,0)</f>
        <v>راتناگری | Ratnagiri</v>
      </c>
      <c r="R8" s="102"/>
      <c r="S8" s="11">
        <f>VLOOKUP(O8, '[1]لیست محصولات اردیبهشت ۱۴۰۳'!B:F,5,0)</f>
        <v>150</v>
      </c>
      <c r="T8" s="13">
        <f>VLOOKUP(O8, '[1]لیست محصولات اردیبهشت ۱۴۰۳'!B:G,6,0)</f>
        <v>4250000</v>
      </c>
      <c r="U8" s="14"/>
      <c r="V8" s="15">
        <f t="shared" si="1"/>
        <v>0</v>
      </c>
      <c r="W8" s="11">
        <f t="shared" si="2"/>
        <v>1</v>
      </c>
      <c r="X8" s="13">
        <f t="shared" si="3"/>
        <v>4250000</v>
      </c>
      <c r="Y8" s="16"/>
      <c r="Z8" s="13">
        <f t="shared" si="4"/>
        <v>4250000</v>
      </c>
      <c r="AA8" s="134"/>
      <c r="AB8" s="132"/>
      <c r="AC8" s="128"/>
      <c r="AD8" s="130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6</v>
      </c>
      <c r="H9" s="9">
        <v>276034549159</v>
      </c>
      <c r="I9" s="101" t="s">
        <v>1724</v>
      </c>
      <c r="J9" s="102"/>
      <c r="K9" s="10" t="str">
        <f t="shared" ca="1" si="0"/>
        <v/>
      </c>
      <c r="L9" s="100" t="s">
        <v>713</v>
      </c>
      <c r="M9" s="11" t="s">
        <v>714</v>
      </c>
      <c r="N9" s="11" t="s">
        <v>715</v>
      </c>
      <c r="O9" s="102">
        <v>5511.3</v>
      </c>
      <c r="P9" s="102">
        <v>1</v>
      </c>
      <c r="Q9" s="12" t="str">
        <f>VLOOKUP(O9, '[1]لیست محصولات اردیبهشت ۱۴۰۳'!B:C,2,0)</f>
        <v>هامبلا | Hambella</v>
      </c>
      <c r="R9" s="102"/>
      <c r="S9" s="11">
        <f>VLOOKUP(O9, '[1]لیست محصولات اردیبهشت ۱۴۰۳'!B:F,5,0)</f>
        <v>4000</v>
      </c>
      <c r="T9" s="13">
        <f>VLOOKUP(O9, '[1]لیست محصولات اردیبهشت ۱۴۰۳'!B:G,6,0)</f>
        <v>69600000</v>
      </c>
      <c r="U9" s="14"/>
      <c r="V9" s="15">
        <f t="shared" si="1"/>
        <v>0</v>
      </c>
      <c r="W9" s="11">
        <f t="shared" si="2"/>
        <v>1</v>
      </c>
      <c r="X9" s="13">
        <f t="shared" si="3"/>
        <v>69600000</v>
      </c>
      <c r="Y9" s="16"/>
      <c r="Z9" s="13">
        <f t="shared" si="4"/>
        <v>69600000</v>
      </c>
      <c r="AA9" s="17" t="s">
        <v>1145</v>
      </c>
      <c r="AB9" s="12" t="s">
        <v>1227</v>
      </c>
      <c r="AC9" s="18" t="s">
        <v>718</v>
      </c>
      <c r="AD9" s="19"/>
      <c r="AE9" s="18"/>
      <c r="AF9" s="20"/>
      <c r="AG9" s="21" t="str">
        <f t="shared" si="5"/>
        <v>TRUE</v>
      </c>
      <c r="AH9" s="22" t="str">
        <f t="shared" si="6"/>
        <v>مازندران قائم شهر - خ ساری نبش نیما یاس ۴۱ کافه تین - کمیل صفرپور 09901072353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7</v>
      </c>
      <c r="H10" s="9">
        <v>276048680074</v>
      </c>
      <c r="I10" s="101" t="s">
        <v>1724</v>
      </c>
      <c r="J10" s="102"/>
      <c r="K10" s="10"/>
      <c r="L10" s="100" t="s">
        <v>1742</v>
      </c>
      <c r="M10" s="100" t="s">
        <v>1743</v>
      </c>
      <c r="N10" s="11" t="s">
        <v>1744</v>
      </c>
      <c r="O10" s="102">
        <v>5523.2</v>
      </c>
      <c r="P10" s="102">
        <v>1</v>
      </c>
      <c r="Q10" s="12" t="str">
        <f>VLOOKUP(O10, '[1]لیست محصولات اردیبهشت ۱۴۰۳'!B:C,2,0)</f>
        <v>کوتوا دانکن | Kotowa Duncan</v>
      </c>
      <c r="R10" s="102"/>
      <c r="S10" s="11">
        <f>VLOOKUP(O10, '[1]لیست محصولات اردیبهشت ۱۴۰۳'!B:F,5,0)</f>
        <v>750</v>
      </c>
      <c r="T10" s="13">
        <f>VLOOKUP(O10, '[1]لیست محصولات اردیبهشت ۱۴۰۳'!B:G,6,0)</f>
        <v>12150000</v>
      </c>
      <c r="U10" s="85"/>
      <c r="V10" s="86">
        <f t="shared" si="1"/>
        <v>0</v>
      </c>
      <c r="W10" s="11">
        <f t="shared" si="2"/>
        <v>1</v>
      </c>
      <c r="X10" s="13">
        <f t="shared" si="3"/>
        <v>12150000</v>
      </c>
      <c r="Y10" s="16"/>
      <c r="Z10" s="13">
        <f t="shared" si="4"/>
        <v>12150000</v>
      </c>
      <c r="AA10" s="17" t="s">
        <v>209</v>
      </c>
      <c r="AB10" s="12" t="s">
        <v>1747</v>
      </c>
      <c r="AC10" s="18" t="s">
        <v>1745</v>
      </c>
      <c r="AD10" s="19"/>
      <c r="AE10" s="18"/>
      <c r="AF10" s="20"/>
      <c r="AG10" s="21" t="str">
        <f t="shared" si="5"/>
        <v>TRUE</v>
      </c>
      <c r="AH10" s="22" t="str">
        <f t="shared" si="6"/>
        <v>گرگان دوره میدان گرگان پارس_نبش خ دی کافه کیک رامیلا - بهادر شهرام زاده 09027336285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02">
        <v>8</v>
      </c>
      <c r="H11" s="9">
        <v>276039837856</v>
      </c>
      <c r="I11" s="102" t="s">
        <v>1724</v>
      </c>
      <c r="J11" s="102" t="s">
        <v>1306</v>
      </c>
      <c r="K11" s="10" t="str">
        <f t="shared" ca="1" si="0"/>
        <v/>
      </c>
      <c r="L11" s="11" t="s">
        <v>485</v>
      </c>
      <c r="M11" s="11" t="s">
        <v>1725</v>
      </c>
      <c r="N11" s="11" t="s">
        <v>1726</v>
      </c>
      <c r="O11" s="102">
        <v>5501.3</v>
      </c>
      <c r="P11" s="102">
        <v>4</v>
      </c>
      <c r="Q11" s="12" t="str">
        <f>VLOOKUP(O11, '[1]لیست محصولات اردیبهشت ۱۴۰۳'!B:C,2,0)</f>
        <v>ورتکس | Vortex</v>
      </c>
      <c r="R11" s="102"/>
      <c r="S11" s="11">
        <f>VLOOKUP(O11, '[1]لیست محصولات اردیبهشت ۱۴۰۳'!B:F,5,0)</f>
        <v>4000</v>
      </c>
      <c r="T11" s="13">
        <f>VLOOKUP(O11, '[1]لیست محصولات اردیبهشت ۱۴۰۳'!B:G,6,0)</f>
        <v>51200000</v>
      </c>
      <c r="U11" s="14"/>
      <c r="V11" s="15">
        <f t="shared" si="1"/>
        <v>0</v>
      </c>
      <c r="W11" s="11">
        <f t="shared" si="2"/>
        <v>4</v>
      </c>
      <c r="X11" s="13">
        <f t="shared" si="3"/>
        <v>204800000</v>
      </c>
      <c r="Y11" s="16"/>
      <c r="Z11" s="13">
        <f t="shared" si="4"/>
        <v>204800000</v>
      </c>
      <c r="AA11" s="17" t="s">
        <v>38</v>
      </c>
      <c r="AB11" s="12" t="s">
        <v>1727</v>
      </c>
      <c r="AC11" s="18" t="s">
        <v>1728</v>
      </c>
      <c r="AD11" s="19"/>
      <c r="AE11" s="18"/>
      <c r="AF11" s="20"/>
      <c r="AG11" s="21" t="str">
        <f t="shared" si="5"/>
        <v>TRUE</v>
      </c>
      <c r="AH11" s="22" t="str">
        <f t="shared" si="6"/>
        <v>تهران میدان هروی. خیابان کاظم موسوی. روبروی خیابان شمشاد. پاساژ هدیش مال. طبقه همکف اول پلاک ۱ کافه قنادی نون خامه‌ای - محمد محمود سلطانی 09125858773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9</v>
      </c>
      <c r="H12" s="125">
        <v>276040979579</v>
      </c>
      <c r="I12" s="123" t="s">
        <v>1724</v>
      </c>
      <c r="J12" s="123"/>
      <c r="K12" s="10" t="str">
        <f t="shared" ca="1" si="0"/>
        <v/>
      </c>
      <c r="L12" s="121" t="s">
        <v>64</v>
      </c>
      <c r="M12" s="121" t="s">
        <v>1729</v>
      </c>
      <c r="N12" s="121"/>
      <c r="O12" s="102">
        <v>5523.1</v>
      </c>
      <c r="P12" s="102">
        <v>1</v>
      </c>
      <c r="Q12" s="12" t="str">
        <f>VLOOKUP(O12, '[1]لیست محصولات اردیبهشت ۱۴۰۳'!B:C,2,0)</f>
        <v>کوتوا دانکن | Kotowa Duncan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2550000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2550000</v>
      </c>
      <c r="Y12" s="16"/>
      <c r="Z12" s="13">
        <f t="shared" si="4"/>
        <v>2550000</v>
      </c>
      <c r="AA12" s="133" t="s">
        <v>38</v>
      </c>
      <c r="AB12" s="131" t="s">
        <v>1730</v>
      </c>
      <c r="AC12" s="127" t="s">
        <v>1731</v>
      </c>
      <c r="AD12" s="129" t="s">
        <v>41</v>
      </c>
      <c r="AE12" s="18"/>
      <c r="AF12" s="20"/>
      <c r="AG12" s="21" t="str">
        <f t="shared" si="5"/>
        <v>TRUE</v>
      </c>
      <c r="AH12" s="22" t="str">
        <f t="shared" si="6"/>
        <v>تهران ساعی، خیابان بهشتی، خیابان خالد اسلامبولی، کوچه اول، پلاک ۱۲، واحد ۳  - مهدی کیوانی 09351456269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4"/>
      <c r="H13" s="126"/>
      <c r="I13" s="124"/>
      <c r="J13" s="124"/>
      <c r="K13" s="10" t="str">
        <f t="shared" ca="1" si="0"/>
        <v/>
      </c>
      <c r="L13" s="122"/>
      <c r="M13" s="122"/>
      <c r="N13" s="122"/>
      <c r="O13" s="102">
        <v>5511.11</v>
      </c>
      <c r="P13" s="102">
        <v>1</v>
      </c>
      <c r="Q13" s="65" t="str">
        <f>VLOOKUP(O13, '[1]لیست محصولات اردیبهشت ۱۴۰۳'!B:C,2,0)</f>
        <v>هامبلا(رست دمی) | Hambella( Filter Roast)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2800000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2800000</v>
      </c>
      <c r="Y13" s="16"/>
      <c r="Z13" s="13">
        <f t="shared" si="4"/>
        <v>2800000</v>
      </c>
      <c r="AA13" s="134"/>
      <c r="AB13" s="132"/>
      <c r="AC13" s="128"/>
      <c r="AD13" s="130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s="94" customFormat="1" ht="22.35" customHeight="1">
      <c r="A14" s="93" t="b">
        <v>0</v>
      </c>
      <c r="B14" s="93"/>
      <c r="C14" s="93" t="b">
        <v>0</v>
      </c>
      <c r="D14" s="93"/>
      <c r="E14" s="93"/>
      <c r="F14" s="93"/>
      <c r="G14" s="164">
        <v>10</v>
      </c>
      <c r="H14" s="167" t="s">
        <v>79</v>
      </c>
      <c r="I14" s="164" t="s">
        <v>1724</v>
      </c>
      <c r="J14" s="164"/>
      <c r="K14" s="67" t="str">
        <f t="shared" ca="1" si="0"/>
        <v/>
      </c>
      <c r="L14" s="170" t="s">
        <v>774</v>
      </c>
      <c r="M14" s="170" t="s">
        <v>1737</v>
      </c>
      <c r="N14" s="170" t="s">
        <v>1738</v>
      </c>
      <c r="O14" s="66">
        <v>5501.1</v>
      </c>
      <c r="P14" s="66">
        <v>1</v>
      </c>
      <c r="Q14" s="68" t="str">
        <f>VLOOKUP(O14, '[1]لیست محصولات اردیبهشت ۱۴۰۳'!B:C,2,0)</f>
        <v>ورتکس | Vortex</v>
      </c>
      <c r="R14" s="66"/>
      <c r="S14" s="69">
        <f>VLOOKUP(O14, '[1]لیست محصولات اردیبهشت ۱۴۰۳'!B:F,5,0)</f>
        <v>150</v>
      </c>
      <c r="T14" s="70">
        <f>VLOOKUP(O14, '[1]لیست محصولات اردیبهشت ۱۴۰۳'!B:G,6,0)</f>
        <v>2100000</v>
      </c>
      <c r="U14" s="71"/>
      <c r="V14" s="72">
        <f t="shared" si="1"/>
        <v>0</v>
      </c>
      <c r="W14" s="69">
        <f t="shared" si="2"/>
        <v>1</v>
      </c>
      <c r="X14" s="70">
        <f t="shared" si="3"/>
        <v>2100000</v>
      </c>
      <c r="Y14" s="73"/>
      <c r="Z14" s="70">
        <f t="shared" si="4"/>
        <v>2100000</v>
      </c>
      <c r="AA14" s="173" t="s">
        <v>38</v>
      </c>
      <c r="AB14" s="176" t="s">
        <v>1741</v>
      </c>
      <c r="AC14" s="179" t="s">
        <v>1740</v>
      </c>
      <c r="AD14" s="164" t="s">
        <v>41</v>
      </c>
      <c r="AE14" s="205" t="s">
        <v>1739</v>
      </c>
      <c r="AF14" s="75"/>
      <c r="AH14" s="95" t="str">
        <f t="shared" si="6"/>
        <v>تهران نیاوران - بلوار پورابتهاج بین پوریا و کاظمی نبش مجموعه رایزن کافه طهرون نیاوران - پدرام راد 09353971878</v>
      </c>
    </row>
    <row r="15" spans="1:34" s="94" customFormat="1" ht="22.35" customHeight="1">
      <c r="A15" s="93"/>
      <c r="B15" s="93"/>
      <c r="C15" s="93"/>
      <c r="D15" s="93"/>
      <c r="E15" s="93"/>
      <c r="F15" s="93"/>
      <c r="G15" s="165"/>
      <c r="H15" s="168"/>
      <c r="I15" s="165"/>
      <c r="J15" s="165"/>
      <c r="K15" s="67" t="str">
        <f t="shared" ca="1" si="0"/>
        <v/>
      </c>
      <c r="L15" s="171"/>
      <c r="M15" s="171"/>
      <c r="N15" s="171"/>
      <c r="O15" s="66">
        <v>5511.11</v>
      </c>
      <c r="P15" s="66">
        <v>1</v>
      </c>
      <c r="Q15" s="119" t="str">
        <f>VLOOKUP(O15, '[1]لیست محصولات اردیبهشت ۱۴۰۳'!B:C,2,0)</f>
        <v>هامبلا(رست دمی) | Hambella( Filter Roast)</v>
      </c>
      <c r="R15" s="66"/>
      <c r="S15" s="69">
        <f>VLOOKUP(O15, '[1]لیست محصولات اردیبهشت ۱۴۰۳'!B:F,5,0)</f>
        <v>150</v>
      </c>
      <c r="T15" s="70">
        <f>VLOOKUP(O15, '[1]لیست محصولات اردیبهشت ۱۴۰۳'!B:G,6,0)</f>
        <v>2800000</v>
      </c>
      <c r="U15" s="71"/>
      <c r="V15" s="72">
        <f t="shared" si="1"/>
        <v>0</v>
      </c>
      <c r="W15" s="69">
        <f t="shared" si="2"/>
        <v>1</v>
      </c>
      <c r="X15" s="70">
        <f t="shared" si="3"/>
        <v>2800000</v>
      </c>
      <c r="Y15" s="73"/>
      <c r="Z15" s="70">
        <f t="shared" si="4"/>
        <v>2800000</v>
      </c>
      <c r="AA15" s="174"/>
      <c r="AB15" s="177"/>
      <c r="AC15" s="180"/>
      <c r="AD15" s="165"/>
      <c r="AE15" s="240"/>
      <c r="AF15" s="75"/>
      <c r="AH15" s="95" t="str">
        <f t="shared" si="6"/>
        <v xml:space="preserve">   -   </v>
      </c>
    </row>
    <row r="16" spans="1:34" s="94" customFormat="1" ht="22.35" customHeight="1">
      <c r="A16" s="93"/>
      <c r="B16" s="93"/>
      <c r="C16" s="93"/>
      <c r="D16" s="93"/>
      <c r="E16" s="93"/>
      <c r="F16" s="93"/>
      <c r="G16" s="165"/>
      <c r="H16" s="168"/>
      <c r="I16" s="165"/>
      <c r="J16" s="165"/>
      <c r="K16" s="67" t="str">
        <f t="shared" ca="1" si="0"/>
        <v/>
      </c>
      <c r="L16" s="171"/>
      <c r="M16" s="171"/>
      <c r="N16" s="171"/>
      <c r="O16" s="66">
        <v>3325.3</v>
      </c>
      <c r="P16" s="66">
        <v>1</v>
      </c>
      <c r="Q16" s="68" t="str">
        <f>VLOOKUP(O16, '[1]لیست محصولات اردیبهشت ۱۴۰۳'!B:C,2,0)</f>
        <v>راتناگری | Ratnagiri</v>
      </c>
      <c r="R16" s="66"/>
      <c r="S16" s="69">
        <f>VLOOKUP(O16, '[1]لیست محصولات اردیبهشت ۱۴۰۳'!B:F,5,0)</f>
        <v>40</v>
      </c>
      <c r="T16" s="70">
        <f>VLOOKUP(O16, '[1]لیست محصولات اردیبهشت ۱۴۰۳'!B:G,6,0)</f>
        <v>1250000</v>
      </c>
      <c r="U16" s="71"/>
      <c r="V16" s="72">
        <f t="shared" si="1"/>
        <v>0</v>
      </c>
      <c r="W16" s="69">
        <f t="shared" si="2"/>
        <v>1</v>
      </c>
      <c r="X16" s="70">
        <f t="shared" si="3"/>
        <v>1250000</v>
      </c>
      <c r="Y16" s="73"/>
      <c r="Z16" s="70">
        <f t="shared" si="4"/>
        <v>1250000</v>
      </c>
      <c r="AA16" s="174"/>
      <c r="AB16" s="177"/>
      <c r="AC16" s="180"/>
      <c r="AD16" s="165"/>
      <c r="AE16" s="240"/>
      <c r="AF16" s="75"/>
      <c r="AH16" s="95" t="str">
        <f t="shared" si="6"/>
        <v xml:space="preserve">   -   </v>
      </c>
    </row>
    <row r="17" spans="1:34" s="94" customFormat="1" ht="22.35" customHeight="1">
      <c r="A17" s="93"/>
      <c r="B17" s="93"/>
      <c r="C17" s="93"/>
      <c r="D17" s="93"/>
      <c r="E17" s="93"/>
      <c r="F17" s="93"/>
      <c r="G17" s="166"/>
      <c r="H17" s="169"/>
      <c r="I17" s="166"/>
      <c r="J17" s="166"/>
      <c r="K17" s="67" t="str">
        <f t="shared" ca="1" si="0"/>
        <v/>
      </c>
      <c r="L17" s="172"/>
      <c r="M17" s="172"/>
      <c r="N17" s="172"/>
      <c r="O17" s="66">
        <v>3326.3</v>
      </c>
      <c r="P17" s="66">
        <v>1</v>
      </c>
      <c r="Q17" s="68" t="str">
        <f>VLOOKUP(O17, '[1]لیست محصولات اردیبهشت ۱۴۰۳'!B:C,2,0)</f>
        <v>میاگروس | Milagros</v>
      </c>
      <c r="R17" s="66"/>
      <c r="S17" s="69">
        <f>VLOOKUP(O17, '[1]لیست محصولات اردیبهشت ۱۴۰۳'!B:F,5,0)</f>
        <v>40</v>
      </c>
      <c r="T17" s="70">
        <f>VLOOKUP(O17, '[1]لیست محصولات اردیبهشت ۱۴۰۳'!B:G,6,0)</f>
        <v>1100000</v>
      </c>
      <c r="U17" s="71"/>
      <c r="V17" s="72">
        <f t="shared" si="1"/>
        <v>0</v>
      </c>
      <c r="W17" s="69">
        <f t="shared" si="2"/>
        <v>1</v>
      </c>
      <c r="X17" s="70">
        <f t="shared" si="3"/>
        <v>1100000</v>
      </c>
      <c r="Y17" s="73"/>
      <c r="Z17" s="70">
        <f t="shared" si="4"/>
        <v>1100000</v>
      </c>
      <c r="AA17" s="175"/>
      <c r="AB17" s="178"/>
      <c r="AC17" s="181"/>
      <c r="AD17" s="166"/>
      <c r="AE17" s="206"/>
      <c r="AF17" s="75"/>
      <c r="AH17" s="95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63">
        <v>11</v>
      </c>
      <c r="H18" s="64"/>
      <c r="I18" s="63" t="s">
        <v>1748</v>
      </c>
      <c r="J18" s="102" t="s">
        <v>1306</v>
      </c>
      <c r="K18" s="10" t="str">
        <f t="shared" ca="1" si="0"/>
        <v/>
      </c>
      <c r="L18" s="11" t="s">
        <v>1749</v>
      </c>
      <c r="M18" s="11" t="s">
        <v>644</v>
      </c>
      <c r="N18" s="11" t="s">
        <v>645</v>
      </c>
      <c r="O18" s="102">
        <v>5523.2</v>
      </c>
      <c r="P18" s="102">
        <v>4</v>
      </c>
      <c r="Q18" s="12" t="str">
        <f>VLOOKUP(O18, '[1]لیست محصولات اردیبهشت ۱۴۰۳'!B:C,2,0)</f>
        <v>کوتوا دانکن | Kotowa Duncan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12150000</v>
      </c>
      <c r="U18" s="14"/>
      <c r="V18" s="15">
        <f t="shared" si="1"/>
        <v>0</v>
      </c>
      <c r="W18" s="11">
        <f t="shared" si="2"/>
        <v>4</v>
      </c>
      <c r="X18" s="13">
        <f t="shared" si="3"/>
        <v>48600000</v>
      </c>
      <c r="Y18" s="16"/>
      <c r="Z18" s="13">
        <f t="shared" si="4"/>
        <v>48600000</v>
      </c>
      <c r="AA18" s="17" t="s">
        <v>38</v>
      </c>
      <c r="AB18" s="12" t="s">
        <v>67</v>
      </c>
      <c r="AC18" s="18"/>
      <c r="AD18" s="19"/>
      <c r="AE18" s="103" t="s">
        <v>1688</v>
      </c>
      <c r="AF18" s="20"/>
      <c r="AG18" s="21" t="str">
        <f t="shared" si="5"/>
        <v>TRUE</v>
      </c>
      <c r="AH18" s="22" t="str">
        <f t="shared" si="6"/>
        <v xml:space="preserve">تهران - کافه بیکری رولن - محمدحسن  شمیرانی </v>
      </c>
    </row>
    <row r="19" spans="1:34" ht="22.35" customHeight="1">
      <c r="A19" s="7"/>
      <c r="B19" s="7"/>
      <c r="C19" s="7"/>
      <c r="D19" s="7"/>
      <c r="E19" s="7"/>
      <c r="F19" s="8"/>
      <c r="G19" s="102">
        <v>12</v>
      </c>
      <c r="H19" s="9">
        <v>85456</v>
      </c>
      <c r="I19" s="102" t="s">
        <v>1724</v>
      </c>
      <c r="J19" s="102" t="s">
        <v>1306</v>
      </c>
      <c r="K19" s="10" t="str">
        <f t="shared" ca="1" si="0"/>
        <v/>
      </c>
      <c r="L19" s="11" t="s">
        <v>64</v>
      </c>
      <c r="M19" s="11" t="s">
        <v>90</v>
      </c>
      <c r="N19" s="11" t="s">
        <v>91</v>
      </c>
      <c r="O19" s="102">
        <v>5501.3</v>
      </c>
      <c r="P19" s="102">
        <v>1</v>
      </c>
      <c r="Q19" s="12" t="str">
        <f>VLOOKUP(O19, '[1]لیست محصولات اردیبهشت ۱۴۰۳'!B:C,2,0)</f>
        <v>ورتکس | Vortex</v>
      </c>
      <c r="R19" s="102"/>
      <c r="S19" s="11">
        <f>VLOOKUP(O19, '[1]لیست محصولات اردیبهشت ۱۴۰۳'!B:F,5,0)</f>
        <v>4000</v>
      </c>
      <c r="T19" s="13">
        <f>VLOOKUP(O19, '[1]لیست محصولات اردیبهشت ۱۴۰۳'!B:G,6,0)</f>
        <v>51200000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51200000</v>
      </c>
      <c r="Y19" s="16"/>
      <c r="Z19" s="13">
        <f t="shared" si="4"/>
        <v>51200000</v>
      </c>
      <c r="AA19" s="17" t="s">
        <v>38</v>
      </c>
      <c r="AB19" s="12" t="s">
        <v>92</v>
      </c>
      <c r="AC19" s="18" t="s">
        <v>93</v>
      </c>
      <c r="AD19" s="19" t="s">
        <v>41</v>
      </c>
      <c r="AE19" s="18"/>
      <c r="AF19" s="20"/>
      <c r="AG19" s="21" t="str">
        <f t="shared" si="5"/>
        <v>TRUE</v>
      </c>
      <c r="AH19" s="22" t="str">
        <f t="shared" si="6"/>
        <v>تهران خ جمهوری خ رازی خ پرتوی پلاک 18/1 کافه والهالا - مهدی محمدی فخر 09376116149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3">
        <v>13</v>
      </c>
      <c r="H20" s="125">
        <v>276130134765</v>
      </c>
      <c r="I20" s="123" t="s">
        <v>1761</v>
      </c>
      <c r="J20" s="123"/>
      <c r="K20" s="10" t="str">
        <f t="shared" ca="1" si="0"/>
        <v/>
      </c>
      <c r="L20" s="121" t="s">
        <v>374</v>
      </c>
      <c r="M20" s="121" t="s">
        <v>375</v>
      </c>
      <c r="N20" s="121"/>
      <c r="O20" s="102">
        <v>5523.1</v>
      </c>
      <c r="P20" s="102">
        <v>2</v>
      </c>
      <c r="Q20" s="12" t="str">
        <f>VLOOKUP(O20, '[1]لیست محصولات اردیبهشت ۱۴۰۳'!B:C,2,0)</f>
        <v>کوتوا دانکن | Kotowa Duncan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2550000</v>
      </c>
      <c r="U20" s="14"/>
      <c r="V20" s="15">
        <f t="shared" si="1"/>
        <v>0</v>
      </c>
      <c r="W20" s="11">
        <f t="shared" si="2"/>
        <v>2</v>
      </c>
      <c r="X20" s="13">
        <f t="shared" si="3"/>
        <v>5100000</v>
      </c>
      <c r="Y20" s="16"/>
      <c r="Z20" s="13">
        <f t="shared" si="4"/>
        <v>5100000</v>
      </c>
      <c r="AA20" s="133" t="s">
        <v>361</v>
      </c>
      <c r="AB20" s="131" t="s">
        <v>376</v>
      </c>
      <c r="AC20" s="127" t="s">
        <v>377</v>
      </c>
      <c r="AD20" s="129"/>
      <c r="AE20" s="127"/>
      <c r="AF20" s="20"/>
      <c r="AG20" s="21" t="str">
        <f t="shared" si="5"/>
        <v>TRUE</v>
      </c>
      <c r="AH20" s="22" t="str">
        <f t="shared" si="6"/>
        <v>تبریز شهرک ارم_منطقه۷_ خیابان بهشت_ ۱۰۰ متر مانده به کلانتری ۲۱_ جنب اداره ثبت احوال_ پلاک ۶  - سیاوش علی پور 09039439190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4"/>
      <c r="H21" s="126"/>
      <c r="I21" s="124"/>
      <c r="J21" s="124"/>
      <c r="K21" s="10" t="str">
        <f t="shared" ca="1" si="0"/>
        <v/>
      </c>
      <c r="L21" s="122"/>
      <c r="M21" s="122"/>
      <c r="N21" s="122"/>
      <c r="O21" s="102">
        <v>5522.1</v>
      </c>
      <c r="P21" s="102">
        <v>2</v>
      </c>
      <c r="Q21" s="12" t="str">
        <f>VLOOKUP(O21, '[1]لیست محصولات اردیبهشت ۱۴۰۳'!B:C,2,0)</f>
        <v>تامارا | Tamara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2600000</v>
      </c>
      <c r="U21" s="14"/>
      <c r="V21" s="15">
        <f t="shared" si="1"/>
        <v>0</v>
      </c>
      <c r="W21" s="11">
        <f t="shared" si="2"/>
        <v>2</v>
      </c>
      <c r="X21" s="13">
        <f t="shared" si="3"/>
        <v>5200000</v>
      </c>
      <c r="Y21" s="16"/>
      <c r="Z21" s="13">
        <f t="shared" si="4"/>
        <v>5200000</v>
      </c>
      <c r="AA21" s="134"/>
      <c r="AB21" s="132"/>
      <c r="AC21" s="128"/>
      <c r="AD21" s="130"/>
      <c r="AE21" s="128"/>
      <c r="AF21" s="20"/>
      <c r="AG21" s="21" t="str">
        <f t="shared" si="5"/>
        <v>TRUE</v>
      </c>
      <c r="AH21" s="22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02"/>
      <c r="H22" s="9"/>
      <c r="I22" s="102"/>
      <c r="J22" s="102"/>
      <c r="K22" s="10" t="str">
        <f t="shared" ca="1" si="0"/>
        <v/>
      </c>
      <c r="L22" s="11"/>
      <c r="M22" s="11"/>
      <c r="N22" s="11"/>
      <c r="O22" s="102"/>
      <c r="P22" s="102"/>
      <c r="Q22" s="12" t="e">
        <f>VLOOKUP(O22, '[1]لیست محصولات اردیبهشت ۱۴۰۳'!B:C,2,0)</f>
        <v>#N/A</v>
      </c>
      <c r="R22" s="102"/>
      <c r="S22" s="11" t="e">
        <f>VLOOKUP(O22, '[1]لیست محصولات اردیبهشت ۱۴۰۳'!B:F,5,0)</f>
        <v>#N/A</v>
      </c>
      <c r="T22" s="13" t="e">
        <f>VLOOKUP(O22, '[1]لیست محصولات اردیبهشت ۱۴۰۳'!B:G,6,0)</f>
        <v>#N/A</v>
      </c>
      <c r="U22" s="14"/>
      <c r="V22" s="15">
        <f t="shared" si="1"/>
        <v>0</v>
      </c>
      <c r="W22" s="11">
        <f t="shared" si="2"/>
        <v>0</v>
      </c>
      <c r="X22" s="13" t="e">
        <f t="shared" si="3"/>
        <v>#N/A</v>
      </c>
      <c r="Y22" s="16"/>
      <c r="Z22" s="13" t="e">
        <f t="shared" si="4"/>
        <v>#N/A</v>
      </c>
      <c r="AA22" s="17"/>
      <c r="AB22" s="12"/>
      <c r="AC22" s="18"/>
      <c r="AD22" s="19"/>
      <c r="AE22" s="18"/>
      <c r="AF22" s="20"/>
      <c r="AG22" s="21" t="str">
        <f t="shared" si="5"/>
        <v>FALSE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02"/>
      <c r="H23" s="9"/>
      <c r="I23" s="102"/>
      <c r="J23" s="102"/>
      <c r="K23" s="10" t="str">
        <f t="shared" ca="1" si="0"/>
        <v/>
      </c>
      <c r="L23" s="11"/>
      <c r="M23" s="11"/>
      <c r="N23" s="11"/>
      <c r="O23" s="102"/>
      <c r="P23" s="102"/>
      <c r="Q23" s="12" t="e">
        <f>VLOOKUP(O23, '[1]لیست محصولات اردیبهشت ۱۴۰۳'!B:C,2,0)</f>
        <v>#N/A</v>
      </c>
      <c r="R23" s="102"/>
      <c r="S23" s="11" t="e">
        <f>VLOOKUP(O23, '[1]لیست محصولات اردیبهشت ۱۴۰۳'!B:F,5,0)</f>
        <v>#N/A</v>
      </c>
      <c r="T23" s="13" t="e">
        <f>VLOOKUP(O23, '[1]لیست محصولات اردیبهشت ۱۴۰۳'!B:G,6,0)</f>
        <v>#N/A</v>
      </c>
      <c r="U23" s="14"/>
      <c r="V23" s="15">
        <f t="shared" si="1"/>
        <v>0</v>
      </c>
      <c r="W23" s="11">
        <f t="shared" si="2"/>
        <v>0</v>
      </c>
      <c r="X23" s="13" t="e">
        <f t="shared" si="3"/>
        <v>#N/A</v>
      </c>
      <c r="Y23" s="16"/>
      <c r="Z23" s="13" t="e">
        <f t="shared" si="4"/>
        <v>#N/A</v>
      </c>
      <c r="AA23" s="17"/>
      <c r="AB23" s="12"/>
      <c r="AC23" s="18"/>
      <c r="AD23" s="19"/>
      <c r="AE23" s="18"/>
      <c r="AF23" s="20"/>
      <c r="AG23" s="21" t="str">
        <f t="shared" si="5"/>
        <v>FALSE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/>
      <c r="H24" s="9"/>
      <c r="I24" s="102"/>
      <c r="J24" s="102"/>
      <c r="K24" s="10" t="str">
        <f t="shared" ca="1" si="0"/>
        <v/>
      </c>
      <c r="L24" s="11"/>
      <c r="M24" s="11"/>
      <c r="N24" s="11"/>
      <c r="O24" s="102"/>
      <c r="P24" s="102"/>
      <c r="Q24" s="12" t="e">
        <f>VLOOKUP(O24, '[1]لیست محصولات اردیبهشت ۱۴۰۳'!B:C,2,0)</f>
        <v>#N/A</v>
      </c>
      <c r="R24" s="102"/>
      <c r="S24" s="11" t="e">
        <f>VLOOKUP(O24, '[1]لیست محصولات اردیبهشت ۱۴۰۳'!B:F,5,0)</f>
        <v>#N/A</v>
      </c>
      <c r="T24" s="13" t="e">
        <f>VLOOKUP(O24, '[1]لیست محصولات اردیبهشت ۱۴۰۳'!B:G,6,0)</f>
        <v>#N/A</v>
      </c>
      <c r="U24" s="14"/>
      <c r="V24" s="15">
        <f t="shared" si="1"/>
        <v>0</v>
      </c>
      <c r="W24" s="11">
        <f t="shared" si="2"/>
        <v>0</v>
      </c>
      <c r="X24" s="13" t="e">
        <f t="shared" si="3"/>
        <v>#N/A</v>
      </c>
      <c r="Y24" s="16"/>
      <c r="Z24" s="13" t="e">
        <f t="shared" si="4"/>
        <v>#N/A</v>
      </c>
      <c r="AA24" s="17"/>
      <c r="AB24" s="12"/>
      <c r="AC24" s="18"/>
      <c r="AD24" s="19"/>
      <c r="AE24" s="18"/>
      <c r="AF24" s="20"/>
      <c r="AG24" s="21" t="str">
        <f t="shared" si="5"/>
        <v>FALSE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02"/>
      <c r="H25" s="9"/>
      <c r="I25" s="102"/>
      <c r="J25" s="102"/>
      <c r="K25" s="10" t="str">
        <f t="shared" ca="1" si="0"/>
        <v/>
      </c>
      <c r="L25" s="11"/>
      <c r="M25" s="11"/>
      <c r="N25" s="11"/>
      <c r="O25" s="102"/>
      <c r="P25" s="102"/>
      <c r="Q25" s="12" t="e">
        <f>VLOOKUP(O25, '[1]لیست محصولات اردیبهشت ۱۴۰۳'!B:C,2,0)</f>
        <v>#N/A</v>
      </c>
      <c r="R25" s="102"/>
      <c r="S25" s="11" t="e">
        <f>VLOOKUP(O25, '[1]لیست محصولات اردیبهشت ۱۴۰۳'!B:F,5,0)</f>
        <v>#N/A</v>
      </c>
      <c r="T25" s="13" t="e">
        <f>VLOOKUP(O25, '[1]لیست محصولات اردیبهشت ۱۴۰۳'!B:G,6,0)</f>
        <v>#N/A</v>
      </c>
      <c r="U25" s="14"/>
      <c r="V25" s="15">
        <f t="shared" si="1"/>
        <v>0</v>
      </c>
      <c r="W25" s="11">
        <f t="shared" si="2"/>
        <v>0</v>
      </c>
      <c r="X25" s="13" t="e">
        <f t="shared" si="3"/>
        <v>#N/A</v>
      </c>
      <c r="Y25" s="16"/>
      <c r="Z25" s="13" t="e">
        <f t="shared" si="4"/>
        <v>#N/A</v>
      </c>
      <c r="AA25" s="17"/>
      <c r="AB25" s="12"/>
      <c r="AC25" s="18"/>
      <c r="AD25" s="19"/>
      <c r="AE25" s="18"/>
      <c r="AF25" s="20"/>
      <c r="AG25" s="21" t="str">
        <f t="shared" si="5"/>
        <v>FALSE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02"/>
      <c r="H26" s="9"/>
      <c r="I26" s="102"/>
      <c r="J26" s="102"/>
      <c r="K26" s="10" t="str">
        <f t="shared" ca="1" si="0"/>
        <v/>
      </c>
      <c r="L26" s="11"/>
      <c r="M26" s="11"/>
      <c r="N26" s="11"/>
      <c r="O26" s="102"/>
      <c r="P26" s="102"/>
      <c r="Q26" s="12" t="e">
        <f>VLOOKUP(O26, '[1]لیست محصولات اردیبهشت ۱۴۰۳'!B:C,2,0)</f>
        <v>#N/A</v>
      </c>
      <c r="R26" s="102"/>
      <c r="S26" s="11" t="e">
        <f>VLOOKUP(O26, '[1]لیست محصولات اردیبهشت ۱۴۰۳'!B:F,5,0)</f>
        <v>#N/A</v>
      </c>
      <c r="T26" s="13" t="e">
        <f>VLOOKUP(O26, '[1]لیست محصولات اردیبهشت ۱۴۰۳'!B:G,6,0)</f>
        <v>#N/A</v>
      </c>
      <c r="U26" s="14"/>
      <c r="V26" s="15">
        <f t="shared" si="1"/>
        <v>0</v>
      </c>
      <c r="W26" s="11">
        <f t="shared" si="2"/>
        <v>0</v>
      </c>
      <c r="X26" s="13" t="e">
        <f t="shared" si="3"/>
        <v>#N/A</v>
      </c>
      <c r="Y26" s="16"/>
      <c r="Z26" s="13" t="e">
        <f t="shared" si="4"/>
        <v>#N/A</v>
      </c>
      <c r="AA26" s="17"/>
      <c r="AB26" s="12"/>
      <c r="AC26" s="18"/>
      <c r="AD26" s="19"/>
      <c r="AE26" s="18"/>
      <c r="AF26" s="20"/>
      <c r="AG26" s="21" t="str">
        <f t="shared" si="5"/>
        <v>FALSE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/>
      <c r="H27" s="9"/>
      <c r="I27" s="102"/>
      <c r="J27" s="102"/>
      <c r="K27" s="10" t="str">
        <f t="shared" ca="1" si="0"/>
        <v/>
      </c>
      <c r="L27" s="11"/>
      <c r="M27" s="11"/>
      <c r="N27" s="11"/>
      <c r="O27" s="102"/>
      <c r="P27" s="102"/>
      <c r="Q27" s="12" t="e">
        <f>VLOOKUP(O27, '[1]لیست محصولات اردیبهشت ۱۴۰۳'!B:C,2,0)</f>
        <v>#N/A</v>
      </c>
      <c r="R27" s="102"/>
      <c r="S27" s="11" t="e">
        <f>VLOOKUP(O27, '[1]لیست محصولات اردیبهشت ۱۴۰۳'!B:F,5,0)</f>
        <v>#N/A</v>
      </c>
      <c r="T27" s="13" t="e">
        <f>VLOOKUP(O27, '[1]لیست محصولات اردیبهشت ۱۴۰۳'!B:G,6,0)</f>
        <v>#N/A</v>
      </c>
      <c r="U27" s="14"/>
      <c r="V27" s="15">
        <f t="shared" si="1"/>
        <v>0</v>
      </c>
      <c r="W27" s="11">
        <f t="shared" si="2"/>
        <v>0</v>
      </c>
      <c r="X27" s="13" t="e">
        <f t="shared" si="3"/>
        <v>#N/A</v>
      </c>
      <c r="Y27" s="16"/>
      <c r="Z27" s="13" t="e">
        <f t="shared" si="4"/>
        <v>#N/A</v>
      </c>
      <c r="AA27" s="17"/>
      <c r="AB27" s="12"/>
      <c r="AC27" s="18"/>
      <c r="AD27" s="19"/>
      <c r="AE27" s="18"/>
      <c r="AF27" s="20"/>
      <c r="AG27" s="21" t="str">
        <f t="shared" si="5"/>
        <v>FALSE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/>
      <c r="H28" s="9"/>
      <c r="I28" s="102"/>
      <c r="J28" s="102"/>
      <c r="K28" s="10" t="str">
        <f t="shared" ca="1" si="0"/>
        <v/>
      </c>
      <c r="L28" s="11"/>
      <c r="M28" s="11"/>
      <c r="N28" s="11"/>
      <c r="O28" s="102"/>
      <c r="P28" s="102"/>
      <c r="Q28" s="12" t="e">
        <f>VLOOKUP(O28, '[1]لیست محصولات اردیبهشت ۱۴۰۳'!B:C,2,0)</f>
        <v>#N/A</v>
      </c>
      <c r="R28" s="102"/>
      <c r="S28" s="11" t="e">
        <f>VLOOKUP(O28, '[1]لیست محصولات اردیبهشت ۱۴۰۳'!B:F,5,0)</f>
        <v>#N/A</v>
      </c>
      <c r="T28" s="13" t="e">
        <f>VLOOKUP(O28, '[1]لیست محصولات اردیبهشت ۱۴۰۳'!B:G,6,0)</f>
        <v>#N/A</v>
      </c>
      <c r="U28" s="14"/>
      <c r="V28" s="15">
        <f t="shared" si="1"/>
        <v>0</v>
      </c>
      <c r="W28" s="11">
        <f t="shared" si="2"/>
        <v>0</v>
      </c>
      <c r="X28" s="13" t="e">
        <f t="shared" si="3"/>
        <v>#N/A</v>
      </c>
      <c r="Y28" s="16"/>
      <c r="Z28" s="13" t="e">
        <f t="shared" si="4"/>
        <v>#N/A</v>
      </c>
      <c r="AA28" s="17"/>
      <c r="AB28" s="12"/>
      <c r="AC28" s="18"/>
      <c r="AD28" s="19"/>
      <c r="AE28" s="18"/>
      <c r="AF28" s="20"/>
      <c r="AG28" s="21" t="str">
        <f t="shared" si="5"/>
        <v>FALSE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/>
      <c r="H29" s="9"/>
      <c r="I29" s="102"/>
      <c r="J29" s="102"/>
      <c r="K29" s="10" t="str">
        <f t="shared" ca="1" si="0"/>
        <v/>
      </c>
      <c r="L29" s="11"/>
      <c r="M29" s="11"/>
      <c r="N29" s="11"/>
      <c r="O29" s="102"/>
      <c r="P29" s="102"/>
      <c r="Q29" s="12" t="e">
        <f>VLOOKUP(O29, '[1]لیست محصولات اردیبهشت ۱۴۰۳'!B:C,2,0)</f>
        <v>#N/A</v>
      </c>
      <c r="R29" s="102"/>
      <c r="S29" s="11" t="e">
        <f>VLOOKUP(O29, '[1]لیست محصولات اردیبهشت ۱۴۰۳'!B:F,5,0)</f>
        <v>#N/A</v>
      </c>
      <c r="T29" s="13" t="e">
        <f>VLOOKUP(O29, '[1]لیست محصولات اردیبهشت ۱۴۰۳'!B:G,6,0)</f>
        <v>#N/A</v>
      </c>
      <c r="U29" s="14"/>
      <c r="V29" s="15">
        <f t="shared" si="1"/>
        <v>0</v>
      </c>
      <c r="W29" s="11">
        <f t="shared" si="2"/>
        <v>0</v>
      </c>
      <c r="X29" s="13" t="e">
        <f t="shared" si="3"/>
        <v>#N/A</v>
      </c>
      <c r="Y29" s="16"/>
      <c r="Z29" s="13" t="e">
        <f t="shared" si="4"/>
        <v>#N/A</v>
      </c>
      <c r="AA29" s="17"/>
      <c r="AB29" s="12"/>
      <c r="AC29" s="18"/>
      <c r="AD29" s="19"/>
      <c r="AE29" s="18"/>
      <c r="AF29" s="20"/>
      <c r="AG29" s="21" t="str">
        <f t="shared" si="5"/>
        <v>FALSE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/>
      <c r="H30" s="9"/>
      <c r="I30" s="102"/>
      <c r="J30" s="102"/>
      <c r="K30" s="10" t="str">
        <f t="shared" ca="1" si="0"/>
        <v/>
      </c>
      <c r="L30" s="11"/>
      <c r="M30" s="11"/>
      <c r="N30" s="11"/>
      <c r="O30" s="102"/>
      <c r="P30" s="102"/>
      <c r="Q30" s="12" t="e">
        <f>VLOOKUP(O30, '[1]لیست محصولات اردیبهشت ۱۴۰۳'!B:C,2,0)</f>
        <v>#N/A</v>
      </c>
      <c r="R30" s="102"/>
      <c r="S30" s="11" t="e">
        <f>VLOOKUP(O30, '[1]لیست محصولات اردیبهشت ۱۴۰۳'!B:F,5,0)</f>
        <v>#N/A</v>
      </c>
      <c r="T30" s="13" t="e">
        <f>VLOOKUP(O30, '[1]لیست محصولات اردیبهشت ۱۴۰۳'!B:G,6,0)</f>
        <v>#N/A</v>
      </c>
      <c r="U30" s="14"/>
      <c r="V30" s="15">
        <f t="shared" si="1"/>
        <v>0</v>
      </c>
      <c r="W30" s="11">
        <f t="shared" si="2"/>
        <v>0</v>
      </c>
      <c r="X30" s="13" t="e">
        <f t="shared" si="3"/>
        <v>#N/A</v>
      </c>
      <c r="Y30" s="16"/>
      <c r="Z30" s="13" t="e">
        <f t="shared" si="4"/>
        <v>#N/A</v>
      </c>
      <c r="AA30" s="17"/>
      <c r="AB30" s="12"/>
      <c r="AC30" s="18"/>
      <c r="AD30" s="19"/>
      <c r="AE30" s="18"/>
      <c r="AF30" s="20"/>
      <c r="AG30" s="21" t="str">
        <f t="shared" si="5"/>
        <v>FALSE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/>
      <c r="H31" s="9"/>
      <c r="I31" s="102"/>
      <c r="J31" s="102"/>
      <c r="K31" s="10" t="str">
        <f t="shared" ca="1" si="0"/>
        <v/>
      </c>
      <c r="L31" s="11"/>
      <c r="M31" s="11"/>
      <c r="N31" s="11"/>
      <c r="O31" s="102"/>
      <c r="P31" s="102"/>
      <c r="Q31" s="12" t="e">
        <f>VLOOKUP(O31, '[1]لیست محصولات اردیبهشت ۱۴۰۳'!B:C,2,0)</f>
        <v>#N/A</v>
      </c>
      <c r="R31" s="102"/>
      <c r="S31" s="11" t="e">
        <f>VLOOKUP(O31, '[1]لیست محصولات اردیبهشت ۱۴۰۳'!B:F,5,0)</f>
        <v>#N/A</v>
      </c>
      <c r="T31" s="13" t="e">
        <f>VLOOKUP(O31, '[1]لیست محصولات اردیبهشت ۱۴۰۳'!B:G,6,0)</f>
        <v>#N/A</v>
      </c>
      <c r="U31" s="14"/>
      <c r="V31" s="15">
        <f t="shared" si="1"/>
        <v>0</v>
      </c>
      <c r="W31" s="11">
        <f t="shared" si="2"/>
        <v>0</v>
      </c>
      <c r="X31" s="13" t="e">
        <f t="shared" si="3"/>
        <v>#N/A</v>
      </c>
      <c r="Y31" s="16"/>
      <c r="Z31" s="13" t="e">
        <f t="shared" si="4"/>
        <v>#N/A</v>
      </c>
      <c r="AA31" s="17"/>
      <c r="AB31" s="12"/>
      <c r="AC31" s="18"/>
      <c r="AD31" s="19"/>
      <c r="AE31" s="18"/>
      <c r="AF31" s="20"/>
      <c r="AG31" s="21" t="str">
        <f t="shared" si="5"/>
        <v>FALSE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02"/>
      <c r="H32" s="9"/>
      <c r="I32" s="102"/>
      <c r="J32" s="102"/>
      <c r="K32" s="10" t="str">
        <f t="shared" ca="1" si="0"/>
        <v/>
      </c>
      <c r="L32" s="11"/>
      <c r="M32" s="11"/>
      <c r="N32" s="11"/>
      <c r="O32" s="102"/>
      <c r="P32" s="102"/>
      <c r="Q32" s="12" t="e">
        <f>VLOOKUP(O32, '[1]لیست محصولات اردیبهشت ۱۴۰۳'!B:C,2,0)</f>
        <v>#N/A</v>
      </c>
      <c r="R32" s="102"/>
      <c r="S32" s="11" t="e">
        <f>VLOOKUP(O32, '[1]لیست محصولات اردیبهشت ۱۴۰۳'!B:F,5,0)</f>
        <v>#N/A</v>
      </c>
      <c r="T32" s="13" t="e">
        <f>VLOOKUP(O32, '[1]لیست محصولات اردیبهشت ۱۴۰۳'!B:G,6,0)</f>
        <v>#N/A</v>
      </c>
      <c r="U32" s="14"/>
      <c r="V32" s="15">
        <f t="shared" si="1"/>
        <v>0</v>
      </c>
      <c r="W32" s="11">
        <f t="shared" si="2"/>
        <v>0</v>
      </c>
      <c r="X32" s="13" t="e">
        <f t="shared" si="3"/>
        <v>#N/A</v>
      </c>
      <c r="Y32" s="16"/>
      <c r="Z32" s="13" t="e">
        <f t="shared" si="4"/>
        <v>#N/A</v>
      </c>
      <c r="AA32" s="17"/>
      <c r="AB32" s="12"/>
      <c r="AC32" s="18"/>
      <c r="AD32" s="19"/>
      <c r="AE32" s="18"/>
      <c r="AF32" s="20"/>
      <c r="AG32" s="21" t="str">
        <f t="shared" si="5"/>
        <v>FALSE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/>
      <c r="H33" s="9"/>
      <c r="I33" s="102"/>
      <c r="J33" s="102"/>
      <c r="K33" s="10" t="str">
        <f t="shared" ca="1" si="0"/>
        <v/>
      </c>
      <c r="L33" s="11"/>
      <c r="M33" s="11"/>
      <c r="N33" s="11"/>
      <c r="O33" s="102"/>
      <c r="P33" s="102"/>
      <c r="Q33" s="12" t="e">
        <f>VLOOKUP(O33, '[1]لیست محصولات اردیبهشت ۱۴۰۳'!B:C,2,0)</f>
        <v>#N/A</v>
      </c>
      <c r="R33" s="102"/>
      <c r="S33" s="11" t="e">
        <f>VLOOKUP(O33, '[1]لیست محصولات اردیبهشت ۱۴۰۳'!B:F,5,0)</f>
        <v>#N/A</v>
      </c>
      <c r="T33" s="13" t="e">
        <f>VLOOKUP(O33, '[1]لیست محصولات اردیبهشت ۱۴۰۳'!B:G,6,0)</f>
        <v>#N/A</v>
      </c>
      <c r="U33" s="14"/>
      <c r="V33" s="15">
        <f t="shared" si="1"/>
        <v>0</v>
      </c>
      <c r="W33" s="11">
        <f t="shared" si="2"/>
        <v>0</v>
      </c>
      <c r="X33" s="13" t="e">
        <f t="shared" si="3"/>
        <v>#N/A</v>
      </c>
      <c r="Y33" s="16"/>
      <c r="Z33" s="13" t="e">
        <f t="shared" si="4"/>
        <v>#N/A</v>
      </c>
      <c r="AA33" s="17"/>
      <c r="AB33" s="12"/>
      <c r="AC33" s="18"/>
      <c r="AD33" s="19"/>
      <c r="AE33" s="18"/>
      <c r="AF33" s="20"/>
      <c r="AG33" s="21" t="str">
        <f t="shared" si="5"/>
        <v>FALSE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/>
      <c r="H34" s="9"/>
      <c r="I34" s="102"/>
      <c r="J34" s="102"/>
      <c r="K34" s="10" t="str">
        <f t="shared" ca="1" si="0"/>
        <v/>
      </c>
      <c r="L34" s="11"/>
      <c r="M34" s="11"/>
      <c r="N34" s="11"/>
      <c r="O34" s="102"/>
      <c r="P34" s="102"/>
      <c r="Q34" s="12" t="e">
        <f>VLOOKUP(O34, '[1]لیست محصولات اردیبهشت ۱۴۰۳'!B:C,2,0)</f>
        <v>#N/A</v>
      </c>
      <c r="R34" s="102"/>
      <c r="S34" s="11" t="e">
        <f>VLOOKUP(O34, '[1]لیست محصولات اردیبهشت ۱۴۰۳'!B:F,5,0)</f>
        <v>#N/A</v>
      </c>
      <c r="T34" s="13" t="e">
        <f>VLOOKUP(O34, '[1]لیست محصولات اردیبهشت ۱۴۰۳'!B:G,6,0)</f>
        <v>#N/A</v>
      </c>
      <c r="U34" s="14"/>
      <c r="V34" s="15">
        <f t="shared" si="1"/>
        <v>0</v>
      </c>
      <c r="W34" s="11">
        <f t="shared" si="2"/>
        <v>0</v>
      </c>
      <c r="X34" s="13" t="e">
        <f t="shared" si="3"/>
        <v>#N/A</v>
      </c>
      <c r="Y34" s="16"/>
      <c r="Z34" s="13" t="e">
        <f t="shared" si="4"/>
        <v>#N/A</v>
      </c>
      <c r="AA34" s="17"/>
      <c r="AB34" s="12"/>
      <c r="AC34" s="18"/>
      <c r="AD34" s="19"/>
      <c r="AE34" s="18"/>
      <c r="AF34" s="20"/>
      <c r="AG34" s="21" t="str">
        <f t="shared" si="5"/>
        <v>FALSE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/>
      <c r="H35" s="9"/>
      <c r="I35" s="102"/>
      <c r="J35" s="102"/>
      <c r="K35" s="10" t="str">
        <f t="shared" ca="1" si="0"/>
        <v/>
      </c>
      <c r="L35" s="11"/>
      <c r="M35" s="11"/>
      <c r="N35" s="11"/>
      <c r="O35" s="102"/>
      <c r="P35" s="102"/>
      <c r="Q35" s="12" t="e">
        <f>VLOOKUP(O35, '[1]لیست محصولات اردیبهشت ۱۴۰۳'!B:C,2,0)</f>
        <v>#N/A</v>
      </c>
      <c r="R35" s="102"/>
      <c r="S35" s="11" t="e">
        <f>VLOOKUP(O35, '[1]لیست محصولات اردیبهشت ۱۴۰۳'!B:F,5,0)</f>
        <v>#N/A</v>
      </c>
      <c r="T35" s="13" t="e">
        <f>VLOOKUP(O35, '[1]لیست محصولات اردیبهشت ۱۴۰۳'!B:G,6,0)</f>
        <v>#N/A</v>
      </c>
      <c r="U35" s="14"/>
      <c r="V35" s="15">
        <f t="shared" si="1"/>
        <v>0</v>
      </c>
      <c r="W35" s="11">
        <f t="shared" si="2"/>
        <v>0</v>
      </c>
      <c r="X35" s="13" t="e">
        <f t="shared" si="3"/>
        <v>#N/A</v>
      </c>
      <c r="Y35" s="16"/>
      <c r="Z35" s="13" t="e">
        <f t="shared" si="4"/>
        <v>#N/A</v>
      </c>
      <c r="AA35" s="17"/>
      <c r="AB35" s="12"/>
      <c r="AC35" s="18"/>
      <c r="AD35" s="19"/>
      <c r="AE35" s="18"/>
      <c r="AF35" s="20"/>
      <c r="AG35" s="21" t="str">
        <f t="shared" si="5"/>
        <v>FALSE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/>
      <c r="H36" s="9"/>
      <c r="I36" s="102"/>
      <c r="J36" s="102"/>
      <c r="K36" s="10" t="str">
        <f t="shared" ca="1" si="0"/>
        <v/>
      </c>
      <c r="L36" s="11"/>
      <c r="M36" s="11"/>
      <c r="N36" s="11"/>
      <c r="O36" s="102"/>
      <c r="P36" s="102"/>
      <c r="Q36" s="12" t="e">
        <f>VLOOKUP(O36, '[1]لیست محصولات اردیبهشت ۱۴۰۳'!B:C,2,0)</f>
        <v>#N/A</v>
      </c>
      <c r="R36" s="102"/>
      <c r="S36" s="11" t="e">
        <f>VLOOKUP(O36, '[1]لیست محصولات اردیبهشت ۱۴۰۳'!B:F,5,0)</f>
        <v>#N/A</v>
      </c>
      <c r="T36" s="13" t="e">
        <f>VLOOKUP(O36, '[1]لیست محصولات اردیبهشت ۱۴۰۳'!B:G,6,0)</f>
        <v>#N/A</v>
      </c>
      <c r="U36" s="14"/>
      <c r="V36" s="15">
        <f t="shared" si="1"/>
        <v>0</v>
      </c>
      <c r="W36" s="11">
        <f t="shared" si="2"/>
        <v>0</v>
      </c>
      <c r="X36" s="13" t="e">
        <f t="shared" si="3"/>
        <v>#N/A</v>
      </c>
      <c r="Y36" s="16"/>
      <c r="Z36" s="13" t="e">
        <f t="shared" si="4"/>
        <v>#N/A</v>
      </c>
      <c r="AA36" s="17"/>
      <c r="AB36" s="12"/>
      <c r="AC36" s="18"/>
      <c r="AD36" s="19"/>
      <c r="AE36" s="18"/>
      <c r="AF36" s="20"/>
      <c r="AG36" s="21" t="str">
        <f t="shared" si="5"/>
        <v>FALSE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0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1"/>
        <v>0</v>
      </c>
      <c r="W37" s="11">
        <f t="shared" si="2"/>
        <v>0</v>
      </c>
      <c r="X37" s="13" t="e">
        <f t="shared" si="3"/>
        <v>#N/A</v>
      </c>
      <c r="Y37" s="16"/>
      <c r="Z37" s="13" t="e">
        <f t="shared" si="4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0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1"/>
        <v>0</v>
      </c>
      <c r="W38" s="11">
        <f t="shared" si="2"/>
        <v>0</v>
      </c>
      <c r="X38" s="13" t="e">
        <f t="shared" si="3"/>
        <v>#N/A</v>
      </c>
      <c r="Y38" s="16"/>
      <c r="Z38" s="13" t="e">
        <f t="shared" si="4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3</v>
      </c>
      <c r="AI240" s="53">
        <f t="shared" si="19"/>
        <v>0</v>
      </c>
      <c r="AJ240" s="54">
        <f>AH240-AI240</f>
        <v>3</v>
      </c>
      <c r="AK240" s="55">
        <f t="shared" si="23"/>
        <v>0.45</v>
      </c>
      <c r="AL240" s="56">
        <f>AO240+AQ240-[3]Sheet1!$AH241</f>
        <v>0</v>
      </c>
      <c r="AM240" s="56">
        <f t="shared" si="25"/>
        <v>-3</v>
      </c>
      <c r="AN240" s="55">
        <f t="shared" si="21"/>
        <v>0</v>
      </c>
      <c r="AO240" s="56"/>
      <c r="AP240" s="55">
        <f t="shared" si="22"/>
        <v>-0.45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0</v>
      </c>
      <c r="AI241" s="53">
        <f t="shared" si="19"/>
        <v>0</v>
      </c>
      <c r="AJ241" s="54">
        <f t="shared" ref="AJ241:AJ264" si="27">AH241-AI241</f>
        <v>0</v>
      </c>
      <c r="AK241" s="55">
        <f>AH241*AG241/1000</f>
        <v>0</v>
      </c>
      <c r="AL241" s="56">
        <f>AO241+AQ241-[3]Sheet1!$AH242</f>
        <v>0</v>
      </c>
      <c r="AM241" s="56">
        <f t="shared" si="25"/>
        <v>0</v>
      </c>
      <c r="AN241" s="55">
        <f t="shared" si="21"/>
        <v>0</v>
      </c>
      <c r="AO241" s="56"/>
      <c r="AP241" s="55" t="str">
        <f t="shared" si="22"/>
        <v/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20</v>
      </c>
      <c r="AI242" s="53">
        <f t="shared" si="19"/>
        <v>0</v>
      </c>
      <c r="AJ242" s="54">
        <f t="shared" si="27"/>
        <v>20</v>
      </c>
      <c r="AK242" s="55">
        <f t="shared" ref="AK242:AK267" si="28">AH242*AG242/1000</f>
        <v>80</v>
      </c>
      <c r="AL242" s="56">
        <f>AO242+AQ242-[3]Sheet1!$AH243</f>
        <v>0</v>
      </c>
      <c r="AM242" s="56">
        <f t="shared" si="25"/>
        <v>-20</v>
      </c>
      <c r="AN242" s="55">
        <f t="shared" si="21"/>
        <v>0</v>
      </c>
      <c r="AO242" s="56"/>
      <c r="AP242" s="55">
        <f t="shared" si="22"/>
        <v>-80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0</v>
      </c>
      <c r="AI251" s="53">
        <f t="shared" si="19"/>
        <v>0</v>
      </c>
      <c r="AJ251" s="54">
        <f t="shared" si="27"/>
        <v>0</v>
      </c>
      <c r="AK251" s="55">
        <f t="shared" si="28"/>
        <v>0</v>
      </c>
      <c r="AL251" s="56">
        <f>AO251+AQ251-[3]Sheet1!$AH252</f>
        <v>0</v>
      </c>
      <c r="AM251" s="56">
        <f t="shared" si="25"/>
        <v>0</v>
      </c>
      <c r="AN251" s="55">
        <f t="shared" si="21"/>
        <v>0</v>
      </c>
      <c r="AO251" s="56"/>
      <c r="AP251" s="55" t="str">
        <f t="shared" si="22"/>
        <v/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0</v>
      </c>
      <c r="AI252" s="53">
        <f t="shared" si="19"/>
        <v>0</v>
      </c>
      <c r="AJ252" s="54">
        <f t="shared" si="27"/>
        <v>0</v>
      </c>
      <c r="AK252" s="55">
        <f t="shared" si="28"/>
        <v>0</v>
      </c>
      <c r="AL252" s="56">
        <f>AO252+AQ252-[3]Sheet1!$AH253</f>
        <v>0</v>
      </c>
      <c r="AM252" s="56">
        <f t="shared" si="25"/>
        <v>0</v>
      </c>
      <c r="AN252" s="55">
        <f t="shared" si="21"/>
        <v>0</v>
      </c>
      <c r="AO252" s="56"/>
      <c r="AP252" s="55" t="str">
        <f t="shared" si="22"/>
        <v/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2</v>
      </c>
      <c r="AI253" s="53">
        <f t="shared" si="19"/>
        <v>0</v>
      </c>
      <c r="AJ253" s="54">
        <f t="shared" si="27"/>
        <v>2</v>
      </c>
      <c r="AK253" s="55">
        <f t="shared" si="28"/>
        <v>0.3</v>
      </c>
      <c r="AL253" s="56">
        <f>AO253+AQ253-[3]Sheet1!$AH254</f>
        <v>0</v>
      </c>
      <c r="AM253" s="56">
        <f t="shared" si="25"/>
        <v>-2</v>
      </c>
      <c r="AN253" s="55">
        <f t="shared" si="21"/>
        <v>0</v>
      </c>
      <c r="AO253" s="56"/>
      <c r="AP253" s="55">
        <f t="shared" si="22"/>
        <v>-0.3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0</v>
      </c>
      <c r="AI254" s="53">
        <f t="shared" si="19"/>
        <v>0</v>
      </c>
      <c r="AJ254" s="54">
        <f t="shared" si="27"/>
        <v>0</v>
      </c>
      <c r="AK254" s="55">
        <f t="shared" si="28"/>
        <v>0</v>
      </c>
      <c r="AL254" s="56">
        <f>AO254+AQ254-[3]Sheet1!$AH255</f>
        <v>0</v>
      </c>
      <c r="AM254" s="56">
        <f t="shared" si="25"/>
        <v>0</v>
      </c>
      <c r="AN254" s="55">
        <f t="shared" si="21"/>
        <v>0</v>
      </c>
      <c r="AO254" s="56"/>
      <c r="AP254" s="55" t="str">
        <f t="shared" si="22"/>
        <v/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0">
    <mergeCell ref="AE14:AE17"/>
    <mergeCell ref="M14:M17"/>
    <mergeCell ref="N14:N17"/>
    <mergeCell ref="AD14:AD17"/>
    <mergeCell ref="AC14:AC17"/>
    <mergeCell ref="AB14:AB17"/>
    <mergeCell ref="AA14:AA17"/>
    <mergeCell ref="G14:G17"/>
    <mergeCell ref="H14:H17"/>
    <mergeCell ref="I14:I17"/>
    <mergeCell ref="J14:J17"/>
    <mergeCell ref="L14:L17"/>
    <mergeCell ref="G12:G13"/>
    <mergeCell ref="AD12:AD13"/>
    <mergeCell ref="AC12:AC13"/>
    <mergeCell ref="AB12:AB13"/>
    <mergeCell ref="AA12:AA13"/>
    <mergeCell ref="M12:M13"/>
    <mergeCell ref="L12:L13"/>
    <mergeCell ref="J12:J13"/>
    <mergeCell ref="I12:I13"/>
    <mergeCell ref="H12:H13"/>
    <mergeCell ref="AD6:AD8"/>
    <mergeCell ref="AC6:AC8"/>
    <mergeCell ref="AB6:AB8"/>
    <mergeCell ref="AA6:AA8"/>
    <mergeCell ref="N12:N13"/>
    <mergeCell ref="A1:B1"/>
    <mergeCell ref="C1:D1"/>
    <mergeCell ref="E1:F1"/>
    <mergeCell ref="U1:V1"/>
    <mergeCell ref="N6:N8"/>
    <mergeCell ref="M6:M8"/>
    <mergeCell ref="L6:L8"/>
    <mergeCell ref="J6:J8"/>
    <mergeCell ref="I6:I8"/>
    <mergeCell ref="H6:H8"/>
    <mergeCell ref="G6:G8"/>
    <mergeCell ref="H20:H21"/>
    <mergeCell ref="G20:G21"/>
    <mergeCell ref="AE20:AE21"/>
    <mergeCell ref="AD20:AD21"/>
    <mergeCell ref="AC20:AC21"/>
    <mergeCell ref="AB20:AB21"/>
    <mergeCell ref="AA20:AA21"/>
    <mergeCell ref="N20:N21"/>
    <mergeCell ref="M20:M21"/>
    <mergeCell ref="L20:L21"/>
    <mergeCell ref="J20:J21"/>
    <mergeCell ref="I20:I21"/>
  </mergeCells>
  <conditionalFormatting sqref="G2:J3 AD2:AD6 Z2:Z200 J4:J6 J9:J12 AD9:AD12 G11:I12 G14:J14 AD14 AD18:AD20 G22:J200 AD22:AD200">
    <cfRule type="expression" dxfId="32" priority="69">
      <formula>$A2</formula>
    </cfRule>
    <cfRule type="expression" dxfId="31" priority="71">
      <formula>$E2</formula>
    </cfRule>
  </conditionalFormatting>
  <conditionalFormatting sqref="G18:J20">
    <cfRule type="expression" dxfId="30" priority="1">
      <formula>$A18</formula>
    </cfRule>
    <cfRule type="expression" dxfId="29" priority="3">
      <formula>$E18</formula>
    </cfRule>
  </conditionalFormatting>
  <conditionalFormatting sqref="G18:P20">
    <cfRule type="expression" dxfId="28" priority="2">
      <formula>$C18</formula>
    </cfRule>
  </conditionalFormatting>
  <conditionalFormatting sqref="K2:Z2 G2:J3 AA2:AF6 Q3:Z200 J4:J6 J9:J12 AA9:AF12 G11:I12 G14:P14 AA14:AF14 AA18:AF20 G22:P200 AA22:AF200 K3:P3 H4:H6 K4:K10 O4:P10 AE7:AF8 H9:H10 K11:P12 K13 O13:P13 AE13:AF13 K15:K17 O15:P17 AF15:AF17 K21 O21:P21 AF21">
    <cfRule type="expression" dxfId="27" priority="70">
      <formula>$C2</formula>
    </cfRule>
  </conditionalFormatting>
  <conditionalFormatting sqref="W2:W200">
    <cfRule type="expression" dxfId="26" priority="68">
      <formula>$AG2</formula>
    </cfRule>
  </conditionalFormatting>
  <conditionalFormatting sqref="AL203:AM203">
    <cfRule type="dataBar" priority="33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{98EB4C80-A750-4F1D-8EF3-6AE86E6C8223}</x14:id>
        </ext>
      </extLst>
    </cfRule>
  </conditionalFormatting>
  <conditionalFormatting sqref="AL204:AM204">
    <cfRule type="dataBar" priority="32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{147E43C3-6E49-42AF-8FF0-69FCC9F48709}</x14:id>
        </ext>
      </extLst>
    </cfRule>
  </conditionalFormatting>
  <conditionalFormatting sqref="AL205:AM205">
    <cfRule type="dataBar" priority="31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{6D69FFA6-C20E-475E-881C-1DC02D2EC87F}</x14:id>
        </ext>
      </extLst>
    </cfRule>
  </conditionalFormatting>
  <conditionalFormatting sqref="AL206:AM206">
    <cfRule type="dataBar" priority="30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{FE88AEBC-D8A2-4DFD-837B-E1674FF1946A}</x14:id>
        </ext>
      </extLst>
    </cfRule>
  </conditionalFormatting>
  <conditionalFormatting sqref="AL207:AM207">
    <cfRule type="dataBar" priority="29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{F8658F3C-2332-4856-9364-666F91B8008E}</x14:id>
        </ext>
      </extLst>
    </cfRule>
  </conditionalFormatting>
  <conditionalFormatting sqref="AL208:AM208">
    <cfRule type="dataBar" priority="28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{F940A259-4F54-4C6C-829D-F80919F132AB}</x14:id>
        </ext>
      </extLst>
    </cfRule>
  </conditionalFormatting>
  <conditionalFormatting sqref="AL209:AM209">
    <cfRule type="dataBar" priority="27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{A6D6EDCC-A004-4A10-8CD5-A44B97F5457F}</x14:id>
        </ext>
      </extLst>
    </cfRule>
  </conditionalFormatting>
  <conditionalFormatting sqref="AL210:AM210">
    <cfRule type="dataBar" priority="26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{691610E1-17DC-47C5-A9A3-C6DE075F3240}</x14:id>
        </ext>
      </extLst>
    </cfRule>
  </conditionalFormatting>
  <conditionalFormatting sqref="AL211:AM211">
    <cfRule type="dataBar" priority="25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{A5BAB1C7-B4C6-499C-9F39-75DDB62C9875}</x14:id>
        </ext>
      </extLst>
    </cfRule>
  </conditionalFormatting>
  <conditionalFormatting sqref="AL212:AM212">
    <cfRule type="dataBar" priority="24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{A7BE6B51-5117-4B88-84D1-6F9DE9E5AF35}</x14:id>
        </ext>
      </extLst>
    </cfRule>
  </conditionalFormatting>
  <conditionalFormatting sqref="AL213:AM213">
    <cfRule type="dataBar" priority="23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{F063CDC2-6362-454E-8879-5E8244FED57A}</x14:id>
        </ext>
      </extLst>
    </cfRule>
  </conditionalFormatting>
  <conditionalFormatting sqref="AL214:AM214">
    <cfRule type="dataBar" priority="22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{31701F5A-6405-42A2-8698-6E1812C43FCB}</x14:id>
        </ext>
      </extLst>
    </cfRule>
  </conditionalFormatting>
  <conditionalFormatting sqref="AL215:AM215">
    <cfRule type="dataBar" priority="21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{4A87025C-5908-4FC0-9E45-1F72131EBB1D}</x14:id>
        </ext>
      </extLst>
    </cfRule>
  </conditionalFormatting>
  <conditionalFormatting sqref="AL216:AM216">
    <cfRule type="dataBar" priority="20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{63EA8373-81BA-44D2-A2BE-30A8B380516F}</x14:id>
        </ext>
      </extLst>
    </cfRule>
  </conditionalFormatting>
  <conditionalFormatting sqref="AL217:AM217">
    <cfRule type="dataBar" priority="19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{6B971F62-5C53-4D4D-8FCF-786E73B78A33}</x14:id>
        </ext>
      </extLst>
    </cfRule>
  </conditionalFormatting>
  <conditionalFormatting sqref="AL218:AM218">
    <cfRule type="dataBar" priority="18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{5D6D5A8B-96FD-4203-B014-B1AD6DB9E280}</x14:id>
        </ext>
      </extLst>
    </cfRule>
  </conditionalFormatting>
  <conditionalFormatting sqref="AL219:AM219">
    <cfRule type="dataBar" priority="17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{6F351C29-78D1-4A33-AAE4-6EDB4672F15A}</x14:id>
        </ext>
      </extLst>
    </cfRule>
  </conditionalFormatting>
  <conditionalFormatting sqref="AL220:AM220">
    <cfRule type="dataBar" priority="16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{D69F9E69-04C6-41A7-90E3-3930A9754D46}</x14:id>
        </ext>
      </extLst>
    </cfRule>
  </conditionalFormatting>
  <conditionalFormatting sqref="AL221:AM221">
    <cfRule type="dataBar" priority="34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{D7876D54-7CB1-41FB-A0DB-C513BBC84409}</x14:id>
        </ext>
      </extLst>
    </cfRule>
  </conditionalFormatting>
  <conditionalFormatting sqref="AL223:AM223">
    <cfRule type="dataBar" priority="35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{C825902F-37A2-41AF-BAD5-C7EEFE126B58}</x14:id>
        </ext>
      </extLst>
    </cfRule>
  </conditionalFormatting>
  <conditionalFormatting sqref="AL224:AM224">
    <cfRule type="dataBar" priority="36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{9632BFD6-C52C-4DFA-98A4-7ABDB674A5C4}</x14:id>
        </ext>
      </extLst>
    </cfRule>
  </conditionalFormatting>
  <conditionalFormatting sqref="AL225:AM225">
    <cfRule type="dataBar" priority="37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{AE52226F-F1AD-4F60-A617-DCEA59172353}</x14:id>
        </ext>
      </extLst>
    </cfRule>
  </conditionalFormatting>
  <conditionalFormatting sqref="AL226:AM226">
    <cfRule type="dataBar" priority="38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{1A8EFB69-3161-476F-9159-09CC6DA49ACA}</x14:id>
        </ext>
      </extLst>
    </cfRule>
  </conditionalFormatting>
  <conditionalFormatting sqref="AL227:AM227">
    <cfRule type="dataBar" priority="39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{5CF8CA32-6E14-42B0-9526-5F3EC56249F3}</x14:id>
        </ext>
      </extLst>
    </cfRule>
  </conditionalFormatting>
  <conditionalFormatting sqref="AL228:AM228">
    <cfRule type="dataBar" priority="40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{2AAECA17-817C-4C58-ACCF-89F66E90CDF8}</x14:id>
        </ext>
      </extLst>
    </cfRule>
  </conditionalFormatting>
  <conditionalFormatting sqref="AL229:AM229">
    <cfRule type="dataBar" priority="15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{24F798D7-0553-40DF-8FE5-7D8E19058877}</x14:id>
        </ext>
      </extLst>
    </cfRule>
  </conditionalFormatting>
  <conditionalFormatting sqref="AL230:AM230">
    <cfRule type="dataBar" priority="14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{282CBD74-743C-468B-9ADF-F96643CCC640}</x14:id>
        </ext>
      </extLst>
    </cfRule>
  </conditionalFormatting>
  <conditionalFormatting sqref="AL231:AM231">
    <cfRule type="dataBar" priority="13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{BCA70890-EA7D-418B-AC1A-D632E0420E1B}</x14:id>
        </ext>
      </extLst>
    </cfRule>
  </conditionalFormatting>
  <conditionalFormatting sqref="AL232:AM232">
    <cfRule type="dataBar" priority="12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{413F46CE-AB9D-4184-90A6-B418B375FB3C}</x14:id>
        </ext>
      </extLst>
    </cfRule>
  </conditionalFormatting>
  <conditionalFormatting sqref="AL233:AM233">
    <cfRule type="dataBar" priority="11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{F0080669-BCE3-4273-8579-59C7418A78AC}</x14:id>
        </ext>
      </extLst>
    </cfRule>
  </conditionalFormatting>
  <conditionalFormatting sqref="AL234:AM234">
    <cfRule type="dataBar" priority="10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{3F1D5B60-D405-474F-BD9F-015C2F820590}</x14:id>
        </ext>
      </extLst>
    </cfRule>
  </conditionalFormatting>
  <conditionalFormatting sqref="AL235:AM235">
    <cfRule type="dataBar" priority="41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{56F0B197-B347-4B66-AB07-540BC1D972D2}</x14:id>
        </ext>
      </extLst>
    </cfRule>
  </conditionalFormatting>
  <conditionalFormatting sqref="AL236:AM236">
    <cfRule type="dataBar" priority="42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{0027C6E0-2534-4CBF-97C8-B359A099DA76}</x14:id>
        </ext>
      </extLst>
    </cfRule>
  </conditionalFormatting>
  <conditionalFormatting sqref="AL237:AM237">
    <cfRule type="dataBar" priority="43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{16945F5E-BF1B-4C97-B580-9E2023E8D82D}</x14:id>
        </ext>
      </extLst>
    </cfRule>
  </conditionalFormatting>
  <conditionalFormatting sqref="AL238:AM238">
    <cfRule type="dataBar" priority="44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{CE247F5E-762F-4FAA-8D4F-71761D272939}</x14:id>
        </ext>
      </extLst>
    </cfRule>
  </conditionalFormatting>
  <conditionalFormatting sqref="AL239:AM239">
    <cfRule type="dataBar" priority="45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{0D040EA0-AD2A-4C66-A092-42282E26C048}</x14:id>
        </ext>
      </extLst>
    </cfRule>
  </conditionalFormatting>
  <conditionalFormatting sqref="AL240:AM240">
    <cfRule type="dataBar" priority="46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{054616CE-AA80-4B78-A606-A59483B1F1F1}</x14:id>
        </ext>
      </extLst>
    </cfRule>
  </conditionalFormatting>
  <conditionalFormatting sqref="AL241:AM241">
    <cfRule type="dataBar" priority="47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{1AC488EE-A9A7-4A79-AB4D-AB2A876884D1}</x14:id>
        </ext>
      </extLst>
    </cfRule>
  </conditionalFormatting>
  <conditionalFormatting sqref="AL242:AM242">
    <cfRule type="dataBar" priority="48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{F68FF5DE-AC48-4764-BD9B-F76A125E85BA}</x14:id>
        </ext>
      </extLst>
    </cfRule>
  </conditionalFormatting>
  <conditionalFormatting sqref="AL243:AM243">
    <cfRule type="dataBar" priority="49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{4FCBEA37-F44F-4385-8338-37D501E02F75}</x14:id>
        </ext>
      </extLst>
    </cfRule>
  </conditionalFormatting>
  <conditionalFormatting sqref="AL244:AM244">
    <cfRule type="dataBar" priority="50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{7B2484B8-0F11-40BF-96FD-CF6037572AC2}</x14:id>
        </ext>
      </extLst>
    </cfRule>
  </conditionalFormatting>
  <conditionalFormatting sqref="AL245:AM245">
    <cfRule type="dataBar" priority="51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{45FF031A-42F9-487B-86D9-2BA11CCD8427}</x14:id>
        </ext>
      </extLst>
    </cfRule>
  </conditionalFormatting>
  <conditionalFormatting sqref="AL246:AM246">
    <cfRule type="dataBar" priority="52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{CCA50BF4-8C74-4846-A615-9C82641AC70C}</x14:id>
        </ext>
      </extLst>
    </cfRule>
  </conditionalFormatting>
  <conditionalFormatting sqref="AL247:AM247">
    <cfRule type="dataBar" priority="53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{18364DAE-C470-4513-A306-7F42D1529D18}</x14:id>
        </ext>
      </extLst>
    </cfRule>
  </conditionalFormatting>
  <conditionalFormatting sqref="AL248:AM248">
    <cfRule type="dataBar" priority="9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{C023135A-11A1-41F4-BC1E-6F18D8697287}</x14:id>
        </ext>
      </extLst>
    </cfRule>
  </conditionalFormatting>
  <conditionalFormatting sqref="AL249:AM249">
    <cfRule type="dataBar" priority="54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{946F056C-6100-43B6-BA52-8EF84004B995}</x14:id>
        </ext>
      </extLst>
    </cfRule>
  </conditionalFormatting>
  <conditionalFormatting sqref="AL250:AM250">
    <cfRule type="dataBar" priority="55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{EDA9D326-0197-46B1-8F9E-3C720520B321}</x14:id>
        </ext>
      </extLst>
    </cfRule>
  </conditionalFormatting>
  <conditionalFormatting sqref="AL251:AM251">
    <cfRule type="dataBar" priority="56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{2CB99845-18F1-4CCE-BF79-B377070D5763}</x14:id>
        </ext>
      </extLst>
    </cfRule>
  </conditionalFormatting>
  <conditionalFormatting sqref="AL252:AM252">
    <cfRule type="dataBar" priority="57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{1A74DD03-BDF8-4707-841B-05F7BADEAE79}</x14:id>
        </ext>
      </extLst>
    </cfRule>
  </conditionalFormatting>
  <conditionalFormatting sqref="AL253:AM253">
    <cfRule type="dataBar" priority="58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{0E439089-131E-48B7-823D-56077ABE10F6}</x14:id>
        </ext>
      </extLst>
    </cfRule>
  </conditionalFormatting>
  <conditionalFormatting sqref="AL254:AM254">
    <cfRule type="dataBar" priority="59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{E98C3F80-2BF6-43A0-9E17-5A738472C8DA}</x14:id>
        </ext>
      </extLst>
    </cfRule>
  </conditionalFormatting>
  <conditionalFormatting sqref="AL255:AM255">
    <cfRule type="dataBar" priority="60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{778AE6FF-6273-4F49-B4DA-434DE309DA23}</x14:id>
        </ext>
      </extLst>
    </cfRule>
  </conditionalFormatting>
  <conditionalFormatting sqref="AL256:AM256">
    <cfRule type="dataBar" priority="61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{3F3F2338-A8F6-4023-9EFF-5E6A9F20D438}</x14:id>
        </ext>
      </extLst>
    </cfRule>
  </conditionalFormatting>
  <conditionalFormatting sqref="AL257:AM257">
    <cfRule type="dataBar" priority="62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{FCEC19EE-6A4F-444C-922C-4AF8F9BDD178}</x14:id>
        </ext>
      </extLst>
    </cfRule>
  </conditionalFormatting>
  <conditionalFormatting sqref="AL258:AM258">
    <cfRule type="dataBar" priority="8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{EFEC7960-6E2E-41C8-BE1D-4336A47EC7D5}</x14:id>
        </ext>
      </extLst>
    </cfRule>
  </conditionalFormatting>
  <conditionalFormatting sqref="AL259:AM259">
    <cfRule type="dataBar" priority="7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{235DC940-B38A-467C-82C4-8FE0CFDF6248}</x14:id>
        </ext>
      </extLst>
    </cfRule>
  </conditionalFormatting>
  <conditionalFormatting sqref="AL260:AM260">
    <cfRule type="dataBar" priority="63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{30F93882-DAEB-4E2F-A53B-D210B751072D}</x14:id>
        </ext>
      </extLst>
    </cfRule>
  </conditionalFormatting>
  <conditionalFormatting sqref="AL261:AM261">
    <cfRule type="dataBar" priority="64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{B77BE64B-5956-4A72-A31B-29F1DCAAA78B}</x14:id>
        </ext>
      </extLst>
    </cfRule>
  </conditionalFormatting>
  <conditionalFormatting sqref="AL262:AM262">
    <cfRule type="dataBar" priority="65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{C932816A-06FF-4FC2-AC2A-661AC1366158}</x14:id>
        </ext>
      </extLst>
    </cfRule>
  </conditionalFormatting>
  <conditionalFormatting sqref="AL263:AM263">
    <cfRule type="dataBar" priority="66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{2EF38097-788B-47EC-BDF1-7D92E85E6804}</x14:id>
        </ext>
      </extLst>
    </cfRule>
  </conditionalFormatting>
  <conditionalFormatting sqref="AL264:AM264">
    <cfRule type="dataBar" priority="67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{DD636578-1C51-4B87-B3E2-5C840EBF78A5}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EB4C80-A750-4F1D-8EF3-6AE86E6C822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47E43C3-6E49-42AF-8FF0-69FCC9F4870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D69FFA6-C20E-475E-881C-1DC02D2EC87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E88AEBC-D8A2-4DFD-837B-E1674FF1946A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8658F3C-2332-4856-9364-666F91B8008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940A259-4F54-4C6C-829D-F80919F132A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6D6EDCC-A004-4A10-8CD5-A44B97F5457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91610E1-17DC-47C5-A9A3-C6DE075F324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5BAB1C7-B4C6-499C-9F39-75DDB62C987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7BE6B51-5117-4B88-84D1-6F9DE9E5AF3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063CDC2-6362-454E-8879-5E8244FED57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1701F5A-6405-42A2-8698-6E1812C43FC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A87025C-5908-4FC0-9E45-1F72131EBB1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3EA8373-81BA-44D2-A2BE-30A8B380516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B971F62-5C53-4D4D-8FCF-786E73B78A3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D6D5A8B-96FD-4203-B014-B1AD6DB9E28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F351C29-78D1-4A33-AAE4-6EDB4672F15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69F9E69-04C6-41A7-90E3-3930A9754D4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876D54-7CB1-41FB-A0DB-C513BBC8440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825902F-37A2-41AF-BAD5-C7EEFE126B5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632BFD6-C52C-4DFA-98A4-7ABDB674A5C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E52226F-F1AD-4F60-A617-DCEA5917235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A8EFB69-3161-476F-9159-09CC6DA49AC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F8CA32-6E14-42B0-9526-5F3EC56249F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AAECA17-817C-4C58-ACCF-89F66E90CDF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4F798D7-0553-40DF-8FE5-7D8E1905887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2CBD74-743C-468B-9ADF-F96643CCC64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CA70890-EA7D-418B-AC1A-D632E0420E1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13F46CE-AB9D-4184-90A6-B418B375FB3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0080669-BCE3-4273-8579-59C7418A78A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F1D5B60-D405-474F-BD9F-015C2F82059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6F0B197-B347-4B66-AB07-540BC1D972D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027C6E0-2534-4CBF-97C8-B359A099DA7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6945F5E-BF1B-4C97-B580-9E2023E8D82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E247F5E-762F-4FAA-8D4F-71761D272939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D040EA0-AD2A-4C66-A092-42282E26C04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54616CE-AA80-4B78-A606-A59483B1F1F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AC488EE-A9A7-4A79-AB4D-AB2A876884D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68FF5DE-AC48-4764-BD9B-F76A125E85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FCBEA37-F44F-4385-8338-37D501E02F7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B2484B8-0F11-40BF-96FD-CF6037572AC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5FF031A-42F9-487B-86D9-2BA11CCD842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CA50BF4-8C74-4846-A615-9C82641AC70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8364DAE-C470-4513-A306-7F42D1529D1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023135A-11A1-41F4-BC1E-6F18D869728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6F056C-6100-43B6-BA52-8EF84004B99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A9D326-0197-46B1-8F9E-3C720520B32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CB99845-18F1-4CCE-BF79-B377070D576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A74DD03-BDF8-4707-841B-05F7BADEAE7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E439089-131E-48B7-823D-56077ABE10F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98C3F80-2BF6-43A0-9E17-5A738472C8D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78AE6FF-6273-4F49-B4DA-434DE309DA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F3F2338-A8F6-4023-9EFF-5E6A9F20D43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CEC19EE-6A4F-444C-922C-4AF8F9BDD17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FEC7960-6E2E-41C8-BE1D-4336A47EC7D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35DC940-B38A-467C-82C4-8FE0CFDF624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0F93882-DAEB-4E2F-A53B-D210B751072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77BE64B-5956-4A72-A31B-29F1DCAAA78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932816A-06FF-4FC2-AC2A-661AC136615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EF38097-788B-47EC-BDF1-7D92E85E680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D636578-1C51-4B87-B3E2-5C840EBF78A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9179F-7F2A-4689-ABD4-C21600D17C44}">
  <dimension ref="A1:AR267"/>
  <sheetViews>
    <sheetView rightToLeft="1" topLeftCell="G1" zoomScale="70" zoomScaleNormal="70" workbookViewId="0">
      <selection activeCell="R61" sqref="R61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4" style="25" bestFit="1" customWidth="1"/>
    <col min="9" max="9" width="24.6640625" style="23" bestFit="1" customWidth="1"/>
    <col min="10" max="10" width="16.44140625" style="23" bestFit="1" customWidth="1"/>
    <col min="11" max="11" width="14.109375" style="23" hidden="1" customWidth="1"/>
    <col min="12" max="13" width="20.6640625" style="23" customWidth="1"/>
    <col min="14" max="14" width="26.8867187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20.10937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20.44140625" style="23" bestFit="1" customWidth="1"/>
    <col min="29" max="29" width="15.77734375" style="28" bestFit="1" customWidth="1"/>
    <col min="30" max="30" width="13.6640625" style="29" bestFit="1" customWidth="1"/>
    <col min="31" max="31" width="36.109375" style="23" bestFit="1" customWidth="1"/>
    <col min="32" max="32" width="28.33203125" style="23" bestFit="1" customWidth="1"/>
    <col min="33" max="33" width="13.5546875" style="23" bestFit="1" customWidth="1"/>
    <col min="34" max="34" width="137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3">
        <v>1</v>
      </c>
      <c r="H2" s="64" t="s">
        <v>648</v>
      </c>
      <c r="I2" s="63" t="s">
        <v>1704</v>
      </c>
      <c r="J2" s="102" t="s">
        <v>1306</v>
      </c>
      <c r="K2" s="10" t="str">
        <f t="shared" ref="K2:K3" ca="1" si="0">IF(C2, TODAY(), "" )</f>
        <v/>
      </c>
      <c r="L2" s="11"/>
      <c r="M2" s="11" t="s">
        <v>311</v>
      </c>
      <c r="N2" s="11" t="s">
        <v>655</v>
      </c>
      <c r="O2" s="102">
        <v>5501.3</v>
      </c>
      <c r="P2" s="102">
        <v>5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51200000</v>
      </c>
      <c r="U2" s="14"/>
      <c r="V2" s="15">
        <f t="shared" ref="V2:V3" si="1">IF(C2, P2, U2 )</f>
        <v>0</v>
      </c>
      <c r="W2" s="11">
        <f t="shared" ref="W2:W3" si="2">P2-V2</f>
        <v>5</v>
      </c>
      <c r="X2" s="13">
        <f t="shared" ref="X2:X3" si="3">P2*T2</f>
        <v>256000000</v>
      </c>
      <c r="Y2" s="16"/>
      <c r="Z2" s="13">
        <f t="shared" ref="Z2:Z3" si="4">X2-Y2</f>
        <v>256000000</v>
      </c>
      <c r="AA2" s="17" t="s">
        <v>38</v>
      </c>
      <c r="AB2" s="12" t="s">
        <v>67</v>
      </c>
      <c r="AC2" s="18" t="s">
        <v>313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3">
        <v>2</v>
      </c>
      <c r="H3" s="64" t="s">
        <v>648</v>
      </c>
      <c r="I3" s="63" t="s">
        <v>1704</v>
      </c>
      <c r="J3" s="102" t="s">
        <v>1306</v>
      </c>
      <c r="K3" s="10" t="str">
        <f t="shared" ca="1" si="0"/>
        <v/>
      </c>
      <c r="L3" s="11"/>
      <c r="M3" s="11" t="s">
        <v>311</v>
      </c>
      <c r="N3" s="11" t="s">
        <v>312</v>
      </c>
      <c r="O3" s="102">
        <v>5501.3</v>
      </c>
      <c r="P3" s="102">
        <v>6</v>
      </c>
      <c r="Q3" s="12" t="str">
        <f>VLOOKUP(O3, '[1]لیست محصولات اردیبهشت ۱۴۰۳'!B:C,2,0)</f>
        <v>ورتکس | Vortex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51200000</v>
      </c>
      <c r="U3" s="14"/>
      <c r="V3" s="15">
        <f t="shared" si="1"/>
        <v>0</v>
      </c>
      <c r="W3" s="11">
        <f t="shared" si="2"/>
        <v>6</v>
      </c>
      <c r="X3" s="13">
        <f t="shared" si="3"/>
        <v>307200000</v>
      </c>
      <c r="Y3" s="16"/>
      <c r="Z3" s="13">
        <f t="shared" si="4"/>
        <v>307200000</v>
      </c>
      <c r="AA3" s="17" t="s">
        <v>38</v>
      </c>
      <c r="AB3" s="12" t="s">
        <v>67</v>
      </c>
      <c r="AC3" s="18" t="s">
        <v>313</v>
      </c>
      <c r="AD3" s="19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>تهران -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3</v>
      </c>
      <c r="H4" s="125">
        <v>276065488662</v>
      </c>
      <c r="I4" s="123" t="s">
        <v>1724</v>
      </c>
      <c r="J4" s="123"/>
      <c r="K4" s="10" t="str">
        <f t="shared" ref="K4:K65" ca="1" si="7">IF(C4, TODAY(), "" )</f>
        <v/>
      </c>
      <c r="L4" s="121" t="s">
        <v>267</v>
      </c>
      <c r="M4" s="121" t="s">
        <v>1750</v>
      </c>
      <c r="N4" s="121"/>
      <c r="O4" s="102">
        <v>3325.1</v>
      </c>
      <c r="P4" s="102">
        <v>1</v>
      </c>
      <c r="Q4" s="12" t="str">
        <f>VLOOKUP(O4, '[1]لیست محصولات اردیبهشت ۱۴۰۳'!B:C,2,0)</f>
        <v>راتناگری | Ratnagiri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4250000</v>
      </c>
      <c r="U4" s="14"/>
      <c r="V4" s="15">
        <f t="shared" ref="V4:V65" si="8">IF(C4, P4, U4 )</f>
        <v>0</v>
      </c>
      <c r="W4" s="11">
        <f t="shared" ref="W4:W65" si="9">P4-V4</f>
        <v>1</v>
      </c>
      <c r="X4" s="13">
        <f t="shared" ref="X4:X65" si="10">P4*T4</f>
        <v>4250000</v>
      </c>
      <c r="Y4" s="16"/>
      <c r="Z4" s="13">
        <f t="shared" ref="Z4:Z65" si="11">X4-Y4</f>
        <v>4250000</v>
      </c>
      <c r="AA4" s="133" t="s">
        <v>38</v>
      </c>
      <c r="AB4" s="131" t="s">
        <v>1751</v>
      </c>
      <c r="AC4" s="127" t="s">
        <v>1752</v>
      </c>
      <c r="AD4" s="129" t="s">
        <v>41</v>
      </c>
      <c r="AE4" s="18"/>
      <c r="AF4" s="20"/>
      <c r="AG4" s="21" t="str">
        <f t="shared" si="5"/>
        <v>TRUE</v>
      </c>
      <c r="AH4" s="22" t="str">
        <f t="shared" si="6"/>
        <v>تهران اتوبان صیاد شیرازی شمال . حسین آباد . خ مژده . جنب مترو حسین اباد . شهرک رونیکا پالاس . بلوک E1 . طبقه ۲ جنوبی . واحد ۱۱۶  - علی شیخ السلامی 0935735942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4"/>
      <c r="H5" s="126"/>
      <c r="I5" s="124"/>
      <c r="J5" s="124"/>
      <c r="K5" s="10" t="str">
        <f t="shared" ca="1" si="7"/>
        <v/>
      </c>
      <c r="L5" s="122"/>
      <c r="M5" s="122"/>
      <c r="N5" s="122"/>
      <c r="O5" s="102">
        <v>3326.1</v>
      </c>
      <c r="P5" s="102">
        <v>1</v>
      </c>
      <c r="Q5" s="12" t="str">
        <f>VLOOKUP(O5, '[1]لیست محصولات اردیبهشت ۱۴۰۳'!B:C,2,0)</f>
        <v>میاگروس | Milagros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3750000</v>
      </c>
      <c r="U5" s="14"/>
      <c r="V5" s="15">
        <f t="shared" si="8"/>
        <v>0</v>
      </c>
      <c r="W5" s="11">
        <f t="shared" si="9"/>
        <v>1</v>
      </c>
      <c r="X5" s="13">
        <f t="shared" si="10"/>
        <v>3750000</v>
      </c>
      <c r="Y5" s="16"/>
      <c r="Z5" s="13">
        <f t="shared" si="11"/>
        <v>3750000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3">
        <v>4</v>
      </c>
      <c r="H6" s="125">
        <v>276066855798</v>
      </c>
      <c r="I6" s="123" t="s">
        <v>1724</v>
      </c>
      <c r="J6" s="123"/>
      <c r="K6" s="10" t="str">
        <f t="shared" ca="1" si="7"/>
        <v/>
      </c>
      <c r="L6" s="121" t="s">
        <v>42</v>
      </c>
      <c r="M6" s="121" t="s">
        <v>1753</v>
      </c>
      <c r="N6" s="121"/>
      <c r="O6" s="102">
        <v>5511.1</v>
      </c>
      <c r="P6" s="102">
        <v>2</v>
      </c>
      <c r="Q6" s="12" t="str">
        <f>VLOOKUP(O6, '[1]لیست محصولات اردیبهشت ۱۴۰۳'!B:C,2,0)</f>
        <v>هامبلا | Hambella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2800000</v>
      </c>
      <c r="U6" s="14"/>
      <c r="V6" s="15">
        <f t="shared" si="8"/>
        <v>0</v>
      </c>
      <c r="W6" s="11">
        <f t="shared" si="9"/>
        <v>2</v>
      </c>
      <c r="X6" s="13">
        <f t="shared" si="10"/>
        <v>5600000</v>
      </c>
      <c r="Y6" s="16"/>
      <c r="Z6" s="13">
        <f t="shared" si="11"/>
        <v>5600000</v>
      </c>
      <c r="AA6" s="133" t="s">
        <v>38</v>
      </c>
      <c r="AB6" s="131" t="s">
        <v>1754</v>
      </c>
      <c r="AC6" s="127" t="s">
        <v>1755</v>
      </c>
      <c r="AD6" s="129" t="s">
        <v>41</v>
      </c>
      <c r="AE6" s="162" t="s">
        <v>1545</v>
      </c>
      <c r="AF6" s="20"/>
      <c r="AG6" s="21" t="str">
        <f t="shared" si="5"/>
        <v>TRUE</v>
      </c>
      <c r="AH6" s="22" t="str">
        <f t="shared" si="6"/>
        <v>تهران بلوار قیطریه کوچه تواضعی بن بست شهریار پلاک ۱۵ ساختمان سروین واحد دوم شمالی  - امیر فهیمی پور 09132732739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4"/>
      <c r="H7" s="126"/>
      <c r="I7" s="124"/>
      <c r="J7" s="124"/>
      <c r="K7" s="10" t="str">
        <f t="shared" ca="1" si="7"/>
        <v/>
      </c>
      <c r="L7" s="122"/>
      <c r="M7" s="122"/>
      <c r="N7" s="122"/>
      <c r="O7" s="102">
        <v>5522.1</v>
      </c>
      <c r="P7" s="102">
        <v>2</v>
      </c>
      <c r="Q7" s="12" t="str">
        <f>VLOOKUP(O7, '[1]لیست محصولات اردیبهشت ۱۴۰۳'!B:C,2,0)</f>
        <v>تامارا | Tamara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2600000</v>
      </c>
      <c r="U7" s="24"/>
      <c r="V7" s="15">
        <f t="shared" si="8"/>
        <v>0</v>
      </c>
      <c r="W7" s="11">
        <f t="shared" si="9"/>
        <v>2</v>
      </c>
      <c r="X7" s="13">
        <f t="shared" si="10"/>
        <v>5200000</v>
      </c>
      <c r="Y7" s="16"/>
      <c r="Z7" s="13">
        <f t="shared" si="11"/>
        <v>5200000</v>
      </c>
      <c r="AA7" s="134"/>
      <c r="AB7" s="132"/>
      <c r="AC7" s="128"/>
      <c r="AD7" s="130"/>
      <c r="AE7" s="163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5</v>
      </c>
      <c r="H8" s="9">
        <v>276067825889</v>
      </c>
      <c r="I8" s="102" t="s">
        <v>1724</v>
      </c>
      <c r="J8" s="102"/>
      <c r="K8" s="10" t="str">
        <f t="shared" ca="1" si="7"/>
        <v/>
      </c>
      <c r="L8" s="11" t="s">
        <v>408</v>
      </c>
      <c r="M8" s="11" t="s">
        <v>1756</v>
      </c>
      <c r="N8" s="11" t="s">
        <v>1757</v>
      </c>
      <c r="O8" s="102">
        <v>5501.3</v>
      </c>
      <c r="P8" s="102">
        <v>1</v>
      </c>
      <c r="Q8" s="12" t="str">
        <f>VLOOKUP(O8, '[1]لیست محصولات اردیبهشت ۱۴۰۳'!B:C,2,0)</f>
        <v>ورتکس | Vortex</v>
      </c>
      <c r="R8" s="102"/>
      <c r="S8" s="11">
        <f>VLOOKUP(O8, '[1]لیست محصولات اردیبهشت ۱۴۰۳'!B:F,5,0)</f>
        <v>4000</v>
      </c>
      <c r="T8" s="13">
        <f>VLOOKUP(O8, '[1]لیست محصولات اردیبهشت ۱۴۰۳'!B:G,6,0)</f>
        <v>51200000</v>
      </c>
      <c r="U8" s="14"/>
      <c r="V8" s="15">
        <f t="shared" si="8"/>
        <v>0</v>
      </c>
      <c r="W8" s="11">
        <f t="shared" si="9"/>
        <v>1</v>
      </c>
      <c r="X8" s="13">
        <f t="shared" si="10"/>
        <v>51200000</v>
      </c>
      <c r="Y8" s="16"/>
      <c r="Z8" s="13">
        <f t="shared" si="11"/>
        <v>51200000</v>
      </c>
      <c r="AA8" s="17" t="s">
        <v>797</v>
      </c>
      <c r="AB8" s="12" t="s">
        <v>1758</v>
      </c>
      <c r="AC8" s="18" t="s">
        <v>1759</v>
      </c>
      <c r="AD8" s="19"/>
      <c r="AE8" s="18"/>
      <c r="AF8" s="20"/>
      <c r="AG8" s="21" t="str">
        <f t="shared" si="5"/>
        <v>TRUE</v>
      </c>
      <c r="AH8" s="22" t="str">
        <f t="shared" si="6"/>
        <v>سنندج پاسدارن-مجموعه فمیلی لند کافه سارله - سارا بصیری 09183836369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3">
        <v>6</v>
      </c>
      <c r="H9" s="125">
        <v>276079476424</v>
      </c>
      <c r="I9" s="123" t="s">
        <v>1724</v>
      </c>
      <c r="J9" s="123"/>
      <c r="K9" s="10" t="str">
        <f t="shared" ca="1" si="7"/>
        <v/>
      </c>
      <c r="L9" s="121" t="s">
        <v>1021</v>
      </c>
      <c r="M9" s="121" t="s">
        <v>1022</v>
      </c>
      <c r="N9" s="121" t="s">
        <v>1023</v>
      </c>
      <c r="O9" s="102">
        <v>3326.1</v>
      </c>
      <c r="P9" s="102">
        <v>1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3750000</v>
      </c>
      <c r="U9" s="14"/>
      <c r="V9" s="15">
        <f t="shared" si="8"/>
        <v>0</v>
      </c>
      <c r="W9" s="11">
        <f t="shared" si="9"/>
        <v>1</v>
      </c>
      <c r="X9" s="13">
        <f t="shared" si="10"/>
        <v>3750000</v>
      </c>
      <c r="Y9" s="16"/>
      <c r="Z9" s="13">
        <f t="shared" si="11"/>
        <v>3750000</v>
      </c>
      <c r="AA9" s="133" t="s">
        <v>1024</v>
      </c>
      <c r="AB9" s="131" t="s">
        <v>1760</v>
      </c>
      <c r="AC9" s="127" t="s">
        <v>1026</v>
      </c>
      <c r="AD9" s="129"/>
      <c r="AE9" s="18"/>
      <c r="AF9" s="20"/>
      <c r="AG9" s="21" t="str">
        <f t="shared" si="5"/>
        <v>TRUE</v>
      </c>
      <c r="AH9" s="22" t="str">
        <f t="shared" si="6"/>
        <v>همدان سعیدیه بالا مجتمع مسکونی سعیدیه قسمت اداری پشت بانک مسکن کافه قرار - میلاد نصری 09129376163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1"/>
      <c r="H10" s="182"/>
      <c r="I10" s="151"/>
      <c r="J10" s="151"/>
      <c r="K10" s="10" t="str">
        <f t="shared" ca="1" si="7"/>
        <v/>
      </c>
      <c r="L10" s="135"/>
      <c r="M10" s="135"/>
      <c r="N10" s="135"/>
      <c r="O10" s="102">
        <v>3325.1</v>
      </c>
      <c r="P10" s="102">
        <v>1</v>
      </c>
      <c r="Q10" s="12" t="str">
        <f>VLOOKUP(O10, '[1]لیست محصولات اردیبهشت ۱۴۰۳'!B:C,2,0)</f>
        <v>راتناگری | Ratnagiri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4250000</v>
      </c>
      <c r="U10" s="14"/>
      <c r="V10" s="15">
        <f t="shared" si="8"/>
        <v>0</v>
      </c>
      <c r="W10" s="11">
        <f t="shared" si="9"/>
        <v>1</v>
      </c>
      <c r="X10" s="13">
        <f t="shared" si="10"/>
        <v>4250000</v>
      </c>
      <c r="Y10" s="16"/>
      <c r="Z10" s="13">
        <f t="shared" si="11"/>
        <v>4250000</v>
      </c>
      <c r="AA10" s="155"/>
      <c r="AB10" s="154"/>
      <c r="AC10" s="153"/>
      <c r="AD10" s="152"/>
      <c r="AE10" s="18"/>
      <c r="AF10" s="20"/>
      <c r="AG10" s="21" t="str">
        <f t="shared" si="5"/>
        <v>TRUE</v>
      </c>
      <c r="AH10" s="22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4"/>
      <c r="H11" s="126"/>
      <c r="I11" s="124"/>
      <c r="J11" s="124"/>
      <c r="K11" s="10" t="str">
        <f t="shared" ca="1" si="7"/>
        <v/>
      </c>
      <c r="L11" s="122"/>
      <c r="M11" s="122"/>
      <c r="N11" s="122"/>
      <c r="O11" s="102">
        <v>5511.2</v>
      </c>
      <c r="P11" s="102">
        <v>1</v>
      </c>
      <c r="Q11" s="12" t="str">
        <f>VLOOKUP(O11, '[1]لیست محصولات اردیبهشت ۱۴۰۳'!B:C,2,0)</f>
        <v>هامبلا | Hambella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13350000</v>
      </c>
      <c r="U11" s="14"/>
      <c r="V11" s="15">
        <f t="shared" si="8"/>
        <v>0</v>
      </c>
      <c r="W11" s="11">
        <f t="shared" si="9"/>
        <v>1</v>
      </c>
      <c r="X11" s="13">
        <f t="shared" si="10"/>
        <v>13350000</v>
      </c>
      <c r="Y11" s="16"/>
      <c r="Z11" s="13">
        <f t="shared" si="11"/>
        <v>13350000</v>
      </c>
      <c r="AA11" s="134"/>
      <c r="AB11" s="132"/>
      <c r="AC11" s="128"/>
      <c r="AD11" s="130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3">
        <v>7</v>
      </c>
      <c r="H12" s="125">
        <v>276107004105</v>
      </c>
      <c r="I12" s="123" t="s">
        <v>1724</v>
      </c>
      <c r="J12" s="123"/>
      <c r="K12" s="10" t="str">
        <f t="shared" ca="1" si="7"/>
        <v/>
      </c>
      <c r="L12" s="121" t="s">
        <v>263</v>
      </c>
      <c r="M12" s="121" t="s">
        <v>985</v>
      </c>
      <c r="N12" s="121"/>
      <c r="O12" s="102">
        <v>5511.11</v>
      </c>
      <c r="P12" s="102">
        <v>2</v>
      </c>
      <c r="Q12" s="65" t="str">
        <f>VLOOKUP(O12, '[1]لیست محصولات اردیبهشت ۱۴۰۳'!B:C,2,0)</f>
        <v>هامبلا(رست دمی) | Hambella( Filter Roast)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2800000</v>
      </c>
      <c r="U12" s="14"/>
      <c r="V12" s="15">
        <f t="shared" si="8"/>
        <v>0</v>
      </c>
      <c r="W12" s="11">
        <f t="shared" si="9"/>
        <v>2</v>
      </c>
      <c r="X12" s="13">
        <f t="shared" si="10"/>
        <v>5600000</v>
      </c>
      <c r="Y12" s="16"/>
      <c r="Z12" s="13">
        <f t="shared" si="11"/>
        <v>5600000</v>
      </c>
      <c r="AA12" s="133" t="s">
        <v>38</v>
      </c>
      <c r="AB12" s="131" t="s">
        <v>986</v>
      </c>
      <c r="AC12" s="127" t="s">
        <v>987</v>
      </c>
      <c r="AD12" s="129" t="s">
        <v>41</v>
      </c>
      <c r="AE12" s="18"/>
      <c r="AF12" s="20"/>
      <c r="AG12" s="21" t="str">
        <f t="shared" si="5"/>
        <v>TRUE</v>
      </c>
      <c r="AH12" s="22" t="str">
        <f t="shared" si="6"/>
        <v>تهران یوسف آباد- میدان اسد آبادی- بن بست باغچه بان  - آرین سپهری 09113213912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4"/>
      <c r="H13" s="126"/>
      <c r="I13" s="124"/>
      <c r="J13" s="124"/>
      <c r="K13" s="10" t="str">
        <f t="shared" ca="1" si="7"/>
        <v/>
      </c>
      <c r="L13" s="122"/>
      <c r="M13" s="122"/>
      <c r="N13" s="122"/>
      <c r="O13" s="102">
        <v>3326.1</v>
      </c>
      <c r="P13" s="102">
        <v>1</v>
      </c>
      <c r="Q13" s="12" t="str">
        <f>VLOOKUP(O13, '[1]لیست محصولات اردیبهشت ۱۴۰۳'!B:C,2,0)</f>
        <v>میاگروس | Milagros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3750000</v>
      </c>
      <c r="U13" s="24"/>
      <c r="V13" s="15">
        <f t="shared" si="8"/>
        <v>0</v>
      </c>
      <c r="W13" s="11">
        <f t="shared" si="9"/>
        <v>1</v>
      </c>
      <c r="X13" s="13">
        <f t="shared" si="10"/>
        <v>3750000</v>
      </c>
      <c r="Y13" s="16"/>
      <c r="Z13" s="13">
        <f t="shared" si="11"/>
        <v>3750000</v>
      </c>
      <c r="AA13" s="134"/>
      <c r="AB13" s="132"/>
      <c r="AC13" s="128"/>
      <c r="AD13" s="130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3">
        <v>8</v>
      </c>
      <c r="H14" s="125">
        <v>304386</v>
      </c>
      <c r="I14" s="123" t="s">
        <v>1761</v>
      </c>
      <c r="J14" s="123"/>
      <c r="K14" s="10" t="str">
        <f t="shared" ca="1" si="7"/>
        <v/>
      </c>
      <c r="L14" s="121" t="s">
        <v>267</v>
      </c>
      <c r="M14" s="121" t="s">
        <v>1762</v>
      </c>
      <c r="N14" s="121"/>
      <c r="O14" s="102">
        <v>3326.1</v>
      </c>
      <c r="P14" s="102">
        <v>1</v>
      </c>
      <c r="Q14" s="12" t="str">
        <f>VLOOKUP(O14, '[1]لیست محصولات اردیبهشت ۱۴۰۳'!B:C,2,0)</f>
        <v>میاگروس | Milagros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3750000</v>
      </c>
      <c r="U14" s="14"/>
      <c r="V14" s="15">
        <f t="shared" si="8"/>
        <v>0</v>
      </c>
      <c r="W14" s="11">
        <f t="shared" si="9"/>
        <v>1</v>
      </c>
      <c r="X14" s="13">
        <f t="shared" si="10"/>
        <v>3750000</v>
      </c>
      <c r="Y14" s="16"/>
      <c r="Z14" s="13">
        <f t="shared" si="11"/>
        <v>3750000</v>
      </c>
      <c r="AA14" s="133" t="s">
        <v>38</v>
      </c>
      <c r="AB14" s="131" t="s">
        <v>1763</v>
      </c>
      <c r="AC14" s="127" t="s">
        <v>1764</v>
      </c>
      <c r="AD14" s="129" t="s">
        <v>41</v>
      </c>
      <c r="AE14" s="18"/>
      <c r="AF14" s="20"/>
      <c r="AG14" s="21" t="str">
        <f t="shared" si="5"/>
        <v>TRUE</v>
      </c>
      <c r="AH14" s="22" t="str">
        <f t="shared" si="6"/>
        <v>تهران شهرری، دیلمان، بل امام حسین، خ. مصطفی خمینی، خ. هشت متری ششم حسینی، پلاک 19 ، واحد10  - علی توسلی 09361150934</v>
      </c>
    </row>
    <row r="15" spans="1:34" ht="22.35" customHeight="1">
      <c r="A15" s="7"/>
      <c r="B15" s="7"/>
      <c r="C15" s="7"/>
      <c r="D15" s="7"/>
      <c r="E15" s="7"/>
      <c r="F15" s="8"/>
      <c r="G15" s="151"/>
      <c r="H15" s="182"/>
      <c r="I15" s="151"/>
      <c r="J15" s="151"/>
      <c r="K15" s="10" t="str">
        <f t="shared" ca="1" si="7"/>
        <v/>
      </c>
      <c r="L15" s="135"/>
      <c r="M15" s="135"/>
      <c r="N15" s="135"/>
      <c r="O15" s="102">
        <v>5511.11</v>
      </c>
      <c r="P15" s="102">
        <v>1</v>
      </c>
      <c r="Q15" s="65" t="str">
        <f>VLOOKUP(O15, '[1]لیست محصولات اردیبهشت ۱۴۰۳'!B:C,2,0)</f>
        <v>هامبلا(رست دمی) | Hambella( Filter Roast)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2800000</v>
      </c>
      <c r="U15" s="14"/>
      <c r="V15" s="15">
        <f t="shared" si="8"/>
        <v>0</v>
      </c>
      <c r="W15" s="11">
        <f t="shared" si="9"/>
        <v>1</v>
      </c>
      <c r="X15" s="13">
        <f t="shared" si="10"/>
        <v>2800000</v>
      </c>
      <c r="Y15" s="16"/>
      <c r="Z15" s="13">
        <f t="shared" si="11"/>
        <v>2800000</v>
      </c>
      <c r="AA15" s="155"/>
      <c r="AB15" s="154"/>
      <c r="AC15" s="153"/>
      <c r="AD15" s="152"/>
      <c r="AE15" s="18"/>
      <c r="AF15" s="20"/>
      <c r="AG15" s="21" t="str">
        <f t="shared" si="5"/>
        <v>TRUE</v>
      </c>
      <c r="AH15" s="22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24"/>
      <c r="K16" s="10" t="str">
        <f t="shared" ca="1" si="7"/>
        <v/>
      </c>
      <c r="L16" s="122"/>
      <c r="M16" s="122"/>
      <c r="N16" s="122"/>
      <c r="O16" s="102">
        <v>5522.1</v>
      </c>
      <c r="P16" s="102">
        <v>1</v>
      </c>
      <c r="Q16" s="12" t="str">
        <f>VLOOKUP(O16, '[1]لیست محصولات اردیبهشت ۱۴۰۳'!B:C,2,0)</f>
        <v>تامارا | Tamara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2600000</v>
      </c>
      <c r="U16" s="14"/>
      <c r="V16" s="15">
        <f t="shared" si="8"/>
        <v>0</v>
      </c>
      <c r="W16" s="11">
        <f t="shared" si="9"/>
        <v>1</v>
      </c>
      <c r="X16" s="13">
        <f t="shared" si="10"/>
        <v>2600000</v>
      </c>
      <c r="Y16" s="16"/>
      <c r="Z16" s="13">
        <f t="shared" si="11"/>
        <v>2600000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02">
        <v>9</v>
      </c>
      <c r="H17" s="9">
        <v>276130230092</v>
      </c>
      <c r="I17" s="102" t="s">
        <v>1761</v>
      </c>
      <c r="J17" s="102"/>
      <c r="K17" s="10" t="str">
        <f t="shared" ca="1" si="7"/>
        <v/>
      </c>
      <c r="L17" s="11" t="s">
        <v>263</v>
      </c>
      <c r="M17" s="11" t="s">
        <v>387</v>
      </c>
      <c r="N17" s="11"/>
      <c r="O17" s="102">
        <v>3326.2</v>
      </c>
      <c r="P17" s="102">
        <v>4</v>
      </c>
      <c r="Q17" s="12" t="str">
        <f>VLOOKUP(O17, '[1]لیست محصولات اردیبهشت ۱۴۰۳'!B:C,2,0)</f>
        <v>میاگروس | Milagros</v>
      </c>
      <c r="R17" s="102"/>
      <c r="S17" s="11">
        <f>VLOOKUP(O17, '[1]لیست محصولات اردیبهشت ۱۴۰۳'!B:F,5,0)</f>
        <v>750</v>
      </c>
      <c r="T17" s="13">
        <f>VLOOKUP(O17, '[1]لیست محصولات اردیبهشت ۱۴۰۳'!B:G,6,0)</f>
        <v>18150000</v>
      </c>
      <c r="U17" s="14"/>
      <c r="V17" s="15">
        <f t="shared" si="8"/>
        <v>0</v>
      </c>
      <c r="W17" s="11">
        <f t="shared" si="9"/>
        <v>4</v>
      </c>
      <c r="X17" s="13">
        <f t="shared" si="10"/>
        <v>72600000</v>
      </c>
      <c r="Y17" s="16"/>
      <c r="Z17" s="13">
        <f t="shared" si="11"/>
        <v>72600000</v>
      </c>
      <c r="AA17" s="17" t="s">
        <v>38</v>
      </c>
      <c r="AB17" s="12" t="s">
        <v>1765</v>
      </c>
      <c r="AC17" s="18" t="s">
        <v>390</v>
      </c>
      <c r="AD17" s="19" t="s">
        <v>41</v>
      </c>
      <c r="AE17" s="103" t="s">
        <v>1766</v>
      </c>
      <c r="AF17" s="20"/>
      <c r="AG17" s="21" t="str">
        <f t="shared" si="5"/>
        <v>TRUE</v>
      </c>
      <c r="AH17" s="22" t="str">
        <f t="shared" si="6"/>
        <v>تهران پاسداران-بهستان۵-هاتف اصفهانی-پلاک۱۴-واحد۵  - آرین ریاحی 09122360847</v>
      </c>
    </row>
    <row r="18" spans="1:34" ht="22.35" customHeight="1">
      <c r="A18" s="7"/>
      <c r="B18" s="7"/>
      <c r="C18" s="7"/>
      <c r="D18" s="7"/>
      <c r="E18" s="7"/>
      <c r="F18" s="8"/>
      <c r="G18" s="123">
        <v>10</v>
      </c>
      <c r="H18" s="125">
        <v>276145714203</v>
      </c>
      <c r="I18" s="123" t="s">
        <v>1761</v>
      </c>
      <c r="J18" s="123"/>
      <c r="K18" s="10" t="str">
        <f t="shared" ca="1" si="7"/>
        <v/>
      </c>
      <c r="L18" s="121" t="s">
        <v>935</v>
      </c>
      <c r="M18" s="121" t="s">
        <v>350</v>
      </c>
      <c r="N18" s="121"/>
      <c r="O18" s="102">
        <v>3326.1</v>
      </c>
      <c r="P18" s="102">
        <v>1</v>
      </c>
      <c r="Q18" s="12" t="str">
        <f>VLOOKUP(O18, '[1]لیست محصولات اردیبهشت ۱۴۰۳'!B:C,2,0)</f>
        <v>میاگروس | Milagros</v>
      </c>
      <c r="R18" s="102"/>
      <c r="S18" s="11">
        <f>VLOOKUP(O18, '[1]لیست محصولات اردیبهشت ۱۴۰۳'!B:F,5,0)</f>
        <v>150</v>
      </c>
      <c r="T18" s="13">
        <f>VLOOKUP(O18, '[1]لیست محصولات اردیبهشت ۱۴۰۳'!B:G,6,0)</f>
        <v>3750000</v>
      </c>
      <c r="U18" s="14"/>
      <c r="V18" s="15">
        <f t="shared" si="8"/>
        <v>0</v>
      </c>
      <c r="W18" s="11">
        <f t="shared" si="9"/>
        <v>1</v>
      </c>
      <c r="X18" s="13">
        <f t="shared" si="10"/>
        <v>3750000</v>
      </c>
      <c r="Y18" s="16"/>
      <c r="Z18" s="13">
        <f t="shared" si="11"/>
        <v>3750000</v>
      </c>
      <c r="AA18" s="133" t="s">
        <v>936</v>
      </c>
      <c r="AB18" s="131" t="s">
        <v>937</v>
      </c>
      <c r="AC18" s="127" t="s">
        <v>938</v>
      </c>
      <c r="AD18" s="129"/>
      <c r="AE18" s="18"/>
      <c r="AF18" s="20"/>
      <c r="AG18" s="21" t="str">
        <f t="shared" si="5"/>
        <v>TRUE</v>
      </c>
      <c r="AH18" s="22" t="str">
        <f t="shared" si="6"/>
        <v>ماسال خیابان معلم-کوچه شهید مهیار کاظمی-ساختمان مهیار-واحد۴  - حمیدرضا کاظمی 09116197335</v>
      </c>
    </row>
    <row r="19" spans="1:34" ht="22.35" customHeight="1">
      <c r="A19" s="7"/>
      <c r="B19" s="7"/>
      <c r="C19" s="7"/>
      <c r="D19" s="7"/>
      <c r="E19" s="7"/>
      <c r="F19" s="8"/>
      <c r="G19" s="124"/>
      <c r="H19" s="126"/>
      <c r="I19" s="124"/>
      <c r="J19" s="124"/>
      <c r="K19" s="10" t="str">
        <f t="shared" ca="1" si="7"/>
        <v/>
      </c>
      <c r="L19" s="122"/>
      <c r="M19" s="122"/>
      <c r="N19" s="122"/>
      <c r="O19" s="102">
        <v>3325.1</v>
      </c>
      <c r="P19" s="102">
        <v>1</v>
      </c>
      <c r="Q19" s="12" t="str">
        <f>VLOOKUP(O19, '[1]لیست محصولات اردیبهشت ۱۴۰۳'!B:C,2,0)</f>
        <v>راتناگری | Ratnagiri</v>
      </c>
      <c r="R19" s="102"/>
      <c r="S19" s="11">
        <f>VLOOKUP(O19, '[1]لیست محصولات اردیبهشت ۱۴۰۳'!B:F,5,0)</f>
        <v>150</v>
      </c>
      <c r="T19" s="13">
        <f>VLOOKUP(O19, '[1]لیست محصولات اردیبهشت ۱۴۰۳'!B:G,6,0)</f>
        <v>4250000</v>
      </c>
      <c r="U19" s="14"/>
      <c r="V19" s="15">
        <f t="shared" si="8"/>
        <v>0</v>
      </c>
      <c r="W19" s="11">
        <f t="shared" si="9"/>
        <v>1</v>
      </c>
      <c r="X19" s="13">
        <f t="shared" si="10"/>
        <v>4250000</v>
      </c>
      <c r="Y19" s="16"/>
      <c r="Z19" s="13">
        <f t="shared" si="11"/>
        <v>4250000</v>
      </c>
      <c r="AA19" s="134"/>
      <c r="AB19" s="132"/>
      <c r="AC19" s="128"/>
      <c r="AD19" s="130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11</v>
      </c>
      <c r="H20" s="9">
        <v>276147053042</v>
      </c>
      <c r="I20" s="102" t="s">
        <v>1761</v>
      </c>
      <c r="J20" s="102"/>
      <c r="K20" s="10" t="str">
        <f t="shared" ca="1" si="7"/>
        <v/>
      </c>
      <c r="L20" s="11" t="s">
        <v>64</v>
      </c>
      <c r="M20" s="11" t="s">
        <v>988</v>
      </c>
      <c r="N20" s="11" t="s">
        <v>1767</v>
      </c>
      <c r="O20" s="102">
        <v>5501.2</v>
      </c>
      <c r="P20" s="102">
        <v>1</v>
      </c>
      <c r="Q20" s="12" t="str">
        <f>VLOOKUP(O20, '[1]لیست محصولات اردیبهشت ۱۴۰۳'!B:C,2,0)</f>
        <v>ورتکس | Vortex</v>
      </c>
      <c r="R20" s="102"/>
      <c r="S20" s="11">
        <f>VLOOKUP(O20, '[1]لیست محصولات اردیبهشت ۱۴۰۳'!B:F,5,0)</f>
        <v>750</v>
      </c>
      <c r="T20" s="13">
        <f>VLOOKUP(O20, '[1]لیست محصولات اردیبهشت ۱۴۰۳'!B:G,6,0)</f>
        <v>9900000</v>
      </c>
      <c r="U20" s="14"/>
      <c r="V20" s="15">
        <f t="shared" si="8"/>
        <v>0</v>
      </c>
      <c r="W20" s="11">
        <f t="shared" si="9"/>
        <v>1</v>
      </c>
      <c r="X20" s="13">
        <f t="shared" si="10"/>
        <v>9900000</v>
      </c>
      <c r="Y20" s="16"/>
      <c r="Z20" s="13">
        <f t="shared" si="11"/>
        <v>9900000</v>
      </c>
      <c r="AA20" s="17" t="s">
        <v>226</v>
      </c>
      <c r="AB20" s="12" t="s">
        <v>1768</v>
      </c>
      <c r="AC20" s="18" t="s">
        <v>1769</v>
      </c>
      <c r="AD20" s="19"/>
      <c r="AE20" s="18"/>
      <c r="AF20" s="20"/>
      <c r="AG20" s="21" t="str">
        <f t="shared" si="5"/>
        <v>TRUE</v>
      </c>
      <c r="AH20" s="22" t="str">
        <f t="shared" si="6"/>
        <v>ارومیه ازادگان دو - کوی حداد - وسط کوچه د کافه - مهدی ابراهیم زاده 09033922775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12</v>
      </c>
      <c r="H21" s="9">
        <v>276151147356</v>
      </c>
      <c r="I21" s="102" t="s">
        <v>1761</v>
      </c>
      <c r="J21" s="102"/>
      <c r="K21" s="10" t="str">
        <f t="shared" ca="1" si="7"/>
        <v/>
      </c>
      <c r="L21" s="11" t="s">
        <v>1770</v>
      </c>
      <c r="M21" s="11" t="s">
        <v>1771</v>
      </c>
      <c r="N21" s="11"/>
      <c r="O21" s="102">
        <v>3326.1</v>
      </c>
      <c r="P21" s="102">
        <v>1</v>
      </c>
      <c r="Q21" s="12" t="str">
        <f>VLOOKUP(O21, '[1]لیست محصولات اردیبهشت ۱۴۰۳'!B:C,2,0)</f>
        <v>میاگروس | Milagros</v>
      </c>
      <c r="R21" s="102" t="s">
        <v>460</v>
      </c>
      <c r="S21" s="11">
        <f>VLOOKUP(O21, '[1]لیست محصولات اردیبهشت ۱۴۰۳'!B:F,5,0)</f>
        <v>150</v>
      </c>
      <c r="T21" s="13">
        <f>VLOOKUP(O21, '[1]لیست محصولات اردیبهشت ۱۴۰۳'!B:G,6,0)</f>
        <v>3750000</v>
      </c>
      <c r="U21" s="14"/>
      <c r="V21" s="15">
        <f t="shared" si="8"/>
        <v>0</v>
      </c>
      <c r="W21" s="11">
        <f t="shared" si="9"/>
        <v>1</v>
      </c>
      <c r="X21" s="13">
        <f t="shared" si="10"/>
        <v>3750000</v>
      </c>
      <c r="Y21" s="16"/>
      <c r="Z21" s="13">
        <f t="shared" si="11"/>
        <v>3750000</v>
      </c>
      <c r="AA21" s="17" t="s">
        <v>361</v>
      </c>
      <c r="AB21" s="12" t="s">
        <v>1772</v>
      </c>
      <c r="AC21" s="18" t="s">
        <v>1773</v>
      </c>
      <c r="AD21" s="19"/>
      <c r="AE21" s="18"/>
      <c r="AF21" s="20"/>
      <c r="AG21" s="21" t="str">
        <f t="shared" si="5"/>
        <v>TRUE</v>
      </c>
      <c r="AH21" s="22" t="str">
        <f t="shared" si="6"/>
        <v>تبریز نرسیده به بیمارستان شمس رستوران زیتون کوی پزشکان گلستان ۲ پلاک ۱۶  - کیمیا روحانی 09184527210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13</v>
      </c>
      <c r="H22" s="125">
        <v>276172155513</v>
      </c>
      <c r="I22" s="123" t="s">
        <v>1761</v>
      </c>
      <c r="J22" s="123"/>
      <c r="K22" s="10" t="str">
        <f t="shared" ca="1" si="7"/>
        <v/>
      </c>
      <c r="L22" s="121" t="s">
        <v>485</v>
      </c>
      <c r="M22" s="121" t="s">
        <v>1252</v>
      </c>
      <c r="N22" s="121" t="s">
        <v>1253</v>
      </c>
      <c r="O22" s="102">
        <v>3325.1</v>
      </c>
      <c r="P22" s="102">
        <v>1</v>
      </c>
      <c r="Q22" s="12" t="str">
        <f>VLOOKUP(O22, '[1]لیست محصولات اردیبهشت ۱۴۰۳'!B:C,2,0)</f>
        <v>راتناگری | Ratnagiri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4250000</v>
      </c>
      <c r="U22" s="14"/>
      <c r="V22" s="15">
        <f t="shared" si="8"/>
        <v>0</v>
      </c>
      <c r="W22" s="11">
        <f t="shared" si="9"/>
        <v>1</v>
      </c>
      <c r="X22" s="13">
        <f t="shared" si="10"/>
        <v>4250000</v>
      </c>
      <c r="Y22" s="16"/>
      <c r="Z22" s="13">
        <f t="shared" si="11"/>
        <v>4250000</v>
      </c>
      <c r="AA22" s="133" t="s">
        <v>1774</v>
      </c>
      <c r="AB22" s="131" t="s">
        <v>1775</v>
      </c>
      <c r="AC22" s="127" t="s">
        <v>1255</v>
      </c>
      <c r="AD22" s="129"/>
      <c r="AE22" s="18"/>
      <c r="AF22" s="20"/>
      <c r="AG22" s="21" t="str">
        <f t="shared" si="5"/>
        <v>TRUE</v>
      </c>
      <c r="AH22" s="22" t="str">
        <f t="shared" si="6"/>
        <v>تایباد بلوار امام حسین، بین امام حسین 4 و 6 کافه میم - محمد حکیمی 09158112993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1"/>
      <c r="H23" s="182"/>
      <c r="I23" s="151"/>
      <c r="J23" s="151"/>
      <c r="K23" s="10" t="str">
        <f t="shared" ca="1" si="7"/>
        <v/>
      </c>
      <c r="L23" s="135"/>
      <c r="M23" s="135"/>
      <c r="N23" s="135"/>
      <c r="O23" s="102">
        <v>5511.11</v>
      </c>
      <c r="P23" s="102">
        <v>1</v>
      </c>
      <c r="Q23" s="65" t="str">
        <f>VLOOKUP(O23, '[1]لیست محصولات اردیبهشت ۱۴۰۳'!B:C,2,0)</f>
        <v>هامبلا(رست دمی) | Hambella( Filter Roast)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2800000</v>
      </c>
      <c r="U23" s="14"/>
      <c r="V23" s="15">
        <f t="shared" si="8"/>
        <v>0</v>
      </c>
      <c r="W23" s="11">
        <f t="shared" si="9"/>
        <v>1</v>
      </c>
      <c r="X23" s="13">
        <f t="shared" si="10"/>
        <v>2800000</v>
      </c>
      <c r="Y23" s="16"/>
      <c r="Z23" s="13">
        <f t="shared" si="11"/>
        <v>2800000</v>
      </c>
      <c r="AA23" s="155"/>
      <c r="AB23" s="154"/>
      <c r="AC23" s="153"/>
      <c r="AD23" s="152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1"/>
      <c r="H24" s="182"/>
      <c r="I24" s="151"/>
      <c r="J24" s="151"/>
      <c r="K24" s="10" t="str">
        <f t="shared" ca="1" si="7"/>
        <v/>
      </c>
      <c r="L24" s="135"/>
      <c r="M24" s="135"/>
      <c r="N24" s="135"/>
      <c r="O24" s="102">
        <v>5523.1</v>
      </c>
      <c r="P24" s="102">
        <v>1</v>
      </c>
      <c r="Q24" s="12" t="str">
        <f>VLOOKUP(O24, '[1]لیست محصولات اردیبهشت ۱۴۰۳'!B:C,2,0)</f>
        <v>کوتوا دانکن | Kotowa Duncan</v>
      </c>
      <c r="R24" s="102"/>
      <c r="S24" s="11">
        <f>VLOOKUP(O24, '[1]لیست محصولات اردیبهشت ۱۴۰۳'!B:F,5,0)</f>
        <v>150</v>
      </c>
      <c r="T24" s="13">
        <f>VLOOKUP(O24, '[1]لیست محصولات اردیبهشت ۱۴۰۳'!B:G,6,0)</f>
        <v>2550000</v>
      </c>
      <c r="U24" s="14"/>
      <c r="V24" s="15">
        <f t="shared" si="8"/>
        <v>0</v>
      </c>
      <c r="W24" s="11">
        <f t="shared" si="9"/>
        <v>1</v>
      </c>
      <c r="X24" s="13">
        <f t="shared" si="10"/>
        <v>2550000</v>
      </c>
      <c r="Y24" s="16"/>
      <c r="Z24" s="13">
        <f t="shared" si="11"/>
        <v>2550000</v>
      </c>
      <c r="AA24" s="155"/>
      <c r="AB24" s="154"/>
      <c r="AC24" s="153"/>
      <c r="AD24" s="152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4"/>
      <c r="H25" s="126"/>
      <c r="I25" s="124"/>
      <c r="J25" s="124"/>
      <c r="K25" s="10" t="str">
        <f t="shared" ca="1" si="7"/>
        <v/>
      </c>
      <c r="L25" s="122"/>
      <c r="M25" s="122"/>
      <c r="N25" s="122"/>
      <c r="O25" s="102">
        <v>3326.1</v>
      </c>
      <c r="P25" s="102">
        <v>1</v>
      </c>
      <c r="Q25" s="12" t="str">
        <f>VLOOKUP(O25, '[1]لیست محصولات اردیبهشت ۱۴۰۳'!B:C,2,0)</f>
        <v>میاگروس | Milagros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3750000</v>
      </c>
      <c r="U25" s="14"/>
      <c r="V25" s="15">
        <f t="shared" si="8"/>
        <v>0</v>
      </c>
      <c r="W25" s="11">
        <f t="shared" si="9"/>
        <v>1</v>
      </c>
      <c r="X25" s="13">
        <f t="shared" si="10"/>
        <v>3750000</v>
      </c>
      <c r="Y25" s="16"/>
      <c r="Z25" s="13">
        <f t="shared" si="11"/>
        <v>3750000</v>
      </c>
      <c r="AA25" s="134"/>
      <c r="AB25" s="132"/>
      <c r="AC25" s="128"/>
      <c r="AD25" s="130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23">
        <v>14</v>
      </c>
      <c r="H26" s="125">
        <v>276181877989</v>
      </c>
      <c r="I26" s="123" t="s">
        <v>1761</v>
      </c>
      <c r="J26" s="123"/>
      <c r="K26" s="10" t="str">
        <f t="shared" ca="1" si="7"/>
        <v/>
      </c>
      <c r="L26" s="121" t="s">
        <v>1447</v>
      </c>
      <c r="M26" s="121" t="s">
        <v>1776</v>
      </c>
      <c r="N26" s="121" t="s">
        <v>1777</v>
      </c>
      <c r="O26" s="102">
        <v>5523.2</v>
      </c>
      <c r="P26" s="102">
        <v>3</v>
      </c>
      <c r="Q26" s="12" t="str">
        <f>VLOOKUP(O26, '[1]لیست محصولات اردیبهشت ۱۴۰۳'!B:C,2,0)</f>
        <v>کوتوا دانکن | Kotowa Duncan</v>
      </c>
      <c r="R26" s="102"/>
      <c r="S26" s="11">
        <f>VLOOKUP(O26, '[1]لیست محصولات اردیبهشت ۱۴۰۳'!B:F,5,0)</f>
        <v>750</v>
      </c>
      <c r="T26" s="13">
        <f>VLOOKUP(O26, '[1]لیست محصولات اردیبهشت ۱۴۰۳'!B:G,6,0)</f>
        <v>12150000</v>
      </c>
      <c r="U26" s="14"/>
      <c r="V26" s="15">
        <f t="shared" si="8"/>
        <v>0</v>
      </c>
      <c r="W26" s="11">
        <f t="shared" si="9"/>
        <v>3</v>
      </c>
      <c r="X26" s="13">
        <f t="shared" si="10"/>
        <v>36450000</v>
      </c>
      <c r="Y26" s="16"/>
      <c r="Z26" s="13">
        <f t="shared" si="11"/>
        <v>36450000</v>
      </c>
      <c r="AA26" s="133" t="s">
        <v>1778</v>
      </c>
      <c r="AB26" s="131" t="s">
        <v>1779</v>
      </c>
      <c r="AC26" s="127" t="s">
        <v>1780</v>
      </c>
      <c r="AD26" s="129"/>
      <c r="AE26" s="18"/>
      <c r="AF26" s="20"/>
      <c r="AG26" s="21" t="str">
        <f t="shared" si="5"/>
        <v>TRUE</v>
      </c>
      <c r="AH26" s="22" t="str">
        <f t="shared" si="6"/>
        <v>هرمزگان نخل زرین خیابان پژوهش کافه دژاوو - مهسا کریم نژاد فرد 09333688292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1"/>
      <c r="H27" s="182"/>
      <c r="I27" s="151"/>
      <c r="J27" s="151"/>
      <c r="K27" s="10" t="str">
        <f t="shared" ca="1" si="7"/>
        <v/>
      </c>
      <c r="L27" s="135"/>
      <c r="M27" s="135"/>
      <c r="N27" s="135"/>
      <c r="O27" s="102">
        <v>5522.2</v>
      </c>
      <c r="P27" s="102">
        <v>2</v>
      </c>
      <c r="Q27" s="12" t="str">
        <f>VLOOKUP(O27, '[1]لیست محصولات اردیبهشت ۱۴۰۳'!B:C,2,0)</f>
        <v>تامارا | Tamara</v>
      </c>
      <c r="R27" s="102"/>
      <c r="S27" s="11">
        <f>VLOOKUP(O27, '[1]لیست محصولات اردیبهشت ۱۴۰۳'!B:F,5,0)</f>
        <v>750</v>
      </c>
      <c r="T27" s="13">
        <f>VLOOKUP(O27, '[1]لیست محصولات اردیبهشت ۱۴۰۳'!B:G,6,0)</f>
        <v>12450000</v>
      </c>
      <c r="U27" s="14"/>
      <c r="V27" s="15">
        <f t="shared" si="8"/>
        <v>0</v>
      </c>
      <c r="W27" s="11">
        <f t="shared" si="9"/>
        <v>2</v>
      </c>
      <c r="X27" s="13">
        <f t="shared" si="10"/>
        <v>24900000</v>
      </c>
      <c r="Y27" s="16"/>
      <c r="Z27" s="13">
        <f t="shared" si="11"/>
        <v>24900000</v>
      </c>
      <c r="AA27" s="155"/>
      <c r="AB27" s="154"/>
      <c r="AC27" s="153"/>
      <c r="AD27" s="152"/>
      <c r="AE27" s="18"/>
      <c r="AF27" s="20"/>
      <c r="AG27" s="21" t="str">
        <f t="shared" si="5"/>
        <v>TRUE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1"/>
      <c r="H28" s="182"/>
      <c r="I28" s="151"/>
      <c r="J28" s="151"/>
      <c r="K28" s="10" t="str">
        <f t="shared" ca="1" si="7"/>
        <v/>
      </c>
      <c r="L28" s="135"/>
      <c r="M28" s="135"/>
      <c r="N28" s="135"/>
      <c r="O28" s="102">
        <v>3325.1</v>
      </c>
      <c r="P28" s="102">
        <v>1</v>
      </c>
      <c r="Q28" s="12" t="str">
        <f>VLOOKUP(O28, '[1]لیست محصولات اردیبهشت ۱۴۰۳'!B:C,2,0)</f>
        <v>راتناگری | Ratnagiri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4250000</v>
      </c>
      <c r="U28" s="14"/>
      <c r="V28" s="15">
        <f t="shared" si="8"/>
        <v>0</v>
      </c>
      <c r="W28" s="11">
        <f t="shared" si="9"/>
        <v>1</v>
      </c>
      <c r="X28" s="13">
        <f t="shared" si="10"/>
        <v>4250000</v>
      </c>
      <c r="Y28" s="16"/>
      <c r="Z28" s="13">
        <f t="shared" si="11"/>
        <v>4250000</v>
      </c>
      <c r="AA28" s="155"/>
      <c r="AB28" s="154"/>
      <c r="AC28" s="153"/>
      <c r="AD28" s="152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4"/>
      <c r="H29" s="126"/>
      <c r="I29" s="124"/>
      <c r="J29" s="124"/>
      <c r="K29" s="10" t="str">
        <f t="shared" ca="1" si="7"/>
        <v/>
      </c>
      <c r="L29" s="122"/>
      <c r="M29" s="122"/>
      <c r="N29" s="122"/>
      <c r="O29" s="102">
        <v>3326.1</v>
      </c>
      <c r="P29" s="102">
        <v>1</v>
      </c>
      <c r="Q29" s="12" t="str">
        <f>VLOOKUP(O29, '[1]لیست محصولات اردیبهشت ۱۴۰۳'!B:C,2,0)</f>
        <v>میاگروس | Milagros</v>
      </c>
      <c r="R29" s="102"/>
      <c r="S29" s="11">
        <f>VLOOKUP(O29, '[1]لیست محصولات اردیبهشت ۱۴۰۳'!B:F,5,0)</f>
        <v>150</v>
      </c>
      <c r="T29" s="13">
        <f>VLOOKUP(O29, '[1]لیست محصولات اردیبهشت ۱۴۰۳'!B:G,6,0)</f>
        <v>3750000</v>
      </c>
      <c r="U29" s="14"/>
      <c r="V29" s="15">
        <f t="shared" si="8"/>
        <v>0</v>
      </c>
      <c r="W29" s="11">
        <f t="shared" si="9"/>
        <v>1</v>
      </c>
      <c r="X29" s="13">
        <f t="shared" si="10"/>
        <v>3750000</v>
      </c>
      <c r="Y29" s="16"/>
      <c r="Z29" s="13">
        <f t="shared" si="11"/>
        <v>3750000</v>
      </c>
      <c r="AA29" s="134"/>
      <c r="AB29" s="132"/>
      <c r="AC29" s="128"/>
      <c r="AD29" s="130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>
        <v>15</v>
      </c>
      <c r="H30" s="9">
        <v>276190116708</v>
      </c>
      <c r="I30" s="102" t="s">
        <v>1748</v>
      </c>
      <c r="J30" s="102"/>
      <c r="K30" s="10" t="str">
        <f t="shared" ca="1" si="7"/>
        <v/>
      </c>
      <c r="L30" s="11" t="s">
        <v>30</v>
      </c>
      <c r="M30" s="11" t="s">
        <v>1072</v>
      </c>
      <c r="N30" s="11"/>
      <c r="O30" s="102">
        <v>5511.1</v>
      </c>
      <c r="P30" s="102">
        <v>1</v>
      </c>
      <c r="Q30" s="12" t="str">
        <f>VLOOKUP(O30, '[1]لیست محصولات اردیبهشت ۱۴۰۳'!B:C,2,0)</f>
        <v>هامبلا | Hambella</v>
      </c>
      <c r="R30" s="102"/>
      <c r="S30" s="11">
        <f>VLOOKUP(O30, '[1]لیست محصولات اردیبهشت ۱۴۰۳'!B:F,5,0)</f>
        <v>150</v>
      </c>
      <c r="T30" s="13">
        <f>VLOOKUP(O30, '[1]لیست محصولات اردیبهشت ۱۴۰۳'!B:G,6,0)</f>
        <v>2800000</v>
      </c>
      <c r="U30" s="14"/>
      <c r="V30" s="15">
        <f t="shared" si="8"/>
        <v>0</v>
      </c>
      <c r="W30" s="11">
        <f t="shared" si="9"/>
        <v>1</v>
      </c>
      <c r="X30" s="13">
        <f t="shared" si="10"/>
        <v>2800000</v>
      </c>
      <c r="Y30" s="16"/>
      <c r="Z30" s="13">
        <f t="shared" si="11"/>
        <v>2800000</v>
      </c>
      <c r="AA30" s="17" t="s">
        <v>38</v>
      </c>
      <c r="AB30" s="12" t="s">
        <v>1781</v>
      </c>
      <c r="AC30" s="18" t="s">
        <v>1782</v>
      </c>
      <c r="AD30" s="19" t="s">
        <v>41</v>
      </c>
      <c r="AE30" s="18"/>
      <c r="AF30" s="20"/>
      <c r="AG30" s="21" t="str">
        <f t="shared" si="5"/>
        <v>TRUE</v>
      </c>
      <c r="AH30" s="22" t="str">
        <f t="shared" si="6"/>
        <v>تهران عباس آباد،تقاطع شریعتی و مطهری،کوچه رخسانا ،ساختمان کارگزاری مفید  - حسین باقری 09127165138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23">
        <v>16</v>
      </c>
      <c r="H31" s="125">
        <v>276197776449</v>
      </c>
      <c r="I31" s="123" t="s">
        <v>1748</v>
      </c>
      <c r="J31" s="123"/>
      <c r="K31" s="10" t="str">
        <f t="shared" ca="1" si="7"/>
        <v/>
      </c>
      <c r="L31" s="121" t="s">
        <v>30</v>
      </c>
      <c r="M31" s="121" t="s">
        <v>1783</v>
      </c>
      <c r="N31" s="121"/>
      <c r="O31" s="102">
        <v>5511.1</v>
      </c>
      <c r="P31" s="102">
        <v>2</v>
      </c>
      <c r="Q31" s="12" t="str">
        <f>VLOOKUP(O31, '[1]لیست محصولات اردیبهشت ۱۴۰۳'!B:C,2,0)</f>
        <v>هامبلا | Hambella</v>
      </c>
      <c r="R31" s="102"/>
      <c r="S31" s="11">
        <f>VLOOKUP(O31, '[1]لیست محصولات اردیبهشت ۱۴۰۳'!B:F,5,0)</f>
        <v>150</v>
      </c>
      <c r="T31" s="13">
        <f>VLOOKUP(O31, '[1]لیست محصولات اردیبهشت ۱۴۰۳'!B:G,6,0)</f>
        <v>2800000</v>
      </c>
      <c r="U31" s="14"/>
      <c r="V31" s="15">
        <f t="shared" si="8"/>
        <v>0</v>
      </c>
      <c r="W31" s="11">
        <f t="shared" si="9"/>
        <v>2</v>
      </c>
      <c r="X31" s="13">
        <f t="shared" si="10"/>
        <v>5600000</v>
      </c>
      <c r="Y31" s="16"/>
      <c r="Z31" s="13">
        <f t="shared" si="11"/>
        <v>5600000</v>
      </c>
      <c r="AA31" s="133" t="s">
        <v>38</v>
      </c>
      <c r="AB31" s="131" t="s">
        <v>1784</v>
      </c>
      <c r="AC31" s="127" t="s">
        <v>1785</v>
      </c>
      <c r="AD31" s="129" t="s">
        <v>41</v>
      </c>
      <c r="AE31" s="18"/>
      <c r="AF31" s="20"/>
      <c r="AG31" s="21" t="str">
        <f t="shared" si="5"/>
        <v>TRUE</v>
      </c>
      <c r="AH31" s="22" t="str">
        <f t="shared" si="6"/>
        <v>تهران خیابان امیرکبیر خ ملت کوچه ملت پاساژ ملت همکف پلاک۴  - حسین سقائیان 09121229391</v>
      </c>
    </row>
    <row r="32" spans="1:34" ht="22.35" customHeight="1">
      <c r="A32" s="7"/>
      <c r="B32" s="7"/>
      <c r="C32" s="7"/>
      <c r="D32" s="7"/>
      <c r="E32" s="7"/>
      <c r="F32" s="8"/>
      <c r="G32" s="151"/>
      <c r="H32" s="182"/>
      <c r="I32" s="151"/>
      <c r="J32" s="151"/>
      <c r="K32" s="10" t="str">
        <f t="shared" ca="1" si="7"/>
        <v/>
      </c>
      <c r="L32" s="135"/>
      <c r="M32" s="135"/>
      <c r="N32" s="135"/>
      <c r="O32" s="102">
        <v>3326.1</v>
      </c>
      <c r="P32" s="102">
        <v>1</v>
      </c>
      <c r="Q32" s="12" t="str">
        <f>VLOOKUP(O32, '[1]لیست محصولات اردیبهشت ۱۴۰۳'!B:C,2,0)</f>
        <v>میاگروس | Milagros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3750000</v>
      </c>
      <c r="U32" s="14"/>
      <c r="V32" s="15">
        <f t="shared" si="8"/>
        <v>0</v>
      </c>
      <c r="W32" s="11">
        <f t="shared" si="9"/>
        <v>1</v>
      </c>
      <c r="X32" s="13">
        <f t="shared" si="10"/>
        <v>3750000</v>
      </c>
      <c r="Y32" s="16"/>
      <c r="Z32" s="13">
        <f t="shared" si="11"/>
        <v>3750000</v>
      </c>
      <c r="AA32" s="155"/>
      <c r="AB32" s="154"/>
      <c r="AC32" s="153"/>
      <c r="AD32" s="152"/>
      <c r="AE32" s="18"/>
      <c r="AF32" s="20"/>
      <c r="AG32" s="21" t="str">
        <f t="shared" si="5"/>
        <v>TRUE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24"/>
      <c r="H33" s="126"/>
      <c r="I33" s="124"/>
      <c r="J33" s="124"/>
      <c r="K33" s="10" t="str">
        <f t="shared" ca="1" si="7"/>
        <v/>
      </c>
      <c r="L33" s="122"/>
      <c r="M33" s="122"/>
      <c r="N33" s="122"/>
      <c r="O33" s="102">
        <v>1125.0999999999999</v>
      </c>
      <c r="P33" s="102">
        <v>1</v>
      </c>
      <c r="Q33" s="12" t="str">
        <f>VLOOKUP(O33, '[1]لیست محصولات اردیبهشت ۱۴۰۳'!B:C,2,0)</f>
        <v>بنجامین دیانوس | Benjamin De Dianous</v>
      </c>
      <c r="R33" s="102"/>
      <c r="S33" s="11">
        <f>VLOOKUP(O33, '[1]لیست محصولات اردیبهشت ۱۴۰۳'!B:F,5,0)</f>
        <v>80</v>
      </c>
      <c r="T33" s="13">
        <f>VLOOKUP(O33, '[1]لیست محصولات اردیبهشت ۱۴۰۳'!B:G,6,0)</f>
        <v>11000000</v>
      </c>
      <c r="U33" s="14"/>
      <c r="V33" s="15">
        <f t="shared" si="8"/>
        <v>0</v>
      </c>
      <c r="W33" s="11">
        <f t="shared" si="9"/>
        <v>1</v>
      </c>
      <c r="X33" s="13">
        <f t="shared" si="10"/>
        <v>11000000</v>
      </c>
      <c r="Y33" s="16"/>
      <c r="Z33" s="13">
        <f t="shared" si="11"/>
        <v>11000000</v>
      </c>
      <c r="AA33" s="134"/>
      <c r="AB33" s="132"/>
      <c r="AC33" s="128"/>
      <c r="AD33" s="130"/>
      <c r="AE33" s="18"/>
      <c r="AF33" s="20"/>
      <c r="AG33" s="21" t="str">
        <f t="shared" si="5"/>
        <v>TRUE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23">
        <v>17</v>
      </c>
      <c r="H34" s="125">
        <v>276202240066</v>
      </c>
      <c r="I34" s="123" t="s">
        <v>1748</v>
      </c>
      <c r="J34" s="123"/>
      <c r="K34" s="10" t="str">
        <f t="shared" ca="1" si="7"/>
        <v/>
      </c>
      <c r="L34" s="121" t="s">
        <v>412</v>
      </c>
      <c r="M34" s="121" t="s">
        <v>273</v>
      </c>
      <c r="N34" s="121" t="s">
        <v>1786</v>
      </c>
      <c r="O34" s="102">
        <v>5511.3</v>
      </c>
      <c r="P34" s="102">
        <v>1</v>
      </c>
      <c r="Q34" s="12" t="str">
        <f>VLOOKUP(O34, '[1]لیست محصولات اردیبهشت ۱۴۰۳'!B:C,2,0)</f>
        <v>هامبلا | Hambella</v>
      </c>
      <c r="R34" s="102"/>
      <c r="S34" s="11">
        <f>VLOOKUP(O34, '[1]لیست محصولات اردیبهشت ۱۴۰۳'!B:F,5,0)</f>
        <v>4000</v>
      </c>
      <c r="T34" s="13">
        <f>VLOOKUP(O34, '[1]لیست محصولات اردیبهشت ۱۴۰۳'!B:G,6,0)</f>
        <v>69600000</v>
      </c>
      <c r="U34" s="14"/>
      <c r="V34" s="15">
        <f t="shared" si="8"/>
        <v>0</v>
      </c>
      <c r="W34" s="11">
        <f t="shared" si="9"/>
        <v>1</v>
      </c>
      <c r="X34" s="13">
        <f t="shared" si="10"/>
        <v>69600000</v>
      </c>
      <c r="Y34" s="16"/>
      <c r="Z34" s="13">
        <f t="shared" si="11"/>
        <v>69600000</v>
      </c>
      <c r="AA34" s="133" t="s">
        <v>292</v>
      </c>
      <c r="AB34" s="131" t="s">
        <v>1787</v>
      </c>
      <c r="AC34" s="127" t="s">
        <v>1788</v>
      </c>
      <c r="AD34" s="129"/>
      <c r="AE34" s="18"/>
      <c r="AF34" s="20"/>
      <c r="AG34" s="21" t="str">
        <f t="shared" si="5"/>
        <v>TRUE</v>
      </c>
      <c r="AH34" s="22" t="str">
        <f t="shared" si="6"/>
        <v>اصفهان چهار راه فلسطین، ابتدای خیابان استانداری. جنب مادی فرشادی غربی کافه نیل - سید علی احمدی 09134434253</v>
      </c>
    </row>
    <row r="35" spans="1:34" ht="22.35" customHeight="1">
      <c r="A35" s="7"/>
      <c r="B35" s="7"/>
      <c r="C35" s="7"/>
      <c r="D35" s="7"/>
      <c r="E35" s="7"/>
      <c r="F35" s="8"/>
      <c r="G35" s="124"/>
      <c r="H35" s="126"/>
      <c r="I35" s="124"/>
      <c r="J35" s="124"/>
      <c r="K35" s="10" t="str">
        <f t="shared" ca="1" si="7"/>
        <v/>
      </c>
      <c r="L35" s="122"/>
      <c r="M35" s="122"/>
      <c r="N35" s="122"/>
      <c r="O35" s="102">
        <v>5511.22</v>
      </c>
      <c r="P35" s="102">
        <v>1</v>
      </c>
      <c r="Q35" s="65" t="str">
        <f>VLOOKUP(O35, '[1]لیست محصولات اردیبهشت ۱۴۰۳'!B:C,2,0)</f>
        <v>هامبلا(رست دمی) | Hambella( Filter Roast)</v>
      </c>
      <c r="R35" s="102"/>
      <c r="S35" s="11">
        <f>VLOOKUP(O35, '[1]لیست محصولات اردیبهشت ۱۴۰۳'!B:F,5,0)</f>
        <v>750</v>
      </c>
      <c r="T35" s="13">
        <f>VLOOKUP(O35, '[1]لیست محصولات اردیبهشت ۱۴۰۳'!B:G,6,0)</f>
        <v>13350000</v>
      </c>
      <c r="U35" s="14"/>
      <c r="V35" s="15">
        <f t="shared" si="8"/>
        <v>0</v>
      </c>
      <c r="W35" s="11">
        <f t="shared" si="9"/>
        <v>1</v>
      </c>
      <c r="X35" s="13">
        <f t="shared" si="10"/>
        <v>13350000</v>
      </c>
      <c r="Y35" s="16"/>
      <c r="Z35" s="13">
        <f t="shared" si="11"/>
        <v>13350000</v>
      </c>
      <c r="AA35" s="134"/>
      <c r="AB35" s="132"/>
      <c r="AC35" s="128"/>
      <c r="AD35" s="130"/>
      <c r="AE35" s="18"/>
      <c r="AF35" s="20"/>
      <c r="AG35" s="21" t="str">
        <f t="shared" si="5"/>
        <v>TRUE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23">
        <v>18</v>
      </c>
      <c r="H36" s="125">
        <v>276203199185</v>
      </c>
      <c r="I36" s="123" t="s">
        <v>1748</v>
      </c>
      <c r="J36" s="123"/>
      <c r="K36" s="10" t="str">
        <f t="shared" ca="1" si="7"/>
        <v/>
      </c>
      <c r="L36" s="121" t="s">
        <v>935</v>
      </c>
      <c r="M36" s="121" t="s">
        <v>1789</v>
      </c>
      <c r="N36" s="121"/>
      <c r="O36" s="102">
        <v>5522.1</v>
      </c>
      <c r="P36" s="102">
        <v>1</v>
      </c>
      <c r="Q36" s="12" t="str">
        <f>VLOOKUP(O36, '[1]لیست محصولات اردیبهشت ۱۴۰۳'!B:C,2,0)</f>
        <v>تامارا | Tamara</v>
      </c>
      <c r="R36" s="102"/>
      <c r="S36" s="11">
        <f>VLOOKUP(O36, '[1]لیست محصولات اردیبهشت ۱۴۰۳'!B:F,5,0)</f>
        <v>150</v>
      </c>
      <c r="T36" s="13">
        <f>VLOOKUP(O36, '[1]لیست محصولات اردیبهشت ۱۴۰۳'!B:G,6,0)</f>
        <v>2600000</v>
      </c>
      <c r="U36" s="14"/>
      <c r="V36" s="15">
        <f t="shared" si="8"/>
        <v>0</v>
      </c>
      <c r="W36" s="11">
        <f t="shared" si="9"/>
        <v>1</v>
      </c>
      <c r="X36" s="13">
        <f t="shared" si="10"/>
        <v>2600000</v>
      </c>
      <c r="Y36" s="16"/>
      <c r="Z36" s="13">
        <f t="shared" si="11"/>
        <v>2600000</v>
      </c>
      <c r="AA36" s="133" t="s">
        <v>87</v>
      </c>
      <c r="AB36" s="131" t="s">
        <v>1790</v>
      </c>
      <c r="AC36" s="127" t="s">
        <v>1791</v>
      </c>
      <c r="AD36" s="129"/>
      <c r="AE36" s="18"/>
      <c r="AF36" s="20"/>
      <c r="AG36" s="21" t="str">
        <f t="shared" si="5"/>
        <v>TRUE</v>
      </c>
      <c r="AH36" s="22" t="str">
        <f t="shared" si="6"/>
        <v>کرج رجایی شهر_بلوار موذن_شهرک بهداری_فجر۵_پلاک۱۶_واحد یک  - حمیدرضا آجرلو 09213596818</v>
      </c>
    </row>
    <row r="37" spans="1:34" ht="22.35" customHeight="1">
      <c r="A37" s="7"/>
      <c r="B37" s="7"/>
      <c r="C37" s="7"/>
      <c r="D37" s="7"/>
      <c r="E37" s="7"/>
      <c r="F37" s="8"/>
      <c r="G37" s="151"/>
      <c r="H37" s="182"/>
      <c r="I37" s="151"/>
      <c r="J37" s="151"/>
      <c r="K37" s="10" t="str">
        <f t="shared" ca="1" si="7"/>
        <v/>
      </c>
      <c r="L37" s="135"/>
      <c r="M37" s="135"/>
      <c r="N37" s="135"/>
      <c r="O37" s="102">
        <v>5511.1</v>
      </c>
      <c r="P37" s="102">
        <v>1</v>
      </c>
      <c r="Q37" s="12" t="str">
        <f>VLOOKUP(O37, '[1]لیست محصولات اردیبهشت ۱۴۰۳'!B:C,2,0)</f>
        <v>هامبلا | Hambella</v>
      </c>
      <c r="R37" s="102"/>
      <c r="S37" s="11">
        <f>VLOOKUP(O37, '[1]لیست محصولات اردیبهشت ۱۴۰۳'!B:F,5,0)</f>
        <v>150</v>
      </c>
      <c r="T37" s="13">
        <f>VLOOKUP(O37, '[1]لیست محصولات اردیبهشت ۱۴۰۳'!B:G,6,0)</f>
        <v>2800000</v>
      </c>
      <c r="U37" s="14"/>
      <c r="V37" s="15">
        <f t="shared" si="8"/>
        <v>0</v>
      </c>
      <c r="W37" s="11">
        <f t="shared" si="9"/>
        <v>1</v>
      </c>
      <c r="X37" s="13">
        <f t="shared" si="10"/>
        <v>2800000</v>
      </c>
      <c r="Y37" s="16"/>
      <c r="Z37" s="13">
        <f t="shared" si="11"/>
        <v>2800000</v>
      </c>
      <c r="AA37" s="155"/>
      <c r="AB37" s="154"/>
      <c r="AC37" s="153"/>
      <c r="AD37" s="152"/>
      <c r="AE37" s="18"/>
      <c r="AF37" s="20"/>
      <c r="AG37" s="21" t="str">
        <f t="shared" si="5"/>
        <v>TRUE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24"/>
      <c r="H38" s="126"/>
      <c r="I38" s="124"/>
      <c r="J38" s="124"/>
      <c r="K38" s="10" t="str">
        <f t="shared" ca="1" si="7"/>
        <v/>
      </c>
      <c r="L38" s="122"/>
      <c r="M38" s="122"/>
      <c r="N38" s="122"/>
      <c r="O38" s="102">
        <v>5501.1</v>
      </c>
      <c r="P38" s="102">
        <v>1</v>
      </c>
      <c r="Q38" s="12" t="str">
        <f>VLOOKUP(O38, '[1]لیست محصولات اردیبهشت ۱۴۰۳'!B:C,2,0)</f>
        <v>ورتکس | Vortex</v>
      </c>
      <c r="R38" s="102"/>
      <c r="S38" s="11">
        <f>VLOOKUP(O38, '[1]لیست محصولات اردیبهشت ۱۴۰۳'!B:F,5,0)</f>
        <v>150</v>
      </c>
      <c r="T38" s="13">
        <f>VLOOKUP(O38, '[1]لیست محصولات اردیبهشت ۱۴۰۳'!B:G,6,0)</f>
        <v>2100000</v>
      </c>
      <c r="U38" s="14"/>
      <c r="V38" s="15">
        <f t="shared" si="8"/>
        <v>0</v>
      </c>
      <c r="W38" s="11">
        <f t="shared" si="9"/>
        <v>1</v>
      </c>
      <c r="X38" s="13">
        <f t="shared" si="10"/>
        <v>2100000</v>
      </c>
      <c r="Y38" s="16"/>
      <c r="Z38" s="13">
        <f t="shared" si="11"/>
        <v>2100000</v>
      </c>
      <c r="AA38" s="134"/>
      <c r="AB38" s="132"/>
      <c r="AC38" s="128"/>
      <c r="AD38" s="130"/>
      <c r="AE38" s="18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36">
        <v>19</v>
      </c>
      <c r="H39" s="139"/>
      <c r="I39" s="136" t="s">
        <v>1748</v>
      </c>
      <c r="J39" s="123" t="s">
        <v>1306</v>
      </c>
      <c r="K39" s="10" t="str">
        <f t="shared" ca="1" si="7"/>
        <v/>
      </c>
      <c r="L39" s="121" t="s">
        <v>295</v>
      </c>
      <c r="M39" s="121" t="s">
        <v>644</v>
      </c>
      <c r="N39" s="121" t="s">
        <v>645</v>
      </c>
      <c r="O39" s="102">
        <v>5523.2</v>
      </c>
      <c r="P39" s="102">
        <v>29</v>
      </c>
      <c r="Q39" s="12" t="str">
        <f>VLOOKUP(O39, '[1]لیست محصولات اردیبهشت ۱۴۰۳'!B:C,2,0)</f>
        <v>کوتوا دانکن | Kotowa Duncan</v>
      </c>
      <c r="R39" s="102"/>
      <c r="S39" s="11">
        <f>VLOOKUP(O39, '[1]لیست محصولات اردیبهشت ۱۴۰۳'!B:F,5,0)</f>
        <v>750</v>
      </c>
      <c r="T39" s="13">
        <f>VLOOKUP(O39, '[1]لیست محصولات اردیبهشت ۱۴۰۳'!B:G,6,0)</f>
        <v>12150000</v>
      </c>
      <c r="U39" s="14"/>
      <c r="V39" s="15">
        <f t="shared" si="8"/>
        <v>0</v>
      </c>
      <c r="W39" s="11">
        <f t="shared" si="9"/>
        <v>29</v>
      </c>
      <c r="X39" s="13">
        <f t="shared" si="10"/>
        <v>352350000</v>
      </c>
      <c r="Y39" s="16"/>
      <c r="Z39" s="13">
        <f t="shared" si="11"/>
        <v>352350000</v>
      </c>
      <c r="AA39" s="133" t="s">
        <v>38</v>
      </c>
      <c r="AB39" s="131" t="s">
        <v>67</v>
      </c>
      <c r="AC39" s="127" t="s">
        <v>647</v>
      </c>
      <c r="AD39" s="129"/>
      <c r="AE39" s="18"/>
      <c r="AF39" s="20"/>
      <c r="AG39" s="21" t="str">
        <f t="shared" si="5"/>
        <v>TRUE</v>
      </c>
      <c r="AH39" s="22" t="str">
        <f t="shared" si="6"/>
        <v>تهران - کافه بیکری رولن - محمدحسن شمیرانی 09126221305</v>
      </c>
    </row>
    <row r="40" spans="1:34" ht="22.35" customHeight="1">
      <c r="A40" s="7"/>
      <c r="B40" s="7"/>
      <c r="C40" s="7"/>
      <c r="D40" s="7"/>
      <c r="E40" s="7"/>
      <c r="F40" s="8"/>
      <c r="G40" s="138"/>
      <c r="H40" s="141"/>
      <c r="I40" s="138"/>
      <c r="J40" s="124"/>
      <c r="K40" s="10" t="str">
        <f t="shared" ca="1" si="7"/>
        <v/>
      </c>
      <c r="L40" s="122"/>
      <c r="M40" s="122"/>
      <c r="N40" s="122"/>
      <c r="O40" s="102">
        <v>3326.1</v>
      </c>
      <c r="P40" s="102">
        <v>1</v>
      </c>
      <c r="Q40" s="12" t="str">
        <f>VLOOKUP(O40, '[1]لیست محصولات اردیبهشت ۱۴۰۳'!B:C,2,0)</f>
        <v>میاگروس | Milagros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3750000</v>
      </c>
      <c r="U40" s="14"/>
      <c r="V40" s="15">
        <f t="shared" si="8"/>
        <v>0</v>
      </c>
      <c r="W40" s="11">
        <f t="shared" si="9"/>
        <v>1</v>
      </c>
      <c r="X40" s="13">
        <f t="shared" si="10"/>
        <v>3750000</v>
      </c>
      <c r="Y40" s="16"/>
      <c r="Z40" s="13">
        <f t="shared" si="11"/>
        <v>3750000</v>
      </c>
      <c r="AA40" s="134"/>
      <c r="AB40" s="132"/>
      <c r="AC40" s="128"/>
      <c r="AD40" s="130"/>
      <c r="AE40" s="18"/>
      <c r="AF40" s="20"/>
      <c r="AG40" s="21" t="str">
        <f t="shared" si="5"/>
        <v>TRUE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23">
        <v>20</v>
      </c>
      <c r="H41" s="125">
        <v>54687878301</v>
      </c>
      <c r="I41" s="123" t="s">
        <v>1748</v>
      </c>
      <c r="J41" s="123"/>
      <c r="K41" s="10" t="str">
        <f t="shared" ca="1" si="7"/>
        <v/>
      </c>
      <c r="L41" s="121" t="s">
        <v>1045</v>
      </c>
      <c r="M41" s="121" t="s">
        <v>1046</v>
      </c>
      <c r="N41" s="121"/>
      <c r="O41" s="102">
        <v>5511.11</v>
      </c>
      <c r="P41" s="102">
        <v>1</v>
      </c>
      <c r="Q41" s="65" t="str">
        <f>VLOOKUP(O41, '[1]لیست محصولات اردیبهشت ۱۴۰۳'!B:C,2,0)</f>
        <v>هامبلا(رست دمی) | Hambella( Filter Roast)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2800000</v>
      </c>
      <c r="U41" s="14"/>
      <c r="V41" s="15">
        <f t="shared" si="8"/>
        <v>0</v>
      </c>
      <c r="W41" s="11">
        <f t="shared" si="9"/>
        <v>1</v>
      </c>
      <c r="X41" s="13">
        <f t="shared" si="10"/>
        <v>2800000</v>
      </c>
      <c r="Y41" s="16"/>
      <c r="Z41" s="13">
        <f t="shared" si="11"/>
        <v>2800000</v>
      </c>
      <c r="AA41" s="133" t="s">
        <v>38</v>
      </c>
      <c r="AB41" s="131" t="s">
        <v>1047</v>
      </c>
      <c r="AC41" s="127" t="s">
        <v>1048</v>
      </c>
      <c r="AD41" s="129" t="s">
        <v>41</v>
      </c>
      <c r="AE41" s="18"/>
      <c r="AF41" s="20"/>
      <c r="AG41" s="21" t="str">
        <f t="shared" si="5"/>
        <v>TRUE</v>
      </c>
      <c r="AH41" s="22" t="str">
        <f t="shared" si="6"/>
        <v>تهران گیشا، ابتدای خیابان ۳۵، جنب فروشگاه هفت، پلاک ۳۴۶، واحد ۳  - بهراد تقوی 09013335521</v>
      </c>
    </row>
    <row r="42" spans="1:34" ht="22.35" customHeight="1">
      <c r="A42" s="7"/>
      <c r="B42" s="7"/>
      <c r="C42" s="7"/>
      <c r="D42" s="7"/>
      <c r="E42" s="7"/>
      <c r="F42" s="8"/>
      <c r="G42" s="124"/>
      <c r="H42" s="126"/>
      <c r="I42" s="124"/>
      <c r="J42" s="124"/>
      <c r="K42" s="10" t="str">
        <f t="shared" ca="1" si="7"/>
        <v/>
      </c>
      <c r="L42" s="122"/>
      <c r="M42" s="122"/>
      <c r="N42" s="122"/>
      <c r="O42" s="102">
        <v>3326.1</v>
      </c>
      <c r="P42" s="102">
        <v>1</v>
      </c>
      <c r="Q42" s="12" t="str">
        <f>VLOOKUP(O42, '[1]لیست محصولات اردیبهشت ۱۴۰۳'!B:C,2,0)</f>
        <v>میاگروس | Milagros</v>
      </c>
      <c r="R42" s="102"/>
      <c r="S42" s="11">
        <f>VLOOKUP(O42, '[1]لیست محصولات اردیبهشت ۱۴۰۳'!B:F,5,0)</f>
        <v>150</v>
      </c>
      <c r="T42" s="13">
        <f>VLOOKUP(O42, '[1]لیست محصولات اردیبهشت ۱۴۰۳'!B:G,6,0)</f>
        <v>3750000</v>
      </c>
      <c r="U42" s="14"/>
      <c r="V42" s="15">
        <f t="shared" si="8"/>
        <v>0</v>
      </c>
      <c r="W42" s="11">
        <f t="shared" si="9"/>
        <v>1</v>
      </c>
      <c r="X42" s="13">
        <f t="shared" si="10"/>
        <v>3750000</v>
      </c>
      <c r="Y42" s="16"/>
      <c r="Z42" s="13">
        <f t="shared" si="11"/>
        <v>3750000</v>
      </c>
      <c r="AA42" s="134"/>
      <c r="AB42" s="132"/>
      <c r="AC42" s="128"/>
      <c r="AD42" s="130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>
        <v>21</v>
      </c>
      <c r="H43" s="9">
        <v>276208595441</v>
      </c>
      <c r="I43" s="102" t="s">
        <v>1748</v>
      </c>
      <c r="J43" s="102"/>
      <c r="K43" s="10" t="str">
        <f t="shared" ca="1" si="7"/>
        <v/>
      </c>
      <c r="L43" s="11" t="s">
        <v>70</v>
      </c>
      <c r="M43" s="11" t="s">
        <v>350</v>
      </c>
      <c r="N43" s="11"/>
      <c r="O43" s="102">
        <v>5511.22</v>
      </c>
      <c r="P43" s="102">
        <v>1</v>
      </c>
      <c r="Q43" s="65" t="str">
        <f>VLOOKUP(O43, '[1]لیست محصولات اردیبهشت ۱۴۰۳'!B:C,2,0)</f>
        <v>هامبلا(رست دمی) | Hambella( Filter Roast)</v>
      </c>
      <c r="R43" s="102" t="s">
        <v>353</v>
      </c>
      <c r="S43" s="11">
        <f>VLOOKUP(O43, '[1]لیست محصولات اردیبهشت ۱۴۰۳'!B:F,5,0)</f>
        <v>750</v>
      </c>
      <c r="T43" s="13">
        <f>VLOOKUP(O43, '[1]لیست محصولات اردیبهشت ۱۴۰۳'!B:G,6,0)</f>
        <v>13350000</v>
      </c>
      <c r="U43" s="14"/>
      <c r="V43" s="15">
        <f t="shared" si="8"/>
        <v>0</v>
      </c>
      <c r="W43" s="11">
        <f t="shared" si="9"/>
        <v>1</v>
      </c>
      <c r="X43" s="13">
        <f t="shared" si="10"/>
        <v>13350000</v>
      </c>
      <c r="Y43" s="16"/>
      <c r="Z43" s="13">
        <f t="shared" si="11"/>
        <v>13350000</v>
      </c>
      <c r="AA43" s="17" t="s">
        <v>38</v>
      </c>
      <c r="AB43" s="12" t="s">
        <v>1792</v>
      </c>
      <c r="AC43" s="18" t="s">
        <v>352</v>
      </c>
      <c r="AD43" s="19" t="s">
        <v>41</v>
      </c>
      <c r="AE43" s="18"/>
      <c r="AF43" s="20"/>
      <c r="AG43" s="21" t="str">
        <f t="shared" si="5"/>
        <v>TRUE</v>
      </c>
      <c r="AH43" s="22" t="str">
        <f t="shared" si="6"/>
        <v>تهران بلوار اشرفی اصفهانی - بالاتر از پل حکیم- سه راه باغ فیض - خ ناطق نوری- تقاطع ابراهیم نوری - پلاک 9  - شبنم کاظمی 09124862451</v>
      </c>
    </row>
    <row r="44" spans="1:34" ht="22.35" customHeight="1">
      <c r="A44" s="7"/>
      <c r="B44" s="7"/>
      <c r="C44" s="7"/>
      <c r="D44" s="7"/>
      <c r="E44" s="7"/>
      <c r="F44" s="8"/>
      <c r="G44" s="136">
        <v>22</v>
      </c>
      <c r="H44" s="139"/>
      <c r="I44" s="136" t="s">
        <v>1748</v>
      </c>
      <c r="J44" s="123"/>
      <c r="K44" s="10" t="str">
        <f t="shared" ca="1" si="7"/>
        <v/>
      </c>
      <c r="L44" s="121" t="s">
        <v>116</v>
      </c>
      <c r="M44" s="121" t="s">
        <v>117</v>
      </c>
      <c r="N44" s="121" t="s">
        <v>118</v>
      </c>
      <c r="O44" s="102">
        <v>5501.3</v>
      </c>
      <c r="P44" s="102">
        <v>3</v>
      </c>
      <c r="Q44" s="12" t="str">
        <f>VLOOKUP(O44, '[1]لیست محصولات اردیبهشت ۱۴۰۳'!B:C,2,0)</f>
        <v>ورتکس | Vortex</v>
      </c>
      <c r="R44" s="102"/>
      <c r="S44" s="11">
        <f>VLOOKUP(O44, '[1]لیست محصولات اردیبهشت ۱۴۰۳'!B:F,5,0)</f>
        <v>4000</v>
      </c>
      <c r="T44" s="13">
        <f>VLOOKUP(O44, '[1]لیست محصولات اردیبهشت ۱۴۰۳'!B:G,6,0)</f>
        <v>51200000</v>
      </c>
      <c r="U44" s="14"/>
      <c r="V44" s="15">
        <f t="shared" si="8"/>
        <v>0</v>
      </c>
      <c r="W44" s="11">
        <f t="shared" si="9"/>
        <v>3</v>
      </c>
      <c r="X44" s="13">
        <f t="shared" si="10"/>
        <v>153600000</v>
      </c>
      <c r="Y44" s="16"/>
      <c r="Z44" s="13">
        <f t="shared" si="11"/>
        <v>153600000</v>
      </c>
      <c r="AA44" s="133" t="s">
        <v>38</v>
      </c>
      <c r="AB44" s="131" t="s">
        <v>67</v>
      </c>
      <c r="AC44" s="127" t="s">
        <v>119</v>
      </c>
      <c r="AD44" s="129"/>
      <c r="AE44" s="18"/>
      <c r="AF44" s="20"/>
      <c r="AG44" s="21" t="str">
        <f t="shared" si="5"/>
        <v>TRUE</v>
      </c>
      <c r="AH44" s="22" t="str">
        <f t="shared" si="6"/>
        <v>تهران - کافه نولان ونک - علیرضا متقی 09331770320</v>
      </c>
    </row>
    <row r="45" spans="1:34" ht="22.35" customHeight="1">
      <c r="A45" s="7"/>
      <c r="B45" s="7"/>
      <c r="C45" s="7"/>
      <c r="D45" s="7"/>
      <c r="E45" s="7"/>
      <c r="F45" s="8"/>
      <c r="G45" s="137"/>
      <c r="H45" s="140"/>
      <c r="I45" s="137"/>
      <c r="J45" s="151"/>
      <c r="K45" s="10" t="str">
        <f t="shared" ca="1" si="7"/>
        <v/>
      </c>
      <c r="L45" s="135"/>
      <c r="M45" s="135"/>
      <c r="N45" s="135"/>
      <c r="O45" s="102">
        <v>3325.2</v>
      </c>
      <c r="P45" s="102">
        <v>1</v>
      </c>
      <c r="Q45" s="12" t="str">
        <f>VLOOKUP(O45, '[1]لیست محصولات اردیبهشت ۱۴۰۳'!B:C,2,0)</f>
        <v>راتناگری | Ratnagiri</v>
      </c>
      <c r="R45" s="102"/>
      <c r="S45" s="11">
        <f>VLOOKUP(O45, '[1]لیست محصولات اردیبهشت ۱۴۰۳'!B:F,5,0)</f>
        <v>750</v>
      </c>
      <c r="T45" s="13">
        <f>VLOOKUP(O45, '[1]لیست محصولات اردیبهشت ۱۴۰۳'!B:G,6,0)</f>
        <v>20700000</v>
      </c>
      <c r="U45" s="24"/>
      <c r="V45" s="15">
        <f t="shared" si="8"/>
        <v>0</v>
      </c>
      <c r="W45" s="11">
        <f t="shared" si="9"/>
        <v>1</v>
      </c>
      <c r="X45" s="13">
        <f t="shared" si="10"/>
        <v>20700000</v>
      </c>
      <c r="Y45" s="16"/>
      <c r="Z45" s="13">
        <f t="shared" si="11"/>
        <v>20700000</v>
      </c>
      <c r="AA45" s="155"/>
      <c r="AB45" s="154"/>
      <c r="AC45" s="153"/>
      <c r="AD45" s="152"/>
      <c r="AE45" s="18"/>
      <c r="AF45" s="20"/>
      <c r="AG45" s="21" t="str">
        <f t="shared" si="5"/>
        <v>TRUE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38"/>
      <c r="H46" s="141"/>
      <c r="I46" s="138"/>
      <c r="J46" s="124"/>
      <c r="K46" s="10" t="str">
        <f t="shared" ca="1" si="7"/>
        <v/>
      </c>
      <c r="L46" s="122"/>
      <c r="M46" s="122"/>
      <c r="N46" s="122"/>
      <c r="O46" s="102">
        <v>3326.2</v>
      </c>
      <c r="P46" s="102">
        <v>1</v>
      </c>
      <c r="Q46" s="12" t="str">
        <f>VLOOKUP(O46, '[1]لیست محصولات اردیبهشت ۱۴۰۳'!B:C,2,0)</f>
        <v>میاگروس | Milagros</v>
      </c>
      <c r="R46" s="102"/>
      <c r="S46" s="11">
        <f>VLOOKUP(O46, '[1]لیست محصولات اردیبهشت ۱۴۰۳'!B:F,5,0)</f>
        <v>750</v>
      </c>
      <c r="T46" s="13">
        <f>VLOOKUP(O46, '[1]لیست محصولات اردیبهشت ۱۴۰۳'!B:G,6,0)</f>
        <v>18150000</v>
      </c>
      <c r="U46" s="24"/>
      <c r="V46" s="15">
        <f t="shared" si="8"/>
        <v>0</v>
      </c>
      <c r="W46" s="11">
        <f t="shared" si="9"/>
        <v>1</v>
      </c>
      <c r="X46" s="13">
        <f t="shared" si="10"/>
        <v>18150000</v>
      </c>
      <c r="Y46" s="16"/>
      <c r="Z46" s="13">
        <f t="shared" si="11"/>
        <v>18150000</v>
      </c>
      <c r="AA46" s="134"/>
      <c r="AB46" s="132"/>
      <c r="AC46" s="128"/>
      <c r="AD46" s="130"/>
      <c r="AE46" s="18"/>
      <c r="AF46" s="20"/>
      <c r="AG46" s="21" t="str">
        <f t="shared" si="5"/>
        <v>TRUE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>
        <v>23</v>
      </c>
      <c r="H47" s="9">
        <v>54692930801</v>
      </c>
      <c r="I47" s="102" t="s">
        <v>1748</v>
      </c>
      <c r="J47" s="102"/>
      <c r="K47" s="10" t="str">
        <f t="shared" ca="1" si="7"/>
        <v/>
      </c>
      <c r="L47" s="11" t="s">
        <v>267</v>
      </c>
      <c r="M47" s="11" t="s">
        <v>1793</v>
      </c>
      <c r="N47" s="11"/>
      <c r="O47" s="102">
        <v>5522.2</v>
      </c>
      <c r="P47" s="102">
        <v>2</v>
      </c>
      <c r="Q47" s="12" t="str">
        <f>VLOOKUP(O47, '[1]لیست محصولات اردیبهشت ۱۴۰۳'!B:C,2,0)</f>
        <v>تامارا | Tamara</v>
      </c>
      <c r="R47" s="102"/>
      <c r="S47" s="11">
        <f>VLOOKUP(O47, '[1]لیست محصولات اردیبهشت ۱۴۰۳'!B:F,5,0)</f>
        <v>750</v>
      </c>
      <c r="T47" s="13">
        <f>VLOOKUP(O47, '[1]لیست محصولات اردیبهشت ۱۴۰۳'!B:G,6,0)</f>
        <v>12450000</v>
      </c>
      <c r="U47" s="14"/>
      <c r="V47" s="15">
        <f t="shared" si="8"/>
        <v>0</v>
      </c>
      <c r="W47" s="11">
        <f t="shared" si="9"/>
        <v>2</v>
      </c>
      <c r="X47" s="13">
        <f t="shared" si="10"/>
        <v>24900000</v>
      </c>
      <c r="Y47" s="16"/>
      <c r="Z47" s="13">
        <f t="shared" si="11"/>
        <v>24900000</v>
      </c>
      <c r="AA47" s="17" t="s">
        <v>1794</v>
      </c>
      <c r="AB47" s="12" t="s">
        <v>1795</v>
      </c>
      <c r="AC47" s="18" t="s">
        <v>1796</v>
      </c>
      <c r="AD47" s="19"/>
      <c r="AE47" s="18"/>
      <c r="AF47" s="20"/>
      <c r="AG47" s="21" t="str">
        <f t="shared" si="5"/>
        <v>TRUE</v>
      </c>
      <c r="AH47" s="22" t="str">
        <f t="shared" si="6"/>
        <v>کردستان بیجار - خیابان طالقانی کوچه بهروز پلاک ۵  - علی الیاسپور 09366722127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>
        <v>24</v>
      </c>
      <c r="H48" s="9">
        <v>276222179040</v>
      </c>
      <c r="I48" s="102" t="s">
        <v>1748</v>
      </c>
      <c r="J48" s="102" t="s">
        <v>1306</v>
      </c>
      <c r="K48" s="10" t="str">
        <f t="shared" ca="1" si="7"/>
        <v/>
      </c>
      <c r="L48" s="11" t="s">
        <v>116</v>
      </c>
      <c r="M48" s="11" t="s">
        <v>830</v>
      </c>
      <c r="N48" s="11" t="s">
        <v>1093</v>
      </c>
      <c r="O48" s="102">
        <v>5501.3</v>
      </c>
      <c r="P48" s="102">
        <v>1</v>
      </c>
      <c r="Q48" s="12" t="str">
        <f>VLOOKUP(O48, '[1]لیست محصولات اردیبهشت ۱۴۰۳'!B:C,2,0)</f>
        <v>ورتکس | Vortex</v>
      </c>
      <c r="R48" s="102"/>
      <c r="S48" s="11">
        <f>VLOOKUP(O48, '[1]لیست محصولات اردیبهشت ۱۴۰۳'!B:F,5,0)</f>
        <v>4000</v>
      </c>
      <c r="T48" s="13">
        <f>VLOOKUP(O48, '[1]لیست محصولات اردیبهشت ۱۴۰۳'!B:G,6,0)</f>
        <v>51200000</v>
      </c>
      <c r="U48" s="14"/>
      <c r="V48" s="15">
        <f t="shared" si="8"/>
        <v>0</v>
      </c>
      <c r="W48" s="11">
        <f t="shared" si="9"/>
        <v>1</v>
      </c>
      <c r="X48" s="13">
        <f t="shared" si="10"/>
        <v>51200000</v>
      </c>
      <c r="Y48" s="16"/>
      <c r="Z48" s="13">
        <f t="shared" si="11"/>
        <v>51200000</v>
      </c>
      <c r="AA48" s="17" t="s">
        <v>38</v>
      </c>
      <c r="AB48" s="12" t="s">
        <v>832</v>
      </c>
      <c r="AC48" s="18" t="s">
        <v>833</v>
      </c>
      <c r="AD48" s="19" t="s">
        <v>41</v>
      </c>
      <c r="AE48" s="18"/>
      <c r="AF48" s="20"/>
      <c r="AG48" s="21" t="str">
        <f t="shared" si="5"/>
        <v>TRUE</v>
      </c>
      <c r="AH48" s="22" t="str">
        <f t="shared" si="6"/>
        <v>تهران شهرک غرب خیابان دادمان خیابان محمدرضا شجریان نبش کوچه نوزدهم  کافه نامبر تن - علیرضا منصوریان 09125445524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>
        <v>25</v>
      </c>
      <c r="H49" s="9">
        <v>120051</v>
      </c>
      <c r="I49" s="102" t="s">
        <v>1748</v>
      </c>
      <c r="J49" s="102"/>
      <c r="K49" s="10" t="str">
        <f t="shared" ca="1" si="7"/>
        <v/>
      </c>
      <c r="L49" s="11" t="s">
        <v>64</v>
      </c>
      <c r="M49" s="11" t="s">
        <v>1797</v>
      </c>
      <c r="N49" s="11"/>
      <c r="O49" s="102">
        <v>5501.2</v>
      </c>
      <c r="P49" s="102">
        <v>1</v>
      </c>
      <c r="Q49" s="12" t="str">
        <f>VLOOKUP(O49, '[1]لیست محصولات اردیبهشت ۱۴۰۳'!B:C,2,0)</f>
        <v>ورتکس | Vortex</v>
      </c>
      <c r="R49" s="102"/>
      <c r="S49" s="11">
        <f>VLOOKUP(O49, '[1]لیست محصولات اردیبهشت ۱۴۰۳'!B:F,5,0)</f>
        <v>750</v>
      </c>
      <c r="T49" s="13">
        <f>VLOOKUP(O49, '[1]لیست محصولات اردیبهشت ۱۴۰۳'!B:G,6,0)</f>
        <v>9900000</v>
      </c>
      <c r="U49" s="14"/>
      <c r="V49" s="15">
        <f t="shared" si="8"/>
        <v>0</v>
      </c>
      <c r="W49" s="11">
        <f t="shared" si="9"/>
        <v>1</v>
      </c>
      <c r="X49" s="13">
        <f t="shared" si="10"/>
        <v>9900000</v>
      </c>
      <c r="Y49" s="16"/>
      <c r="Z49" s="13">
        <f t="shared" si="11"/>
        <v>9900000</v>
      </c>
      <c r="AA49" s="17" t="s">
        <v>38</v>
      </c>
      <c r="AB49" s="12" t="s">
        <v>1798</v>
      </c>
      <c r="AC49" s="18" t="s">
        <v>1799</v>
      </c>
      <c r="AD49" s="19" t="s">
        <v>41</v>
      </c>
      <c r="AE49" s="18"/>
      <c r="AF49" s="20"/>
      <c r="AG49" s="21" t="str">
        <f t="shared" si="5"/>
        <v>TRUE</v>
      </c>
      <c r="AH49" s="22" t="str">
        <f t="shared" si="6"/>
        <v>تهران خ نامجو، خ سلمان فارسی، ک حق پرست، ک فرجی، پلاک ۴۶، واحد ۳  - مهدی زمانی 09125170539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23">
        <v>26</v>
      </c>
      <c r="H50" s="125">
        <v>276224182697</v>
      </c>
      <c r="I50" s="123" t="s">
        <v>1748</v>
      </c>
      <c r="J50" s="123"/>
      <c r="K50" s="10" t="str">
        <f t="shared" ca="1" si="7"/>
        <v/>
      </c>
      <c r="L50" s="121" t="s">
        <v>129</v>
      </c>
      <c r="M50" s="121" t="s">
        <v>273</v>
      </c>
      <c r="N50" s="121"/>
      <c r="O50" s="102">
        <v>5511.11</v>
      </c>
      <c r="P50" s="102">
        <v>1</v>
      </c>
      <c r="Q50" s="65" t="str">
        <f>VLOOKUP(O50, '[1]لیست محصولات اردیبهشت ۱۴۰۳'!B:C,2,0)</f>
        <v>هامبلا(رست دمی) | Hambella( Filter Roast)</v>
      </c>
      <c r="R50" s="102" t="s">
        <v>54</v>
      </c>
      <c r="S50" s="11">
        <f>VLOOKUP(O50, '[1]لیست محصولات اردیبهشت ۱۴۰۳'!B:F,5,0)</f>
        <v>150</v>
      </c>
      <c r="T50" s="13">
        <f>VLOOKUP(O50, '[1]لیست محصولات اردیبهشت ۱۴۰۳'!B:G,6,0)</f>
        <v>2800000</v>
      </c>
      <c r="U50" s="24"/>
      <c r="V50" s="15">
        <f t="shared" si="8"/>
        <v>0</v>
      </c>
      <c r="W50" s="11">
        <f t="shared" si="9"/>
        <v>1</v>
      </c>
      <c r="X50" s="13">
        <f t="shared" si="10"/>
        <v>2800000</v>
      </c>
      <c r="Y50" s="16"/>
      <c r="Z50" s="13">
        <f t="shared" si="11"/>
        <v>2800000</v>
      </c>
      <c r="AA50" s="133" t="s">
        <v>38</v>
      </c>
      <c r="AB50" s="131" t="s">
        <v>1800</v>
      </c>
      <c r="AC50" s="127" t="s">
        <v>1801</v>
      </c>
      <c r="AD50" s="129" t="s">
        <v>41</v>
      </c>
      <c r="AE50" s="162" t="s">
        <v>924</v>
      </c>
      <c r="AF50" s="20"/>
      <c r="AG50" s="21" t="str">
        <f t="shared" si="5"/>
        <v>TRUE</v>
      </c>
      <c r="AH50" s="22" t="str">
        <f t="shared" si="6"/>
        <v>تهران میدان امام خمینی - ابتدای خیابان فردوسی - انتهای کوچه طبس- منتها الیه سمت چپ- ساختمان بانک سپه  - امین احمدی 09196301621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24"/>
      <c r="H51" s="126"/>
      <c r="I51" s="124"/>
      <c r="J51" s="124"/>
      <c r="K51" s="10" t="str">
        <f t="shared" ca="1" si="7"/>
        <v/>
      </c>
      <c r="L51" s="122"/>
      <c r="M51" s="122"/>
      <c r="N51" s="122"/>
      <c r="O51" s="102">
        <v>5501.1</v>
      </c>
      <c r="P51" s="102">
        <v>1</v>
      </c>
      <c r="Q51" s="12" t="str">
        <f>VLOOKUP(O51, '[1]لیست محصولات اردیبهشت ۱۴۰۳'!B:C,2,0)</f>
        <v>ورتکس | Vortex</v>
      </c>
      <c r="R51" s="102"/>
      <c r="S51" s="11">
        <f>VLOOKUP(O51, '[1]لیست محصولات اردیبهشت ۱۴۰۳'!B:F,5,0)</f>
        <v>150</v>
      </c>
      <c r="T51" s="13">
        <f>VLOOKUP(O51, '[1]لیست محصولات اردیبهشت ۱۴۰۳'!B:G,6,0)</f>
        <v>2100000</v>
      </c>
      <c r="U51" s="14"/>
      <c r="V51" s="15">
        <f t="shared" si="8"/>
        <v>0</v>
      </c>
      <c r="W51" s="11">
        <f t="shared" si="9"/>
        <v>1</v>
      </c>
      <c r="X51" s="13">
        <f t="shared" si="10"/>
        <v>2100000</v>
      </c>
      <c r="Y51" s="16"/>
      <c r="Z51" s="13">
        <f t="shared" si="11"/>
        <v>2100000</v>
      </c>
      <c r="AA51" s="134"/>
      <c r="AB51" s="132"/>
      <c r="AC51" s="128"/>
      <c r="AD51" s="130"/>
      <c r="AE51" s="163"/>
      <c r="AF51" s="20"/>
      <c r="AG51" s="21" t="str">
        <f t="shared" si="5"/>
        <v>TRUE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63">
        <v>27</v>
      </c>
      <c r="H52" s="64" t="s">
        <v>654</v>
      </c>
      <c r="I52" s="63" t="s">
        <v>1748</v>
      </c>
      <c r="J52" s="102" t="s">
        <v>1306</v>
      </c>
      <c r="K52" s="10" t="str">
        <f t="shared" ca="1" si="7"/>
        <v/>
      </c>
      <c r="L52" s="11" t="s">
        <v>437</v>
      </c>
      <c r="M52" s="11" t="s">
        <v>438</v>
      </c>
      <c r="N52" s="11" t="s">
        <v>439</v>
      </c>
      <c r="O52" s="102">
        <v>5511.2</v>
      </c>
      <c r="P52" s="102">
        <v>10</v>
      </c>
      <c r="Q52" s="12" t="str">
        <f>VLOOKUP(O52, '[1]لیست محصولات اردیبهشت ۱۴۰۳'!B:C,2,0)</f>
        <v>هامبلا | Hambella</v>
      </c>
      <c r="R52" s="102"/>
      <c r="S52" s="11">
        <f>VLOOKUP(O52, '[1]لیست محصولات اردیبهشت ۱۴۰۳'!B:F,5,0)</f>
        <v>750</v>
      </c>
      <c r="T52" s="13">
        <f>VLOOKUP(O52, '[1]لیست محصولات اردیبهشت ۱۴۰۳'!B:G,6,0)</f>
        <v>13350000</v>
      </c>
      <c r="U52" s="14"/>
      <c r="V52" s="15">
        <f t="shared" si="8"/>
        <v>0</v>
      </c>
      <c r="W52" s="11">
        <f t="shared" si="9"/>
        <v>10</v>
      </c>
      <c r="X52" s="13">
        <f t="shared" si="10"/>
        <v>133500000</v>
      </c>
      <c r="Y52" s="16"/>
      <c r="Z52" s="13">
        <f t="shared" si="11"/>
        <v>133500000</v>
      </c>
      <c r="AA52" s="17" t="s">
        <v>38</v>
      </c>
      <c r="AB52" s="12" t="s">
        <v>67</v>
      </c>
      <c r="AC52" s="18" t="s">
        <v>440</v>
      </c>
      <c r="AD52" s="19"/>
      <c r="AE52" s="18"/>
      <c r="AF52" s="20"/>
      <c r="AG52" s="21" t="str">
        <f t="shared" si="5"/>
        <v>TRUE</v>
      </c>
      <c r="AH52" s="22" t="str">
        <f t="shared" si="6"/>
        <v>تهران - کافه پرا - افشین امیری 09123060890</v>
      </c>
    </row>
    <row r="53" spans="1:34" ht="22.35" customHeight="1">
      <c r="A53" s="7"/>
      <c r="B53" s="7"/>
      <c r="C53" s="7"/>
      <c r="D53" s="7"/>
      <c r="E53" s="7"/>
      <c r="F53" s="8"/>
      <c r="G53" s="102">
        <v>28</v>
      </c>
      <c r="H53" s="9">
        <v>276227860316</v>
      </c>
      <c r="I53" s="102" t="s">
        <v>1748</v>
      </c>
      <c r="J53" s="102"/>
      <c r="K53" s="10" t="str">
        <f t="shared" ca="1" si="7"/>
        <v/>
      </c>
      <c r="L53" s="11" t="s">
        <v>1802</v>
      </c>
      <c r="M53" s="11" t="s">
        <v>1803</v>
      </c>
      <c r="N53" s="11"/>
      <c r="O53" s="102">
        <v>5522.1</v>
      </c>
      <c r="P53" s="102">
        <v>1</v>
      </c>
      <c r="Q53" s="12" t="str">
        <f>VLOOKUP(O53, '[1]لیست محصولات اردیبهشت ۱۴۰۳'!B:C,2,0)</f>
        <v>تامارا | Tamara</v>
      </c>
      <c r="R53" s="102"/>
      <c r="S53" s="11">
        <f>VLOOKUP(O53, '[1]لیست محصولات اردیبهشت ۱۴۰۳'!B:F,5,0)</f>
        <v>150</v>
      </c>
      <c r="T53" s="13">
        <f>VLOOKUP(O53, '[1]لیست محصولات اردیبهشت ۱۴۰۳'!B:G,6,0)</f>
        <v>2600000</v>
      </c>
      <c r="U53" s="14"/>
      <c r="V53" s="15">
        <f t="shared" si="8"/>
        <v>0</v>
      </c>
      <c r="W53" s="11">
        <f t="shared" si="9"/>
        <v>1</v>
      </c>
      <c r="X53" s="13">
        <f t="shared" si="10"/>
        <v>2600000</v>
      </c>
      <c r="Y53" s="16"/>
      <c r="Z53" s="13">
        <f t="shared" si="11"/>
        <v>2600000</v>
      </c>
      <c r="AA53" s="17" t="s">
        <v>38</v>
      </c>
      <c r="AB53" s="12" t="s">
        <v>1804</v>
      </c>
      <c r="AC53" s="18" t="s">
        <v>1805</v>
      </c>
      <c r="AD53" s="19" t="s">
        <v>41</v>
      </c>
      <c r="AE53" s="18"/>
      <c r="AF53" s="20"/>
      <c r="AG53" s="21" t="str">
        <f t="shared" si="5"/>
        <v>TRUE</v>
      </c>
      <c r="AH53" s="22" t="str">
        <f t="shared" si="6"/>
        <v>تهران خیابان پیروزی / روبه روی بیمارستان فجر / کوچه عباسقلی زاده / بن بست خیّام / پلاک 19 / طبقه 2 / زنگ 3  - امیرمحمد عبدالحمیدی 09351338314</v>
      </c>
    </row>
    <row r="54" spans="1:34" ht="22.35" customHeight="1">
      <c r="A54" s="7"/>
      <c r="B54" s="7"/>
      <c r="C54" s="7"/>
      <c r="D54" s="7"/>
      <c r="E54" s="7"/>
      <c r="F54" s="8"/>
      <c r="G54" s="136">
        <v>29</v>
      </c>
      <c r="H54" s="139"/>
      <c r="I54" s="136" t="s">
        <v>1748</v>
      </c>
      <c r="J54" s="123" t="s">
        <v>1306</v>
      </c>
      <c r="K54" s="10" t="str">
        <f t="shared" ca="1" si="7"/>
        <v/>
      </c>
      <c r="L54" s="121"/>
      <c r="M54" s="121"/>
      <c r="N54" s="121" t="s">
        <v>383</v>
      </c>
      <c r="O54" s="102">
        <v>5501.3</v>
      </c>
      <c r="P54" s="102">
        <v>1</v>
      </c>
      <c r="Q54" s="12" t="str">
        <f>VLOOKUP(O54, '[1]لیست محصولات اردیبهشت ۱۴۰۳'!B:C,2,0)</f>
        <v>ورتکس | Vortex</v>
      </c>
      <c r="R54" s="102"/>
      <c r="S54" s="11">
        <f>VLOOKUP(O54, '[1]لیست محصولات اردیبهشت ۱۴۰۳'!B:F,5,0)</f>
        <v>4000</v>
      </c>
      <c r="T54" s="13">
        <f>VLOOKUP(O54, '[1]لیست محصولات اردیبهشت ۱۴۰۳'!B:G,6,0)</f>
        <v>51200000</v>
      </c>
      <c r="U54" s="14"/>
      <c r="V54" s="15">
        <f t="shared" si="8"/>
        <v>0</v>
      </c>
      <c r="W54" s="11">
        <f t="shared" si="9"/>
        <v>1</v>
      </c>
      <c r="X54" s="13">
        <f t="shared" si="10"/>
        <v>51200000</v>
      </c>
      <c r="Y54" s="16"/>
      <c r="Z54" s="13">
        <f t="shared" si="11"/>
        <v>51200000</v>
      </c>
      <c r="AA54" s="133" t="s">
        <v>38</v>
      </c>
      <c r="AB54" s="131" t="s">
        <v>67</v>
      </c>
      <c r="AC54" s="127" t="s">
        <v>384</v>
      </c>
      <c r="AD54" s="129" t="s">
        <v>41</v>
      </c>
      <c r="AE54" s="18"/>
      <c r="AF54" s="20"/>
      <c r="AG54" s="21" t="str">
        <f t="shared" si="5"/>
        <v>TRUE</v>
      </c>
      <c r="AH54" s="22" t="str">
        <f t="shared" si="6"/>
        <v>تهران - خانه فاموری -   09124302636</v>
      </c>
    </row>
    <row r="55" spans="1:34" ht="22.35" customHeight="1">
      <c r="A55" s="7"/>
      <c r="B55" s="7"/>
      <c r="C55" s="7"/>
      <c r="D55" s="7"/>
      <c r="E55" s="7"/>
      <c r="F55" s="8"/>
      <c r="G55" s="138"/>
      <c r="H55" s="141"/>
      <c r="I55" s="138"/>
      <c r="J55" s="124"/>
      <c r="K55" s="10" t="str">
        <f t="shared" ca="1" si="7"/>
        <v/>
      </c>
      <c r="L55" s="122"/>
      <c r="M55" s="122"/>
      <c r="N55" s="122"/>
      <c r="O55" s="102">
        <v>3325.1</v>
      </c>
      <c r="P55" s="102">
        <v>1</v>
      </c>
      <c r="Q55" s="12" t="str">
        <f>VLOOKUP(O55, '[1]لیست محصولات اردیبهشت ۱۴۰۳'!B:C,2,0)</f>
        <v>راتناگری | Ratnagiri</v>
      </c>
      <c r="R55" s="102"/>
      <c r="S55" s="11">
        <f>VLOOKUP(O55, '[1]لیست محصولات اردیبهشت ۱۴۰۳'!B:F,5,0)</f>
        <v>150</v>
      </c>
      <c r="T55" s="13">
        <f>VLOOKUP(O55, '[1]لیست محصولات اردیبهشت ۱۴۰۳'!B:G,6,0)</f>
        <v>4250000</v>
      </c>
      <c r="U55" s="24"/>
      <c r="V55" s="15">
        <f t="shared" si="8"/>
        <v>0</v>
      </c>
      <c r="W55" s="11">
        <f t="shared" si="9"/>
        <v>1</v>
      </c>
      <c r="X55" s="13">
        <f t="shared" si="10"/>
        <v>4250000</v>
      </c>
      <c r="Y55" s="16"/>
      <c r="Z55" s="13">
        <f t="shared" si="11"/>
        <v>4250000</v>
      </c>
      <c r="AA55" s="134"/>
      <c r="AB55" s="132"/>
      <c r="AC55" s="128"/>
      <c r="AD55" s="130"/>
      <c r="AE55" s="18"/>
      <c r="AF55" s="20"/>
      <c r="AG55" s="21" t="str">
        <f t="shared" si="5"/>
        <v>TRUE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>
        <v>30</v>
      </c>
      <c r="H56" s="9">
        <v>210969</v>
      </c>
      <c r="I56" s="102" t="s">
        <v>1748</v>
      </c>
      <c r="J56" s="102"/>
      <c r="K56" s="10" t="str">
        <f t="shared" ca="1" si="7"/>
        <v/>
      </c>
      <c r="L56" s="11" t="s">
        <v>280</v>
      </c>
      <c r="M56" s="11" t="s">
        <v>281</v>
      </c>
      <c r="N56" s="11" t="s">
        <v>1284</v>
      </c>
      <c r="O56" s="102">
        <v>5511.3</v>
      </c>
      <c r="P56" s="102">
        <v>1</v>
      </c>
      <c r="Q56" s="12" t="str">
        <f>VLOOKUP(O56, '[1]لیست محصولات اردیبهشت ۱۴۰۳'!B:C,2,0)</f>
        <v>هامبلا | Hambella</v>
      </c>
      <c r="R56" s="102"/>
      <c r="S56" s="11">
        <f>VLOOKUP(O56, '[1]لیست محصولات اردیبهشت ۱۴۰۳'!B:F,5,0)</f>
        <v>4000</v>
      </c>
      <c r="T56" s="13">
        <f>VLOOKUP(O56, '[1]لیست محصولات اردیبهشت ۱۴۰۳'!B:G,6,0)</f>
        <v>69600000</v>
      </c>
      <c r="U56" s="14"/>
      <c r="V56" s="15">
        <f t="shared" si="8"/>
        <v>0</v>
      </c>
      <c r="W56" s="11">
        <f t="shared" si="9"/>
        <v>1</v>
      </c>
      <c r="X56" s="13">
        <f t="shared" si="10"/>
        <v>69600000</v>
      </c>
      <c r="Y56" s="16"/>
      <c r="Z56" s="13">
        <f t="shared" si="11"/>
        <v>69600000</v>
      </c>
      <c r="AA56" s="17" t="s">
        <v>282</v>
      </c>
      <c r="AB56" s="12" t="s">
        <v>283</v>
      </c>
      <c r="AC56" s="18" t="s">
        <v>284</v>
      </c>
      <c r="AD56" s="19"/>
      <c r="AE56" s="18"/>
      <c r="AF56" s="20"/>
      <c r="AG56" s="21" t="str">
        <f t="shared" si="5"/>
        <v>TRUE</v>
      </c>
      <c r="AH56" s="22" t="str">
        <f t="shared" si="6"/>
        <v>زنجان اراضی مصلی خیابان هقتم پلاک 114 کافه نیروانا - محسن سعادتی 09123413312</v>
      </c>
    </row>
    <row r="57" spans="1:34" ht="22.35" customHeight="1">
      <c r="A57" s="7"/>
      <c r="B57" s="7"/>
      <c r="C57" s="7"/>
      <c r="D57" s="7"/>
      <c r="E57" s="7"/>
      <c r="F57" s="8"/>
      <c r="G57" s="136">
        <v>31</v>
      </c>
      <c r="H57" s="139"/>
      <c r="I57" s="136" t="s">
        <v>1748</v>
      </c>
      <c r="J57" s="123" t="s">
        <v>1306</v>
      </c>
      <c r="K57" s="10" t="str">
        <f t="shared" ca="1" si="7"/>
        <v/>
      </c>
      <c r="L57" s="121"/>
      <c r="M57" s="121" t="s">
        <v>311</v>
      </c>
      <c r="N57" s="121" t="s">
        <v>314</v>
      </c>
      <c r="O57" s="102">
        <v>5511.3</v>
      </c>
      <c r="P57" s="102">
        <v>1</v>
      </c>
      <c r="Q57" s="12" t="str">
        <f>VLOOKUP(O57, '[1]لیست محصولات اردیبهشت ۱۴۰۳'!B:C,2,0)</f>
        <v>هامبلا | Hambella</v>
      </c>
      <c r="R57" s="102"/>
      <c r="S57" s="11">
        <f>VLOOKUP(O57, '[1]لیست محصولات اردیبهشت ۱۴۰۳'!B:F,5,0)</f>
        <v>4000</v>
      </c>
      <c r="T57" s="13">
        <f>VLOOKUP(O57, '[1]لیست محصولات اردیبهشت ۱۴۰۳'!B:G,6,0)</f>
        <v>69600000</v>
      </c>
      <c r="U57" s="14"/>
      <c r="V57" s="15">
        <f t="shared" si="8"/>
        <v>0</v>
      </c>
      <c r="W57" s="11">
        <f t="shared" si="9"/>
        <v>1</v>
      </c>
      <c r="X57" s="13">
        <f t="shared" si="10"/>
        <v>69600000</v>
      </c>
      <c r="Y57" s="16"/>
      <c r="Z57" s="13">
        <f t="shared" si="11"/>
        <v>69600000</v>
      </c>
      <c r="AA57" s="133" t="s">
        <v>38</v>
      </c>
      <c r="AB57" s="131" t="s">
        <v>67</v>
      </c>
      <c r="AC57" s="127" t="s">
        <v>313</v>
      </c>
      <c r="AD57" s="129"/>
      <c r="AE57" s="18"/>
      <c r="AF57" s="20"/>
      <c r="AG57" s="21" t="str">
        <f t="shared" si="5"/>
        <v>TRUE</v>
      </c>
      <c r="AH57" s="22" t="str">
        <f t="shared" si="6"/>
        <v>تهران - کافه بیکری کروسان روشا -  حجتی 09373955769</v>
      </c>
    </row>
    <row r="58" spans="1:34" ht="22.35" customHeight="1">
      <c r="A58" s="7"/>
      <c r="B58" s="7"/>
      <c r="C58" s="7"/>
      <c r="D58" s="7"/>
      <c r="E58" s="7"/>
      <c r="F58" s="8"/>
      <c r="G58" s="138"/>
      <c r="H58" s="141"/>
      <c r="I58" s="138"/>
      <c r="J58" s="124"/>
      <c r="K58" s="10" t="str">
        <f t="shared" ca="1" si="7"/>
        <v/>
      </c>
      <c r="L58" s="122"/>
      <c r="M58" s="122"/>
      <c r="N58" s="122"/>
      <c r="O58" s="102">
        <v>5501.3</v>
      </c>
      <c r="P58" s="102">
        <v>4</v>
      </c>
      <c r="Q58" s="12" t="str">
        <f>VLOOKUP(O58, '[1]لیست محصولات اردیبهشت ۱۴۰۳'!B:C,2,0)</f>
        <v>ورتکس | Vortex</v>
      </c>
      <c r="R58" s="102"/>
      <c r="S58" s="11">
        <f>VLOOKUP(O58, '[1]لیست محصولات اردیبهشت ۱۴۰۳'!B:F,5,0)</f>
        <v>4000</v>
      </c>
      <c r="T58" s="13">
        <f>VLOOKUP(O58, '[1]لیست محصولات اردیبهشت ۱۴۰۳'!B:G,6,0)</f>
        <v>51200000</v>
      </c>
      <c r="U58" s="14"/>
      <c r="V58" s="15">
        <f t="shared" si="8"/>
        <v>0</v>
      </c>
      <c r="W58" s="11">
        <f t="shared" si="9"/>
        <v>4</v>
      </c>
      <c r="X58" s="13">
        <f t="shared" si="10"/>
        <v>204800000</v>
      </c>
      <c r="Y58" s="16"/>
      <c r="Z58" s="13">
        <f t="shared" si="11"/>
        <v>204800000</v>
      </c>
      <c r="AA58" s="134"/>
      <c r="AB58" s="132"/>
      <c r="AC58" s="128"/>
      <c r="AD58" s="130"/>
      <c r="AE58" s="18"/>
      <c r="AF58" s="20"/>
      <c r="AG58" s="21" t="str">
        <f t="shared" si="5"/>
        <v>TRUE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63">
        <v>32</v>
      </c>
      <c r="H59" s="64"/>
      <c r="I59" s="63" t="s">
        <v>1748</v>
      </c>
      <c r="J59" s="102" t="s">
        <v>1306</v>
      </c>
      <c r="K59" s="10" t="str">
        <f t="shared" ca="1" si="7"/>
        <v/>
      </c>
      <c r="L59" s="11" t="s">
        <v>221</v>
      </c>
      <c r="M59" s="11" t="s">
        <v>1807</v>
      </c>
      <c r="N59" s="11" t="s">
        <v>1178</v>
      </c>
      <c r="O59" s="102">
        <v>5511.3</v>
      </c>
      <c r="P59" s="102">
        <v>2</v>
      </c>
      <c r="Q59" s="12" t="str">
        <f>VLOOKUP(O59, '[1]لیست محصولات اردیبهشت ۱۴۰۳'!B:C,2,0)</f>
        <v>هامبلا | Hambella</v>
      </c>
      <c r="R59" s="102"/>
      <c r="S59" s="11">
        <f>VLOOKUP(O59, '[1]لیست محصولات اردیبهشت ۱۴۰۳'!B:F,5,0)</f>
        <v>4000</v>
      </c>
      <c r="T59" s="13">
        <f>VLOOKUP(O59, '[1]لیست محصولات اردیبهشت ۱۴۰۳'!B:G,6,0)</f>
        <v>69600000</v>
      </c>
      <c r="U59" s="14"/>
      <c r="V59" s="15">
        <f t="shared" si="8"/>
        <v>0</v>
      </c>
      <c r="W59" s="11">
        <f t="shared" si="9"/>
        <v>2</v>
      </c>
      <c r="X59" s="13">
        <f t="shared" si="10"/>
        <v>139200000</v>
      </c>
      <c r="Y59" s="16"/>
      <c r="Z59" s="13">
        <f t="shared" si="11"/>
        <v>139200000</v>
      </c>
      <c r="AA59" s="17" t="s">
        <v>38</v>
      </c>
      <c r="AB59" s="12" t="s">
        <v>67</v>
      </c>
      <c r="AC59" s="18" t="s">
        <v>1806</v>
      </c>
      <c r="AD59" s="19"/>
      <c r="AE59" s="103" t="s">
        <v>1545</v>
      </c>
      <c r="AF59" s="20"/>
      <c r="AG59" s="21" t="str">
        <f t="shared" si="5"/>
        <v>TRUE</v>
      </c>
      <c r="AH59" s="22" t="str">
        <f t="shared" si="6"/>
        <v>تهران - هلو شف - رضا بایزیدچی 09126491439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>
        <v>33</v>
      </c>
      <c r="H60" s="9">
        <v>276318818053</v>
      </c>
      <c r="I60" s="102" t="s">
        <v>1818</v>
      </c>
      <c r="J60" s="102"/>
      <c r="K60" s="10" t="str">
        <f t="shared" ca="1" si="7"/>
        <v/>
      </c>
      <c r="L60" s="11" t="s">
        <v>1829</v>
      </c>
      <c r="M60" s="11" t="s">
        <v>1371</v>
      </c>
      <c r="N60" s="11"/>
      <c r="O60" s="102">
        <v>5523.2</v>
      </c>
      <c r="P60" s="102">
        <v>1</v>
      </c>
      <c r="Q60" s="12" t="str">
        <f>VLOOKUP(O60, '[1]لیست محصولات اردیبهشت ۱۴۰۳'!B:C,2,0)</f>
        <v>کوتوا دانکن | Kotowa Duncan</v>
      </c>
      <c r="R60" s="102" t="s">
        <v>151</v>
      </c>
      <c r="S60" s="11">
        <f>VLOOKUP(O60, '[1]لیست محصولات اردیبهشت ۱۴۰۳'!B:F,5,0)</f>
        <v>750</v>
      </c>
      <c r="T60" s="13">
        <f>VLOOKUP(O60, '[1]لیست محصولات اردیبهشت ۱۴۰۳'!B:G,6,0)</f>
        <v>12150000</v>
      </c>
      <c r="U60" s="14"/>
      <c r="V60" s="15">
        <f t="shared" si="8"/>
        <v>0</v>
      </c>
      <c r="W60" s="11">
        <f t="shared" si="9"/>
        <v>1</v>
      </c>
      <c r="X60" s="13">
        <f t="shared" si="10"/>
        <v>12150000</v>
      </c>
      <c r="Y60" s="16"/>
      <c r="Z60" s="13">
        <f t="shared" si="11"/>
        <v>12150000</v>
      </c>
      <c r="AA60" s="17" t="s">
        <v>38</v>
      </c>
      <c r="AB60" s="12" t="s">
        <v>1830</v>
      </c>
      <c r="AC60" s="18" t="s">
        <v>1831</v>
      </c>
      <c r="AD60" s="19" t="s">
        <v>41</v>
      </c>
      <c r="AE60" s="103" t="s">
        <v>1832</v>
      </c>
      <c r="AF60" s="20"/>
      <c r="AG60" s="21" t="str">
        <f t="shared" si="5"/>
        <v>TRUE</v>
      </c>
      <c r="AH60" s="22" t="str">
        <f t="shared" si="6"/>
        <v>تهران انتهای کارگرشمالی- خیابان نوزدهم 19- پلاک 59- زنگ 4  - شهاب حشمت 09905544965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7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8"/>
        <v>0</v>
      </c>
      <c r="W61" s="11">
        <f t="shared" si="9"/>
        <v>0</v>
      </c>
      <c r="X61" s="13" t="e">
        <f t="shared" si="10"/>
        <v>#N/A</v>
      </c>
      <c r="Y61" s="16"/>
      <c r="Z61" s="13" t="e">
        <f t="shared" si="11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7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8"/>
        <v>0</v>
      </c>
      <c r="W62" s="11">
        <f t="shared" si="9"/>
        <v>0</v>
      </c>
      <c r="X62" s="13" t="e">
        <f t="shared" si="10"/>
        <v>#N/A</v>
      </c>
      <c r="Y62" s="16"/>
      <c r="Z62" s="13" t="e">
        <f t="shared" si="11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7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8"/>
        <v>0</v>
      </c>
      <c r="W63" s="11">
        <f t="shared" si="9"/>
        <v>0</v>
      </c>
      <c r="X63" s="13" t="e">
        <f t="shared" si="10"/>
        <v>#N/A</v>
      </c>
      <c r="Y63" s="16"/>
      <c r="Z63" s="13" t="e">
        <f t="shared" si="11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7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8"/>
        <v>0</v>
      </c>
      <c r="W64" s="11">
        <f t="shared" si="9"/>
        <v>0</v>
      </c>
      <c r="X64" s="13" t="e">
        <f t="shared" si="10"/>
        <v>#N/A</v>
      </c>
      <c r="Y64" s="16"/>
      <c r="Z64" s="13" t="e">
        <f t="shared" si="11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7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8"/>
        <v>0</v>
      </c>
      <c r="W65" s="11">
        <f t="shared" si="9"/>
        <v>0</v>
      </c>
      <c r="X65" s="13" t="e">
        <f t="shared" si="10"/>
        <v>#N/A</v>
      </c>
      <c r="Y65" s="16"/>
      <c r="Z65" s="13" t="e">
        <f t="shared" si="11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12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13">IF(C66, P66, U66 )</f>
        <v>0</v>
      </c>
      <c r="W66" s="11">
        <f t="shared" ref="W66:W200" si="14">P66-V66</f>
        <v>0</v>
      </c>
      <c r="X66" s="13" t="e">
        <f t="shared" ref="X66:X200" si="15">P66*T66</f>
        <v>#N/A</v>
      </c>
      <c r="Y66" s="16"/>
      <c r="Z66" s="13" t="e">
        <f t="shared" ref="Z66:Z200" si="16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7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12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13"/>
        <v>0</v>
      </c>
      <c r="W67" s="11">
        <f t="shared" si="14"/>
        <v>0</v>
      </c>
      <c r="X67" s="13" t="e">
        <f t="shared" si="15"/>
        <v>#N/A</v>
      </c>
      <c r="Y67" s="16"/>
      <c r="Z67" s="13" t="e">
        <f t="shared" si="16"/>
        <v>#N/A</v>
      </c>
      <c r="AA67" s="17"/>
      <c r="AB67" s="12"/>
      <c r="AC67" s="18"/>
      <c r="AD67" s="19"/>
      <c r="AE67" s="18"/>
      <c r="AF67" s="20"/>
      <c r="AG67" s="21" t="str">
        <f t="shared" si="17"/>
        <v>FALSE</v>
      </c>
      <c r="AH67" s="22" t="str">
        <f t="shared" ref="AH67:AH130" si="18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12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13"/>
        <v>0</v>
      </c>
      <c r="W68" s="11">
        <f t="shared" si="14"/>
        <v>0</v>
      </c>
      <c r="X68" s="13" t="e">
        <f t="shared" si="15"/>
        <v>#N/A</v>
      </c>
      <c r="Y68" s="16"/>
      <c r="Z68" s="13" t="e">
        <f t="shared" si="16"/>
        <v>#N/A</v>
      </c>
      <c r="AA68" s="17"/>
      <c r="AB68" s="12"/>
      <c r="AC68" s="18"/>
      <c r="AD68" s="19"/>
      <c r="AE68" s="18"/>
      <c r="AF68" s="20"/>
      <c r="AG68" s="21" t="str">
        <f t="shared" si="17"/>
        <v>FALSE</v>
      </c>
      <c r="AH68" s="22" t="str">
        <f t="shared" si="18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12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13"/>
        <v>0</v>
      </c>
      <c r="W69" s="11">
        <f t="shared" si="14"/>
        <v>0</v>
      </c>
      <c r="X69" s="13" t="e">
        <f t="shared" si="15"/>
        <v>#N/A</v>
      </c>
      <c r="Y69" s="16"/>
      <c r="Z69" s="13" t="e">
        <f t="shared" si="16"/>
        <v>#N/A</v>
      </c>
      <c r="AA69" s="17"/>
      <c r="AB69" s="12"/>
      <c r="AC69" s="18"/>
      <c r="AD69" s="19"/>
      <c r="AE69" s="18"/>
      <c r="AF69" s="20"/>
      <c r="AG69" s="21" t="str">
        <f t="shared" si="17"/>
        <v>FALSE</v>
      </c>
      <c r="AH69" s="22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12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13"/>
        <v>0</v>
      </c>
      <c r="W70" s="11">
        <f t="shared" si="14"/>
        <v>0</v>
      </c>
      <c r="X70" s="13" t="e">
        <f t="shared" si="15"/>
        <v>#N/A</v>
      </c>
      <c r="Y70" s="16"/>
      <c r="Z70" s="13" t="e">
        <f t="shared" si="16"/>
        <v>#N/A</v>
      </c>
      <c r="AA70" s="17"/>
      <c r="AB70" s="12"/>
      <c r="AC70" s="18"/>
      <c r="AD70" s="19"/>
      <c r="AE70" s="18"/>
      <c r="AF70" s="20"/>
      <c r="AG70" s="21" t="str">
        <f t="shared" si="17"/>
        <v>FALSE</v>
      </c>
      <c r="AH70" s="22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12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13"/>
        <v>0</v>
      </c>
      <c r="W71" s="11">
        <f t="shared" si="14"/>
        <v>0</v>
      </c>
      <c r="X71" s="13" t="e">
        <f t="shared" si="15"/>
        <v>#N/A</v>
      </c>
      <c r="Y71" s="16"/>
      <c r="Z71" s="13" t="e">
        <f t="shared" si="16"/>
        <v>#N/A</v>
      </c>
      <c r="AA71" s="17"/>
      <c r="AB71" s="12"/>
      <c r="AC71" s="18"/>
      <c r="AD71" s="19"/>
      <c r="AE71" s="18"/>
      <c r="AF71" s="20"/>
      <c r="AG71" s="21" t="str">
        <f t="shared" si="17"/>
        <v>FALSE</v>
      </c>
      <c r="AH71" s="22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12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13"/>
        <v>0</v>
      </c>
      <c r="W72" s="11">
        <f t="shared" si="14"/>
        <v>0</v>
      </c>
      <c r="X72" s="13" t="e">
        <f t="shared" si="15"/>
        <v>#N/A</v>
      </c>
      <c r="Y72" s="16"/>
      <c r="Z72" s="13" t="e">
        <f t="shared" si="16"/>
        <v>#N/A</v>
      </c>
      <c r="AA72" s="17"/>
      <c r="AB72" s="12"/>
      <c r="AC72" s="18"/>
      <c r="AD72" s="19"/>
      <c r="AE72" s="18"/>
      <c r="AF72" s="20"/>
      <c r="AG72" s="21" t="str">
        <f t="shared" si="17"/>
        <v>FALSE</v>
      </c>
      <c r="AH72" s="22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12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13"/>
        <v>0</v>
      </c>
      <c r="W73" s="11">
        <f t="shared" si="14"/>
        <v>0</v>
      </c>
      <c r="X73" s="13" t="e">
        <f t="shared" si="15"/>
        <v>#N/A</v>
      </c>
      <c r="Y73" s="16"/>
      <c r="Z73" s="13" t="e">
        <f t="shared" si="16"/>
        <v>#N/A</v>
      </c>
      <c r="AA73" s="17"/>
      <c r="AB73" s="12"/>
      <c r="AC73" s="18"/>
      <c r="AD73" s="19"/>
      <c r="AE73" s="18"/>
      <c r="AF73" s="20"/>
      <c r="AG73" s="21" t="str">
        <f t="shared" si="17"/>
        <v>FALSE</v>
      </c>
      <c r="AH73" s="22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12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13"/>
        <v>0</v>
      </c>
      <c r="W74" s="11">
        <f t="shared" si="14"/>
        <v>0</v>
      </c>
      <c r="X74" s="13" t="e">
        <f t="shared" si="15"/>
        <v>#N/A</v>
      </c>
      <c r="Y74" s="16"/>
      <c r="Z74" s="13" t="e">
        <f t="shared" si="16"/>
        <v>#N/A</v>
      </c>
      <c r="AA74" s="17"/>
      <c r="AB74" s="12"/>
      <c r="AC74" s="18"/>
      <c r="AD74" s="19"/>
      <c r="AE74" s="18"/>
      <c r="AF74" s="20"/>
      <c r="AG74" s="21" t="str">
        <f t="shared" si="17"/>
        <v>FALSE</v>
      </c>
      <c r="AH74" s="22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12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13"/>
        <v>0</v>
      </c>
      <c r="W75" s="11">
        <f t="shared" si="14"/>
        <v>0</v>
      </c>
      <c r="X75" s="13" t="e">
        <f t="shared" si="15"/>
        <v>#N/A</v>
      </c>
      <c r="Y75" s="16"/>
      <c r="Z75" s="13" t="e">
        <f t="shared" si="16"/>
        <v>#N/A</v>
      </c>
      <c r="AA75" s="17"/>
      <c r="AB75" s="12"/>
      <c r="AC75" s="18"/>
      <c r="AD75" s="19"/>
      <c r="AE75" s="18"/>
      <c r="AF75" s="20"/>
      <c r="AG75" s="21" t="str">
        <f t="shared" si="17"/>
        <v>FALSE</v>
      </c>
      <c r="AH75" s="22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12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13"/>
        <v>0</v>
      </c>
      <c r="W76" s="11">
        <f t="shared" si="14"/>
        <v>0</v>
      </c>
      <c r="X76" s="13" t="e">
        <f t="shared" si="15"/>
        <v>#N/A</v>
      </c>
      <c r="Y76" s="16"/>
      <c r="Z76" s="13" t="e">
        <f t="shared" si="16"/>
        <v>#N/A</v>
      </c>
      <c r="AA76" s="17"/>
      <c r="AB76" s="12"/>
      <c r="AC76" s="18"/>
      <c r="AD76" s="19"/>
      <c r="AE76" s="18"/>
      <c r="AF76" s="20"/>
      <c r="AG76" s="21" t="str">
        <f t="shared" si="17"/>
        <v>FALSE</v>
      </c>
      <c r="AH76" s="22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12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13"/>
        <v>0</v>
      </c>
      <c r="W77" s="11">
        <f t="shared" si="14"/>
        <v>0</v>
      </c>
      <c r="X77" s="13" t="e">
        <f t="shared" si="15"/>
        <v>#N/A</v>
      </c>
      <c r="Y77" s="16"/>
      <c r="Z77" s="13" t="e">
        <f t="shared" si="16"/>
        <v>#N/A</v>
      </c>
      <c r="AA77" s="17"/>
      <c r="AB77" s="12"/>
      <c r="AC77" s="18"/>
      <c r="AD77" s="19"/>
      <c r="AE77" s="18"/>
      <c r="AF77" s="20"/>
      <c r="AG77" s="21" t="str">
        <f t="shared" si="17"/>
        <v>FALSE</v>
      </c>
      <c r="AH77" s="22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12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13"/>
        <v>0</v>
      </c>
      <c r="W78" s="11">
        <f t="shared" si="14"/>
        <v>0</v>
      </c>
      <c r="X78" s="13" t="e">
        <f t="shared" si="15"/>
        <v>#N/A</v>
      </c>
      <c r="Y78" s="16"/>
      <c r="Z78" s="13" t="e">
        <f t="shared" si="16"/>
        <v>#N/A</v>
      </c>
      <c r="AA78" s="17"/>
      <c r="AB78" s="12"/>
      <c r="AC78" s="18"/>
      <c r="AD78" s="19"/>
      <c r="AE78" s="18"/>
      <c r="AF78" s="20"/>
      <c r="AG78" s="21" t="str">
        <f t="shared" si="17"/>
        <v>FALSE</v>
      </c>
      <c r="AH78" s="22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12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13"/>
        <v>0</v>
      </c>
      <c r="W79" s="11">
        <f t="shared" si="14"/>
        <v>0</v>
      </c>
      <c r="X79" s="13" t="e">
        <f t="shared" si="15"/>
        <v>#N/A</v>
      </c>
      <c r="Y79" s="16"/>
      <c r="Z79" s="13" t="e">
        <f t="shared" si="16"/>
        <v>#N/A</v>
      </c>
      <c r="AA79" s="17"/>
      <c r="AB79" s="12"/>
      <c r="AC79" s="18"/>
      <c r="AD79" s="19"/>
      <c r="AE79" s="18"/>
      <c r="AF79" s="20"/>
      <c r="AG79" s="21" t="str">
        <f t="shared" si="17"/>
        <v>FALSE</v>
      </c>
      <c r="AH79" s="22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12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13"/>
        <v>0</v>
      </c>
      <c r="W80" s="11">
        <f t="shared" si="14"/>
        <v>0</v>
      </c>
      <c r="X80" s="13" t="e">
        <f t="shared" si="15"/>
        <v>#N/A</v>
      </c>
      <c r="Y80" s="16"/>
      <c r="Z80" s="13" t="e">
        <f t="shared" si="16"/>
        <v>#N/A</v>
      </c>
      <c r="AA80" s="17"/>
      <c r="AB80" s="12"/>
      <c r="AC80" s="18"/>
      <c r="AD80" s="19"/>
      <c r="AE80" s="18"/>
      <c r="AF80" s="20"/>
      <c r="AG80" s="21" t="str">
        <f t="shared" si="17"/>
        <v>FALSE</v>
      </c>
      <c r="AH80" s="22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12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13"/>
        <v>0</v>
      </c>
      <c r="W81" s="11">
        <f t="shared" si="14"/>
        <v>0</v>
      </c>
      <c r="X81" s="13" t="e">
        <f t="shared" si="15"/>
        <v>#N/A</v>
      </c>
      <c r="Y81" s="16"/>
      <c r="Z81" s="13" t="e">
        <f t="shared" si="16"/>
        <v>#N/A</v>
      </c>
      <c r="AA81" s="17"/>
      <c r="AB81" s="12"/>
      <c r="AC81" s="18"/>
      <c r="AD81" s="19"/>
      <c r="AE81" s="18"/>
      <c r="AF81" s="20"/>
      <c r="AG81" s="21" t="str">
        <f t="shared" si="17"/>
        <v>FALSE</v>
      </c>
      <c r="AH81" s="22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12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13"/>
        <v>0</v>
      </c>
      <c r="W82" s="11">
        <f t="shared" si="14"/>
        <v>0</v>
      </c>
      <c r="X82" s="13" t="e">
        <f t="shared" si="15"/>
        <v>#N/A</v>
      </c>
      <c r="Y82" s="16"/>
      <c r="Z82" s="13" t="e">
        <f t="shared" si="16"/>
        <v>#N/A</v>
      </c>
      <c r="AA82" s="17"/>
      <c r="AB82" s="12"/>
      <c r="AC82" s="18"/>
      <c r="AD82" s="19"/>
      <c r="AE82" s="18"/>
      <c r="AF82" s="20"/>
      <c r="AG82" s="21" t="str">
        <f t="shared" si="17"/>
        <v>FALSE</v>
      </c>
      <c r="AH82" s="22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12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13"/>
        <v>0</v>
      </c>
      <c r="W83" s="11">
        <f t="shared" si="14"/>
        <v>0</v>
      </c>
      <c r="X83" s="13" t="e">
        <f t="shared" si="15"/>
        <v>#N/A</v>
      </c>
      <c r="Y83" s="16"/>
      <c r="Z83" s="13" t="e">
        <f t="shared" si="16"/>
        <v>#N/A</v>
      </c>
      <c r="AA83" s="17"/>
      <c r="AB83" s="12"/>
      <c r="AC83" s="18"/>
      <c r="AD83" s="19"/>
      <c r="AE83" s="18"/>
      <c r="AF83" s="20"/>
      <c r="AG83" s="21" t="str">
        <f t="shared" si="17"/>
        <v>FALSE</v>
      </c>
      <c r="AH83" s="22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12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13"/>
        <v>0</v>
      </c>
      <c r="W84" s="11">
        <f t="shared" si="14"/>
        <v>0</v>
      </c>
      <c r="X84" s="13" t="e">
        <f t="shared" si="15"/>
        <v>#N/A</v>
      </c>
      <c r="Y84" s="16"/>
      <c r="Z84" s="13" t="e">
        <f t="shared" si="16"/>
        <v>#N/A</v>
      </c>
      <c r="AA84" s="17"/>
      <c r="AB84" s="12"/>
      <c r="AC84" s="18"/>
      <c r="AD84" s="19"/>
      <c r="AE84" s="18"/>
      <c r="AF84" s="20"/>
      <c r="AG84" s="21" t="str">
        <f t="shared" si="17"/>
        <v>FALSE</v>
      </c>
      <c r="AH84" s="22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12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13"/>
        <v>0</v>
      </c>
      <c r="W85" s="11">
        <f t="shared" si="14"/>
        <v>0</v>
      </c>
      <c r="X85" s="13" t="e">
        <f t="shared" si="15"/>
        <v>#N/A</v>
      </c>
      <c r="Y85" s="16"/>
      <c r="Z85" s="13" t="e">
        <f t="shared" si="16"/>
        <v>#N/A</v>
      </c>
      <c r="AA85" s="17"/>
      <c r="AB85" s="12"/>
      <c r="AC85" s="18"/>
      <c r="AD85" s="19"/>
      <c r="AE85" s="18"/>
      <c r="AF85" s="20"/>
      <c r="AG85" s="21" t="str">
        <f t="shared" si="17"/>
        <v>FALSE</v>
      </c>
      <c r="AH85" s="22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12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13"/>
        <v>0</v>
      </c>
      <c r="W86" s="11">
        <f t="shared" si="14"/>
        <v>0</v>
      </c>
      <c r="X86" s="13" t="e">
        <f t="shared" si="15"/>
        <v>#N/A</v>
      </c>
      <c r="Y86" s="16"/>
      <c r="Z86" s="13" t="e">
        <f t="shared" si="16"/>
        <v>#N/A</v>
      </c>
      <c r="AA86" s="17"/>
      <c r="AB86" s="12"/>
      <c r="AC86" s="18"/>
      <c r="AD86" s="19"/>
      <c r="AE86" s="18"/>
      <c r="AF86" s="20"/>
      <c r="AG86" s="21" t="str">
        <f t="shared" si="17"/>
        <v>FALSE</v>
      </c>
      <c r="AH86" s="22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12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13"/>
        <v>0</v>
      </c>
      <c r="W87" s="11">
        <f t="shared" si="14"/>
        <v>0</v>
      </c>
      <c r="X87" s="13" t="e">
        <f t="shared" si="15"/>
        <v>#N/A</v>
      </c>
      <c r="Y87" s="16"/>
      <c r="Z87" s="13" t="e">
        <f t="shared" si="16"/>
        <v>#N/A</v>
      </c>
      <c r="AA87" s="17"/>
      <c r="AB87" s="12"/>
      <c r="AC87" s="18"/>
      <c r="AD87" s="19"/>
      <c r="AE87" s="18"/>
      <c r="AF87" s="20"/>
      <c r="AG87" s="21" t="str">
        <f t="shared" si="17"/>
        <v>FALSE</v>
      </c>
      <c r="AH87" s="22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13"/>
        <v>0</v>
      </c>
      <c r="W88" s="11">
        <f t="shared" si="14"/>
        <v>0</v>
      </c>
      <c r="X88" s="13" t="e">
        <f t="shared" si="15"/>
        <v>#N/A</v>
      </c>
      <c r="Y88" s="16"/>
      <c r="Z88" s="13" t="e">
        <f t="shared" si="16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13"/>
        <v>0</v>
      </c>
      <c r="W89" s="11">
        <f t="shared" si="14"/>
        <v>0</v>
      </c>
      <c r="X89" s="13" t="e">
        <f t="shared" si="15"/>
        <v>#N/A</v>
      </c>
      <c r="Y89" s="16"/>
      <c r="Z89" s="13" t="e">
        <f t="shared" si="16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13"/>
        <v>0</v>
      </c>
      <c r="W90" s="11">
        <f t="shared" si="14"/>
        <v>0</v>
      </c>
      <c r="X90" s="13" t="e">
        <f t="shared" si="15"/>
        <v>#N/A</v>
      </c>
      <c r="Y90" s="16"/>
      <c r="Z90" s="13" t="e">
        <f t="shared" si="16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13"/>
        <v>0</v>
      </c>
      <c r="W91" s="11">
        <f t="shared" si="14"/>
        <v>0</v>
      </c>
      <c r="X91" s="13" t="e">
        <f t="shared" si="15"/>
        <v>#N/A</v>
      </c>
      <c r="Y91" s="16"/>
      <c r="Z91" s="13" t="e">
        <f t="shared" si="16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13"/>
        <v>0</v>
      </c>
      <c r="W92" s="11">
        <f t="shared" si="14"/>
        <v>0</v>
      </c>
      <c r="X92" s="13" t="e">
        <f t="shared" si="15"/>
        <v>#N/A</v>
      </c>
      <c r="Y92" s="16"/>
      <c r="Z92" s="13" t="e">
        <f t="shared" si="16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13"/>
        <v>0</v>
      </c>
      <c r="W93" s="11">
        <f t="shared" si="14"/>
        <v>0</v>
      </c>
      <c r="X93" s="13" t="e">
        <f t="shared" si="15"/>
        <v>#N/A</v>
      </c>
      <c r="Y93" s="16"/>
      <c r="Z93" s="13" t="e">
        <f t="shared" si="16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13"/>
        <v>0</v>
      </c>
      <c r="W94" s="11">
        <f t="shared" si="14"/>
        <v>0</v>
      </c>
      <c r="X94" s="13" t="e">
        <f t="shared" si="15"/>
        <v>#N/A</v>
      </c>
      <c r="Y94" s="16"/>
      <c r="Z94" s="13" t="e">
        <f t="shared" si="16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13"/>
        <v>0</v>
      </c>
      <c r="W95" s="11">
        <f t="shared" si="14"/>
        <v>0</v>
      </c>
      <c r="X95" s="13" t="e">
        <f t="shared" si="15"/>
        <v>#N/A</v>
      </c>
      <c r="Y95" s="16"/>
      <c r="Z95" s="13" t="e">
        <f t="shared" si="16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13"/>
        <v>0</v>
      </c>
      <c r="W96" s="11">
        <f t="shared" si="14"/>
        <v>0</v>
      </c>
      <c r="X96" s="13" t="e">
        <f t="shared" si="15"/>
        <v>#N/A</v>
      </c>
      <c r="Y96" s="16"/>
      <c r="Z96" s="13" t="e">
        <f t="shared" si="16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13"/>
        <v>0</v>
      </c>
      <c r="W97" s="11">
        <f t="shared" si="14"/>
        <v>0</v>
      </c>
      <c r="X97" s="13" t="e">
        <f t="shared" si="15"/>
        <v>#N/A</v>
      </c>
      <c r="Y97" s="16"/>
      <c r="Z97" s="13" t="e">
        <f t="shared" si="16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13"/>
        <v>0</v>
      </c>
      <c r="W98" s="11">
        <f t="shared" si="14"/>
        <v>0</v>
      </c>
      <c r="X98" s="13" t="e">
        <f t="shared" si="15"/>
        <v>#N/A</v>
      </c>
      <c r="Y98" s="16"/>
      <c r="Z98" s="13" t="e">
        <f t="shared" si="16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13"/>
        <v>0</v>
      </c>
      <c r="W99" s="11">
        <f t="shared" si="14"/>
        <v>0</v>
      </c>
      <c r="X99" s="13" t="e">
        <f t="shared" si="15"/>
        <v>#N/A</v>
      </c>
      <c r="Y99" s="16"/>
      <c r="Z99" s="13" t="e">
        <f t="shared" si="16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13"/>
        <v>0</v>
      </c>
      <c r="W100" s="11">
        <f t="shared" si="14"/>
        <v>0</v>
      </c>
      <c r="X100" s="13" t="e">
        <f t="shared" si="15"/>
        <v>#N/A</v>
      </c>
      <c r="Y100" s="16"/>
      <c r="Z100" s="13" t="e">
        <f t="shared" si="16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13"/>
        <v>0</v>
      </c>
      <c r="W101" s="11">
        <f t="shared" si="14"/>
        <v>0</v>
      </c>
      <c r="X101" s="13" t="e">
        <f t="shared" si="15"/>
        <v>#N/A</v>
      </c>
      <c r="Y101" s="16"/>
      <c r="Z101" s="13" t="e">
        <f t="shared" si="16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13"/>
        <v>0</v>
      </c>
      <c r="W102" s="11">
        <f t="shared" si="14"/>
        <v>0</v>
      </c>
      <c r="X102" s="13" t="e">
        <f t="shared" si="15"/>
        <v>#N/A</v>
      </c>
      <c r="Y102" s="16"/>
      <c r="Z102" s="13" t="e">
        <f t="shared" si="16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13"/>
        <v>0</v>
      </c>
      <c r="W103" s="11">
        <f t="shared" si="14"/>
        <v>0</v>
      </c>
      <c r="X103" s="13" t="e">
        <f t="shared" si="15"/>
        <v>#N/A</v>
      </c>
      <c r="Y103" s="16"/>
      <c r="Z103" s="13" t="e">
        <f t="shared" si="16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13"/>
        <v>0</v>
      </c>
      <c r="W104" s="11">
        <f t="shared" si="14"/>
        <v>0</v>
      </c>
      <c r="X104" s="13" t="e">
        <f t="shared" si="15"/>
        <v>#N/A</v>
      </c>
      <c r="Y104" s="16"/>
      <c r="Z104" s="13" t="e">
        <f t="shared" si="16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13"/>
        <v>0</v>
      </c>
      <c r="W105" s="11">
        <f t="shared" si="14"/>
        <v>0</v>
      </c>
      <c r="X105" s="13" t="e">
        <f t="shared" si="15"/>
        <v>#N/A</v>
      </c>
      <c r="Y105" s="16"/>
      <c r="Z105" s="13" t="e">
        <f t="shared" si="16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13"/>
        <v>0</v>
      </c>
      <c r="W106" s="11">
        <f t="shared" si="14"/>
        <v>0</v>
      </c>
      <c r="X106" s="13" t="e">
        <f t="shared" si="15"/>
        <v>#N/A</v>
      </c>
      <c r="Y106" s="16"/>
      <c r="Z106" s="13" t="e">
        <f t="shared" si="16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13"/>
        <v>0</v>
      </c>
      <c r="W107" s="11">
        <f t="shared" si="14"/>
        <v>0</v>
      </c>
      <c r="X107" s="13" t="e">
        <f t="shared" si="15"/>
        <v>#N/A</v>
      </c>
      <c r="Y107" s="16"/>
      <c r="Z107" s="13" t="e">
        <f t="shared" si="16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13"/>
        <v>0</v>
      </c>
      <c r="W108" s="11">
        <f t="shared" si="14"/>
        <v>0</v>
      </c>
      <c r="X108" s="13" t="e">
        <f t="shared" si="15"/>
        <v>#N/A</v>
      </c>
      <c r="Y108" s="16"/>
      <c r="Z108" s="13" t="e">
        <f t="shared" si="16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13"/>
        <v>0</v>
      </c>
      <c r="W109" s="11">
        <f t="shared" si="14"/>
        <v>0</v>
      </c>
      <c r="X109" s="13" t="e">
        <f t="shared" si="15"/>
        <v>#N/A</v>
      </c>
      <c r="Y109" s="16"/>
      <c r="Z109" s="13" t="e">
        <f t="shared" si="16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13"/>
        <v>0</v>
      </c>
      <c r="W110" s="11">
        <f t="shared" si="14"/>
        <v>0</v>
      </c>
      <c r="X110" s="13" t="e">
        <f t="shared" si="15"/>
        <v>#N/A</v>
      </c>
      <c r="Y110" s="16"/>
      <c r="Z110" s="13" t="e">
        <f t="shared" si="16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13"/>
        <v>0</v>
      </c>
      <c r="W111" s="11">
        <f t="shared" si="14"/>
        <v>0</v>
      </c>
      <c r="X111" s="13" t="e">
        <f t="shared" si="15"/>
        <v>#N/A</v>
      </c>
      <c r="Y111" s="16"/>
      <c r="Z111" s="13" t="e">
        <f t="shared" si="16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13"/>
        <v>0</v>
      </c>
      <c r="W112" s="11">
        <f t="shared" si="14"/>
        <v>0</v>
      </c>
      <c r="X112" s="13" t="e">
        <f t="shared" si="15"/>
        <v>#N/A</v>
      </c>
      <c r="Y112" s="16"/>
      <c r="Z112" s="13" t="e">
        <f t="shared" si="16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13"/>
        <v>0</v>
      </c>
      <c r="W113" s="11">
        <f t="shared" si="14"/>
        <v>0</v>
      </c>
      <c r="X113" s="13" t="e">
        <f t="shared" si="15"/>
        <v>#N/A</v>
      </c>
      <c r="Y113" s="16"/>
      <c r="Z113" s="13" t="e">
        <f t="shared" si="16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13"/>
        <v>0</v>
      </c>
      <c r="W114" s="11">
        <f t="shared" si="14"/>
        <v>0</v>
      </c>
      <c r="X114" s="13" t="e">
        <f t="shared" si="15"/>
        <v>#N/A</v>
      </c>
      <c r="Y114" s="16"/>
      <c r="Z114" s="13" t="e">
        <f t="shared" si="16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13"/>
        <v>0</v>
      </c>
      <c r="W115" s="11">
        <f t="shared" si="14"/>
        <v>0</v>
      </c>
      <c r="X115" s="13" t="e">
        <f t="shared" si="15"/>
        <v>#N/A</v>
      </c>
      <c r="Y115" s="16"/>
      <c r="Z115" s="13" t="e">
        <f t="shared" si="16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13"/>
        <v>0</v>
      </c>
      <c r="W116" s="11">
        <f t="shared" si="14"/>
        <v>0</v>
      </c>
      <c r="X116" s="13" t="e">
        <f t="shared" si="15"/>
        <v>#N/A</v>
      </c>
      <c r="Y116" s="16"/>
      <c r="Z116" s="13" t="e">
        <f t="shared" si="16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13"/>
        <v>0</v>
      </c>
      <c r="W117" s="11">
        <f t="shared" si="14"/>
        <v>0</v>
      </c>
      <c r="X117" s="13" t="e">
        <f t="shared" si="15"/>
        <v>#N/A</v>
      </c>
      <c r="Y117" s="16"/>
      <c r="Z117" s="13" t="e">
        <f t="shared" si="16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13"/>
        <v>0</v>
      </c>
      <c r="W118" s="11">
        <f t="shared" si="14"/>
        <v>0</v>
      </c>
      <c r="X118" s="13" t="e">
        <f t="shared" si="15"/>
        <v>#N/A</v>
      </c>
      <c r="Y118" s="16"/>
      <c r="Z118" s="13" t="e">
        <f t="shared" si="16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13"/>
        <v>0</v>
      </c>
      <c r="W119" s="11">
        <f t="shared" si="14"/>
        <v>0</v>
      </c>
      <c r="X119" s="13" t="e">
        <f t="shared" si="15"/>
        <v>#N/A</v>
      </c>
      <c r="Y119" s="16"/>
      <c r="Z119" s="13" t="e">
        <f t="shared" si="16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13"/>
        <v>0</v>
      </c>
      <c r="W120" s="11">
        <f t="shared" si="14"/>
        <v>0</v>
      </c>
      <c r="X120" s="13" t="e">
        <f t="shared" si="15"/>
        <v>#N/A</v>
      </c>
      <c r="Y120" s="16"/>
      <c r="Z120" s="13" t="e">
        <f t="shared" si="16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13"/>
        <v>0</v>
      </c>
      <c r="W121" s="11">
        <f t="shared" si="14"/>
        <v>0</v>
      </c>
      <c r="X121" s="13" t="e">
        <f t="shared" si="15"/>
        <v>#N/A</v>
      </c>
      <c r="Y121" s="16"/>
      <c r="Z121" s="13" t="e">
        <f t="shared" si="16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13"/>
        <v>0</v>
      </c>
      <c r="W122" s="11">
        <f t="shared" si="14"/>
        <v>0</v>
      </c>
      <c r="X122" s="13" t="e">
        <f t="shared" si="15"/>
        <v>#N/A</v>
      </c>
      <c r="Y122" s="16"/>
      <c r="Z122" s="13" t="e">
        <f t="shared" si="16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13"/>
        <v>0</v>
      </c>
      <c r="W123" s="11">
        <f t="shared" si="14"/>
        <v>0</v>
      </c>
      <c r="X123" s="13" t="e">
        <f t="shared" si="15"/>
        <v>#N/A</v>
      </c>
      <c r="Y123" s="16"/>
      <c r="Z123" s="13" t="e">
        <f t="shared" si="16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13"/>
        <v>0</v>
      </c>
      <c r="W124" s="11">
        <f t="shared" si="14"/>
        <v>0</v>
      </c>
      <c r="X124" s="13" t="e">
        <f t="shared" si="15"/>
        <v>#N/A</v>
      </c>
      <c r="Y124" s="16"/>
      <c r="Z124" s="13" t="e">
        <f t="shared" si="16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13"/>
        <v>0</v>
      </c>
      <c r="W125" s="11">
        <f t="shared" si="14"/>
        <v>0</v>
      </c>
      <c r="X125" s="13" t="e">
        <f t="shared" si="15"/>
        <v>#N/A</v>
      </c>
      <c r="Y125" s="16"/>
      <c r="Z125" s="13" t="e">
        <f t="shared" si="16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13"/>
        <v>0</v>
      </c>
      <c r="W126" s="11">
        <f t="shared" si="14"/>
        <v>0</v>
      </c>
      <c r="X126" s="13" t="e">
        <f t="shared" si="15"/>
        <v>#N/A</v>
      </c>
      <c r="Y126" s="16"/>
      <c r="Z126" s="13" t="e">
        <f t="shared" si="16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13"/>
        <v>0</v>
      </c>
      <c r="W127" s="11">
        <f t="shared" si="14"/>
        <v>0</v>
      </c>
      <c r="X127" s="13" t="e">
        <f t="shared" si="15"/>
        <v>#N/A</v>
      </c>
      <c r="Y127" s="16"/>
      <c r="Z127" s="13" t="e">
        <f t="shared" si="16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13"/>
        <v>0</v>
      </c>
      <c r="W128" s="11">
        <f t="shared" si="14"/>
        <v>0</v>
      </c>
      <c r="X128" s="13" t="e">
        <f t="shared" si="15"/>
        <v>#N/A</v>
      </c>
      <c r="Y128" s="16"/>
      <c r="Z128" s="13" t="e">
        <f t="shared" si="16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13"/>
        <v>0</v>
      </c>
      <c r="W129" s="11">
        <f t="shared" si="14"/>
        <v>0</v>
      </c>
      <c r="X129" s="13" t="e">
        <f t="shared" si="15"/>
        <v>#N/A</v>
      </c>
      <c r="Y129" s="16"/>
      <c r="Z129" s="13" t="e">
        <f t="shared" si="16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9">IF(C130, P130, U130 )</f>
        <v>0</v>
      </c>
      <c r="W130" s="11">
        <f t="shared" si="14"/>
        <v>0</v>
      </c>
      <c r="X130" s="13" t="e">
        <f t="shared" si="15"/>
        <v>#N/A</v>
      </c>
      <c r="Y130" s="16"/>
      <c r="Z130" s="13" t="e">
        <f t="shared" si="16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9"/>
        <v>0</v>
      </c>
      <c r="W131" s="11">
        <f t="shared" si="14"/>
        <v>0</v>
      </c>
      <c r="X131" s="13" t="e">
        <f t="shared" si="15"/>
        <v>#N/A</v>
      </c>
      <c r="Y131" s="16"/>
      <c r="Z131" s="13" t="e">
        <f t="shared" si="16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20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9"/>
        <v>0</v>
      </c>
      <c r="W132" s="11">
        <f t="shared" si="14"/>
        <v>0</v>
      </c>
      <c r="X132" s="13" t="e">
        <f t="shared" si="15"/>
        <v>#N/A</v>
      </c>
      <c r="Y132" s="16"/>
      <c r="Z132" s="13" t="e">
        <f t="shared" si="16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20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9"/>
        <v>0</v>
      </c>
      <c r="W133" s="11">
        <f t="shared" si="14"/>
        <v>0</v>
      </c>
      <c r="X133" s="13" t="e">
        <f t="shared" si="15"/>
        <v>#N/A</v>
      </c>
      <c r="Y133" s="16"/>
      <c r="Z133" s="13" t="e">
        <f t="shared" si="16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9"/>
        <v>0</v>
      </c>
      <c r="W134" s="11">
        <f t="shared" si="14"/>
        <v>0</v>
      </c>
      <c r="X134" s="13" t="e">
        <f t="shared" si="15"/>
        <v>#N/A</v>
      </c>
      <c r="Y134" s="16"/>
      <c r="Z134" s="13" t="e">
        <f t="shared" si="16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9"/>
        <v>0</v>
      </c>
      <c r="W135" s="11">
        <f t="shared" si="14"/>
        <v>0</v>
      </c>
      <c r="X135" s="13" t="e">
        <f t="shared" si="15"/>
        <v>#N/A</v>
      </c>
      <c r="Y135" s="16"/>
      <c r="Z135" s="13" t="e">
        <f t="shared" si="16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9"/>
        <v>0</v>
      </c>
      <c r="W136" s="11">
        <f t="shared" si="14"/>
        <v>0</v>
      </c>
      <c r="X136" s="13" t="e">
        <f t="shared" si="15"/>
        <v>#N/A</v>
      </c>
      <c r="Y136" s="16"/>
      <c r="Z136" s="13" t="e">
        <f t="shared" si="16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9"/>
        <v>0</v>
      </c>
      <c r="W137" s="11">
        <f t="shared" si="14"/>
        <v>0</v>
      </c>
      <c r="X137" s="13" t="e">
        <f t="shared" si="15"/>
        <v>#N/A</v>
      </c>
      <c r="Y137" s="16"/>
      <c r="Z137" s="13" t="e">
        <f t="shared" si="16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9"/>
        <v>0</v>
      </c>
      <c r="W138" s="11">
        <f t="shared" si="14"/>
        <v>0</v>
      </c>
      <c r="X138" s="13" t="e">
        <f t="shared" si="15"/>
        <v>#N/A</v>
      </c>
      <c r="Y138" s="16"/>
      <c r="Z138" s="13" t="e">
        <f t="shared" si="16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9"/>
        <v>0</v>
      </c>
      <c r="W139" s="11">
        <f t="shared" si="14"/>
        <v>0</v>
      </c>
      <c r="X139" s="13" t="e">
        <f t="shared" si="15"/>
        <v>#N/A</v>
      </c>
      <c r="Y139" s="16"/>
      <c r="Z139" s="13" t="e">
        <f t="shared" si="16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9"/>
        <v>0</v>
      </c>
      <c r="W140" s="11">
        <f t="shared" si="14"/>
        <v>0</v>
      </c>
      <c r="X140" s="13" t="e">
        <f t="shared" si="15"/>
        <v>#N/A</v>
      </c>
      <c r="Y140" s="16"/>
      <c r="Z140" s="13" t="e">
        <f t="shared" si="16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9"/>
        <v>0</v>
      </c>
      <c r="W141" s="11">
        <f t="shared" si="14"/>
        <v>0</v>
      </c>
      <c r="X141" s="13" t="e">
        <f t="shared" si="15"/>
        <v>#N/A</v>
      </c>
      <c r="Y141" s="16"/>
      <c r="Z141" s="13" t="e">
        <f t="shared" si="16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9"/>
        <v>0</v>
      </c>
      <c r="W142" s="11">
        <f t="shared" si="14"/>
        <v>0</v>
      </c>
      <c r="X142" s="13" t="e">
        <f t="shared" si="15"/>
        <v>#N/A</v>
      </c>
      <c r="Y142" s="16"/>
      <c r="Z142" s="13" t="e">
        <f t="shared" si="16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9"/>
        <v>0</v>
      </c>
      <c r="W143" s="11">
        <f t="shared" si="14"/>
        <v>0</v>
      </c>
      <c r="X143" s="13" t="e">
        <f t="shared" si="15"/>
        <v>#N/A</v>
      </c>
      <c r="Y143" s="16"/>
      <c r="Z143" s="13" t="e">
        <f t="shared" si="16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9"/>
        <v>0</v>
      </c>
      <c r="W144" s="11">
        <f t="shared" si="14"/>
        <v>0</v>
      </c>
      <c r="X144" s="13" t="e">
        <f t="shared" si="15"/>
        <v>#N/A</v>
      </c>
      <c r="Y144" s="16"/>
      <c r="Z144" s="13" t="e">
        <f t="shared" si="16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9"/>
        <v>0</v>
      </c>
      <c r="W145" s="11">
        <f t="shared" si="14"/>
        <v>0</v>
      </c>
      <c r="X145" s="13" t="e">
        <f t="shared" si="15"/>
        <v>#N/A</v>
      </c>
      <c r="Y145" s="16"/>
      <c r="Z145" s="13" t="e">
        <f t="shared" si="16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9"/>
        <v>0</v>
      </c>
      <c r="W146" s="11">
        <f t="shared" si="14"/>
        <v>0</v>
      </c>
      <c r="X146" s="13" t="e">
        <f t="shared" si="15"/>
        <v>#N/A</v>
      </c>
      <c r="Y146" s="16"/>
      <c r="Z146" s="13" t="e">
        <f t="shared" si="16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9"/>
        <v>0</v>
      </c>
      <c r="W147" s="11">
        <f t="shared" si="14"/>
        <v>0</v>
      </c>
      <c r="X147" s="13" t="e">
        <f t="shared" si="15"/>
        <v>#N/A</v>
      </c>
      <c r="Y147" s="16"/>
      <c r="Z147" s="13" t="e">
        <f t="shared" si="16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9"/>
        <v>0</v>
      </c>
      <c r="W148" s="11">
        <f t="shared" si="14"/>
        <v>0</v>
      </c>
      <c r="X148" s="13" t="e">
        <f t="shared" si="15"/>
        <v>#N/A</v>
      </c>
      <c r="Y148" s="16"/>
      <c r="Z148" s="13" t="e">
        <f t="shared" si="16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9"/>
        <v>0</v>
      </c>
      <c r="W149" s="11">
        <f t="shared" si="14"/>
        <v>0</v>
      </c>
      <c r="X149" s="13" t="e">
        <f t="shared" si="15"/>
        <v>#N/A</v>
      </c>
      <c r="Y149" s="16"/>
      <c r="Z149" s="13" t="e">
        <f t="shared" si="16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9"/>
        <v>0</v>
      </c>
      <c r="W150" s="11">
        <f t="shared" si="14"/>
        <v>0</v>
      </c>
      <c r="X150" s="13" t="e">
        <f t="shared" si="15"/>
        <v>#N/A</v>
      </c>
      <c r="Y150" s="16"/>
      <c r="Z150" s="13" t="e">
        <f t="shared" si="16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9"/>
        <v>0</v>
      </c>
      <c r="W151" s="11">
        <f t="shared" si="14"/>
        <v>0</v>
      </c>
      <c r="X151" s="13" t="e">
        <f t="shared" si="15"/>
        <v>#N/A</v>
      </c>
      <c r="Y151" s="16"/>
      <c r="Z151" s="13" t="e">
        <f t="shared" si="16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9"/>
        <v>0</v>
      </c>
      <c r="W152" s="11">
        <f t="shared" si="14"/>
        <v>0</v>
      </c>
      <c r="X152" s="13" t="e">
        <f t="shared" si="15"/>
        <v>#N/A</v>
      </c>
      <c r="Y152" s="16"/>
      <c r="Z152" s="13" t="e">
        <f t="shared" si="16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9"/>
        <v>0</v>
      </c>
      <c r="W153" s="11">
        <f t="shared" si="14"/>
        <v>0</v>
      </c>
      <c r="X153" s="13" t="e">
        <f t="shared" si="15"/>
        <v>#N/A</v>
      </c>
      <c r="Y153" s="16"/>
      <c r="Z153" s="13" t="e">
        <f t="shared" si="16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9"/>
        <v>0</v>
      </c>
      <c r="W154" s="11">
        <f t="shared" si="14"/>
        <v>0</v>
      </c>
      <c r="X154" s="13" t="e">
        <f t="shared" si="15"/>
        <v>#N/A</v>
      </c>
      <c r="Y154" s="16"/>
      <c r="Z154" s="13" t="e">
        <f t="shared" si="16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9"/>
        <v>0</v>
      </c>
      <c r="W155" s="11">
        <f t="shared" si="14"/>
        <v>0</v>
      </c>
      <c r="X155" s="13" t="e">
        <f t="shared" si="15"/>
        <v>#N/A</v>
      </c>
      <c r="Y155" s="16"/>
      <c r="Z155" s="13" t="e">
        <f t="shared" si="16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9"/>
        <v>0</v>
      </c>
      <c r="W156" s="11">
        <f t="shared" si="14"/>
        <v>0</v>
      </c>
      <c r="X156" s="13" t="e">
        <f t="shared" si="15"/>
        <v>#N/A</v>
      </c>
      <c r="Y156" s="16"/>
      <c r="Z156" s="13" t="e">
        <f t="shared" si="16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9"/>
        <v>0</v>
      </c>
      <c r="W157" s="11">
        <f t="shared" si="14"/>
        <v>0</v>
      </c>
      <c r="X157" s="13" t="e">
        <f t="shared" si="15"/>
        <v>#N/A</v>
      </c>
      <c r="Y157" s="16"/>
      <c r="Z157" s="13" t="e">
        <f t="shared" si="16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9"/>
        <v>0</v>
      </c>
      <c r="W158" s="11">
        <f t="shared" si="14"/>
        <v>0</v>
      </c>
      <c r="X158" s="13" t="e">
        <f t="shared" si="15"/>
        <v>#N/A</v>
      </c>
      <c r="Y158" s="16"/>
      <c r="Z158" s="13" t="e">
        <f t="shared" si="16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9"/>
        <v>0</v>
      </c>
      <c r="W159" s="11">
        <f t="shared" si="14"/>
        <v>0</v>
      </c>
      <c r="X159" s="13" t="e">
        <f t="shared" si="15"/>
        <v>#N/A</v>
      </c>
      <c r="Y159" s="16"/>
      <c r="Z159" s="13" t="e">
        <f t="shared" si="16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9"/>
        <v>0</v>
      </c>
      <c r="W160" s="11">
        <f t="shared" si="14"/>
        <v>0</v>
      </c>
      <c r="X160" s="13" t="e">
        <f t="shared" si="15"/>
        <v>#N/A</v>
      </c>
      <c r="Y160" s="16"/>
      <c r="Z160" s="13" t="e">
        <f t="shared" si="16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9"/>
        <v>0</v>
      </c>
      <c r="W161" s="11">
        <f t="shared" si="14"/>
        <v>0</v>
      </c>
      <c r="X161" s="13" t="e">
        <f t="shared" si="15"/>
        <v>#N/A</v>
      </c>
      <c r="Y161" s="16"/>
      <c r="Z161" s="13" t="e">
        <f t="shared" si="16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9"/>
        <v>0</v>
      </c>
      <c r="W162" s="11">
        <f t="shared" si="14"/>
        <v>0</v>
      </c>
      <c r="X162" s="13" t="e">
        <f t="shared" si="15"/>
        <v>#N/A</v>
      </c>
      <c r="Y162" s="16"/>
      <c r="Z162" s="13" t="e">
        <f t="shared" si="16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9"/>
        <v>0</v>
      </c>
      <c r="W163" s="11">
        <f t="shared" si="14"/>
        <v>0</v>
      </c>
      <c r="X163" s="13" t="e">
        <f t="shared" si="15"/>
        <v>#N/A</v>
      </c>
      <c r="Y163" s="16"/>
      <c r="Z163" s="13" t="e">
        <f t="shared" si="16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9"/>
        <v>0</v>
      </c>
      <c r="W164" s="11">
        <f t="shared" si="14"/>
        <v>0</v>
      </c>
      <c r="X164" s="13" t="e">
        <f t="shared" si="15"/>
        <v>#N/A</v>
      </c>
      <c r="Y164" s="16"/>
      <c r="Z164" s="13" t="e">
        <f t="shared" si="16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9"/>
        <v>0</v>
      </c>
      <c r="W165" s="11">
        <f t="shared" si="14"/>
        <v>0</v>
      </c>
      <c r="X165" s="13" t="e">
        <f t="shared" si="15"/>
        <v>#N/A</v>
      </c>
      <c r="Y165" s="16"/>
      <c r="Z165" s="13" t="e">
        <f t="shared" si="16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9"/>
        <v>0</v>
      </c>
      <c r="W166" s="11">
        <f t="shared" si="14"/>
        <v>0</v>
      </c>
      <c r="X166" s="13" t="e">
        <f t="shared" si="15"/>
        <v>#N/A</v>
      </c>
      <c r="Y166" s="16"/>
      <c r="Z166" s="13" t="e">
        <f t="shared" si="16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9"/>
        <v>0</v>
      </c>
      <c r="W167" s="11">
        <f t="shared" si="14"/>
        <v>0</v>
      </c>
      <c r="X167" s="13" t="e">
        <f t="shared" si="15"/>
        <v>#N/A</v>
      </c>
      <c r="Y167" s="16"/>
      <c r="Z167" s="13" t="e">
        <f t="shared" si="16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9"/>
        <v>0</v>
      </c>
      <c r="W168" s="11">
        <f t="shared" si="14"/>
        <v>0</v>
      </c>
      <c r="X168" s="13" t="e">
        <f t="shared" si="15"/>
        <v>#N/A</v>
      </c>
      <c r="Y168" s="16"/>
      <c r="Z168" s="13" t="e">
        <f t="shared" si="16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9"/>
        <v>0</v>
      </c>
      <c r="W169" s="11">
        <f t="shared" si="14"/>
        <v>0</v>
      </c>
      <c r="X169" s="13" t="e">
        <f t="shared" si="15"/>
        <v>#N/A</v>
      </c>
      <c r="Y169" s="16"/>
      <c r="Z169" s="13" t="e">
        <f t="shared" si="16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9"/>
        <v>0</v>
      </c>
      <c r="W170" s="11">
        <f t="shared" si="14"/>
        <v>0</v>
      </c>
      <c r="X170" s="13" t="e">
        <f t="shared" si="15"/>
        <v>#N/A</v>
      </c>
      <c r="Y170" s="16"/>
      <c r="Z170" s="13" t="e">
        <f t="shared" si="16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9"/>
        <v>0</v>
      </c>
      <c r="W171" s="11">
        <f t="shared" si="14"/>
        <v>0</v>
      </c>
      <c r="X171" s="13" t="e">
        <f t="shared" si="15"/>
        <v>#N/A</v>
      </c>
      <c r="Y171" s="16"/>
      <c r="Z171" s="13" t="e">
        <f t="shared" si="16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9"/>
        <v>0</v>
      </c>
      <c r="W172" s="11">
        <f t="shared" si="14"/>
        <v>0</v>
      </c>
      <c r="X172" s="13" t="e">
        <f t="shared" si="15"/>
        <v>#N/A</v>
      </c>
      <c r="Y172" s="16"/>
      <c r="Z172" s="13" t="e">
        <f t="shared" si="16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9"/>
        <v>0</v>
      </c>
      <c r="W173" s="11">
        <f t="shared" si="14"/>
        <v>0</v>
      </c>
      <c r="X173" s="13" t="e">
        <f t="shared" si="15"/>
        <v>#N/A</v>
      </c>
      <c r="Y173" s="16"/>
      <c r="Z173" s="13" t="e">
        <f t="shared" si="16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9"/>
        <v>0</v>
      </c>
      <c r="W174" s="11">
        <f t="shared" si="14"/>
        <v>0</v>
      </c>
      <c r="X174" s="13" t="e">
        <f t="shared" si="15"/>
        <v>#N/A</v>
      </c>
      <c r="Y174" s="16"/>
      <c r="Z174" s="13" t="e">
        <f t="shared" si="16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9"/>
        <v>0</v>
      </c>
      <c r="W175" s="11">
        <f t="shared" si="14"/>
        <v>0</v>
      </c>
      <c r="X175" s="13" t="e">
        <f t="shared" si="15"/>
        <v>#N/A</v>
      </c>
      <c r="Y175" s="16"/>
      <c r="Z175" s="13" t="e">
        <f t="shared" si="16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9"/>
        <v>0</v>
      </c>
      <c r="W176" s="11">
        <f t="shared" si="14"/>
        <v>0</v>
      </c>
      <c r="X176" s="13" t="e">
        <f t="shared" si="15"/>
        <v>#N/A</v>
      </c>
      <c r="Y176" s="16"/>
      <c r="Z176" s="13" t="e">
        <f t="shared" si="16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9"/>
        <v>0</v>
      </c>
      <c r="W177" s="11">
        <f t="shared" si="14"/>
        <v>0</v>
      </c>
      <c r="X177" s="13" t="e">
        <f t="shared" si="15"/>
        <v>#N/A</v>
      </c>
      <c r="Y177" s="16"/>
      <c r="Z177" s="13" t="e">
        <f t="shared" si="16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9"/>
        <v>0</v>
      </c>
      <c r="W178" s="11">
        <f t="shared" si="14"/>
        <v>0</v>
      </c>
      <c r="X178" s="13" t="e">
        <f t="shared" si="15"/>
        <v>#N/A</v>
      </c>
      <c r="Y178" s="16"/>
      <c r="Z178" s="13" t="e">
        <f t="shared" si="16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9"/>
        <v>0</v>
      </c>
      <c r="W179" s="11">
        <f t="shared" si="14"/>
        <v>0</v>
      </c>
      <c r="X179" s="13" t="e">
        <f t="shared" si="15"/>
        <v>#N/A</v>
      </c>
      <c r="Y179" s="16"/>
      <c r="Z179" s="13" t="e">
        <f t="shared" si="16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9"/>
        <v>0</v>
      </c>
      <c r="W180" s="11">
        <f t="shared" si="14"/>
        <v>0</v>
      </c>
      <c r="X180" s="13" t="e">
        <f t="shared" si="15"/>
        <v>#N/A</v>
      </c>
      <c r="Y180" s="16"/>
      <c r="Z180" s="13" t="e">
        <f t="shared" si="16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9"/>
        <v>0</v>
      </c>
      <c r="W181" s="11">
        <f t="shared" si="14"/>
        <v>0</v>
      </c>
      <c r="X181" s="13" t="e">
        <f t="shared" si="15"/>
        <v>#N/A</v>
      </c>
      <c r="Y181" s="16"/>
      <c r="Z181" s="13" t="e">
        <f t="shared" si="16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9"/>
        <v>0</v>
      </c>
      <c r="W182" s="11">
        <f t="shared" si="14"/>
        <v>0</v>
      </c>
      <c r="X182" s="13" t="e">
        <f t="shared" si="15"/>
        <v>#N/A</v>
      </c>
      <c r="Y182" s="16"/>
      <c r="Z182" s="13" t="e">
        <f t="shared" si="16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9"/>
        <v>0</v>
      </c>
      <c r="W183" s="11">
        <f t="shared" si="14"/>
        <v>0</v>
      </c>
      <c r="X183" s="13" t="e">
        <f t="shared" si="15"/>
        <v>#N/A</v>
      </c>
      <c r="Y183" s="16"/>
      <c r="Z183" s="13" t="e">
        <f t="shared" si="16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9"/>
        <v>0</v>
      </c>
      <c r="W184" s="11">
        <f t="shared" si="14"/>
        <v>0</v>
      </c>
      <c r="X184" s="13" t="e">
        <f t="shared" si="15"/>
        <v>#N/A</v>
      </c>
      <c r="Y184" s="16"/>
      <c r="Z184" s="13" t="e">
        <f t="shared" si="16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9"/>
        <v>0</v>
      </c>
      <c r="W185" s="11">
        <f t="shared" si="14"/>
        <v>0</v>
      </c>
      <c r="X185" s="13" t="e">
        <f t="shared" si="15"/>
        <v>#N/A</v>
      </c>
      <c r="Y185" s="16"/>
      <c r="Z185" s="13" t="e">
        <f t="shared" si="16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9"/>
        <v>0</v>
      </c>
      <c r="W186" s="11">
        <f t="shared" si="14"/>
        <v>0</v>
      </c>
      <c r="X186" s="13" t="e">
        <f t="shared" si="15"/>
        <v>#N/A</v>
      </c>
      <c r="Y186" s="16"/>
      <c r="Z186" s="13" t="e">
        <f t="shared" si="16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9"/>
        <v>0</v>
      </c>
      <c r="W187" s="11">
        <f t="shared" si="14"/>
        <v>0</v>
      </c>
      <c r="X187" s="13" t="e">
        <f t="shared" si="15"/>
        <v>#N/A</v>
      </c>
      <c r="Y187" s="16"/>
      <c r="Z187" s="13" t="e">
        <f t="shared" si="16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9"/>
        <v>0</v>
      </c>
      <c r="W188" s="11">
        <f t="shared" si="14"/>
        <v>0</v>
      </c>
      <c r="X188" s="13" t="e">
        <f t="shared" si="15"/>
        <v>#N/A</v>
      </c>
      <c r="Y188" s="16"/>
      <c r="Z188" s="13" t="e">
        <f t="shared" si="16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9"/>
        <v>0</v>
      </c>
      <c r="W189" s="11">
        <f t="shared" si="14"/>
        <v>0</v>
      </c>
      <c r="X189" s="13" t="e">
        <f t="shared" si="15"/>
        <v>#N/A</v>
      </c>
      <c r="Y189" s="16"/>
      <c r="Z189" s="13" t="e">
        <f t="shared" si="16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9"/>
        <v>0</v>
      </c>
      <c r="W190" s="11">
        <f t="shared" si="14"/>
        <v>0</v>
      </c>
      <c r="X190" s="13" t="e">
        <f t="shared" si="15"/>
        <v>#N/A</v>
      </c>
      <c r="Y190" s="16"/>
      <c r="Z190" s="13" t="e">
        <f t="shared" si="16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9"/>
        <v>0</v>
      </c>
      <c r="W191" s="11">
        <f t="shared" si="14"/>
        <v>0</v>
      </c>
      <c r="X191" s="13" t="e">
        <f t="shared" si="15"/>
        <v>#N/A</v>
      </c>
      <c r="Y191" s="16"/>
      <c r="Z191" s="13" t="e">
        <f t="shared" si="16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9"/>
        <v>0</v>
      </c>
      <c r="W192" s="11">
        <f t="shared" si="14"/>
        <v>0</v>
      </c>
      <c r="X192" s="13" t="e">
        <f t="shared" si="15"/>
        <v>#N/A</v>
      </c>
      <c r="Y192" s="16"/>
      <c r="Z192" s="13" t="e">
        <f t="shared" si="16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9"/>
        <v>0</v>
      </c>
      <c r="W193" s="11">
        <f t="shared" si="14"/>
        <v>0</v>
      </c>
      <c r="X193" s="13" t="e">
        <f t="shared" si="15"/>
        <v>#N/A</v>
      </c>
      <c r="Y193" s="16"/>
      <c r="Z193" s="13" t="e">
        <f t="shared" si="16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21">IF(C194, P194, U194 )</f>
        <v>0</v>
      </c>
      <c r="W194" s="11">
        <f t="shared" si="14"/>
        <v>0</v>
      </c>
      <c r="X194" s="13" t="e">
        <f t="shared" si="15"/>
        <v>#N/A</v>
      </c>
      <c r="Y194" s="16"/>
      <c r="Z194" s="13" t="e">
        <f t="shared" si="16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21"/>
        <v>0</v>
      </c>
      <c r="W195" s="11">
        <f t="shared" si="14"/>
        <v>0</v>
      </c>
      <c r="X195" s="13" t="e">
        <f t="shared" si="15"/>
        <v>#N/A</v>
      </c>
      <c r="Y195" s="16"/>
      <c r="Z195" s="13" t="e">
        <f t="shared" si="16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22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21"/>
        <v>0</v>
      </c>
      <c r="W196" s="11">
        <f t="shared" si="14"/>
        <v>0</v>
      </c>
      <c r="X196" s="13" t="e">
        <f t="shared" si="15"/>
        <v>#N/A</v>
      </c>
      <c r="Y196" s="16"/>
      <c r="Z196" s="13" t="e">
        <f t="shared" si="16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22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21"/>
        <v>0</v>
      </c>
      <c r="W197" s="11">
        <f t="shared" si="14"/>
        <v>0</v>
      </c>
      <c r="X197" s="13" t="e">
        <f t="shared" si="15"/>
        <v>#N/A</v>
      </c>
      <c r="Y197" s="16"/>
      <c r="Z197" s="13" t="e">
        <f t="shared" si="16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21"/>
        <v>0</v>
      </c>
      <c r="W198" s="11">
        <f t="shared" si="14"/>
        <v>0</v>
      </c>
      <c r="X198" s="13" t="e">
        <f t="shared" si="15"/>
        <v>#N/A</v>
      </c>
      <c r="Y198" s="16"/>
      <c r="Z198" s="13" t="e">
        <f t="shared" si="16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21"/>
        <v>0</v>
      </c>
      <c r="W199" s="11">
        <f t="shared" si="14"/>
        <v>0</v>
      </c>
      <c r="X199" s="13" t="e">
        <f t="shared" si="15"/>
        <v>#N/A</v>
      </c>
      <c r="Y199" s="16"/>
      <c r="Z199" s="13" t="e">
        <f t="shared" si="16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21"/>
        <v>0</v>
      </c>
      <c r="W200" s="11">
        <f t="shared" si="14"/>
        <v>0</v>
      </c>
      <c r="X200" s="13" t="e">
        <f t="shared" si="15"/>
        <v>#N/A</v>
      </c>
      <c r="Y200" s="16"/>
      <c r="Z200" s="13" t="e">
        <f t="shared" si="16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22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23">SUMIF(O:O,AA203,P:P)</f>
        <v>0</v>
      </c>
      <c r="AI203" s="39">
        <f t="shared" ref="AI203:AI266" si="24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23"/>
        <v>0</v>
      </c>
      <c r="AI204" s="39">
        <f t="shared" si="24"/>
        <v>0</v>
      </c>
      <c r="AJ204" s="40">
        <f t="shared" ref="AJ204:AJ222" si="25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6">AL204*AG204/1000</f>
        <v>0</v>
      </c>
      <c r="AO204" s="42"/>
      <c r="AP204" s="41" t="str">
        <f t="shared" ref="AP204:AP267" si="27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23"/>
        <v>0</v>
      </c>
      <c r="AI205" s="39">
        <f t="shared" si="24"/>
        <v>0</v>
      </c>
      <c r="AJ205" s="40">
        <f t="shared" si="25"/>
        <v>0</v>
      </c>
      <c r="AK205" s="41">
        <f>AH205*AG205/1000</f>
        <v>0</v>
      </c>
      <c r="AL205" s="42"/>
      <c r="AM205" s="42"/>
      <c r="AN205" s="41">
        <f t="shared" si="26"/>
        <v>0</v>
      </c>
      <c r="AO205" s="41"/>
      <c r="AP205" s="41" t="str">
        <f t="shared" si="27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23"/>
        <v>0</v>
      </c>
      <c r="AI206" s="39">
        <f t="shared" si="24"/>
        <v>0</v>
      </c>
      <c r="AJ206" s="40">
        <f t="shared" si="25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6"/>
        <v>0</v>
      </c>
      <c r="AO206" s="42"/>
      <c r="AP206" s="41" t="str">
        <f t="shared" si="27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23"/>
        <v>0</v>
      </c>
      <c r="AI207" s="39">
        <f t="shared" si="24"/>
        <v>0</v>
      </c>
      <c r="AJ207" s="40">
        <f t="shared" si="25"/>
        <v>0</v>
      </c>
      <c r="AK207" s="41">
        <f t="shared" ref="AK207:AK240" si="28">AH207*AG207/1000</f>
        <v>0</v>
      </c>
      <c r="AL207" s="42">
        <f>AO207+AQ207-[3]Sheet1!$AH208</f>
        <v>0</v>
      </c>
      <c r="AM207" s="42">
        <f t="shared" ref="AM207:AM216" si="29">AL207-AJ207</f>
        <v>0</v>
      </c>
      <c r="AN207" s="41">
        <f t="shared" si="26"/>
        <v>0</v>
      </c>
      <c r="AO207" s="42"/>
      <c r="AP207" s="41" t="str">
        <f t="shared" si="27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23"/>
        <v>0</v>
      </c>
      <c r="AI208" s="39">
        <f t="shared" si="24"/>
        <v>0</v>
      </c>
      <c r="AJ208" s="40">
        <f t="shared" si="25"/>
        <v>0</v>
      </c>
      <c r="AK208" s="41">
        <f t="shared" si="28"/>
        <v>0</v>
      </c>
      <c r="AL208" s="42">
        <f>AO208+AQ208-[3]Sheet1!$AH209</f>
        <v>0</v>
      </c>
      <c r="AM208" s="42">
        <f t="shared" si="29"/>
        <v>0</v>
      </c>
      <c r="AN208" s="41">
        <f t="shared" si="26"/>
        <v>0</v>
      </c>
      <c r="AO208" s="42"/>
      <c r="AP208" s="41" t="str">
        <f t="shared" si="27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23"/>
        <v>0</v>
      </c>
      <c r="AI209" s="39">
        <f t="shared" si="24"/>
        <v>0</v>
      </c>
      <c r="AJ209" s="40">
        <f t="shared" si="25"/>
        <v>0</v>
      </c>
      <c r="AK209" s="41">
        <f t="shared" si="28"/>
        <v>0</v>
      </c>
      <c r="AL209" s="42">
        <f>AO209+AQ209-[3]Sheet1!$AH210</f>
        <v>0</v>
      </c>
      <c r="AM209" s="42">
        <f t="shared" si="29"/>
        <v>0</v>
      </c>
      <c r="AN209" s="41">
        <f t="shared" si="26"/>
        <v>0</v>
      </c>
      <c r="AO209" s="42"/>
      <c r="AP209" s="41" t="str">
        <f t="shared" si="27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23"/>
        <v>0</v>
      </c>
      <c r="AI210" s="39">
        <f t="shared" si="24"/>
        <v>0</v>
      </c>
      <c r="AJ210" s="40">
        <f t="shared" si="25"/>
        <v>0</v>
      </c>
      <c r="AK210" s="41">
        <f t="shared" si="28"/>
        <v>0</v>
      </c>
      <c r="AL210" s="42">
        <f>AO210+AQ210-[3]Sheet1!$AH211</f>
        <v>0</v>
      </c>
      <c r="AM210" s="42">
        <f t="shared" si="29"/>
        <v>0</v>
      </c>
      <c r="AN210" s="41">
        <f t="shared" si="26"/>
        <v>0</v>
      </c>
      <c r="AO210" s="42"/>
      <c r="AP210" s="41" t="str">
        <f t="shared" si="27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23"/>
        <v>0</v>
      </c>
      <c r="AI211" s="39">
        <f t="shared" si="24"/>
        <v>0</v>
      </c>
      <c r="AJ211" s="40">
        <f t="shared" si="25"/>
        <v>0</v>
      </c>
      <c r="AK211" s="41">
        <f t="shared" si="28"/>
        <v>0</v>
      </c>
      <c r="AL211" s="42">
        <f>AO211+AQ211-[3]Sheet1!$AH212</f>
        <v>0</v>
      </c>
      <c r="AM211" s="42">
        <f t="shared" si="29"/>
        <v>0</v>
      </c>
      <c r="AN211" s="41">
        <f t="shared" si="26"/>
        <v>0</v>
      </c>
      <c r="AO211" s="42"/>
      <c r="AP211" s="41" t="str">
        <f t="shared" si="27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23"/>
        <v>0</v>
      </c>
      <c r="AI212" s="39">
        <f t="shared" si="24"/>
        <v>0</v>
      </c>
      <c r="AJ212" s="40">
        <f t="shared" si="25"/>
        <v>0</v>
      </c>
      <c r="AK212" s="41">
        <f t="shared" si="28"/>
        <v>0</v>
      </c>
      <c r="AL212" s="42">
        <f>AO212+AQ212-[3]Sheet1!$AH213</f>
        <v>0</v>
      </c>
      <c r="AM212" s="42">
        <f t="shared" si="29"/>
        <v>0</v>
      </c>
      <c r="AN212" s="41">
        <f t="shared" si="26"/>
        <v>0</v>
      </c>
      <c r="AO212" s="42"/>
      <c r="AP212" s="41" t="str">
        <f t="shared" si="27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23"/>
        <v>0</v>
      </c>
      <c r="AI213" s="39">
        <f t="shared" si="24"/>
        <v>0</v>
      </c>
      <c r="AJ213" s="40">
        <f t="shared" si="25"/>
        <v>0</v>
      </c>
      <c r="AK213" s="41">
        <f t="shared" si="28"/>
        <v>0</v>
      </c>
      <c r="AL213" s="42">
        <f>AO213+AQ213-[3]Sheet1!$AH214</f>
        <v>0</v>
      </c>
      <c r="AM213" s="42">
        <f t="shared" si="29"/>
        <v>0</v>
      </c>
      <c r="AN213" s="41">
        <f t="shared" si="26"/>
        <v>0</v>
      </c>
      <c r="AO213" s="42"/>
      <c r="AP213" s="41" t="str">
        <f t="shared" si="27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23"/>
        <v>0</v>
      </c>
      <c r="AI214" s="39">
        <f t="shared" si="24"/>
        <v>0</v>
      </c>
      <c r="AJ214" s="40">
        <f t="shared" si="25"/>
        <v>0</v>
      </c>
      <c r="AK214" s="41">
        <f t="shared" si="28"/>
        <v>0</v>
      </c>
      <c r="AL214" s="42">
        <f>AO214+AQ214-[3]Sheet1!$AH215</f>
        <v>0</v>
      </c>
      <c r="AM214" s="42">
        <f t="shared" si="29"/>
        <v>0</v>
      </c>
      <c r="AN214" s="41">
        <f t="shared" si="26"/>
        <v>0</v>
      </c>
      <c r="AO214" s="42"/>
      <c r="AP214" s="41" t="str">
        <f t="shared" si="27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23"/>
        <v>0</v>
      </c>
      <c r="AI215" s="39">
        <f t="shared" si="24"/>
        <v>0</v>
      </c>
      <c r="AJ215" s="40">
        <f t="shared" si="25"/>
        <v>0</v>
      </c>
      <c r="AK215" s="41">
        <f t="shared" si="28"/>
        <v>0</v>
      </c>
      <c r="AL215" s="42">
        <f>AO215+AQ215-[3]Sheet1!$AH216</f>
        <v>0</v>
      </c>
      <c r="AM215" s="42">
        <f t="shared" si="29"/>
        <v>0</v>
      </c>
      <c r="AN215" s="41">
        <f t="shared" si="26"/>
        <v>0</v>
      </c>
      <c r="AO215" s="42"/>
      <c r="AP215" s="41" t="str">
        <f t="shared" si="27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23"/>
        <v>0</v>
      </c>
      <c r="AI216" s="39">
        <f t="shared" si="24"/>
        <v>0</v>
      </c>
      <c r="AJ216" s="40">
        <f t="shared" si="25"/>
        <v>0</v>
      </c>
      <c r="AK216" s="41">
        <f t="shared" si="28"/>
        <v>0</v>
      </c>
      <c r="AL216" s="42">
        <f>AO216+AQ216-[3]Sheet1!$AH217</f>
        <v>0</v>
      </c>
      <c r="AM216" s="42">
        <f t="shared" si="29"/>
        <v>0</v>
      </c>
      <c r="AN216" s="41">
        <f t="shared" si="26"/>
        <v>0</v>
      </c>
      <c r="AO216" s="41"/>
      <c r="AP216" s="41" t="str">
        <f t="shared" si="27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23"/>
        <v>0</v>
      </c>
      <c r="AI217" s="39">
        <f t="shared" si="24"/>
        <v>0</v>
      </c>
      <c r="AJ217" s="40">
        <f t="shared" si="25"/>
        <v>0</v>
      </c>
      <c r="AK217" s="41">
        <f t="shared" si="28"/>
        <v>0</v>
      </c>
      <c r="AL217" s="42">
        <f>AO217+AQ217-[3]Sheet1!$AH218</f>
        <v>0</v>
      </c>
      <c r="AM217" s="42">
        <f>AL217-AJ217</f>
        <v>0</v>
      </c>
      <c r="AN217" s="41">
        <f t="shared" si="26"/>
        <v>0</v>
      </c>
      <c r="AO217" s="42"/>
      <c r="AP217" s="41" t="str">
        <f t="shared" si="27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23"/>
        <v>0</v>
      </c>
      <c r="AI218" s="39">
        <f t="shared" si="24"/>
        <v>0</v>
      </c>
      <c r="AJ218" s="40">
        <f t="shared" si="25"/>
        <v>0</v>
      </c>
      <c r="AK218" s="41">
        <f t="shared" si="28"/>
        <v>0</v>
      </c>
      <c r="AL218" s="42">
        <f>AO218+AQ218-[3]Sheet1!$AH219</f>
        <v>0</v>
      </c>
      <c r="AM218" s="42">
        <f t="shared" ref="AM218:AM267" si="30">AL218-AJ218</f>
        <v>0</v>
      </c>
      <c r="AN218" s="41">
        <f t="shared" si="26"/>
        <v>0</v>
      </c>
      <c r="AO218" s="42"/>
      <c r="AP218" s="41" t="str">
        <f t="shared" si="27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23"/>
        <v>0</v>
      </c>
      <c r="AI219" s="39">
        <f t="shared" si="24"/>
        <v>0</v>
      </c>
      <c r="AJ219" s="40">
        <f t="shared" si="25"/>
        <v>0</v>
      </c>
      <c r="AK219" s="41">
        <f t="shared" si="28"/>
        <v>0</v>
      </c>
      <c r="AL219" s="42">
        <f>AO219+AQ219-[3]Sheet1!$AH220</f>
        <v>0</v>
      </c>
      <c r="AM219" s="42">
        <f t="shared" si="30"/>
        <v>0</v>
      </c>
      <c r="AN219" s="41">
        <f t="shared" si="26"/>
        <v>0</v>
      </c>
      <c r="AO219" s="42"/>
      <c r="AP219" s="41" t="str">
        <f t="shared" si="27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23"/>
        <v>0</v>
      </c>
      <c r="AI220" s="39">
        <f t="shared" si="24"/>
        <v>0</v>
      </c>
      <c r="AJ220" s="40">
        <f t="shared" si="25"/>
        <v>0</v>
      </c>
      <c r="AK220" s="41">
        <f t="shared" si="28"/>
        <v>0</v>
      </c>
      <c r="AL220" s="42">
        <f>AO220+AQ220-[3]Sheet1!$AH221</f>
        <v>0</v>
      </c>
      <c r="AM220" s="42">
        <f t="shared" si="30"/>
        <v>0</v>
      </c>
      <c r="AN220" s="41">
        <f t="shared" si="26"/>
        <v>0</v>
      </c>
      <c r="AO220" s="42"/>
      <c r="AP220" s="41" t="str">
        <f t="shared" si="27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23"/>
        <v>0</v>
      </c>
      <c r="AI221" s="39">
        <f t="shared" si="24"/>
        <v>0</v>
      </c>
      <c r="AJ221" s="40">
        <f t="shared" si="25"/>
        <v>0</v>
      </c>
      <c r="AK221" s="41">
        <f t="shared" si="28"/>
        <v>0</v>
      </c>
      <c r="AL221" s="42">
        <f>AO221+AQ221-[3]Sheet1!$AH222</f>
        <v>0</v>
      </c>
      <c r="AM221" s="42">
        <f t="shared" si="30"/>
        <v>0</v>
      </c>
      <c r="AN221" s="41">
        <f t="shared" si="26"/>
        <v>0</v>
      </c>
      <c r="AO221" s="42"/>
      <c r="AP221" s="41" t="str">
        <f t="shared" si="27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23"/>
        <v>0</v>
      </c>
      <c r="AI222" s="39">
        <f t="shared" si="24"/>
        <v>0</v>
      </c>
      <c r="AJ222" s="40">
        <f t="shared" si="25"/>
        <v>0</v>
      </c>
      <c r="AK222" s="41">
        <f t="shared" si="28"/>
        <v>0</v>
      </c>
      <c r="AL222" s="42">
        <f>AO222+AQ222-[3]Sheet1!$AH223</f>
        <v>0</v>
      </c>
      <c r="AM222" s="42">
        <f t="shared" si="30"/>
        <v>0</v>
      </c>
      <c r="AN222" s="41">
        <f t="shared" si="26"/>
        <v>0</v>
      </c>
      <c r="AO222" s="42"/>
      <c r="AP222" s="41" t="str">
        <f t="shared" si="27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23"/>
        <v>0</v>
      </c>
      <c r="AI223" s="46">
        <f t="shared" si="24"/>
        <v>0</v>
      </c>
      <c r="AJ223" s="47">
        <f>AH223-AI223</f>
        <v>0</v>
      </c>
      <c r="AK223" s="48">
        <f t="shared" si="28"/>
        <v>0</v>
      </c>
      <c r="AL223" s="49">
        <f>AO223+AQ223-[3]Sheet1!$AH224</f>
        <v>0</v>
      </c>
      <c r="AM223" s="49">
        <f t="shared" si="30"/>
        <v>0</v>
      </c>
      <c r="AN223" s="48">
        <f t="shared" si="26"/>
        <v>0</v>
      </c>
      <c r="AO223" s="49"/>
      <c r="AP223" s="48" t="str">
        <f t="shared" si="27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23"/>
        <v>0</v>
      </c>
      <c r="AI224" s="46">
        <f t="shared" si="24"/>
        <v>0</v>
      </c>
      <c r="AJ224" s="47">
        <f t="shared" ref="AJ224:AJ239" si="31">AH224-AI224</f>
        <v>0</v>
      </c>
      <c r="AK224" s="48">
        <f t="shared" si="28"/>
        <v>0</v>
      </c>
      <c r="AL224" s="49">
        <f>AO224+AQ224-[3]Sheet1!$AH225</f>
        <v>0</v>
      </c>
      <c r="AM224" s="49">
        <f t="shared" si="30"/>
        <v>0</v>
      </c>
      <c r="AN224" s="48">
        <f t="shared" si="26"/>
        <v>0</v>
      </c>
      <c r="AO224" s="49"/>
      <c r="AP224" s="48" t="str">
        <f t="shared" si="27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23"/>
        <v>0</v>
      </c>
      <c r="AI225" s="46">
        <f t="shared" si="24"/>
        <v>0</v>
      </c>
      <c r="AJ225" s="47">
        <f t="shared" si="31"/>
        <v>0</v>
      </c>
      <c r="AK225" s="48">
        <f t="shared" si="28"/>
        <v>0</v>
      </c>
      <c r="AL225" s="49">
        <f>AO225+AQ225-[3]Sheet1!$AH226</f>
        <v>0</v>
      </c>
      <c r="AM225" s="49">
        <f t="shared" si="30"/>
        <v>0</v>
      </c>
      <c r="AN225" s="48">
        <f t="shared" si="26"/>
        <v>0</v>
      </c>
      <c r="AO225" s="49"/>
      <c r="AP225" s="48" t="str">
        <f t="shared" si="27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23"/>
        <v>0</v>
      </c>
      <c r="AI226" s="46">
        <f t="shared" si="24"/>
        <v>0</v>
      </c>
      <c r="AJ226" s="47">
        <f t="shared" si="31"/>
        <v>0</v>
      </c>
      <c r="AK226" s="48">
        <f t="shared" si="28"/>
        <v>0</v>
      </c>
      <c r="AL226" s="49">
        <f>AO226+AQ226-[3]Sheet1!$AH227</f>
        <v>0</v>
      </c>
      <c r="AM226" s="49">
        <f t="shared" si="30"/>
        <v>0</v>
      </c>
      <c r="AN226" s="48">
        <f t="shared" si="26"/>
        <v>0</v>
      </c>
      <c r="AO226" s="49"/>
      <c r="AP226" s="48" t="str">
        <f t="shared" si="27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23"/>
        <v>0</v>
      </c>
      <c r="AI227" s="46">
        <f t="shared" si="24"/>
        <v>0</v>
      </c>
      <c r="AJ227" s="47">
        <f t="shared" si="31"/>
        <v>0</v>
      </c>
      <c r="AK227" s="48">
        <f t="shared" si="28"/>
        <v>0</v>
      </c>
      <c r="AL227" s="49">
        <f>AO227+AQ227-[3]Sheet1!$AH228</f>
        <v>0</v>
      </c>
      <c r="AM227" s="49">
        <f t="shared" si="30"/>
        <v>0</v>
      </c>
      <c r="AN227" s="48">
        <f t="shared" si="26"/>
        <v>0</v>
      </c>
      <c r="AO227" s="49"/>
      <c r="AP227" s="48" t="str">
        <f t="shared" si="27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23"/>
        <v>0</v>
      </c>
      <c r="AI228" s="46">
        <f t="shared" si="24"/>
        <v>0</v>
      </c>
      <c r="AJ228" s="47">
        <f t="shared" si="31"/>
        <v>0</v>
      </c>
      <c r="AK228" s="48">
        <f t="shared" si="28"/>
        <v>0</v>
      </c>
      <c r="AL228" s="49">
        <f>AO228+AQ228-[3]Sheet1!$AH229</f>
        <v>0</v>
      </c>
      <c r="AM228" s="49">
        <f t="shared" si="30"/>
        <v>0</v>
      </c>
      <c r="AN228" s="48">
        <f t="shared" si="26"/>
        <v>0</v>
      </c>
      <c r="AO228" s="49"/>
      <c r="AP228" s="48" t="str">
        <f t="shared" si="27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23"/>
        <v>0</v>
      </c>
      <c r="AI229" s="46">
        <f t="shared" si="24"/>
        <v>0</v>
      </c>
      <c r="AJ229" s="47">
        <f t="shared" si="31"/>
        <v>0</v>
      </c>
      <c r="AK229" s="48">
        <f t="shared" si="28"/>
        <v>0</v>
      </c>
      <c r="AL229" s="49">
        <f>AO229+AQ229-[3]Sheet1!$AH230</f>
        <v>0</v>
      </c>
      <c r="AM229" s="49">
        <f t="shared" si="30"/>
        <v>0</v>
      </c>
      <c r="AN229" s="48">
        <f t="shared" si="26"/>
        <v>0</v>
      </c>
      <c r="AO229" s="49"/>
      <c r="AP229" s="48" t="str">
        <f t="shared" si="27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23"/>
        <v>0</v>
      </c>
      <c r="AI230" s="46">
        <f t="shared" si="24"/>
        <v>0</v>
      </c>
      <c r="AJ230" s="47">
        <f t="shared" si="31"/>
        <v>0</v>
      </c>
      <c r="AK230" s="48">
        <f t="shared" si="28"/>
        <v>0</v>
      </c>
      <c r="AL230" s="49">
        <f>AO230+AQ230-[3]Sheet1!$AH231</f>
        <v>0</v>
      </c>
      <c r="AM230" s="49">
        <f t="shared" si="30"/>
        <v>0</v>
      </c>
      <c r="AN230" s="48">
        <f t="shared" si="26"/>
        <v>0</v>
      </c>
      <c r="AO230" s="49"/>
      <c r="AP230" s="48" t="str">
        <f t="shared" si="27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23"/>
        <v>0</v>
      </c>
      <c r="AI231" s="46">
        <f t="shared" si="24"/>
        <v>0</v>
      </c>
      <c r="AJ231" s="47">
        <f t="shared" si="31"/>
        <v>0</v>
      </c>
      <c r="AK231" s="48">
        <f t="shared" si="28"/>
        <v>0</v>
      </c>
      <c r="AL231" s="49">
        <f>AO231+AQ231-[3]Sheet1!$AH232</f>
        <v>0</v>
      </c>
      <c r="AM231" s="49">
        <f t="shared" si="30"/>
        <v>0</v>
      </c>
      <c r="AN231" s="48">
        <f t="shared" si="26"/>
        <v>0</v>
      </c>
      <c r="AO231" s="49"/>
      <c r="AP231" s="48" t="str">
        <f t="shared" si="27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23"/>
        <v>0</v>
      </c>
      <c r="AI232" s="46">
        <f t="shared" si="24"/>
        <v>0</v>
      </c>
      <c r="AJ232" s="47">
        <f t="shared" si="31"/>
        <v>0</v>
      </c>
      <c r="AK232" s="48">
        <f t="shared" si="28"/>
        <v>0</v>
      </c>
      <c r="AL232" s="49">
        <f>AO232+AQ232-[3]Sheet1!$AH233</f>
        <v>0</v>
      </c>
      <c r="AM232" s="49">
        <f t="shared" si="30"/>
        <v>0</v>
      </c>
      <c r="AN232" s="48">
        <f t="shared" si="26"/>
        <v>0</v>
      </c>
      <c r="AO232" s="49"/>
      <c r="AP232" s="48" t="str">
        <f t="shared" si="27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23"/>
        <v>0</v>
      </c>
      <c r="AI233" s="46">
        <f t="shared" si="24"/>
        <v>0</v>
      </c>
      <c r="AJ233" s="47">
        <f t="shared" si="31"/>
        <v>0</v>
      </c>
      <c r="AK233" s="48">
        <f t="shared" si="28"/>
        <v>0</v>
      </c>
      <c r="AL233" s="49">
        <f>AO233+AQ233-[3]Sheet1!$AH234</f>
        <v>0</v>
      </c>
      <c r="AM233" s="49">
        <f t="shared" si="30"/>
        <v>0</v>
      </c>
      <c r="AN233" s="48">
        <f t="shared" si="26"/>
        <v>0</v>
      </c>
      <c r="AO233" s="49"/>
      <c r="AP233" s="48" t="str">
        <f t="shared" si="27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23"/>
        <v>0</v>
      </c>
      <c r="AI234" s="46">
        <f t="shared" si="24"/>
        <v>0</v>
      </c>
      <c r="AJ234" s="47">
        <f t="shared" si="31"/>
        <v>0</v>
      </c>
      <c r="AK234" s="48">
        <f t="shared" si="28"/>
        <v>0</v>
      </c>
      <c r="AL234" s="49">
        <f>AO234+AQ234-[3]Sheet1!$AH235</f>
        <v>0</v>
      </c>
      <c r="AM234" s="49">
        <f t="shared" si="30"/>
        <v>0</v>
      </c>
      <c r="AN234" s="48">
        <f t="shared" si="26"/>
        <v>0</v>
      </c>
      <c r="AO234" s="49"/>
      <c r="AP234" s="48" t="str">
        <f t="shared" si="27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23"/>
        <v>0</v>
      </c>
      <c r="AI235" s="46">
        <f t="shared" si="24"/>
        <v>0</v>
      </c>
      <c r="AJ235" s="47">
        <f t="shared" si="31"/>
        <v>0</v>
      </c>
      <c r="AK235" s="48">
        <f t="shared" si="28"/>
        <v>0</v>
      </c>
      <c r="AL235" s="49">
        <f>AO235+AQ235-[3]Sheet1!$AH236</f>
        <v>0</v>
      </c>
      <c r="AM235" s="49">
        <f t="shared" si="30"/>
        <v>0</v>
      </c>
      <c r="AN235" s="48">
        <f t="shared" si="26"/>
        <v>0</v>
      </c>
      <c r="AO235" s="49"/>
      <c r="AP235" s="48" t="str">
        <f t="shared" si="27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23"/>
        <v>0</v>
      </c>
      <c r="AI236" s="46">
        <f t="shared" si="24"/>
        <v>0</v>
      </c>
      <c r="AJ236" s="47">
        <f t="shared" si="31"/>
        <v>0</v>
      </c>
      <c r="AK236" s="48">
        <f t="shared" si="28"/>
        <v>0</v>
      </c>
      <c r="AL236" s="49">
        <f>AO236+AQ236-[3]Sheet1!$AH237</f>
        <v>0</v>
      </c>
      <c r="AM236" s="49">
        <f t="shared" si="30"/>
        <v>0</v>
      </c>
      <c r="AN236" s="48">
        <f t="shared" si="26"/>
        <v>0</v>
      </c>
      <c r="AO236" s="49"/>
      <c r="AP236" s="48" t="str">
        <f t="shared" si="27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23"/>
        <v>0</v>
      </c>
      <c r="AI237" s="46">
        <f t="shared" si="24"/>
        <v>0</v>
      </c>
      <c r="AJ237" s="47">
        <f t="shared" si="31"/>
        <v>0</v>
      </c>
      <c r="AK237" s="48">
        <f t="shared" si="28"/>
        <v>0</v>
      </c>
      <c r="AL237" s="49">
        <f>AO237+AQ237-[3]Sheet1!$AH238</f>
        <v>0</v>
      </c>
      <c r="AM237" s="49">
        <f t="shared" si="30"/>
        <v>0</v>
      </c>
      <c r="AN237" s="48">
        <f t="shared" si="26"/>
        <v>0</v>
      </c>
      <c r="AO237" s="49"/>
      <c r="AP237" s="48" t="str">
        <f t="shared" si="27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23"/>
        <v>0</v>
      </c>
      <c r="AI238" s="46">
        <f t="shared" si="24"/>
        <v>0</v>
      </c>
      <c r="AJ238" s="47">
        <f t="shared" si="31"/>
        <v>0</v>
      </c>
      <c r="AK238" s="48">
        <f t="shared" si="28"/>
        <v>0</v>
      </c>
      <c r="AL238" s="49">
        <f>AO238+AQ238-[3]Sheet1!$AH239</f>
        <v>0</v>
      </c>
      <c r="AM238" s="49">
        <f t="shared" si="30"/>
        <v>0</v>
      </c>
      <c r="AN238" s="48">
        <f t="shared" si="26"/>
        <v>0</v>
      </c>
      <c r="AO238" s="49"/>
      <c r="AP238" s="48" t="str">
        <f t="shared" si="27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23"/>
        <v>0</v>
      </c>
      <c r="AI239" s="46">
        <f t="shared" si="24"/>
        <v>0</v>
      </c>
      <c r="AJ239" s="47">
        <f t="shared" si="31"/>
        <v>0</v>
      </c>
      <c r="AK239" s="48">
        <f t="shared" si="28"/>
        <v>0</v>
      </c>
      <c r="AL239" s="49">
        <f>AO239+AQ239-[3]Sheet1!$AH240</f>
        <v>0</v>
      </c>
      <c r="AM239" s="49">
        <f t="shared" si="30"/>
        <v>0</v>
      </c>
      <c r="AN239" s="48">
        <f t="shared" si="26"/>
        <v>0</v>
      </c>
      <c r="AO239" s="49"/>
      <c r="AP239" s="48" t="str">
        <f t="shared" si="27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23"/>
        <v>2</v>
      </c>
      <c r="AI240" s="53">
        <f t="shared" si="24"/>
        <v>0</v>
      </c>
      <c r="AJ240" s="54">
        <f>AH240-AI240</f>
        <v>2</v>
      </c>
      <c r="AK240" s="55">
        <f t="shared" si="28"/>
        <v>0.3</v>
      </c>
      <c r="AL240" s="56">
        <f>AO240+AQ240-[3]Sheet1!$AH241</f>
        <v>0</v>
      </c>
      <c r="AM240" s="56">
        <f t="shared" si="30"/>
        <v>-2</v>
      </c>
      <c r="AN240" s="55">
        <f t="shared" si="26"/>
        <v>0</v>
      </c>
      <c r="AO240" s="56"/>
      <c r="AP240" s="55">
        <f t="shared" si="27"/>
        <v>-0.3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23"/>
        <v>2</v>
      </c>
      <c r="AI241" s="53">
        <f t="shared" si="24"/>
        <v>0</v>
      </c>
      <c r="AJ241" s="54">
        <f t="shared" ref="AJ241:AJ264" si="32">AH241-AI241</f>
        <v>2</v>
      </c>
      <c r="AK241" s="55">
        <f>AH241*AG241/1000</f>
        <v>1.5</v>
      </c>
      <c r="AL241" s="56">
        <f>AO241+AQ241-[3]Sheet1!$AH242</f>
        <v>0</v>
      </c>
      <c r="AM241" s="56">
        <f t="shared" si="30"/>
        <v>-2</v>
      </c>
      <c r="AN241" s="55">
        <f t="shared" si="26"/>
        <v>0</v>
      </c>
      <c r="AO241" s="56"/>
      <c r="AP241" s="55">
        <f t="shared" si="27"/>
        <v>-1.5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23"/>
        <v>21</v>
      </c>
      <c r="AI242" s="53">
        <f t="shared" si="24"/>
        <v>0</v>
      </c>
      <c r="AJ242" s="54">
        <f t="shared" si="32"/>
        <v>21</v>
      </c>
      <c r="AK242" s="55">
        <f t="shared" ref="AK242:AK267" si="33">AH242*AG242/1000</f>
        <v>84</v>
      </c>
      <c r="AL242" s="56">
        <f>AO242+AQ242-[3]Sheet1!$AH243</f>
        <v>0</v>
      </c>
      <c r="AM242" s="56">
        <f t="shared" si="30"/>
        <v>-21</v>
      </c>
      <c r="AN242" s="55">
        <f t="shared" si="26"/>
        <v>0</v>
      </c>
      <c r="AO242" s="56"/>
      <c r="AP242" s="55">
        <f t="shared" si="27"/>
        <v>-84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23"/>
        <v>0</v>
      </c>
      <c r="AI243" s="53">
        <f t="shared" si="24"/>
        <v>0</v>
      </c>
      <c r="AJ243" s="54">
        <f t="shared" si="32"/>
        <v>0</v>
      </c>
      <c r="AK243" s="55">
        <f t="shared" si="33"/>
        <v>0</v>
      </c>
      <c r="AL243" s="56">
        <f>AO243+AQ243-[3]Sheet1!$AH244</f>
        <v>0</v>
      </c>
      <c r="AM243" s="56">
        <f t="shared" si="30"/>
        <v>0</v>
      </c>
      <c r="AN243" s="55">
        <f t="shared" si="26"/>
        <v>0</v>
      </c>
      <c r="AO243" s="56"/>
      <c r="AP243" s="55" t="str">
        <f t="shared" si="27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23"/>
        <v>0</v>
      </c>
      <c r="AI244" s="53">
        <f t="shared" si="24"/>
        <v>0</v>
      </c>
      <c r="AJ244" s="54">
        <f t="shared" si="32"/>
        <v>0</v>
      </c>
      <c r="AK244" s="55">
        <f t="shared" si="33"/>
        <v>0</v>
      </c>
      <c r="AL244" s="56">
        <f>AO244+AQ244-[3]Sheet1!$AH245</f>
        <v>0</v>
      </c>
      <c r="AM244" s="56">
        <f t="shared" si="30"/>
        <v>0</v>
      </c>
      <c r="AN244" s="55">
        <f t="shared" si="26"/>
        <v>0</v>
      </c>
      <c r="AO244" s="56"/>
      <c r="AP244" s="55" t="str">
        <f t="shared" si="27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23"/>
        <v>0</v>
      </c>
      <c r="AI245" s="53">
        <f t="shared" si="24"/>
        <v>0</v>
      </c>
      <c r="AJ245" s="54">
        <f t="shared" si="32"/>
        <v>0</v>
      </c>
      <c r="AK245" s="55">
        <f t="shared" si="33"/>
        <v>0</v>
      </c>
      <c r="AL245" s="56">
        <f>AO245+AQ245-[3]Sheet1!$AH246</f>
        <v>0</v>
      </c>
      <c r="AM245" s="56">
        <f t="shared" si="30"/>
        <v>0</v>
      </c>
      <c r="AN245" s="55">
        <f t="shared" si="26"/>
        <v>0</v>
      </c>
      <c r="AO245" s="56"/>
      <c r="AP245" s="55" t="str">
        <f t="shared" si="27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23"/>
        <v>0</v>
      </c>
      <c r="AI246" s="53">
        <f t="shared" si="24"/>
        <v>0</v>
      </c>
      <c r="AJ246" s="54">
        <f t="shared" si="32"/>
        <v>0</v>
      </c>
      <c r="AK246" s="55">
        <f t="shared" si="33"/>
        <v>0</v>
      </c>
      <c r="AL246" s="56">
        <f>AO246+AQ246-[3]Sheet1!$AH247</f>
        <v>0</v>
      </c>
      <c r="AM246" s="56">
        <f t="shared" si="30"/>
        <v>0</v>
      </c>
      <c r="AN246" s="55">
        <f t="shared" si="26"/>
        <v>0</v>
      </c>
      <c r="AO246" s="56"/>
      <c r="AP246" s="55" t="str">
        <f t="shared" si="27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23"/>
        <v>0</v>
      </c>
      <c r="AI247" s="53">
        <f t="shared" si="24"/>
        <v>0</v>
      </c>
      <c r="AJ247" s="54">
        <f t="shared" si="32"/>
        <v>0</v>
      </c>
      <c r="AK247" s="55">
        <f t="shared" si="33"/>
        <v>0</v>
      </c>
      <c r="AL247" s="56">
        <f>AO247+AQ247-[3]Sheet1!$AH248</f>
        <v>0</v>
      </c>
      <c r="AM247" s="56">
        <f t="shared" si="30"/>
        <v>0</v>
      </c>
      <c r="AN247" s="55">
        <f t="shared" si="26"/>
        <v>0</v>
      </c>
      <c r="AO247" s="56"/>
      <c r="AP247" s="55" t="str">
        <f t="shared" si="27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23"/>
        <v>0</v>
      </c>
      <c r="AI248" s="53">
        <f t="shared" si="24"/>
        <v>0</v>
      </c>
      <c r="AJ248" s="54">
        <f t="shared" si="32"/>
        <v>0</v>
      </c>
      <c r="AK248" s="55">
        <f t="shared" si="33"/>
        <v>0</v>
      </c>
      <c r="AL248" s="56">
        <f>AO248+AQ248-[3]Sheet1!$AH249</f>
        <v>0</v>
      </c>
      <c r="AM248" s="56">
        <f t="shared" si="30"/>
        <v>0</v>
      </c>
      <c r="AN248" s="55">
        <f t="shared" si="26"/>
        <v>0</v>
      </c>
      <c r="AO248" s="56"/>
      <c r="AP248" s="55" t="str">
        <f t="shared" si="27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23"/>
        <v>0</v>
      </c>
      <c r="AI249" s="53">
        <f t="shared" si="24"/>
        <v>0</v>
      </c>
      <c r="AJ249" s="54">
        <f t="shared" si="32"/>
        <v>0</v>
      </c>
      <c r="AK249" s="55">
        <f t="shared" si="33"/>
        <v>0</v>
      </c>
      <c r="AL249" s="56">
        <f>AO249+AQ249-[3]Sheet1!$AH250</f>
        <v>0</v>
      </c>
      <c r="AM249" s="56">
        <f t="shared" si="30"/>
        <v>0</v>
      </c>
      <c r="AN249" s="55">
        <f t="shared" si="26"/>
        <v>0</v>
      </c>
      <c r="AO249" s="56"/>
      <c r="AP249" s="55" t="str">
        <f t="shared" si="27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23"/>
        <v>0</v>
      </c>
      <c r="AI250" s="53">
        <f t="shared" si="24"/>
        <v>0</v>
      </c>
      <c r="AJ250" s="54">
        <f t="shared" si="32"/>
        <v>0</v>
      </c>
      <c r="AK250" s="55">
        <f t="shared" si="33"/>
        <v>0</v>
      </c>
      <c r="AL250" s="56">
        <f>AO250+AQ250-[3]Sheet1!$AH251</f>
        <v>0</v>
      </c>
      <c r="AM250" s="56">
        <f t="shared" si="30"/>
        <v>0</v>
      </c>
      <c r="AN250" s="55">
        <f t="shared" si="26"/>
        <v>0</v>
      </c>
      <c r="AO250" s="56"/>
      <c r="AP250" s="55" t="str">
        <f t="shared" si="27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23"/>
        <v>6</v>
      </c>
      <c r="AI251" s="53">
        <f t="shared" si="24"/>
        <v>0</v>
      </c>
      <c r="AJ251" s="54">
        <f t="shared" si="32"/>
        <v>6</v>
      </c>
      <c r="AK251" s="55">
        <f t="shared" si="33"/>
        <v>0.9</v>
      </c>
      <c r="AL251" s="56">
        <f>AO251+AQ251-[3]Sheet1!$AH252</f>
        <v>0</v>
      </c>
      <c r="AM251" s="56">
        <f t="shared" si="30"/>
        <v>-6</v>
      </c>
      <c r="AN251" s="55">
        <f t="shared" si="26"/>
        <v>0</v>
      </c>
      <c r="AO251" s="56"/>
      <c r="AP251" s="55">
        <f t="shared" si="27"/>
        <v>-0.9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23"/>
        <v>11</v>
      </c>
      <c r="AI252" s="53">
        <f t="shared" si="24"/>
        <v>0</v>
      </c>
      <c r="AJ252" s="54">
        <f t="shared" si="32"/>
        <v>11</v>
      </c>
      <c r="AK252" s="55">
        <f t="shared" si="33"/>
        <v>8.25</v>
      </c>
      <c r="AL252" s="56">
        <f>AO252+AQ252-[3]Sheet1!$AH253</f>
        <v>0</v>
      </c>
      <c r="AM252" s="56">
        <f t="shared" si="30"/>
        <v>-11</v>
      </c>
      <c r="AN252" s="55">
        <f t="shared" si="26"/>
        <v>0</v>
      </c>
      <c r="AO252" s="56"/>
      <c r="AP252" s="55">
        <f t="shared" si="27"/>
        <v>-8.25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23"/>
        <v>6</v>
      </c>
      <c r="AI253" s="53">
        <f t="shared" si="24"/>
        <v>0</v>
      </c>
      <c r="AJ253" s="54">
        <f t="shared" si="32"/>
        <v>6</v>
      </c>
      <c r="AK253" s="55">
        <f t="shared" si="33"/>
        <v>0.9</v>
      </c>
      <c r="AL253" s="56">
        <f>AO253+AQ253-[3]Sheet1!$AH254</f>
        <v>0</v>
      </c>
      <c r="AM253" s="56">
        <f t="shared" si="30"/>
        <v>-6</v>
      </c>
      <c r="AN253" s="55">
        <f t="shared" si="26"/>
        <v>0</v>
      </c>
      <c r="AO253" s="56"/>
      <c r="AP253" s="55">
        <f t="shared" si="27"/>
        <v>-0.9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23"/>
        <v>2</v>
      </c>
      <c r="AI254" s="53">
        <f t="shared" si="24"/>
        <v>0</v>
      </c>
      <c r="AJ254" s="54">
        <f t="shared" si="32"/>
        <v>2</v>
      </c>
      <c r="AK254" s="55">
        <f t="shared" si="33"/>
        <v>1.5</v>
      </c>
      <c r="AL254" s="56">
        <f>AO254+AQ254-[3]Sheet1!$AH255</f>
        <v>0</v>
      </c>
      <c r="AM254" s="56">
        <f t="shared" si="30"/>
        <v>-2</v>
      </c>
      <c r="AN254" s="55">
        <f t="shared" si="26"/>
        <v>0</v>
      </c>
      <c r="AO254" s="56"/>
      <c r="AP254" s="55">
        <f t="shared" si="27"/>
        <v>-1.5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23"/>
        <v>0</v>
      </c>
      <c r="AI255" s="53">
        <f t="shared" si="24"/>
        <v>0</v>
      </c>
      <c r="AJ255" s="54">
        <f t="shared" si="32"/>
        <v>0</v>
      </c>
      <c r="AK255" s="55">
        <f t="shared" si="33"/>
        <v>0</v>
      </c>
      <c r="AL255" s="56">
        <f>AO255+AQ255-[3]Sheet1!$AH256</f>
        <v>0</v>
      </c>
      <c r="AM255" s="56">
        <f t="shared" si="30"/>
        <v>0</v>
      </c>
      <c r="AN255" s="55">
        <f t="shared" si="26"/>
        <v>0</v>
      </c>
      <c r="AO255" s="56"/>
      <c r="AP255" s="55" t="str">
        <f t="shared" si="27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23"/>
        <v>0</v>
      </c>
      <c r="AI256" s="53">
        <f t="shared" si="24"/>
        <v>0</v>
      </c>
      <c r="AJ256" s="54">
        <f t="shared" si="32"/>
        <v>0</v>
      </c>
      <c r="AK256" s="55">
        <f t="shared" si="33"/>
        <v>0</v>
      </c>
      <c r="AL256" s="56">
        <f>AO256+AQ256-[3]Sheet1!$AH257</f>
        <v>0</v>
      </c>
      <c r="AM256" s="56">
        <f t="shared" si="30"/>
        <v>0</v>
      </c>
      <c r="AN256" s="55">
        <f t="shared" si="26"/>
        <v>0</v>
      </c>
      <c r="AO256" s="56"/>
      <c r="AP256" s="55" t="str">
        <f t="shared" si="27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23"/>
        <v>0</v>
      </c>
      <c r="AI257" s="53">
        <f t="shared" si="24"/>
        <v>0</v>
      </c>
      <c r="AJ257" s="54">
        <f t="shared" si="32"/>
        <v>0</v>
      </c>
      <c r="AK257" s="55">
        <f t="shared" si="33"/>
        <v>0</v>
      </c>
      <c r="AL257" s="56">
        <f>AO257+AQ257-[3]Sheet1!$AH258</f>
        <v>0</v>
      </c>
      <c r="AM257" s="56">
        <f t="shared" si="30"/>
        <v>0</v>
      </c>
      <c r="AN257" s="55">
        <f t="shared" si="26"/>
        <v>0</v>
      </c>
      <c r="AO257" s="56"/>
      <c r="AP257" s="55" t="str">
        <f t="shared" si="27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23"/>
        <v>0</v>
      </c>
      <c r="AI258" s="53">
        <f t="shared" si="24"/>
        <v>0</v>
      </c>
      <c r="AJ258" s="54">
        <f t="shared" si="32"/>
        <v>0</v>
      </c>
      <c r="AK258" s="55">
        <f t="shared" si="33"/>
        <v>0</v>
      </c>
      <c r="AL258" s="56">
        <f>AO258+AQ258-[3]Sheet1!$AH259</f>
        <v>0</v>
      </c>
      <c r="AM258" s="56">
        <f t="shared" si="30"/>
        <v>0</v>
      </c>
      <c r="AN258" s="55">
        <f t="shared" si="26"/>
        <v>0</v>
      </c>
      <c r="AO258" s="56"/>
      <c r="AP258" s="55" t="str">
        <f t="shared" si="27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23"/>
        <v>0</v>
      </c>
      <c r="AI259" s="53">
        <f t="shared" si="24"/>
        <v>0</v>
      </c>
      <c r="AJ259" s="54">
        <f t="shared" si="32"/>
        <v>0</v>
      </c>
      <c r="AK259" s="55">
        <f t="shared" si="33"/>
        <v>0</v>
      </c>
      <c r="AL259" s="56">
        <f>AO259+AQ259-[3]Sheet1!$AH260</f>
        <v>0</v>
      </c>
      <c r="AM259" s="56">
        <f t="shared" si="30"/>
        <v>0</v>
      </c>
      <c r="AN259" s="55">
        <f t="shared" si="26"/>
        <v>0</v>
      </c>
      <c r="AO259" s="56"/>
      <c r="AP259" s="55" t="str">
        <f t="shared" si="27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23"/>
        <v>0</v>
      </c>
      <c r="AI260" s="53">
        <f t="shared" si="24"/>
        <v>0</v>
      </c>
      <c r="AJ260" s="54">
        <f t="shared" si="32"/>
        <v>0</v>
      </c>
      <c r="AK260" s="55">
        <f t="shared" si="33"/>
        <v>0</v>
      </c>
      <c r="AL260" s="56">
        <f>AO260+AQ260-[3]Sheet1!$AH261</f>
        <v>0</v>
      </c>
      <c r="AM260" s="56">
        <f t="shared" si="30"/>
        <v>0</v>
      </c>
      <c r="AN260" s="55">
        <f t="shared" si="26"/>
        <v>0</v>
      </c>
      <c r="AO260" s="56"/>
      <c r="AP260" s="55" t="str">
        <f t="shared" si="27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23"/>
        <v>0</v>
      </c>
      <c r="AI261" s="53">
        <f t="shared" si="24"/>
        <v>0</v>
      </c>
      <c r="AJ261" s="54">
        <f t="shared" si="32"/>
        <v>0</v>
      </c>
      <c r="AK261" s="55">
        <f t="shared" si="33"/>
        <v>0</v>
      </c>
      <c r="AL261" s="56">
        <f>AO261+AQ261-[3]Sheet1!$AH262</f>
        <v>0</v>
      </c>
      <c r="AM261" s="56">
        <f t="shared" si="30"/>
        <v>0</v>
      </c>
      <c r="AN261" s="55">
        <f t="shared" si="26"/>
        <v>0</v>
      </c>
      <c r="AO261" s="56"/>
      <c r="AP261" s="55" t="str">
        <f t="shared" si="27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23"/>
        <v>0</v>
      </c>
      <c r="AI262" s="53">
        <f t="shared" si="24"/>
        <v>0</v>
      </c>
      <c r="AJ262" s="54">
        <f t="shared" si="32"/>
        <v>0</v>
      </c>
      <c r="AK262" s="55">
        <f t="shared" si="33"/>
        <v>0</v>
      </c>
      <c r="AL262" s="56">
        <f>AO262+AQ262-[3]Sheet1!$AH263</f>
        <v>0</v>
      </c>
      <c r="AM262" s="56">
        <f t="shared" si="30"/>
        <v>0</v>
      </c>
      <c r="AN262" s="55">
        <f t="shared" si="26"/>
        <v>0</v>
      </c>
      <c r="AO262" s="56"/>
      <c r="AP262" s="55" t="str">
        <f t="shared" si="27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23"/>
        <v>0</v>
      </c>
      <c r="AI263" s="53">
        <f t="shared" si="24"/>
        <v>0</v>
      </c>
      <c r="AJ263" s="54">
        <f t="shared" si="32"/>
        <v>0</v>
      </c>
      <c r="AK263" s="55">
        <f t="shared" si="33"/>
        <v>0</v>
      </c>
      <c r="AL263" s="56">
        <f>AO263+AQ263-[3]Sheet1!$AH264</f>
        <v>0</v>
      </c>
      <c r="AM263" s="56">
        <f t="shared" si="30"/>
        <v>0</v>
      </c>
      <c r="AN263" s="55">
        <f t="shared" si="26"/>
        <v>0</v>
      </c>
      <c r="AO263" s="56"/>
      <c r="AP263" s="55" t="str">
        <f t="shared" si="27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23"/>
        <v>0</v>
      </c>
      <c r="AI264" s="53">
        <f t="shared" si="24"/>
        <v>0</v>
      </c>
      <c r="AJ264" s="54">
        <f t="shared" si="32"/>
        <v>0</v>
      </c>
      <c r="AK264" s="55">
        <f t="shared" si="33"/>
        <v>0</v>
      </c>
      <c r="AL264" s="56">
        <f>AO264+AQ264-[3]Sheet1!$AH265</f>
        <v>0</v>
      </c>
      <c r="AM264" s="56">
        <f t="shared" si="30"/>
        <v>0</v>
      </c>
      <c r="AN264" s="55">
        <f t="shared" si="26"/>
        <v>0</v>
      </c>
      <c r="AO264" s="56"/>
      <c r="AP264" s="55" t="str">
        <f t="shared" si="27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23"/>
        <v>0</v>
      </c>
      <c r="AI265" s="58">
        <f t="shared" si="24"/>
        <v>0</v>
      </c>
      <c r="AJ265" s="58"/>
      <c r="AK265" s="61" t="e">
        <f t="shared" si="33"/>
        <v>#VALUE!</v>
      </c>
      <c r="AL265" s="61">
        <f>AO265+AQ265-[3]Sheet1!$AH266</f>
        <v>0</v>
      </c>
      <c r="AM265" s="61">
        <f t="shared" si="30"/>
        <v>0</v>
      </c>
      <c r="AN265" s="61" t="e">
        <f t="shared" si="26"/>
        <v>#VALUE!</v>
      </c>
      <c r="AO265" s="62"/>
      <c r="AP265" s="61" t="str">
        <f t="shared" si="27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23"/>
        <v>0</v>
      </c>
      <c r="AI266" s="58">
        <f t="shared" si="24"/>
        <v>0</v>
      </c>
      <c r="AJ266" s="58"/>
      <c r="AK266" s="61" t="e">
        <f t="shared" si="33"/>
        <v>#VALUE!</v>
      </c>
      <c r="AL266" s="61">
        <f>AO266+AQ266-[3]Sheet1!$AH267</f>
        <v>0</v>
      </c>
      <c r="AM266" s="61">
        <f t="shared" si="30"/>
        <v>0</v>
      </c>
      <c r="AN266" s="61" t="e">
        <f t="shared" si="26"/>
        <v>#VALUE!</v>
      </c>
      <c r="AO266" s="62"/>
      <c r="AP266" s="61" t="str">
        <f t="shared" si="27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34">SUMIF(O:O,AA267,P:P)</f>
        <v>0</v>
      </c>
      <c r="AI267" s="58">
        <f t="shared" ref="AI267" si="35">SUMIF(O:O,AA267,V:V)</f>
        <v>0</v>
      </c>
      <c r="AJ267" s="58"/>
      <c r="AK267" s="61" t="e">
        <f t="shared" si="33"/>
        <v>#VALUE!</v>
      </c>
      <c r="AL267" s="61">
        <f>AO267+AQ267-[3]Sheet1!$AH268</f>
        <v>0</v>
      </c>
      <c r="AM267" s="61">
        <f t="shared" si="30"/>
        <v>0</v>
      </c>
      <c r="AN267" s="61" t="e">
        <f t="shared" si="26"/>
        <v>#VALUE!</v>
      </c>
      <c r="AO267" s="62"/>
      <c r="AP267" s="61" t="str">
        <f t="shared" si="27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4:W59 W61:W200" name="باقیمانده_5"/>
    <protectedRange algorithmName="SHA-512" hashValue="f5WsBkExWTs/LKakVBbNBXjGjwaAPcOxHhJFt4MnEAAY0TgGUtLBwc6BQDnps5THm9Gccqda3SWXIrg2Z9o+GA==" saltValue="9EXh0tvvNrwpkDbSuYJ+Uw==" spinCount="100000" sqref="V4:V59 V61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  <protectedRange algorithmName="SHA-512" hashValue="jjrV5Hy6JwvVqOO7tKoZVoRg7rpBcjqvT96GSIFiDncBaImziwFUF2JC6d0rT0SfgZv+eJ/5g2VdqSB7bdW0mg==" saltValue="0Igh3j97EZBwjtfDd8U1wg==" spinCount="100000" sqref="W60" name="باقیمانده_5_2"/>
    <protectedRange algorithmName="SHA-512" hashValue="f5WsBkExWTs/LKakVBbNBXjGjwaAPcOxHhJFt4MnEAAY0TgGUtLBwc6BQDnps5THm9Gccqda3SWXIrg2Z9o+GA==" saltValue="9EXh0tvvNrwpkDbSuYJ+Uw==" spinCount="100000" sqref="V60" name="تعداد ارسال شده_4_2"/>
  </protectedRanges>
  <mergeCells count="193">
    <mergeCell ref="AD4:AD5"/>
    <mergeCell ref="AC4:AC5"/>
    <mergeCell ref="AB4:AB5"/>
    <mergeCell ref="N4:N5"/>
    <mergeCell ref="M4:M5"/>
    <mergeCell ref="A1:B1"/>
    <mergeCell ref="C1:D1"/>
    <mergeCell ref="E1:F1"/>
    <mergeCell ref="U1:V1"/>
    <mergeCell ref="AA4:AA5"/>
    <mergeCell ref="L4:L5"/>
    <mergeCell ref="J4:J5"/>
    <mergeCell ref="I4:I5"/>
    <mergeCell ref="H4:H5"/>
    <mergeCell ref="G4:G5"/>
    <mergeCell ref="I9:I11"/>
    <mergeCell ref="H9:H11"/>
    <mergeCell ref="G9:G11"/>
    <mergeCell ref="AA9:AA11"/>
    <mergeCell ref="AD9:AD11"/>
    <mergeCell ref="AC9:AC11"/>
    <mergeCell ref="AB9:AB11"/>
    <mergeCell ref="AE6:AE7"/>
    <mergeCell ref="N9:N11"/>
    <mergeCell ref="M9:M11"/>
    <mergeCell ref="L9:L11"/>
    <mergeCell ref="J9:J11"/>
    <mergeCell ref="H6:H7"/>
    <mergeCell ref="G6:G7"/>
    <mergeCell ref="AD6:AD7"/>
    <mergeCell ref="AC6:AC7"/>
    <mergeCell ref="AB6:AB7"/>
    <mergeCell ref="AA6:AA7"/>
    <mergeCell ref="N6:N7"/>
    <mergeCell ref="M6:M7"/>
    <mergeCell ref="L6:L7"/>
    <mergeCell ref="J6:J7"/>
    <mergeCell ref="I6:I7"/>
    <mergeCell ref="H12:H13"/>
    <mergeCell ref="G12:G13"/>
    <mergeCell ref="AA12:AA13"/>
    <mergeCell ref="AD12:AD13"/>
    <mergeCell ref="AC12:AC13"/>
    <mergeCell ref="AB12:AB13"/>
    <mergeCell ref="N12:N13"/>
    <mergeCell ref="M12:M13"/>
    <mergeCell ref="L12:L13"/>
    <mergeCell ref="J12:J13"/>
    <mergeCell ref="I12:I13"/>
    <mergeCell ref="H14:H16"/>
    <mergeCell ref="G14:G16"/>
    <mergeCell ref="AA14:AA16"/>
    <mergeCell ref="AD14:AD16"/>
    <mergeCell ref="AC14:AC16"/>
    <mergeCell ref="AB14:AB16"/>
    <mergeCell ref="N14:N16"/>
    <mergeCell ref="M14:M16"/>
    <mergeCell ref="L14:L16"/>
    <mergeCell ref="J14:J16"/>
    <mergeCell ref="I14:I16"/>
    <mergeCell ref="H18:H19"/>
    <mergeCell ref="G18:G19"/>
    <mergeCell ref="AA18:AA19"/>
    <mergeCell ref="AD18:AD19"/>
    <mergeCell ref="AC18:AC19"/>
    <mergeCell ref="AB18:AB19"/>
    <mergeCell ref="N18:N19"/>
    <mergeCell ref="M18:M19"/>
    <mergeCell ref="L18:L19"/>
    <mergeCell ref="J18:J19"/>
    <mergeCell ref="I18:I19"/>
    <mergeCell ref="AD22:AD25"/>
    <mergeCell ref="AC22:AC25"/>
    <mergeCell ref="AB22:AB25"/>
    <mergeCell ref="AA22:AA25"/>
    <mergeCell ref="G22:G25"/>
    <mergeCell ref="H22:H25"/>
    <mergeCell ref="I22:I25"/>
    <mergeCell ref="J22:J25"/>
    <mergeCell ref="L22:L25"/>
    <mergeCell ref="M22:M25"/>
    <mergeCell ref="N22:N25"/>
    <mergeCell ref="M26:M29"/>
    <mergeCell ref="N26:N29"/>
    <mergeCell ref="AC26:AC29"/>
    <mergeCell ref="AD26:AD29"/>
    <mergeCell ref="AB26:AB29"/>
    <mergeCell ref="AA26:AA29"/>
    <mergeCell ref="G26:G29"/>
    <mergeCell ref="H26:H29"/>
    <mergeCell ref="I26:I29"/>
    <mergeCell ref="J26:J29"/>
    <mergeCell ref="L26:L29"/>
    <mergeCell ref="H31:H33"/>
    <mergeCell ref="G31:G33"/>
    <mergeCell ref="AA31:AA33"/>
    <mergeCell ref="AB31:AB33"/>
    <mergeCell ref="AD31:AD33"/>
    <mergeCell ref="AC31:AC33"/>
    <mergeCell ref="N31:N33"/>
    <mergeCell ref="M31:M33"/>
    <mergeCell ref="L31:L33"/>
    <mergeCell ref="J31:J33"/>
    <mergeCell ref="I31:I33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AD39:AD40"/>
    <mergeCell ref="AC39:AC40"/>
    <mergeCell ref="AB39:AB40"/>
    <mergeCell ref="AA39:AA40"/>
    <mergeCell ref="N41:N42"/>
    <mergeCell ref="G36:G38"/>
    <mergeCell ref="N39:N40"/>
    <mergeCell ref="M39:M40"/>
    <mergeCell ref="L39:L40"/>
    <mergeCell ref="J39:J40"/>
    <mergeCell ref="I39:I40"/>
    <mergeCell ref="H39:H40"/>
    <mergeCell ref="G39:G40"/>
    <mergeCell ref="M36:M38"/>
    <mergeCell ref="L36:L38"/>
    <mergeCell ref="J36:J38"/>
    <mergeCell ref="I36:I38"/>
    <mergeCell ref="H36:H38"/>
    <mergeCell ref="AA36:AA38"/>
    <mergeCell ref="AD36:AD38"/>
    <mergeCell ref="AC36:AC38"/>
    <mergeCell ref="AB36:AB38"/>
    <mergeCell ref="N36:N38"/>
    <mergeCell ref="G41:G42"/>
    <mergeCell ref="AB41:AB42"/>
    <mergeCell ref="AA41:AA42"/>
    <mergeCell ref="AC41:AC42"/>
    <mergeCell ref="AD41:AD42"/>
    <mergeCell ref="M41:M42"/>
    <mergeCell ref="L41:L42"/>
    <mergeCell ref="J41:J42"/>
    <mergeCell ref="I41:I42"/>
    <mergeCell ref="H41:H42"/>
    <mergeCell ref="M44:M46"/>
    <mergeCell ref="N44:N46"/>
    <mergeCell ref="AD44:AD46"/>
    <mergeCell ref="AC44:AC46"/>
    <mergeCell ref="AB44:AB46"/>
    <mergeCell ref="AA44:AA46"/>
    <mergeCell ref="G44:G46"/>
    <mergeCell ref="H44:H46"/>
    <mergeCell ref="I44:I46"/>
    <mergeCell ref="J44:J46"/>
    <mergeCell ref="L44:L46"/>
    <mergeCell ref="H50:H51"/>
    <mergeCell ref="G50:G51"/>
    <mergeCell ref="AE50:AE51"/>
    <mergeCell ref="AA50:AA51"/>
    <mergeCell ref="AB50:AB51"/>
    <mergeCell ref="AD50:AD51"/>
    <mergeCell ref="AC50:AC51"/>
    <mergeCell ref="N50:N51"/>
    <mergeCell ref="M50:M51"/>
    <mergeCell ref="L50:L51"/>
    <mergeCell ref="J50:J51"/>
    <mergeCell ref="I50:I51"/>
    <mergeCell ref="H54:H55"/>
    <mergeCell ref="G54:G55"/>
    <mergeCell ref="AD54:AD55"/>
    <mergeCell ref="AC54:AC55"/>
    <mergeCell ref="AB54:AB55"/>
    <mergeCell ref="AA54:AA55"/>
    <mergeCell ref="N54:N55"/>
    <mergeCell ref="M54:M55"/>
    <mergeCell ref="L54:L55"/>
    <mergeCell ref="J54:J55"/>
    <mergeCell ref="I54:I55"/>
    <mergeCell ref="H57:H58"/>
    <mergeCell ref="G57:G58"/>
    <mergeCell ref="AD57:AD58"/>
    <mergeCell ref="AC57:AC58"/>
    <mergeCell ref="AB57:AB58"/>
    <mergeCell ref="AA57:AA58"/>
    <mergeCell ref="N57:N58"/>
    <mergeCell ref="M57:M58"/>
    <mergeCell ref="L57:L58"/>
    <mergeCell ref="J57:J58"/>
    <mergeCell ref="I57:I58"/>
  </mergeCells>
  <conditionalFormatting sqref="G2:J3 Z2:Z3 AD2:AD3">
    <cfRule type="expression" dxfId="25" priority="8">
      <formula>$E2</formula>
    </cfRule>
  </conditionalFormatting>
  <conditionalFormatting sqref="G2:J3 AD2:AD4 AD6 AD8:AD9 AD12 AD14 AD17:AD18 AD20:AD22 AD26 AD30:AD31 AD34 AD36 AD39 AD41 AD43:AD44 AD47:AD50 AD52:AD54 AD56:AD57">
    <cfRule type="expression" dxfId="24" priority="6">
      <formula>$A2</formula>
    </cfRule>
  </conditionalFormatting>
  <conditionalFormatting sqref="G59:J200 AD59:AD200 Z60:Z200">
    <cfRule type="expression" dxfId="23" priority="4">
      <formula>$E59</formula>
    </cfRule>
  </conditionalFormatting>
  <conditionalFormatting sqref="G2:AF3">
    <cfRule type="expression" dxfId="22" priority="7">
      <formula>$C2</formula>
    </cfRule>
  </conditionalFormatting>
  <conditionalFormatting sqref="G59:AF200">
    <cfRule type="expression" dxfId="21" priority="3">
      <formula>$C59</formula>
    </cfRule>
  </conditionalFormatting>
  <conditionalFormatting sqref="J4 J6 J8:J9 G12:J12 G14:J14 G17:J18 G20:J22 G26:J26 G30:J31 G34:J34 G36:J36 G39:J39 G41:J41 G43:J44 G47:J50 G52:J54 G56:J57">
    <cfRule type="expression" dxfId="20" priority="71">
      <formula>$A4</formula>
    </cfRule>
  </conditionalFormatting>
  <conditionalFormatting sqref="J4 J6 J8:J9 G12:AF12 G14:AF14 G17:AF18 G20:AF22 G26:AF26 G30:AF31 G34:AF34 G36:AF36 G39:AF39 G41:AF41 G43:AF44 G47:AF50 G52:AF54 G56:AF57 Q4:AF4 Q6:AF6 Q8:AF9 Q5:Z5 Q7:Z7 Q10:Z11 O13:Z13 O15:Z16 O19:Z19 O23:Z25 O27:Z29 O32:Z33 O35:Z35 O37:Z38 O40:Z40 O42:Z42 O45:Z46 O51:Z51 O55:Z55 O58:Z58 H4 K4:K11 O4:P11 AE5:AF5 H6 AF7 H8:H9 AE10:AF11 K13 AE13:AF13 K15:K16 AE15:AF16 K19 AE19:AF19 K23:K25 AE23:AF25 K27:K29 AE27:AF29 K32:K33 AE32:AF33 K35 AE35:AF35 K37:K38 AE37:AF38 K40 AE40:AF40 K42 AE42:AF42 K45:K46 AE45:AF46 K51 AF51 K55 AE55:AF55 K58 AE58:AF58">
    <cfRule type="expression" dxfId="19" priority="72">
      <formula>$C4</formula>
    </cfRule>
  </conditionalFormatting>
  <conditionalFormatting sqref="J4 AD4 Z4:Z59 J6 AD6 J8:J9 AD8:AD9 G12:J12 AD12 G14:J14 AD14 G17:J18 AD17:AD18 G20:J22 AD20:AD22 G26:J26 AD26 G30:J31 AD30:AD31 G34:J34 AD34 G36:J36 AD36 G39:J39 AD39 G41:J41 AD41 G43:J44 AD43:AD44 G47:J50 AD47:AD50 G52:J54 AD52:AD54 G56:J57 AD56:AD57">
    <cfRule type="expression" dxfId="18" priority="73">
      <formula>$E4</formula>
    </cfRule>
  </conditionalFormatting>
  <conditionalFormatting sqref="W2:W200">
    <cfRule type="expression" dxfId="17" priority="1">
      <formula>$AG2</formula>
    </cfRule>
  </conditionalFormatting>
  <conditionalFormatting sqref="Z2:Z200 G59:J200 AD59:AD200">
    <cfRule type="expression" dxfId="16" priority="2">
      <formula>$A2</formula>
    </cfRule>
  </conditionalFormatting>
  <conditionalFormatting sqref="AL203:AM203">
    <cfRule type="dataBar" priority="35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{766AF228-0A73-40F2-BD78-8720E608DCE8}</x14:id>
        </ext>
      </extLst>
    </cfRule>
  </conditionalFormatting>
  <conditionalFormatting sqref="AL204:AM204">
    <cfRule type="dataBar" priority="34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{DA108335-2F71-4D5E-90A1-E837C69B4AF9}</x14:id>
        </ext>
      </extLst>
    </cfRule>
  </conditionalFormatting>
  <conditionalFormatting sqref="AL205:AM205">
    <cfRule type="dataBar" priority="33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{1A84748B-0174-4288-BC38-11BA7F155D3F}</x14:id>
        </ext>
      </extLst>
    </cfRule>
  </conditionalFormatting>
  <conditionalFormatting sqref="AL206:AM206">
    <cfRule type="dataBar" priority="32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{0210B581-5129-4098-91F3-FC6AB6258CFF}</x14:id>
        </ext>
      </extLst>
    </cfRule>
  </conditionalFormatting>
  <conditionalFormatting sqref="AL207:AM207">
    <cfRule type="dataBar" priority="31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{26895E25-C71B-48A2-A60A-BD07FC8C9EA4}</x14:id>
        </ext>
      </extLst>
    </cfRule>
  </conditionalFormatting>
  <conditionalFormatting sqref="AL208:AM208">
    <cfRule type="dataBar" priority="30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{08C7BD93-592C-49E7-8A3A-39614036F6C3}</x14:id>
        </ext>
      </extLst>
    </cfRule>
  </conditionalFormatting>
  <conditionalFormatting sqref="AL209:AM209">
    <cfRule type="dataBar" priority="29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{B43856CC-991F-45AC-B321-287D73DB3A42}</x14:id>
        </ext>
      </extLst>
    </cfRule>
  </conditionalFormatting>
  <conditionalFormatting sqref="AL210:AM210">
    <cfRule type="dataBar" priority="28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{8700CF9B-6525-4184-B42C-04C7D98FE4F5}</x14:id>
        </ext>
      </extLst>
    </cfRule>
  </conditionalFormatting>
  <conditionalFormatting sqref="AL211:AM211">
    <cfRule type="dataBar" priority="27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{DE3C5AB3-BB91-4B13-B5FE-A4A035E788D3}</x14:id>
        </ext>
      </extLst>
    </cfRule>
  </conditionalFormatting>
  <conditionalFormatting sqref="AL212:AM212">
    <cfRule type="dataBar" priority="26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{B3E447AE-B6B7-4EEB-B6AF-67725A85A74A}</x14:id>
        </ext>
      </extLst>
    </cfRule>
  </conditionalFormatting>
  <conditionalFormatting sqref="AL213:AM213">
    <cfRule type="dataBar" priority="25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{0010AF2A-9392-4651-AA72-5B636CA8DF69}</x14:id>
        </ext>
      </extLst>
    </cfRule>
  </conditionalFormatting>
  <conditionalFormatting sqref="AL214:AM214">
    <cfRule type="dataBar" priority="24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{37CF69E7-89A9-4007-9EF6-DF01BCA95286}</x14:id>
        </ext>
      </extLst>
    </cfRule>
  </conditionalFormatting>
  <conditionalFormatting sqref="AL215:AM215">
    <cfRule type="dataBar" priority="23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{6CF2492E-4A8B-431F-B1A1-52ABCF18B745}</x14:id>
        </ext>
      </extLst>
    </cfRule>
  </conditionalFormatting>
  <conditionalFormatting sqref="AL216:AM216">
    <cfRule type="dataBar" priority="22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{EBEC15A9-4B6C-4357-AD96-1F115B4D89EE}</x14:id>
        </ext>
      </extLst>
    </cfRule>
  </conditionalFormatting>
  <conditionalFormatting sqref="AL217:AM217">
    <cfRule type="dataBar" priority="21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{480DFBD8-D497-4773-A280-658669C6525D}</x14:id>
        </ext>
      </extLst>
    </cfRule>
  </conditionalFormatting>
  <conditionalFormatting sqref="AL218:AM218">
    <cfRule type="dataBar" priority="20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{43177ABC-2750-4513-8F76-506DF44426E1}</x14:id>
        </ext>
      </extLst>
    </cfRule>
  </conditionalFormatting>
  <conditionalFormatting sqref="AL219:AM219">
    <cfRule type="dataBar" priority="19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{C7885575-556D-49A4-9255-2E7651983478}</x14:id>
        </ext>
      </extLst>
    </cfRule>
  </conditionalFormatting>
  <conditionalFormatting sqref="AL220:AM220">
    <cfRule type="dataBar" priority="18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{623B4B6F-2CF7-48EC-AA1C-68091558B73A}</x14:id>
        </ext>
      </extLst>
    </cfRule>
  </conditionalFormatting>
  <conditionalFormatting sqref="AL221:AM221">
    <cfRule type="dataBar" priority="36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{EF1072D5-BFC2-4C33-BFCB-FF2A72DF0375}</x14:id>
        </ext>
      </extLst>
    </cfRule>
  </conditionalFormatting>
  <conditionalFormatting sqref="AL223:AM223">
    <cfRule type="dataBar" priority="37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{9803C794-44D0-42F6-99DF-04711584D69D}</x14:id>
        </ext>
      </extLst>
    </cfRule>
  </conditionalFormatting>
  <conditionalFormatting sqref="AL224:AM224">
    <cfRule type="dataBar" priority="38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{86B0C6F2-8CED-4A25-ADE6-04187FA5C94E}</x14:id>
        </ext>
      </extLst>
    </cfRule>
  </conditionalFormatting>
  <conditionalFormatting sqref="AL225:AM225">
    <cfRule type="dataBar" priority="39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{E7374C30-EF85-44E9-8244-F08ADD7B4E41}</x14:id>
        </ext>
      </extLst>
    </cfRule>
  </conditionalFormatting>
  <conditionalFormatting sqref="AL226:AM226">
    <cfRule type="dataBar" priority="40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{24EBE046-7635-4EE8-BB4A-F5CA81285B18}</x14:id>
        </ext>
      </extLst>
    </cfRule>
  </conditionalFormatting>
  <conditionalFormatting sqref="AL227:AM227">
    <cfRule type="dataBar" priority="41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{28A92325-DCB7-49E6-B2C3-FDC52E0D389C}</x14:id>
        </ext>
      </extLst>
    </cfRule>
  </conditionalFormatting>
  <conditionalFormatting sqref="AL228:AM228">
    <cfRule type="dataBar" priority="42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{B96E336D-1E44-40D9-9A1B-6E24D351BB3E}</x14:id>
        </ext>
      </extLst>
    </cfRule>
  </conditionalFormatting>
  <conditionalFormatting sqref="AL229:AM229">
    <cfRule type="dataBar" priority="17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{5D7D7AEF-1B42-469E-B7F0-F9B36BA065DC}</x14:id>
        </ext>
      </extLst>
    </cfRule>
  </conditionalFormatting>
  <conditionalFormatting sqref="AL230:AM230">
    <cfRule type="dataBar" priority="16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{5A61818C-9783-4081-B728-7D11E9A9428C}</x14:id>
        </ext>
      </extLst>
    </cfRule>
  </conditionalFormatting>
  <conditionalFormatting sqref="AL231:AM231">
    <cfRule type="dataBar" priority="15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{458F3A05-BB91-4E92-9440-E49FA465BD7D}</x14:id>
        </ext>
      </extLst>
    </cfRule>
  </conditionalFormatting>
  <conditionalFormatting sqref="AL232:AM232">
    <cfRule type="dataBar" priority="14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{AC47D1D9-4E47-4BBF-8751-9B1CFDAC367F}</x14:id>
        </ext>
      </extLst>
    </cfRule>
  </conditionalFormatting>
  <conditionalFormatting sqref="AL233:AM233">
    <cfRule type="dataBar" priority="13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{5912BD76-4ADF-4B70-9DB0-CD200B484B0E}</x14:id>
        </ext>
      </extLst>
    </cfRule>
  </conditionalFormatting>
  <conditionalFormatting sqref="AL234:AM234">
    <cfRule type="dataBar" priority="12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{05D01CAC-1901-4BF4-B4E1-28ECEE00CB1F}</x14:id>
        </ext>
      </extLst>
    </cfRule>
  </conditionalFormatting>
  <conditionalFormatting sqref="AL235:AM235">
    <cfRule type="dataBar" priority="43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{995DDD41-DFAD-45A1-9F96-4025A2E7BBAC}</x14:id>
        </ext>
      </extLst>
    </cfRule>
  </conditionalFormatting>
  <conditionalFormatting sqref="AL236:AM236">
    <cfRule type="dataBar" priority="44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{64E207D6-745D-42E6-BE57-0F739F4F2601}</x14:id>
        </ext>
      </extLst>
    </cfRule>
  </conditionalFormatting>
  <conditionalFormatting sqref="AL237:AM237">
    <cfRule type="dataBar" priority="45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{F886D097-812D-4958-BB00-87EAFE7CD649}</x14:id>
        </ext>
      </extLst>
    </cfRule>
  </conditionalFormatting>
  <conditionalFormatting sqref="AL238:AM238">
    <cfRule type="dataBar" priority="46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{4B7A8E21-B71C-4322-9990-6F1883E3F879}</x14:id>
        </ext>
      </extLst>
    </cfRule>
  </conditionalFormatting>
  <conditionalFormatting sqref="AL239:AM239">
    <cfRule type="dataBar" priority="47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{E98ABC24-191F-43D1-A1B9-CAB9C7D3D88D}</x14:id>
        </ext>
      </extLst>
    </cfRule>
  </conditionalFormatting>
  <conditionalFormatting sqref="AL240:AM240">
    <cfRule type="dataBar" priority="48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{FEB1FB2C-4B86-449A-91DA-DC5B0A815FB4}</x14:id>
        </ext>
      </extLst>
    </cfRule>
  </conditionalFormatting>
  <conditionalFormatting sqref="AL241:AM241">
    <cfRule type="dataBar" priority="49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{95BD40FA-D952-4FA9-A7C7-7B0FDF66A6E0}</x14:id>
        </ext>
      </extLst>
    </cfRule>
  </conditionalFormatting>
  <conditionalFormatting sqref="AL242:AM242">
    <cfRule type="dataBar" priority="50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{37E0992C-87A8-4E32-BB9B-A2DB3779D265}</x14:id>
        </ext>
      </extLst>
    </cfRule>
  </conditionalFormatting>
  <conditionalFormatting sqref="AL243:AM243">
    <cfRule type="dataBar" priority="51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{7CE6082F-3300-4266-960C-0ECCBBBCE809}</x14:id>
        </ext>
      </extLst>
    </cfRule>
  </conditionalFormatting>
  <conditionalFormatting sqref="AL244:AM244">
    <cfRule type="dataBar" priority="52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{CEB1CF48-2710-40A7-BB79-BA958AACB7B8}</x14:id>
        </ext>
      </extLst>
    </cfRule>
  </conditionalFormatting>
  <conditionalFormatting sqref="AL245:AM245">
    <cfRule type="dataBar" priority="53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{5CBBC3EF-7B21-4BDC-AE25-CE769E81C076}</x14:id>
        </ext>
      </extLst>
    </cfRule>
  </conditionalFormatting>
  <conditionalFormatting sqref="AL246:AM246">
    <cfRule type="dataBar" priority="54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{8E656FB8-3D01-4A83-B30C-2A7283556B04}</x14:id>
        </ext>
      </extLst>
    </cfRule>
  </conditionalFormatting>
  <conditionalFormatting sqref="AL247:AM247">
    <cfRule type="dataBar" priority="55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{F2E89867-E212-4527-8E31-4CE5385CF287}</x14:id>
        </ext>
      </extLst>
    </cfRule>
  </conditionalFormatting>
  <conditionalFormatting sqref="AL248:AM248">
    <cfRule type="dataBar" priority="11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{E69315E1-99D9-4D6E-9D90-BAD57A2F8668}</x14:id>
        </ext>
      </extLst>
    </cfRule>
  </conditionalFormatting>
  <conditionalFormatting sqref="AL249:AM249">
    <cfRule type="dataBar" priority="56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{DCEF736D-F8C0-4C03-B161-03B7FD7EF085}</x14:id>
        </ext>
      </extLst>
    </cfRule>
  </conditionalFormatting>
  <conditionalFormatting sqref="AL250:AM250">
    <cfRule type="dataBar" priority="57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{FCCC0386-A570-4F37-AA95-BF1F2B2EC2AC}</x14:id>
        </ext>
      </extLst>
    </cfRule>
  </conditionalFormatting>
  <conditionalFormatting sqref="AL251:AM251">
    <cfRule type="dataBar" priority="58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{D94CE9D7-9A1F-4D84-BF23-6EBC24E7BB2B}</x14:id>
        </ext>
      </extLst>
    </cfRule>
  </conditionalFormatting>
  <conditionalFormatting sqref="AL252:AM252">
    <cfRule type="dataBar" priority="59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{62078C70-018C-471A-8BA6-208B3F688128}</x14:id>
        </ext>
      </extLst>
    </cfRule>
  </conditionalFormatting>
  <conditionalFormatting sqref="AL253:AM253">
    <cfRule type="dataBar" priority="60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{E89E8C2E-4B20-4C9E-ADA6-0124AEB0500E}</x14:id>
        </ext>
      </extLst>
    </cfRule>
  </conditionalFormatting>
  <conditionalFormatting sqref="AL254:AM254">
    <cfRule type="dataBar" priority="61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{3EFC5C9C-4BB7-4FFB-BF7F-FFAE1BD6DE4E}</x14:id>
        </ext>
      </extLst>
    </cfRule>
  </conditionalFormatting>
  <conditionalFormatting sqref="AL255:AM255">
    <cfRule type="dataBar" priority="62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{8BFBBF98-2470-472D-9A7B-BCF0F8C7A0B8}</x14:id>
        </ext>
      </extLst>
    </cfRule>
  </conditionalFormatting>
  <conditionalFormatting sqref="AL256:AM256">
    <cfRule type="dataBar" priority="63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{450B28B6-978B-414A-827C-8398F06F75D1}</x14:id>
        </ext>
      </extLst>
    </cfRule>
  </conditionalFormatting>
  <conditionalFormatting sqref="AL257:AM257">
    <cfRule type="dataBar" priority="64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{D3E74AB1-CC34-4D0E-97B0-469F9A8960D0}</x14:id>
        </ext>
      </extLst>
    </cfRule>
  </conditionalFormatting>
  <conditionalFormatting sqref="AL258:AM258">
    <cfRule type="dataBar" priority="10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{BEA26A07-1687-411B-8DE3-B10EB3D22578}</x14:id>
        </ext>
      </extLst>
    </cfRule>
  </conditionalFormatting>
  <conditionalFormatting sqref="AL259:AM259">
    <cfRule type="dataBar" priority="9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{FD55E873-FA3F-4BB5-ADF0-D8D0656B4B89}</x14:id>
        </ext>
      </extLst>
    </cfRule>
  </conditionalFormatting>
  <conditionalFormatting sqref="AL260:AM260">
    <cfRule type="dataBar" priority="65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{D724C83B-3B00-4D6D-AE1D-C700ABD0F764}</x14:id>
        </ext>
      </extLst>
    </cfRule>
  </conditionalFormatting>
  <conditionalFormatting sqref="AL261:AM261">
    <cfRule type="dataBar" priority="66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{D628F664-EE99-4500-BF82-71415FE38740}</x14:id>
        </ext>
      </extLst>
    </cfRule>
  </conditionalFormatting>
  <conditionalFormatting sqref="AL262:AM262">
    <cfRule type="dataBar" priority="67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{27581D27-2737-4590-AE62-96871276BE28}</x14:id>
        </ext>
      </extLst>
    </cfRule>
  </conditionalFormatting>
  <conditionalFormatting sqref="AL263:AM263">
    <cfRule type="dataBar" priority="68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{5FAE3E0F-FD50-495B-B5AE-54C17B887D62}</x14:id>
        </ext>
      </extLst>
    </cfRule>
  </conditionalFormatting>
  <conditionalFormatting sqref="AL264:AM264">
    <cfRule type="dataBar" priority="69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{B88B2E32-5C29-4611-98A6-800A5FB41A20}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6AF228-0A73-40F2-BD78-8720E608DCE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A108335-2F71-4D5E-90A1-E837C69B4AF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84748B-0174-4288-BC38-11BA7F155D3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210B581-5129-4098-91F3-FC6AB6258CF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6895E25-C71B-48A2-A60A-BD07FC8C9EA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8C7BD93-592C-49E7-8A3A-39614036F6C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43856CC-991F-45AC-B321-287D73DB3A4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700CF9B-6525-4184-B42C-04C7D98FE4F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E3C5AB3-BB91-4B13-B5FE-A4A035E788D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3E447AE-B6B7-4EEB-B6AF-67725A85A74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010AF2A-9392-4651-AA72-5B636CA8DF6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7CF69E7-89A9-4007-9EF6-DF01BCA9528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CF2492E-4A8B-431F-B1A1-52ABCF18B74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EBEC15A9-4B6C-4357-AD96-1F115B4D89E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80DFBD8-D497-4773-A280-658669C6525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3177ABC-2750-4513-8F76-506DF44426E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7885575-556D-49A4-9255-2E765198347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23B4B6F-2CF7-48EC-AA1C-68091558B73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F1072D5-BFC2-4C33-BFCB-FF2A72DF037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803C794-44D0-42F6-99DF-04711584D69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6B0C6F2-8CED-4A25-ADE6-04187FA5C94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7374C30-EF85-44E9-8244-F08ADD7B4E4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4EBE046-7635-4EE8-BB4A-F5CA81285B1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8A92325-DCB7-49E6-B2C3-FDC52E0D389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96E336D-1E44-40D9-9A1B-6E24D351BB3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7D7AEF-1B42-469E-B7F0-F9B36BA065D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A61818C-9783-4081-B728-7D11E9A9428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58F3A05-BB91-4E92-9440-E49FA465BD7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C47D1D9-4E47-4BBF-8751-9B1CFDAC367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912BD76-4ADF-4B70-9DB0-CD200B484B0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5D01CAC-1901-4BF4-B4E1-28ECEE00CB1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95DDD41-DFAD-45A1-9F96-4025A2E7BBA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4E207D6-745D-42E6-BE57-0F739F4F260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886D097-812D-4958-BB00-87EAFE7CD649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B7A8E21-B71C-4322-9990-6F1883E3F879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98ABC24-191F-43D1-A1B9-CAB9C7D3D88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EB1FB2C-4B86-449A-91DA-DC5B0A815FB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5BD40FA-D952-4FA9-A7C7-7B0FDF66A6E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7E0992C-87A8-4E32-BB9B-A2DB3779D26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CE6082F-3300-4266-960C-0ECCBBBCE80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EB1CF48-2710-40A7-BB79-BA958AACB7B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CBBC3EF-7B21-4BDC-AE25-CE769E81C07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E656FB8-3D01-4A83-B30C-2A7283556B0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E89867-E212-4527-8E31-4CE5385CF28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69315E1-99D9-4D6E-9D90-BAD57A2F866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CEF736D-F8C0-4C03-B161-03B7FD7EF08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CCC0386-A570-4F37-AA95-BF1F2B2EC2A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94CE9D7-9A1F-4D84-BF23-6EBC24E7BB2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2078C70-018C-471A-8BA6-208B3F68812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89E8C2E-4B20-4C9E-ADA6-0124AEB0500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EFC5C9C-4BB7-4FFB-BF7F-FFAE1BD6DE4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BFBBF98-2470-472D-9A7B-BCF0F8C7A0B8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50B28B6-978B-414A-827C-8398F06F75D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3E74AB1-CC34-4D0E-97B0-469F9A8960D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EA26A07-1687-411B-8DE3-B10EB3D2257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D55E873-FA3F-4BB5-ADF0-D8D0656B4B8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724C83B-3B00-4D6D-AE1D-C700ABD0F76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628F664-EE99-4500-BF82-71415FE3874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7581D27-2737-4590-AE62-96871276BE2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FAE3E0F-FD50-495B-B5AE-54C17B887D6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88B2E32-5C29-4611-98A6-800A5FB41A2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12E-7C40-4BAF-9E2F-918725B07505}">
  <dimension ref="A1:AR267"/>
  <sheetViews>
    <sheetView rightToLeft="1" topLeftCell="G1" zoomScale="70" zoomScaleNormal="70" workbookViewId="0">
      <selection activeCell="M2" sqref="M2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21875" style="25" bestFit="1" customWidth="1"/>
    <col min="9" max="9" width="24.5546875" style="23" bestFit="1" customWidth="1"/>
    <col min="10" max="10" width="16.33203125" style="23" customWidth="1"/>
    <col min="11" max="11" width="14.109375" style="23" hidden="1" customWidth="1"/>
    <col min="12" max="14" width="20.6640625" style="23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71.88671875" style="23" bestFit="1" customWidth="1"/>
    <col min="29" max="29" width="15.77734375" style="28" bestFit="1" customWidth="1"/>
    <col min="30" max="30" width="13.6640625" style="29" bestFit="1" customWidth="1"/>
    <col min="31" max="31" width="43.44140625" style="23" bestFit="1" customWidth="1"/>
    <col min="32" max="32" width="28.33203125" style="23" bestFit="1" customWidth="1"/>
    <col min="33" max="33" width="13.5546875" style="23" bestFit="1" customWidth="1"/>
    <col min="34" max="34" width="99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02">
        <v>1</v>
      </c>
      <c r="H2" s="9">
        <v>276238036494</v>
      </c>
      <c r="I2" s="102" t="s">
        <v>1748</v>
      </c>
      <c r="J2" s="102" t="s">
        <v>1306</v>
      </c>
      <c r="K2" s="10" t="str">
        <f t="shared" ref="K2:K65" ca="1" si="0">IF(C2, TODAY(), "" )</f>
        <v/>
      </c>
      <c r="L2" s="11" t="s">
        <v>1057</v>
      </c>
      <c r="M2" s="11" t="s">
        <v>1808</v>
      </c>
      <c r="N2" s="11" t="s">
        <v>1809</v>
      </c>
      <c r="O2" s="102">
        <v>5501.2</v>
      </c>
      <c r="P2" s="102">
        <v>2</v>
      </c>
      <c r="Q2" s="12" t="str">
        <f>VLOOKUP(O2, '[1]لیست محصولات اردیبهشت ۱۴۰۳'!B:C,2,0)</f>
        <v>ورتکس | Vortex</v>
      </c>
      <c r="R2" s="102"/>
      <c r="S2" s="11">
        <f>VLOOKUP(O2, '[1]لیست محصولات اردیبهشت ۱۴۰۳'!B:F,5,0)</f>
        <v>750</v>
      </c>
      <c r="T2" s="13">
        <f>VLOOKUP(O2, '[1]لیست محصولات اردیبهشت ۱۴۰۳'!B:G,6,0)</f>
        <v>9900000</v>
      </c>
      <c r="U2" s="14"/>
      <c r="V2" s="15">
        <f t="shared" ref="V2:V65" si="1">IF(C2, P2, U2 )</f>
        <v>0</v>
      </c>
      <c r="W2" s="11">
        <f t="shared" ref="W2:W65" si="2">P2-V2</f>
        <v>2</v>
      </c>
      <c r="X2" s="13">
        <f t="shared" ref="X2:X65" si="3">P2*T2</f>
        <v>19800000</v>
      </c>
      <c r="Y2" s="16"/>
      <c r="Z2" s="13">
        <f t="shared" ref="Z2:Z65" si="4">X2-Y2</f>
        <v>19800000</v>
      </c>
      <c r="AA2" s="17" t="s">
        <v>141</v>
      </c>
      <c r="AB2" s="12" t="s">
        <v>1810</v>
      </c>
      <c r="AC2" s="18" t="s">
        <v>1811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کاشان خیابان امیرالمومنین بعد از میدان حجاب روبه روی کوچه ذوالفقار ۴۱ کافه ساده - مریم ابوترابی گودرزی 09361086713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276251672932</v>
      </c>
      <c r="I3" s="102" t="s">
        <v>1748</v>
      </c>
      <c r="J3" s="102"/>
      <c r="K3" s="10" t="str">
        <f t="shared" ca="1" si="0"/>
        <v/>
      </c>
      <c r="L3" s="11" t="s">
        <v>1812</v>
      </c>
      <c r="M3" s="11" t="s">
        <v>1813</v>
      </c>
      <c r="N3" s="11"/>
      <c r="O3" s="102">
        <v>5501.3</v>
      </c>
      <c r="P3" s="102">
        <v>1</v>
      </c>
      <c r="Q3" s="12" t="str">
        <f>VLOOKUP(O3, '[1]لیست محصولات اردیبهشت ۱۴۰۳'!B:C,2,0)</f>
        <v>ورتکس | Vortex</v>
      </c>
      <c r="R3" s="102"/>
      <c r="S3" s="11">
        <f>VLOOKUP(O3, '[1]لیست محصولات اردیبهشت ۱۴۰۳'!B:F,5,0)</f>
        <v>4000</v>
      </c>
      <c r="T3" s="13">
        <f>VLOOKUP(O3, '[1]لیست محصولات اردیبهشت ۱۴۰۳'!B:G,6,0)</f>
        <v>51200000</v>
      </c>
      <c r="U3" s="14"/>
      <c r="V3" s="15">
        <f t="shared" si="1"/>
        <v>0</v>
      </c>
      <c r="W3" s="11">
        <f t="shared" si="2"/>
        <v>1</v>
      </c>
      <c r="X3" s="13">
        <f t="shared" si="3"/>
        <v>51200000</v>
      </c>
      <c r="Y3" s="16"/>
      <c r="Z3" s="13">
        <f t="shared" si="4"/>
        <v>51200000</v>
      </c>
      <c r="AA3" s="17" t="s">
        <v>45</v>
      </c>
      <c r="AB3" s="12" t="s">
        <v>1814</v>
      </c>
      <c r="AC3" s="18" t="s">
        <v>1815</v>
      </c>
      <c r="AD3" s="19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>قم خیابان توحید ، خیابان جوادالائمه ، کوچه یک ، پلاک بیست و نه (بن بست)  - برهان رازینی 09353903036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02">
        <v>3</v>
      </c>
      <c r="H4" s="9">
        <v>807638</v>
      </c>
      <c r="I4" s="101" t="s">
        <v>1748</v>
      </c>
      <c r="J4" s="102"/>
      <c r="K4" s="10" t="str">
        <f t="shared" ca="1" si="0"/>
        <v/>
      </c>
      <c r="L4" s="11" t="s">
        <v>1071</v>
      </c>
      <c r="M4" s="11" t="s">
        <v>1589</v>
      </c>
      <c r="N4" s="11"/>
      <c r="O4" s="102">
        <v>5523.1</v>
      </c>
      <c r="P4" s="102">
        <v>1</v>
      </c>
      <c r="Q4" s="12" t="str">
        <f>VLOOKUP(O4, '[1]لیست محصولات اردیبهشت ۱۴۰۳'!B:C,2,0)</f>
        <v>کوتوا دانکن | Kotowa Duncan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2550000</v>
      </c>
      <c r="U4" s="14"/>
      <c r="V4" s="15">
        <f t="shared" si="1"/>
        <v>0</v>
      </c>
      <c r="W4" s="11">
        <f t="shared" si="2"/>
        <v>1</v>
      </c>
      <c r="X4" s="13">
        <f t="shared" si="3"/>
        <v>2550000</v>
      </c>
      <c r="Y4" s="16"/>
      <c r="Z4" s="13">
        <f t="shared" si="4"/>
        <v>2550000</v>
      </c>
      <c r="AA4" s="17" t="s">
        <v>292</v>
      </c>
      <c r="AB4" s="12" t="s">
        <v>1816</v>
      </c>
      <c r="AC4" s="18" t="s">
        <v>1817</v>
      </c>
      <c r="AD4" s="19"/>
      <c r="AE4" s="18"/>
      <c r="AF4" s="20"/>
      <c r="AG4" s="21" t="str">
        <f t="shared" si="5"/>
        <v>TRUE</v>
      </c>
      <c r="AH4" s="22" t="str">
        <f t="shared" si="6"/>
        <v>اصفهان نجف آباد - ازادگان-بلوار مهر-مجتمع افق ۲۷-واحد ۱۵  - ناهید آقایاری 09215860032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3">
        <v>4</v>
      </c>
      <c r="H5" s="125">
        <v>276293355816</v>
      </c>
      <c r="I5" s="123" t="s">
        <v>1818</v>
      </c>
      <c r="J5" s="123" t="s">
        <v>1306</v>
      </c>
      <c r="K5" s="10" t="str">
        <f t="shared" ca="1" si="0"/>
        <v/>
      </c>
      <c r="L5" s="121" t="s">
        <v>996</v>
      </c>
      <c r="M5" s="121" t="s">
        <v>997</v>
      </c>
      <c r="N5" s="121" t="s">
        <v>998</v>
      </c>
      <c r="O5" s="102">
        <v>5511.3</v>
      </c>
      <c r="P5" s="102">
        <v>4</v>
      </c>
      <c r="Q5" s="12" t="str">
        <f>VLOOKUP(O5, '[1]لیست محصولات اردیبهشت ۱۴۰۳'!B:C,2,0)</f>
        <v>هامبلا | Hambella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69600000</v>
      </c>
      <c r="U5" s="14"/>
      <c r="V5" s="15">
        <f t="shared" si="1"/>
        <v>0</v>
      </c>
      <c r="W5" s="11">
        <f t="shared" si="2"/>
        <v>4</v>
      </c>
      <c r="X5" s="13">
        <f t="shared" si="3"/>
        <v>278400000</v>
      </c>
      <c r="Y5" s="16"/>
      <c r="Z5" s="13">
        <f t="shared" si="4"/>
        <v>278400000</v>
      </c>
      <c r="AA5" s="133" t="s">
        <v>38</v>
      </c>
      <c r="AB5" s="131" t="s">
        <v>999</v>
      </c>
      <c r="AC5" s="127" t="s">
        <v>1000</v>
      </c>
      <c r="AD5" s="129"/>
      <c r="AE5" s="18"/>
      <c r="AF5" s="20"/>
      <c r="AG5" s="21" t="str">
        <f t="shared" si="5"/>
        <v>TRUE</v>
      </c>
      <c r="AH5" s="22" t="str">
        <f t="shared" si="6"/>
        <v>تهران خیابان انقلاب روبروی پارک دانشجو نبش کوچه بالاور کافه ایستگاه - عزیز شریعتی 09389651016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51"/>
      <c r="H6" s="182"/>
      <c r="I6" s="151"/>
      <c r="J6" s="151"/>
      <c r="K6" s="10" t="str">
        <f t="shared" ca="1" si="0"/>
        <v/>
      </c>
      <c r="L6" s="135"/>
      <c r="M6" s="135"/>
      <c r="N6" s="135"/>
      <c r="O6" s="102">
        <v>5501.3</v>
      </c>
      <c r="P6" s="102">
        <v>3</v>
      </c>
      <c r="Q6" s="12" t="str">
        <f>VLOOKUP(O6, '[1]لیست محصولات اردیبهشت ۱۴۰۳'!B:C,2,0)</f>
        <v>ورتکس | Vortex</v>
      </c>
      <c r="R6" s="102"/>
      <c r="S6" s="11">
        <f>VLOOKUP(O6, '[1]لیست محصولات اردیبهشت ۱۴۰۳'!B:F,5,0)</f>
        <v>4000</v>
      </c>
      <c r="T6" s="13">
        <f>VLOOKUP(O6, '[1]لیست محصولات اردیبهشت ۱۴۰۳'!B:G,6,0)</f>
        <v>51200000</v>
      </c>
      <c r="U6" s="14"/>
      <c r="V6" s="15">
        <f t="shared" si="1"/>
        <v>0</v>
      </c>
      <c r="W6" s="11">
        <f t="shared" si="2"/>
        <v>3</v>
      </c>
      <c r="X6" s="13">
        <f t="shared" si="3"/>
        <v>153600000</v>
      </c>
      <c r="Y6" s="16"/>
      <c r="Z6" s="13">
        <f t="shared" si="4"/>
        <v>153600000</v>
      </c>
      <c r="AA6" s="155"/>
      <c r="AB6" s="154"/>
      <c r="AC6" s="153"/>
      <c r="AD6" s="152"/>
      <c r="AE6" s="18"/>
      <c r="AF6" s="20"/>
      <c r="AG6" s="21" t="str">
        <f t="shared" si="5"/>
        <v>TRUE</v>
      </c>
      <c r="AH6" s="22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4"/>
      <c r="H7" s="126"/>
      <c r="I7" s="124"/>
      <c r="J7" s="124"/>
      <c r="K7" s="10" t="str">
        <f t="shared" ca="1" si="0"/>
        <v/>
      </c>
      <c r="L7" s="122"/>
      <c r="M7" s="122"/>
      <c r="N7" s="122"/>
      <c r="O7" s="102">
        <v>5522.1</v>
      </c>
      <c r="P7" s="102">
        <v>5</v>
      </c>
      <c r="Q7" s="12" t="str">
        <f>VLOOKUP(O7, '[1]لیست محصولات اردیبهشت ۱۴۰۳'!B:C,2,0)</f>
        <v>تامارا | Tamara</v>
      </c>
      <c r="R7" s="102"/>
      <c r="S7" s="11">
        <f>VLOOKUP(O7, '[1]لیست محصولات اردیبهشت ۱۴۰۳'!B:F,5,0)</f>
        <v>150</v>
      </c>
      <c r="T7" s="13">
        <f>VLOOKUP(O7, '[1]لیست محصولات اردیبهشت ۱۴۰۳'!B:G,6,0)</f>
        <v>2600000</v>
      </c>
      <c r="U7" s="24"/>
      <c r="V7" s="15">
        <f t="shared" si="1"/>
        <v>0</v>
      </c>
      <c r="W7" s="11">
        <f t="shared" si="2"/>
        <v>5</v>
      </c>
      <c r="X7" s="13">
        <f t="shared" si="3"/>
        <v>13000000</v>
      </c>
      <c r="Y7" s="16"/>
      <c r="Z7" s="13">
        <f t="shared" si="4"/>
        <v>13000000</v>
      </c>
      <c r="AA7" s="134"/>
      <c r="AB7" s="132"/>
      <c r="AC7" s="128"/>
      <c r="AD7" s="130"/>
      <c r="AE7" s="18"/>
      <c r="AF7" s="20"/>
      <c r="AG7" s="21" t="str">
        <f t="shared" si="5"/>
        <v>TRUE</v>
      </c>
      <c r="AH7" s="22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5</v>
      </c>
      <c r="H8" s="9">
        <v>276306605641</v>
      </c>
      <c r="I8" s="102" t="s">
        <v>1818</v>
      </c>
      <c r="J8" s="102"/>
      <c r="K8" s="10" t="str">
        <f t="shared" ca="1" si="0"/>
        <v/>
      </c>
      <c r="L8" s="11" t="s">
        <v>116</v>
      </c>
      <c r="M8" s="11" t="s">
        <v>1819</v>
      </c>
      <c r="N8" s="11" t="s">
        <v>140</v>
      </c>
      <c r="O8" s="102">
        <v>5522.2</v>
      </c>
      <c r="P8" s="102">
        <v>5</v>
      </c>
      <c r="Q8" s="12" t="str">
        <f>VLOOKUP(O8, '[1]لیست محصولات اردیبهشت ۱۴۰۳'!B:C,2,0)</f>
        <v>تامارا | Tamara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12450000</v>
      </c>
      <c r="U8" s="14"/>
      <c r="V8" s="15">
        <f t="shared" si="1"/>
        <v>0</v>
      </c>
      <c r="W8" s="11">
        <f t="shared" si="2"/>
        <v>5</v>
      </c>
      <c r="X8" s="13">
        <f t="shared" si="3"/>
        <v>62250000</v>
      </c>
      <c r="Y8" s="16"/>
      <c r="Z8" s="13">
        <f t="shared" si="4"/>
        <v>62250000</v>
      </c>
      <c r="AA8" s="17" t="s">
        <v>141</v>
      </c>
      <c r="AB8" s="12" t="s">
        <v>142</v>
      </c>
      <c r="AC8" s="18" t="s">
        <v>143</v>
      </c>
      <c r="AD8" s="19"/>
      <c r="AE8" s="18"/>
      <c r="AF8" s="20"/>
      <c r="AG8" s="21" t="str">
        <f t="shared" si="5"/>
        <v>TRUE</v>
      </c>
      <c r="AH8" s="22" t="str">
        <f t="shared" si="6"/>
        <v>کاشان خیابان جانبازان نرسیده به میدان ۱۲ فروردین کافه ریبار - علیرضا امانتی کاشانی 09386353223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6</v>
      </c>
      <c r="H9" s="9">
        <v>448357</v>
      </c>
      <c r="I9" s="101" t="s">
        <v>1818</v>
      </c>
      <c r="J9" s="102"/>
      <c r="K9" s="10" t="str">
        <f t="shared" ca="1" si="0"/>
        <v/>
      </c>
      <c r="L9" s="100" t="s">
        <v>234</v>
      </c>
      <c r="M9" s="11" t="s">
        <v>1820</v>
      </c>
      <c r="N9" s="11" t="s">
        <v>1821</v>
      </c>
      <c r="O9" s="102">
        <v>5501.2</v>
      </c>
      <c r="P9" s="102">
        <v>6</v>
      </c>
      <c r="Q9" s="12" t="str">
        <f>VLOOKUP(O9, '[1]لیست محصولات اردیبهشت ۱۴۰۳'!B:C,2,0)</f>
        <v>ورتکس | Vortex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9900000</v>
      </c>
      <c r="U9" s="14"/>
      <c r="V9" s="15">
        <f t="shared" si="1"/>
        <v>0</v>
      </c>
      <c r="W9" s="11">
        <f t="shared" si="2"/>
        <v>6</v>
      </c>
      <c r="X9" s="13">
        <f t="shared" si="3"/>
        <v>59400000</v>
      </c>
      <c r="Y9" s="16"/>
      <c r="Z9" s="13">
        <f t="shared" si="4"/>
        <v>59400000</v>
      </c>
      <c r="AA9" s="17" t="s">
        <v>38</v>
      </c>
      <c r="AB9" s="12" t="s">
        <v>1822</v>
      </c>
      <c r="AC9" s="18" t="s">
        <v>1823</v>
      </c>
      <c r="AD9" s="19" t="s">
        <v>41</v>
      </c>
      <c r="AE9" s="18"/>
      <c r="AF9" s="20"/>
      <c r="AG9" s="21" t="str">
        <f t="shared" si="5"/>
        <v>TRUE</v>
      </c>
      <c r="AH9" s="22" t="str">
        <f t="shared" si="6"/>
        <v>تهران خ شریعتی، خ بهشتی، بین خ اندیشه و خ داریوش پلاک ۹۸ کافه اِران - بردیا پورمند 09125787854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7</v>
      </c>
      <c r="H10" s="9">
        <v>276310381040</v>
      </c>
      <c r="I10" s="101" t="s">
        <v>1818</v>
      </c>
      <c r="J10" s="102" t="s">
        <v>1306</v>
      </c>
      <c r="K10" s="10" t="str">
        <f t="shared" ca="1" si="0"/>
        <v/>
      </c>
      <c r="L10" s="100" t="s">
        <v>121</v>
      </c>
      <c r="M10" s="100" t="s">
        <v>122</v>
      </c>
      <c r="N10" s="11" t="s">
        <v>123</v>
      </c>
      <c r="O10" s="102">
        <v>5501.3</v>
      </c>
      <c r="P10" s="102">
        <v>5</v>
      </c>
      <c r="Q10" s="12" t="str">
        <f>VLOOKUP(O10, '[1]لیست محصولات اردیبهشت ۱۴۰۳'!B:C,2,0)</f>
        <v>ورتکس | Vortex</v>
      </c>
      <c r="R10" s="102"/>
      <c r="S10" s="11">
        <f>VLOOKUP(O10, '[1]لیست محصولات اردیبهشت ۱۴۰۳'!B:F,5,0)</f>
        <v>4000</v>
      </c>
      <c r="T10" s="13">
        <f>VLOOKUP(O10, '[1]لیست محصولات اردیبهشت ۱۴۰۳'!B:G,6,0)</f>
        <v>51200000</v>
      </c>
      <c r="U10" s="14"/>
      <c r="V10" s="15">
        <f t="shared" si="1"/>
        <v>0</v>
      </c>
      <c r="W10" s="11">
        <f t="shared" si="2"/>
        <v>5</v>
      </c>
      <c r="X10" s="13">
        <f t="shared" si="3"/>
        <v>256000000</v>
      </c>
      <c r="Y10" s="16"/>
      <c r="Z10" s="13">
        <f t="shared" si="4"/>
        <v>256000000</v>
      </c>
      <c r="AA10" s="17" t="s">
        <v>124</v>
      </c>
      <c r="AB10" s="12" t="s">
        <v>1824</v>
      </c>
      <c r="AC10" s="18" t="s">
        <v>126</v>
      </c>
      <c r="AD10" s="19"/>
      <c r="AE10" s="18"/>
      <c r="AF10" s="20"/>
      <c r="AG10" s="21" t="str">
        <f t="shared" si="5"/>
        <v>TRUE</v>
      </c>
      <c r="AH10" s="22" t="str">
        <f t="shared" si="6"/>
        <v>نوشهر منطقه چلندر رو به روی وردی چلندر کافه لکسون - رامین حسابیان 09163074331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3">
        <v>8</v>
      </c>
      <c r="H11" s="125">
        <v>276315915306</v>
      </c>
      <c r="I11" s="123" t="s">
        <v>1818</v>
      </c>
      <c r="J11" s="123"/>
      <c r="K11" s="10" t="str">
        <f t="shared" ca="1" si="0"/>
        <v/>
      </c>
      <c r="L11" s="121" t="s">
        <v>437</v>
      </c>
      <c r="M11" s="121" t="s">
        <v>1041</v>
      </c>
      <c r="N11" s="121" t="s">
        <v>1042</v>
      </c>
      <c r="O11" s="102">
        <v>5522.1</v>
      </c>
      <c r="P11" s="102">
        <v>1</v>
      </c>
      <c r="Q11" s="12" t="str">
        <f>VLOOKUP(O11, '[1]لیست محصولات اردیبهشت ۱۴۰۳'!B:C,2,0)</f>
        <v>تامارا | Tamara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2600000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2600000</v>
      </c>
      <c r="Y11" s="16"/>
      <c r="Z11" s="13">
        <f t="shared" si="4"/>
        <v>2600000</v>
      </c>
      <c r="AA11" s="133" t="s">
        <v>38</v>
      </c>
      <c r="AB11" s="131" t="s">
        <v>1825</v>
      </c>
      <c r="AC11" s="127" t="s">
        <v>1044</v>
      </c>
      <c r="AD11" s="129" t="s">
        <v>41</v>
      </c>
      <c r="AE11" s="18"/>
      <c r="AF11" s="20"/>
      <c r="AG11" s="21" t="str">
        <f t="shared" si="5"/>
        <v>TRUE</v>
      </c>
      <c r="AH11" s="22" t="str">
        <f t="shared" si="6"/>
        <v>تهران تهرانپارس فلکه اول جنب میدان بوتیک کافه ملودی - افشین درخشانی 09197241258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24"/>
      <c r="H12" s="126"/>
      <c r="I12" s="124"/>
      <c r="J12" s="124"/>
      <c r="K12" s="10" t="str">
        <f t="shared" ca="1" si="0"/>
        <v/>
      </c>
      <c r="L12" s="122"/>
      <c r="M12" s="122"/>
      <c r="N12" s="122"/>
      <c r="O12" s="102">
        <v>5523.1</v>
      </c>
      <c r="P12" s="102">
        <v>1</v>
      </c>
      <c r="Q12" s="12" t="str">
        <f>VLOOKUP(O12, '[1]لیست محصولات اردیبهشت ۱۴۰۳'!B:C,2,0)</f>
        <v>کوتوا دانکن | Kotowa Duncan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2550000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2550000</v>
      </c>
      <c r="Y12" s="16"/>
      <c r="Z12" s="13">
        <f t="shared" si="4"/>
        <v>2550000</v>
      </c>
      <c r="AA12" s="134"/>
      <c r="AB12" s="132"/>
      <c r="AC12" s="128"/>
      <c r="AD12" s="130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6">
        <v>9</v>
      </c>
      <c r="H13" s="139"/>
      <c r="I13" s="136" t="s">
        <v>1818</v>
      </c>
      <c r="J13" s="123"/>
      <c r="K13" s="10" t="str">
        <f t="shared" ca="1" si="0"/>
        <v/>
      </c>
      <c r="L13" s="121"/>
      <c r="M13" s="121"/>
      <c r="N13" s="121" t="s">
        <v>137</v>
      </c>
      <c r="O13" s="102">
        <v>5501.3</v>
      </c>
      <c r="P13" s="102">
        <v>2</v>
      </c>
      <c r="Q13" s="12" t="str">
        <f>VLOOKUP(O13, '[1]لیست محصولات اردیبهشت ۱۴۰۳'!B:C,2,0)</f>
        <v>ورتکس | Vortex</v>
      </c>
      <c r="R13" s="102"/>
      <c r="S13" s="11">
        <f>VLOOKUP(O13, '[1]لیست محصولات اردیبهشت ۱۴۰۳'!B:F,5,0)</f>
        <v>4000</v>
      </c>
      <c r="T13" s="13">
        <f>VLOOKUP(O13, '[1]لیست محصولات اردیبهشت ۱۴۰۳'!B:G,6,0)</f>
        <v>51200000</v>
      </c>
      <c r="U13" s="24"/>
      <c r="V13" s="15">
        <f t="shared" si="1"/>
        <v>0</v>
      </c>
      <c r="W13" s="11">
        <f t="shared" si="2"/>
        <v>2</v>
      </c>
      <c r="X13" s="13">
        <f t="shared" si="3"/>
        <v>102400000</v>
      </c>
      <c r="Y13" s="16"/>
      <c r="Z13" s="13">
        <f>X13-Y13</f>
        <v>102400000</v>
      </c>
      <c r="AA13" s="133" t="s">
        <v>38</v>
      </c>
      <c r="AB13" s="131" t="s">
        <v>67</v>
      </c>
      <c r="AC13" s="127" t="s">
        <v>138</v>
      </c>
      <c r="AD13" s="129"/>
      <c r="AE13" s="18"/>
      <c r="AF13" s="20"/>
      <c r="AG13" s="21" t="str">
        <f t="shared" si="5"/>
        <v>TRUE</v>
      </c>
      <c r="AH13" s="22" t="str">
        <f t="shared" si="6"/>
        <v>تهران - کافه آرمه -   09124047817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8"/>
      <c r="H14" s="141"/>
      <c r="I14" s="138"/>
      <c r="J14" s="124"/>
      <c r="K14" s="10" t="str">
        <f t="shared" ca="1" si="0"/>
        <v/>
      </c>
      <c r="L14" s="122"/>
      <c r="M14" s="122"/>
      <c r="N14" s="122"/>
      <c r="O14" s="102">
        <v>5511.1</v>
      </c>
      <c r="P14" s="102">
        <v>2</v>
      </c>
      <c r="Q14" s="12" t="str">
        <f>VLOOKUP(O14, '[1]لیست محصولات اردیبهشت ۱۴۰۳'!B:C,2,0)</f>
        <v>هامبلا | Hambella</v>
      </c>
      <c r="R14" s="102" t="s">
        <v>148</v>
      </c>
      <c r="S14" s="11">
        <f>VLOOKUP(O14, '[1]لیست محصولات اردیبهشت ۱۴۰۳'!B:F,5,0)</f>
        <v>150</v>
      </c>
      <c r="T14" s="13">
        <f>VLOOKUP(O14, '[1]لیست محصولات اردیبهشت ۱۴۰۳'!B:G,6,0)</f>
        <v>2800000</v>
      </c>
      <c r="U14" s="14"/>
      <c r="V14" s="15">
        <f t="shared" si="1"/>
        <v>0</v>
      </c>
      <c r="W14" s="11">
        <f t="shared" si="2"/>
        <v>2</v>
      </c>
      <c r="X14" s="13">
        <f t="shared" si="3"/>
        <v>5600000</v>
      </c>
      <c r="Y14" s="16"/>
      <c r="Z14" s="13">
        <f t="shared" si="4"/>
        <v>5600000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23">
        <v>10</v>
      </c>
      <c r="H15" s="125">
        <v>276316396044</v>
      </c>
      <c r="I15" s="123" t="s">
        <v>1818</v>
      </c>
      <c r="J15" s="123"/>
      <c r="K15" s="10" t="str">
        <f t="shared" ca="1" si="0"/>
        <v/>
      </c>
      <c r="L15" s="121" t="s">
        <v>1006</v>
      </c>
      <c r="M15" s="121" t="s">
        <v>1826</v>
      </c>
      <c r="N15" s="121" t="s">
        <v>1284</v>
      </c>
      <c r="O15" s="102">
        <v>5501.2</v>
      </c>
      <c r="P15" s="102">
        <v>1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750</v>
      </c>
      <c r="T15" s="13">
        <f>VLOOKUP(O15, '[1]لیست محصولات اردیبهشت ۱۴۰۳'!B:G,6,0)</f>
        <v>9900000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9900000</v>
      </c>
      <c r="Y15" s="16"/>
      <c r="Z15" s="13">
        <f t="shared" si="4"/>
        <v>9900000</v>
      </c>
      <c r="AA15" s="133" t="s">
        <v>105</v>
      </c>
      <c r="AB15" s="131" t="s">
        <v>1827</v>
      </c>
      <c r="AC15" s="127" t="s">
        <v>1828</v>
      </c>
      <c r="AD15" s="129"/>
      <c r="AE15" s="18"/>
      <c r="AF15" s="20"/>
      <c r="AG15" s="21" t="str">
        <f t="shared" si="5"/>
        <v>TRUE</v>
      </c>
      <c r="AH15" s="22" t="str">
        <f t="shared" si="6"/>
        <v>رشت چهار راه گلسار ابتدای تختی روبروی شهرداری منطقه ۳ کافه نیروانا - معین امدادی 09118872550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24"/>
      <c r="K16" s="10" t="str">
        <f t="shared" ca="1" si="0"/>
        <v/>
      </c>
      <c r="L16" s="122"/>
      <c r="M16" s="122"/>
      <c r="N16" s="122"/>
      <c r="O16" s="102">
        <v>5511.22</v>
      </c>
      <c r="P16" s="102">
        <v>1</v>
      </c>
      <c r="Q16" s="65" t="str">
        <f>VLOOKUP(O16, '[1]لیست محصولات اردیبهشت ۱۴۰۳'!B:C,2,0)</f>
        <v>هامبلا(رست دمی) | Hambella( Filter Roast)</v>
      </c>
      <c r="R16" s="102"/>
      <c r="S16" s="11">
        <f>VLOOKUP(O16, '[1]لیست محصولات اردیبهشت ۱۴۰۳'!B:F,5,0)</f>
        <v>750</v>
      </c>
      <c r="T16" s="13">
        <f>VLOOKUP(O16, '[1]لیست محصولات اردیبهشت ۱۴۰۳'!B:G,6,0)</f>
        <v>13350000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13350000</v>
      </c>
      <c r="Y16" s="16"/>
      <c r="Z16" s="13">
        <f t="shared" si="4"/>
        <v>13350000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63">
        <v>12</v>
      </c>
      <c r="H17" s="64"/>
      <c r="I17" s="63" t="s">
        <v>1818</v>
      </c>
      <c r="J17" s="102" t="s">
        <v>1306</v>
      </c>
      <c r="K17" s="10" t="str">
        <f t="shared" ca="1" si="0"/>
        <v/>
      </c>
      <c r="L17" s="11" t="s">
        <v>216</v>
      </c>
      <c r="M17" s="11" t="s">
        <v>423</v>
      </c>
      <c r="N17" s="11" t="s">
        <v>424</v>
      </c>
      <c r="O17" s="102">
        <v>5501.3</v>
      </c>
      <c r="P17" s="102">
        <v>2</v>
      </c>
      <c r="Q17" s="12" t="str">
        <f>VLOOKUP(O17, '[1]لیست محصولات اردیبهشت ۱۴۰۳'!B:C,2,0)</f>
        <v>ورتکس | Vortex</v>
      </c>
      <c r="R17" s="102"/>
      <c r="S17" s="11">
        <f>VLOOKUP(O17, '[1]لیست محصولات اردیبهشت ۱۴۰۳'!B:F,5,0)</f>
        <v>4000</v>
      </c>
      <c r="T17" s="13">
        <f>VLOOKUP(O17, '[1]لیست محصولات اردیبهشت ۱۴۰۳'!B:G,6,0)</f>
        <v>51200000</v>
      </c>
      <c r="U17" s="14"/>
      <c r="V17" s="15">
        <f t="shared" si="1"/>
        <v>0</v>
      </c>
      <c r="W17" s="11">
        <f t="shared" si="2"/>
        <v>2</v>
      </c>
      <c r="X17" s="13">
        <f t="shared" si="3"/>
        <v>102400000</v>
      </c>
      <c r="Y17" s="16"/>
      <c r="Z17" s="13">
        <f t="shared" si="4"/>
        <v>102400000</v>
      </c>
      <c r="AA17" s="17" t="s">
        <v>38</v>
      </c>
      <c r="AB17" s="12" t="s">
        <v>67</v>
      </c>
      <c r="AC17" s="18" t="s">
        <v>426</v>
      </c>
      <c r="AD17" s="19"/>
      <c r="AE17" s="18"/>
      <c r="AF17" s="20"/>
      <c r="AG17" s="21" t="str">
        <f t="shared" si="5"/>
        <v>TRUE</v>
      </c>
      <c r="AH17" s="22" t="str">
        <f t="shared" si="6"/>
        <v>تهران - کافه فوکاچا - امیرحسین قزلباش 09127891169</v>
      </c>
    </row>
    <row r="18" spans="1:34" ht="22.35" customHeight="1">
      <c r="A18" s="7"/>
      <c r="B18" s="7"/>
      <c r="C18" s="7"/>
      <c r="D18" s="7"/>
      <c r="E18" s="7"/>
      <c r="F18" s="8"/>
      <c r="G18" s="102">
        <v>13</v>
      </c>
      <c r="H18" s="9">
        <v>276318542065</v>
      </c>
      <c r="I18" s="102" t="s">
        <v>1818</v>
      </c>
      <c r="J18" s="102" t="s">
        <v>1306</v>
      </c>
      <c r="K18" s="10" t="str">
        <f t="shared" ca="1" si="0"/>
        <v/>
      </c>
      <c r="L18" s="11" t="s">
        <v>735</v>
      </c>
      <c r="M18" s="11" t="s">
        <v>736</v>
      </c>
      <c r="N18" s="11" t="s">
        <v>737</v>
      </c>
      <c r="O18" s="102">
        <v>5501.3</v>
      </c>
      <c r="P18" s="102">
        <v>1</v>
      </c>
      <c r="Q18" s="12" t="str">
        <f>VLOOKUP(O18, '[1]لیست محصولات اردیبهشت ۱۴۰۳'!B:C,2,0)</f>
        <v>ورتکس | Vortex</v>
      </c>
      <c r="R18" s="102"/>
      <c r="S18" s="11">
        <f>VLOOKUP(O18, '[1]لیست محصولات اردیبهشت ۱۴۰۳'!B:F,5,0)</f>
        <v>4000</v>
      </c>
      <c r="T18" s="13">
        <f>VLOOKUP(O18, '[1]لیست محصولات اردیبهشت ۱۴۰۳'!B:G,6,0)</f>
        <v>51200000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51200000</v>
      </c>
      <c r="Y18" s="16"/>
      <c r="Z18" s="13">
        <f t="shared" si="4"/>
        <v>51200000</v>
      </c>
      <c r="AA18" s="17" t="s">
        <v>226</v>
      </c>
      <c r="AB18" s="12" t="s">
        <v>738</v>
      </c>
      <c r="AC18" s="18" t="s">
        <v>739</v>
      </c>
      <c r="AD18" s="19"/>
      <c r="AE18" s="18"/>
      <c r="AF18" s="20"/>
      <c r="AG18" s="21" t="str">
        <f t="shared" si="5"/>
        <v>TRUE</v>
      </c>
      <c r="AH18" s="22" t="str">
        <f t="shared" si="6"/>
        <v>ارومیه خیابان درستکار روبروی اکبر جوجه غذای اماده قابلمه کافه بابون - رعنا آزادبخت 09036383804</v>
      </c>
    </row>
    <row r="19" spans="1:34" ht="22.35" hidden="1" customHeight="1">
      <c r="A19" s="7"/>
      <c r="B19" s="7"/>
      <c r="C19" s="7"/>
      <c r="D19" s="7"/>
      <c r="E19" s="7"/>
      <c r="F19" s="8"/>
      <c r="G19" s="63"/>
      <c r="H19" s="64"/>
      <c r="I19" s="63"/>
      <c r="J19" s="63"/>
      <c r="K19" s="106"/>
      <c r="L19" s="108"/>
      <c r="M19" s="108"/>
      <c r="N19" s="108"/>
      <c r="O19" s="63"/>
      <c r="P19" s="63"/>
      <c r="Q19" s="107"/>
      <c r="R19" s="63"/>
      <c r="S19" s="108"/>
      <c r="T19" s="109"/>
      <c r="U19" s="110"/>
      <c r="V19" s="111"/>
      <c r="W19" s="108"/>
      <c r="X19" s="109"/>
      <c r="Y19" s="112"/>
      <c r="Z19" s="109"/>
      <c r="AA19" s="116"/>
      <c r="AB19" s="107"/>
      <c r="AC19" s="113"/>
      <c r="AD19" s="117"/>
      <c r="AE19" s="113"/>
      <c r="AF19" s="114"/>
      <c r="AG19" s="21" t="str">
        <f t="shared" si="5"/>
        <v>FALSE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14</v>
      </c>
      <c r="H20" s="9">
        <v>601792</v>
      </c>
      <c r="I20" s="102" t="s">
        <v>1818</v>
      </c>
      <c r="J20" s="102"/>
      <c r="K20" s="10" t="str">
        <f t="shared" ca="1" si="0"/>
        <v/>
      </c>
      <c r="L20" s="11" t="s">
        <v>899</v>
      </c>
      <c r="M20" s="11" t="s">
        <v>900</v>
      </c>
      <c r="N20" s="11" t="s">
        <v>1833</v>
      </c>
      <c r="O20" s="102">
        <v>5511.22</v>
      </c>
      <c r="P20" s="102">
        <v>4</v>
      </c>
      <c r="Q20" s="65" t="str">
        <f>VLOOKUP(O20, '[1]لیست محصولات اردیبهشت ۱۴۰۳'!B:C,2,0)</f>
        <v>هامبلا(رست دمی) | Hambella( Filter Roast)</v>
      </c>
      <c r="R20" s="102"/>
      <c r="S20" s="11">
        <f>VLOOKUP(O20, '[1]لیست محصولات اردیبهشت ۱۴۰۳'!B:F,5,0)</f>
        <v>750</v>
      </c>
      <c r="T20" s="13">
        <f>VLOOKUP(O20, '[1]لیست محصولات اردیبهشت ۱۴۰۳'!B:G,6,0)</f>
        <v>13350000</v>
      </c>
      <c r="U20" s="14"/>
      <c r="V20" s="15">
        <f t="shared" si="1"/>
        <v>0</v>
      </c>
      <c r="W20" s="11">
        <f t="shared" si="2"/>
        <v>4</v>
      </c>
      <c r="X20" s="13">
        <f t="shared" si="3"/>
        <v>53400000</v>
      </c>
      <c r="Y20" s="16"/>
      <c r="Z20" s="13">
        <f t="shared" si="4"/>
        <v>53400000</v>
      </c>
      <c r="AA20" s="17" t="s">
        <v>38</v>
      </c>
      <c r="AB20" s="12" t="s">
        <v>1834</v>
      </c>
      <c r="AC20" s="18" t="s">
        <v>902</v>
      </c>
      <c r="AD20" s="19" t="s">
        <v>41</v>
      </c>
      <c r="AE20" s="103" t="s">
        <v>664</v>
      </c>
      <c r="AF20" s="20"/>
      <c r="AG20" s="21" t="str">
        <f t="shared" si="5"/>
        <v>TRUE</v>
      </c>
      <c r="AH20" s="22" t="str">
        <f t="shared" si="6"/>
        <v>تهران نیاوران ، بعد از سه راه یاسر ، نرسیده به مژده ، نبش بن بست آهنگ  برگرهایم - نیاز دادمان 09129751257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15</v>
      </c>
      <c r="H21" s="9">
        <v>276324108919</v>
      </c>
      <c r="I21" s="102" t="s">
        <v>1818</v>
      </c>
      <c r="J21" s="102"/>
      <c r="K21" s="10" t="str">
        <f t="shared" ca="1" si="0"/>
        <v/>
      </c>
      <c r="L21" s="11" t="s">
        <v>1835</v>
      </c>
      <c r="M21" s="11" t="s">
        <v>1797</v>
      </c>
      <c r="N21" s="11"/>
      <c r="O21" s="102">
        <v>3326.1</v>
      </c>
      <c r="P21" s="102">
        <v>1</v>
      </c>
      <c r="Q21" s="12" t="str">
        <f>VLOOKUP(O21, '[1]لیست محصولات اردیبهشت ۱۴۰۳'!B:C,2,0)</f>
        <v>میاگروس | Milagros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3750000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3750000</v>
      </c>
      <c r="Y21" s="16"/>
      <c r="Z21" s="13">
        <f t="shared" si="4"/>
        <v>3750000</v>
      </c>
      <c r="AA21" s="17" t="s">
        <v>141</v>
      </c>
      <c r="AB21" s="12" t="s">
        <v>1836</v>
      </c>
      <c r="AC21" s="18" t="s">
        <v>1837</v>
      </c>
      <c r="AD21" s="19"/>
      <c r="AE21" s="18"/>
      <c r="AF21" s="20"/>
      <c r="AG21" s="21" t="str">
        <f t="shared" si="5"/>
        <v>TRUE</v>
      </c>
      <c r="AH21" s="22" t="str">
        <f t="shared" si="6"/>
        <v>کاشان بلوار مطهری، کوچه ضیافت، کوچه 12 متری صداقت، خانه چهارم از چپ  - ابوالفضل زمانی 09357635323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6">
        <v>16</v>
      </c>
      <c r="H22" s="139"/>
      <c r="I22" s="136" t="s">
        <v>1818</v>
      </c>
      <c r="J22" s="123" t="s">
        <v>1306</v>
      </c>
      <c r="K22" s="10" t="str">
        <f t="shared" ca="1" si="0"/>
        <v/>
      </c>
      <c r="L22" s="121" t="s">
        <v>64</v>
      </c>
      <c r="M22" s="121" t="s">
        <v>65</v>
      </c>
      <c r="N22" s="121" t="s">
        <v>66</v>
      </c>
      <c r="O22" s="102">
        <v>5501.3</v>
      </c>
      <c r="P22" s="102">
        <v>1</v>
      </c>
      <c r="Q22" s="12" t="str">
        <f>VLOOKUP(O22, '[1]لیست محصولات اردیبهشت ۱۴۰۳'!B:C,2,0)</f>
        <v>ورتکس | Vortex</v>
      </c>
      <c r="R22" s="102"/>
      <c r="S22" s="11">
        <f>VLOOKUP(O22, '[1]لیست محصولات اردیبهشت ۱۴۰۳'!B:F,5,0)</f>
        <v>4000</v>
      </c>
      <c r="T22" s="13">
        <f>VLOOKUP(O22, '[1]لیست محصولات اردیبهشت ۱۴۰۳'!B:G,6,0)</f>
        <v>51200000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51200000</v>
      </c>
      <c r="Y22" s="16"/>
      <c r="Z22" s="13">
        <f t="shared" si="4"/>
        <v>51200000</v>
      </c>
      <c r="AA22" s="133" t="s">
        <v>38</v>
      </c>
      <c r="AB22" s="131" t="s">
        <v>67</v>
      </c>
      <c r="AC22" s="127" t="s">
        <v>68</v>
      </c>
      <c r="AD22" s="129"/>
      <c r="AE22" s="18"/>
      <c r="AF22" s="20"/>
      <c r="AG22" s="21" t="str">
        <f t="shared" si="5"/>
        <v>TRUE</v>
      </c>
      <c r="AH22" s="22" t="str">
        <f t="shared" si="6"/>
        <v>تهران - ویوو لانژ - مهدی مولایی 09197844409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38"/>
      <c r="H23" s="141"/>
      <c r="I23" s="138"/>
      <c r="J23" s="124"/>
      <c r="K23" s="10" t="str">
        <f t="shared" ca="1" si="0"/>
        <v/>
      </c>
      <c r="L23" s="122"/>
      <c r="M23" s="122"/>
      <c r="N23" s="122"/>
      <c r="O23" s="102">
        <v>5511.3</v>
      </c>
      <c r="P23" s="102">
        <v>1</v>
      </c>
      <c r="Q23" s="12" t="str">
        <f>VLOOKUP(O23, '[1]لیست محصولات اردیبهشت ۱۴۰۳'!B:C,2,0)</f>
        <v>هامبلا | Hambella</v>
      </c>
      <c r="R23" s="102"/>
      <c r="S23" s="11">
        <f>VLOOKUP(O23, '[1]لیست محصولات اردیبهشت ۱۴۰۳'!B:F,5,0)</f>
        <v>4000</v>
      </c>
      <c r="T23" s="13">
        <f>VLOOKUP(O23, '[1]لیست محصولات اردیبهشت ۱۴۰۳'!B:G,6,0)</f>
        <v>69600000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69600000</v>
      </c>
      <c r="Y23" s="16"/>
      <c r="Z23" s="13">
        <f t="shared" si="4"/>
        <v>69600000</v>
      </c>
      <c r="AA23" s="134"/>
      <c r="AB23" s="132"/>
      <c r="AC23" s="128"/>
      <c r="AD23" s="130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17</v>
      </c>
      <c r="H24" s="9">
        <v>276332896199</v>
      </c>
      <c r="I24" s="102" t="s">
        <v>1818</v>
      </c>
      <c r="J24" s="102"/>
      <c r="K24" s="10" t="str">
        <f t="shared" ca="1" si="0"/>
        <v/>
      </c>
      <c r="L24" s="11" t="s">
        <v>463</v>
      </c>
      <c r="M24" s="11" t="s">
        <v>535</v>
      </c>
      <c r="N24" s="11"/>
      <c r="O24" s="102">
        <v>5523.2</v>
      </c>
      <c r="P24" s="102">
        <v>1</v>
      </c>
      <c r="Q24" s="12" t="str">
        <f>VLOOKUP(O24, '[1]لیست محصولات اردیبهشت ۱۴۰۳'!B:C,2,0)</f>
        <v>کوتوا دانکن | Kotowa Duncan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12150000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12150000</v>
      </c>
      <c r="Y24" s="16"/>
      <c r="Z24" s="13">
        <f t="shared" si="4"/>
        <v>12150000</v>
      </c>
      <c r="AA24" s="17" t="s">
        <v>38</v>
      </c>
      <c r="AB24" s="12" t="s">
        <v>536</v>
      </c>
      <c r="AC24" s="18" t="s">
        <v>537</v>
      </c>
      <c r="AD24" s="19" t="s">
        <v>41</v>
      </c>
      <c r="AE24" s="18"/>
      <c r="AF24" s="20"/>
      <c r="AG24" s="21" t="str">
        <f t="shared" si="5"/>
        <v>TRUE</v>
      </c>
      <c r="AH24" s="22" t="str">
        <f t="shared" si="6"/>
        <v>تهران شهرک غرب، بلوار دادمان، خ درختی، خ سپهر، پ ۶۹. کنار لبنیات اخوان یزدی  - فرید باریکانی 09120644906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02">
        <v>18</v>
      </c>
      <c r="H25" s="9">
        <v>276503422512</v>
      </c>
      <c r="I25" s="102" t="s">
        <v>1871</v>
      </c>
      <c r="J25" s="102"/>
      <c r="K25" s="10" t="str">
        <f t="shared" ca="1" si="0"/>
        <v/>
      </c>
      <c r="L25" s="11" t="s">
        <v>1886</v>
      </c>
      <c r="M25" s="11" t="s">
        <v>1887</v>
      </c>
      <c r="N25" s="11"/>
      <c r="O25" s="102">
        <v>5522.2</v>
      </c>
      <c r="P25" s="102">
        <v>1</v>
      </c>
      <c r="Q25" s="12" t="str">
        <f>VLOOKUP(O25, '[1]لیست محصولات اردیبهشت ۱۴۰۳'!B:C,2,0)</f>
        <v>تامارا | Tamara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12450000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12450000</v>
      </c>
      <c r="Y25" s="16"/>
      <c r="Z25" s="13">
        <f t="shared" si="4"/>
        <v>12450000</v>
      </c>
      <c r="AA25" s="17" t="s">
        <v>38</v>
      </c>
      <c r="AB25" s="12" t="s">
        <v>1888</v>
      </c>
      <c r="AC25" s="18" t="s">
        <v>1889</v>
      </c>
      <c r="AD25" s="19" t="s">
        <v>41</v>
      </c>
      <c r="AE25" s="18"/>
      <c r="AF25" s="20"/>
      <c r="AG25" s="21" t="str">
        <f t="shared" si="5"/>
        <v>TRUE</v>
      </c>
      <c r="AH25" s="22" t="str">
        <f t="shared" si="6"/>
        <v>تهران جنت آباد مرکزی، ۲۰ متری گلستان غربی، ساختمان گلستان، پلاک ۲۶، واحد ۶۶  - عبدالعزیز شاه ولی 09127970070</v>
      </c>
    </row>
    <row r="26" spans="1:34" ht="22.35" customHeight="1">
      <c r="A26" s="7"/>
      <c r="B26" s="7"/>
      <c r="C26" s="7"/>
      <c r="D26" s="7"/>
      <c r="E26" s="7"/>
      <c r="F26" s="8"/>
      <c r="G26" s="102"/>
      <c r="H26" s="9"/>
      <c r="I26" s="102"/>
      <c r="J26" s="102"/>
      <c r="K26" s="10" t="str">
        <f t="shared" ca="1" si="0"/>
        <v/>
      </c>
      <c r="L26" s="11"/>
      <c r="M26" s="11"/>
      <c r="N26" s="11"/>
      <c r="O26" s="102"/>
      <c r="P26" s="102"/>
      <c r="Q26" s="12" t="e">
        <f>VLOOKUP(O26, '[1]لیست محصولات اردیبهشت ۱۴۰۳'!B:C,2,0)</f>
        <v>#N/A</v>
      </c>
      <c r="R26" s="102"/>
      <c r="S26" s="11" t="e">
        <f>VLOOKUP(O26, '[1]لیست محصولات اردیبهشت ۱۴۰۳'!B:F,5,0)</f>
        <v>#N/A</v>
      </c>
      <c r="T26" s="13" t="e">
        <f>VLOOKUP(O26, '[1]لیست محصولات اردیبهشت ۱۴۰۳'!B:G,6,0)</f>
        <v>#N/A</v>
      </c>
      <c r="U26" s="14"/>
      <c r="V26" s="15">
        <f t="shared" si="1"/>
        <v>0</v>
      </c>
      <c r="W26" s="11">
        <f t="shared" si="2"/>
        <v>0</v>
      </c>
      <c r="X26" s="13" t="e">
        <f t="shared" si="3"/>
        <v>#N/A</v>
      </c>
      <c r="Y26" s="16"/>
      <c r="Z26" s="13" t="e">
        <f t="shared" si="4"/>
        <v>#N/A</v>
      </c>
      <c r="AA26" s="17"/>
      <c r="AB26" s="12"/>
      <c r="AC26" s="18"/>
      <c r="AD26" s="19"/>
      <c r="AE26" s="18"/>
      <c r="AF26" s="20"/>
      <c r="AG26" s="21" t="str">
        <f t="shared" si="5"/>
        <v>FALSE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/>
      <c r="H27" s="9"/>
      <c r="I27" s="102"/>
      <c r="J27" s="102"/>
      <c r="K27" s="10" t="str">
        <f t="shared" ca="1" si="0"/>
        <v/>
      </c>
      <c r="L27" s="11"/>
      <c r="M27" s="11"/>
      <c r="N27" s="11"/>
      <c r="O27" s="102"/>
      <c r="P27" s="102"/>
      <c r="Q27" s="12" t="e">
        <f>VLOOKUP(O27, '[1]لیست محصولات اردیبهشت ۱۴۰۳'!B:C,2,0)</f>
        <v>#N/A</v>
      </c>
      <c r="R27" s="102"/>
      <c r="S27" s="11" t="e">
        <f>VLOOKUP(O27, '[1]لیست محصولات اردیبهشت ۱۴۰۳'!B:F,5,0)</f>
        <v>#N/A</v>
      </c>
      <c r="T27" s="13" t="e">
        <f>VLOOKUP(O27, '[1]لیست محصولات اردیبهشت ۱۴۰۳'!B:G,6,0)</f>
        <v>#N/A</v>
      </c>
      <c r="U27" s="14"/>
      <c r="V27" s="15">
        <f t="shared" si="1"/>
        <v>0</v>
      </c>
      <c r="W27" s="11">
        <f t="shared" si="2"/>
        <v>0</v>
      </c>
      <c r="X27" s="13" t="e">
        <f t="shared" si="3"/>
        <v>#N/A</v>
      </c>
      <c r="Y27" s="16"/>
      <c r="Z27" s="13" t="e">
        <f t="shared" si="4"/>
        <v>#N/A</v>
      </c>
      <c r="AA27" s="17"/>
      <c r="AB27" s="12"/>
      <c r="AC27" s="18"/>
      <c r="AD27" s="19"/>
      <c r="AE27" s="18"/>
      <c r="AF27" s="20"/>
      <c r="AG27" s="21" t="str">
        <f t="shared" si="5"/>
        <v>FALSE</v>
      </c>
      <c r="AH27" s="22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02"/>
      <c r="H28" s="9"/>
      <c r="I28" s="102"/>
      <c r="J28" s="102"/>
      <c r="K28" s="10" t="str">
        <f t="shared" ca="1" si="0"/>
        <v/>
      </c>
      <c r="L28" s="11"/>
      <c r="M28" s="11"/>
      <c r="N28" s="11"/>
      <c r="O28" s="102"/>
      <c r="P28" s="102"/>
      <c r="Q28" s="12" t="e">
        <f>VLOOKUP(O28, '[1]لیست محصولات اردیبهشت ۱۴۰۳'!B:C,2,0)</f>
        <v>#N/A</v>
      </c>
      <c r="R28" s="102"/>
      <c r="S28" s="11" t="e">
        <f>VLOOKUP(O28, '[1]لیست محصولات اردیبهشت ۱۴۰۳'!B:F,5,0)</f>
        <v>#N/A</v>
      </c>
      <c r="T28" s="13" t="e">
        <f>VLOOKUP(O28, '[1]لیست محصولات اردیبهشت ۱۴۰۳'!B:G,6,0)</f>
        <v>#N/A</v>
      </c>
      <c r="U28" s="14"/>
      <c r="V28" s="15">
        <f t="shared" si="1"/>
        <v>0</v>
      </c>
      <c r="W28" s="11">
        <f t="shared" si="2"/>
        <v>0</v>
      </c>
      <c r="X28" s="13" t="e">
        <f t="shared" si="3"/>
        <v>#N/A</v>
      </c>
      <c r="Y28" s="16"/>
      <c r="Z28" s="13" t="e">
        <f t="shared" si="4"/>
        <v>#N/A</v>
      </c>
      <c r="AA28" s="17"/>
      <c r="AB28" s="12"/>
      <c r="AC28" s="18"/>
      <c r="AD28" s="19"/>
      <c r="AE28" s="18"/>
      <c r="AF28" s="20"/>
      <c r="AG28" s="21" t="str">
        <f t="shared" si="5"/>
        <v>FALSE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/>
      <c r="H29" s="9"/>
      <c r="I29" s="102"/>
      <c r="J29" s="102"/>
      <c r="K29" s="10" t="str">
        <f t="shared" ca="1" si="0"/>
        <v/>
      </c>
      <c r="L29" s="11"/>
      <c r="M29" s="11"/>
      <c r="N29" s="11"/>
      <c r="O29" s="102"/>
      <c r="P29" s="102"/>
      <c r="Q29" s="12" t="e">
        <f>VLOOKUP(O29, '[1]لیست محصولات اردیبهشت ۱۴۰۳'!B:C,2,0)</f>
        <v>#N/A</v>
      </c>
      <c r="R29" s="102"/>
      <c r="S29" s="11" t="e">
        <f>VLOOKUP(O29, '[1]لیست محصولات اردیبهشت ۱۴۰۳'!B:F,5,0)</f>
        <v>#N/A</v>
      </c>
      <c r="T29" s="13" t="e">
        <f>VLOOKUP(O29, '[1]لیست محصولات اردیبهشت ۱۴۰۳'!B:G,6,0)</f>
        <v>#N/A</v>
      </c>
      <c r="U29" s="14"/>
      <c r="V29" s="15">
        <f t="shared" si="1"/>
        <v>0</v>
      </c>
      <c r="W29" s="11">
        <f t="shared" si="2"/>
        <v>0</v>
      </c>
      <c r="X29" s="13" t="e">
        <f t="shared" si="3"/>
        <v>#N/A</v>
      </c>
      <c r="Y29" s="16"/>
      <c r="Z29" s="13" t="e">
        <f t="shared" si="4"/>
        <v>#N/A</v>
      </c>
      <c r="AA29" s="17"/>
      <c r="AB29" s="12"/>
      <c r="AC29" s="18"/>
      <c r="AD29" s="19"/>
      <c r="AE29" s="18"/>
      <c r="AF29" s="20"/>
      <c r="AG29" s="21" t="str">
        <f t="shared" si="5"/>
        <v>FALSE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02"/>
      <c r="H30" s="9"/>
      <c r="I30" s="102"/>
      <c r="J30" s="102"/>
      <c r="K30" s="10" t="str">
        <f t="shared" ca="1" si="0"/>
        <v/>
      </c>
      <c r="L30" s="11"/>
      <c r="M30" s="11"/>
      <c r="N30" s="11"/>
      <c r="O30" s="102"/>
      <c r="P30" s="102"/>
      <c r="Q30" s="12" t="e">
        <f>VLOOKUP(O30, '[1]لیست محصولات اردیبهشت ۱۴۰۳'!B:C,2,0)</f>
        <v>#N/A</v>
      </c>
      <c r="R30" s="102"/>
      <c r="S30" s="11" t="e">
        <f>VLOOKUP(O30, '[1]لیست محصولات اردیبهشت ۱۴۰۳'!B:F,5,0)</f>
        <v>#N/A</v>
      </c>
      <c r="T30" s="13" t="e">
        <f>VLOOKUP(O30, '[1]لیست محصولات اردیبهشت ۱۴۰۳'!B:G,6,0)</f>
        <v>#N/A</v>
      </c>
      <c r="U30" s="14"/>
      <c r="V30" s="15">
        <f t="shared" si="1"/>
        <v>0</v>
      </c>
      <c r="W30" s="11">
        <f t="shared" si="2"/>
        <v>0</v>
      </c>
      <c r="X30" s="13" t="e">
        <f t="shared" si="3"/>
        <v>#N/A</v>
      </c>
      <c r="Y30" s="16"/>
      <c r="Z30" s="13" t="e">
        <f t="shared" si="4"/>
        <v>#N/A</v>
      </c>
      <c r="AA30" s="17"/>
      <c r="AB30" s="12"/>
      <c r="AC30" s="18"/>
      <c r="AD30" s="19"/>
      <c r="AE30" s="18"/>
      <c r="AF30" s="20"/>
      <c r="AG30" s="21" t="str">
        <f t="shared" si="5"/>
        <v>FALSE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02"/>
      <c r="H31" s="9"/>
      <c r="I31" s="102"/>
      <c r="J31" s="102"/>
      <c r="K31" s="10" t="str">
        <f t="shared" ca="1" si="0"/>
        <v/>
      </c>
      <c r="L31" s="11"/>
      <c r="M31" s="11"/>
      <c r="N31" s="11"/>
      <c r="O31" s="102"/>
      <c r="P31" s="102"/>
      <c r="Q31" s="12" t="e">
        <f>VLOOKUP(O31, '[1]لیست محصولات اردیبهشت ۱۴۰۳'!B:C,2,0)</f>
        <v>#N/A</v>
      </c>
      <c r="R31" s="102"/>
      <c r="S31" s="11" t="e">
        <f>VLOOKUP(O31, '[1]لیست محصولات اردیبهشت ۱۴۰۳'!B:F,5,0)</f>
        <v>#N/A</v>
      </c>
      <c r="T31" s="13" t="e">
        <f>VLOOKUP(O31, '[1]لیست محصولات اردیبهشت ۱۴۰۳'!B:G,6,0)</f>
        <v>#N/A</v>
      </c>
      <c r="U31" s="14"/>
      <c r="V31" s="15">
        <f t="shared" si="1"/>
        <v>0</v>
      </c>
      <c r="W31" s="11">
        <f t="shared" si="2"/>
        <v>0</v>
      </c>
      <c r="X31" s="13" t="e">
        <f t="shared" si="3"/>
        <v>#N/A</v>
      </c>
      <c r="Y31" s="16"/>
      <c r="Z31" s="13" t="e">
        <f t="shared" si="4"/>
        <v>#N/A</v>
      </c>
      <c r="AA31" s="17"/>
      <c r="AB31" s="12"/>
      <c r="AC31" s="18"/>
      <c r="AD31" s="19"/>
      <c r="AE31" s="18"/>
      <c r="AF31" s="20"/>
      <c r="AG31" s="21" t="str">
        <f t="shared" si="5"/>
        <v>FALSE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02"/>
      <c r="H32" s="9"/>
      <c r="I32" s="102"/>
      <c r="J32" s="102"/>
      <c r="K32" s="10" t="str">
        <f t="shared" ca="1" si="0"/>
        <v/>
      </c>
      <c r="L32" s="11"/>
      <c r="M32" s="11"/>
      <c r="N32" s="11"/>
      <c r="O32" s="102"/>
      <c r="P32" s="102"/>
      <c r="Q32" s="12" t="e">
        <f>VLOOKUP(O32, '[1]لیست محصولات اردیبهشت ۱۴۰۳'!B:C,2,0)</f>
        <v>#N/A</v>
      </c>
      <c r="R32" s="102"/>
      <c r="S32" s="11" t="e">
        <f>VLOOKUP(O32, '[1]لیست محصولات اردیبهشت ۱۴۰۳'!B:F,5,0)</f>
        <v>#N/A</v>
      </c>
      <c r="T32" s="13" t="e">
        <f>VLOOKUP(O32, '[1]لیست محصولات اردیبهشت ۱۴۰۳'!B:G,6,0)</f>
        <v>#N/A</v>
      </c>
      <c r="U32" s="14"/>
      <c r="V32" s="15">
        <f t="shared" si="1"/>
        <v>0</v>
      </c>
      <c r="W32" s="11">
        <f t="shared" si="2"/>
        <v>0</v>
      </c>
      <c r="X32" s="13" t="e">
        <f t="shared" si="3"/>
        <v>#N/A</v>
      </c>
      <c r="Y32" s="16"/>
      <c r="Z32" s="13" t="e">
        <f t="shared" si="4"/>
        <v>#N/A</v>
      </c>
      <c r="AA32" s="17"/>
      <c r="AB32" s="12"/>
      <c r="AC32" s="18"/>
      <c r="AD32" s="19"/>
      <c r="AE32" s="18"/>
      <c r="AF32" s="20"/>
      <c r="AG32" s="21" t="str">
        <f t="shared" si="5"/>
        <v>FALSE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/>
      <c r="H33" s="9"/>
      <c r="I33" s="102"/>
      <c r="J33" s="102"/>
      <c r="K33" s="10" t="str">
        <f t="shared" ca="1" si="0"/>
        <v/>
      </c>
      <c r="L33" s="11"/>
      <c r="M33" s="11"/>
      <c r="N33" s="11"/>
      <c r="O33" s="102"/>
      <c r="P33" s="102"/>
      <c r="Q33" s="12" t="e">
        <f>VLOOKUP(O33, '[1]لیست محصولات اردیبهشت ۱۴۰۳'!B:C,2,0)</f>
        <v>#N/A</v>
      </c>
      <c r="R33" s="102"/>
      <c r="S33" s="11" t="e">
        <f>VLOOKUP(O33, '[1]لیست محصولات اردیبهشت ۱۴۰۳'!B:F,5,0)</f>
        <v>#N/A</v>
      </c>
      <c r="T33" s="13" t="e">
        <f>VLOOKUP(O33, '[1]لیست محصولات اردیبهشت ۱۴۰۳'!B:G,6,0)</f>
        <v>#N/A</v>
      </c>
      <c r="U33" s="14"/>
      <c r="V33" s="15">
        <f t="shared" si="1"/>
        <v>0</v>
      </c>
      <c r="W33" s="11">
        <f t="shared" si="2"/>
        <v>0</v>
      </c>
      <c r="X33" s="13" t="e">
        <f t="shared" si="3"/>
        <v>#N/A</v>
      </c>
      <c r="Y33" s="16"/>
      <c r="Z33" s="13" t="e">
        <f t="shared" si="4"/>
        <v>#N/A</v>
      </c>
      <c r="AA33" s="17"/>
      <c r="AB33" s="12"/>
      <c r="AC33" s="18"/>
      <c r="AD33" s="19"/>
      <c r="AE33" s="18"/>
      <c r="AF33" s="20"/>
      <c r="AG33" s="21" t="str">
        <f t="shared" si="5"/>
        <v>FALSE</v>
      </c>
      <c r="AH33" s="22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02"/>
      <c r="H34" s="9"/>
      <c r="I34" s="102"/>
      <c r="J34" s="102"/>
      <c r="K34" s="10" t="str">
        <f t="shared" ca="1" si="0"/>
        <v/>
      </c>
      <c r="L34" s="11"/>
      <c r="M34" s="11"/>
      <c r="N34" s="11"/>
      <c r="O34" s="102"/>
      <c r="P34" s="102"/>
      <c r="Q34" s="12" t="e">
        <f>VLOOKUP(O34, '[1]لیست محصولات اردیبهشت ۱۴۰۳'!B:C,2,0)</f>
        <v>#N/A</v>
      </c>
      <c r="R34" s="102"/>
      <c r="S34" s="11" t="e">
        <f>VLOOKUP(O34, '[1]لیست محصولات اردیبهشت ۱۴۰۳'!B:F,5,0)</f>
        <v>#N/A</v>
      </c>
      <c r="T34" s="13" t="e">
        <f>VLOOKUP(O34, '[1]لیست محصولات اردیبهشت ۱۴۰۳'!B:G,6,0)</f>
        <v>#N/A</v>
      </c>
      <c r="U34" s="14"/>
      <c r="V34" s="15">
        <f t="shared" si="1"/>
        <v>0</v>
      </c>
      <c r="W34" s="11">
        <f t="shared" si="2"/>
        <v>0</v>
      </c>
      <c r="X34" s="13" t="e">
        <f t="shared" si="3"/>
        <v>#N/A</v>
      </c>
      <c r="Y34" s="16"/>
      <c r="Z34" s="13" t="e">
        <f t="shared" si="4"/>
        <v>#N/A</v>
      </c>
      <c r="AA34" s="17"/>
      <c r="AB34" s="12"/>
      <c r="AC34" s="18"/>
      <c r="AD34" s="19"/>
      <c r="AE34" s="18"/>
      <c r="AF34" s="20"/>
      <c r="AG34" s="21" t="str">
        <f t="shared" si="5"/>
        <v>FALSE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/>
      <c r="H35" s="9"/>
      <c r="I35" s="102"/>
      <c r="J35" s="102"/>
      <c r="K35" s="10" t="str">
        <f t="shared" ca="1" si="0"/>
        <v/>
      </c>
      <c r="L35" s="11"/>
      <c r="M35" s="11"/>
      <c r="N35" s="11"/>
      <c r="O35" s="102"/>
      <c r="P35" s="102"/>
      <c r="Q35" s="12" t="e">
        <f>VLOOKUP(O35, '[1]لیست محصولات اردیبهشت ۱۴۰۳'!B:C,2,0)</f>
        <v>#N/A</v>
      </c>
      <c r="R35" s="102"/>
      <c r="S35" s="11" t="e">
        <f>VLOOKUP(O35, '[1]لیست محصولات اردیبهشت ۱۴۰۳'!B:F,5,0)</f>
        <v>#N/A</v>
      </c>
      <c r="T35" s="13" t="e">
        <f>VLOOKUP(O35, '[1]لیست محصولات اردیبهشت ۱۴۰۳'!B:G,6,0)</f>
        <v>#N/A</v>
      </c>
      <c r="U35" s="14"/>
      <c r="V35" s="15">
        <f t="shared" si="1"/>
        <v>0</v>
      </c>
      <c r="W35" s="11">
        <f t="shared" si="2"/>
        <v>0</v>
      </c>
      <c r="X35" s="13" t="e">
        <f t="shared" si="3"/>
        <v>#N/A</v>
      </c>
      <c r="Y35" s="16"/>
      <c r="Z35" s="13" t="e">
        <f t="shared" si="4"/>
        <v>#N/A</v>
      </c>
      <c r="AA35" s="17"/>
      <c r="AB35" s="12"/>
      <c r="AC35" s="18"/>
      <c r="AD35" s="19"/>
      <c r="AE35" s="18"/>
      <c r="AF35" s="20"/>
      <c r="AG35" s="21" t="str">
        <f t="shared" si="5"/>
        <v>FALSE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02"/>
      <c r="H36" s="9"/>
      <c r="I36" s="102"/>
      <c r="J36" s="102"/>
      <c r="K36" s="10" t="str">
        <f t="shared" ca="1" si="0"/>
        <v/>
      </c>
      <c r="L36" s="11"/>
      <c r="M36" s="11"/>
      <c r="N36" s="11"/>
      <c r="O36" s="102"/>
      <c r="P36" s="102"/>
      <c r="Q36" s="12" t="e">
        <f>VLOOKUP(O36, '[1]لیست محصولات اردیبهشت ۱۴۰۳'!B:C,2,0)</f>
        <v>#N/A</v>
      </c>
      <c r="R36" s="102"/>
      <c r="S36" s="11" t="e">
        <f>VLOOKUP(O36, '[1]لیست محصولات اردیبهشت ۱۴۰۳'!B:F,5,0)</f>
        <v>#N/A</v>
      </c>
      <c r="T36" s="13" t="e">
        <f>VLOOKUP(O36, '[1]لیست محصولات اردیبهشت ۱۴۰۳'!B:G,6,0)</f>
        <v>#N/A</v>
      </c>
      <c r="U36" s="14"/>
      <c r="V36" s="15">
        <f t="shared" si="1"/>
        <v>0</v>
      </c>
      <c r="W36" s="11">
        <f t="shared" si="2"/>
        <v>0</v>
      </c>
      <c r="X36" s="13" t="e">
        <f t="shared" si="3"/>
        <v>#N/A</v>
      </c>
      <c r="Y36" s="16"/>
      <c r="Z36" s="13" t="e">
        <f t="shared" si="4"/>
        <v>#N/A</v>
      </c>
      <c r="AA36" s="17"/>
      <c r="AB36" s="12"/>
      <c r="AC36" s="18"/>
      <c r="AD36" s="19"/>
      <c r="AE36" s="18"/>
      <c r="AF36" s="20"/>
      <c r="AG36" s="21" t="str">
        <f t="shared" si="5"/>
        <v>FALSE</v>
      </c>
      <c r="AH36" s="22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02"/>
      <c r="H37" s="9"/>
      <c r="I37" s="102"/>
      <c r="J37" s="102"/>
      <c r="K37" s="10" t="str">
        <f t="shared" ca="1" si="0"/>
        <v/>
      </c>
      <c r="L37" s="11"/>
      <c r="M37" s="11"/>
      <c r="N37" s="11"/>
      <c r="O37" s="102"/>
      <c r="P37" s="102"/>
      <c r="Q37" s="12" t="e">
        <f>VLOOKUP(O37, '[1]لیست محصولات اردیبهشت ۱۴۰۳'!B:C,2,0)</f>
        <v>#N/A</v>
      </c>
      <c r="R37" s="102"/>
      <c r="S37" s="11" t="e">
        <f>VLOOKUP(O37, '[1]لیست محصولات اردیبهشت ۱۴۰۳'!B:F,5,0)</f>
        <v>#N/A</v>
      </c>
      <c r="T37" s="13" t="e">
        <f>VLOOKUP(O37, '[1]لیست محصولات اردیبهشت ۱۴۰۳'!B:G,6,0)</f>
        <v>#N/A</v>
      </c>
      <c r="U37" s="14"/>
      <c r="V37" s="15">
        <f t="shared" si="1"/>
        <v>0</v>
      </c>
      <c r="W37" s="11">
        <f t="shared" si="2"/>
        <v>0</v>
      </c>
      <c r="X37" s="13" t="e">
        <f t="shared" si="3"/>
        <v>#N/A</v>
      </c>
      <c r="Y37" s="16"/>
      <c r="Z37" s="13" t="e">
        <f t="shared" si="4"/>
        <v>#N/A</v>
      </c>
      <c r="AA37" s="17"/>
      <c r="AB37" s="12"/>
      <c r="AC37" s="18"/>
      <c r="AD37" s="19"/>
      <c r="AE37" s="18"/>
      <c r="AF37" s="20"/>
      <c r="AG37" s="21" t="str">
        <f t="shared" si="5"/>
        <v>FALSE</v>
      </c>
      <c r="AH37" s="22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02"/>
      <c r="H38" s="9"/>
      <c r="I38" s="102"/>
      <c r="J38" s="102"/>
      <c r="K38" s="10" t="str">
        <f t="shared" ca="1" si="0"/>
        <v/>
      </c>
      <c r="L38" s="11"/>
      <c r="M38" s="11"/>
      <c r="N38" s="11"/>
      <c r="O38" s="102"/>
      <c r="P38" s="102"/>
      <c r="Q38" s="12" t="e">
        <f>VLOOKUP(O38, '[1]لیست محصولات اردیبهشت ۱۴۰۳'!B:C,2,0)</f>
        <v>#N/A</v>
      </c>
      <c r="R38" s="102"/>
      <c r="S38" s="11" t="e">
        <f>VLOOKUP(O38, '[1]لیست محصولات اردیبهشت ۱۴۰۳'!B:F,5,0)</f>
        <v>#N/A</v>
      </c>
      <c r="T38" s="13" t="e">
        <f>VLOOKUP(O38, '[1]لیست محصولات اردیبهشت ۱۴۰۳'!B:G,6,0)</f>
        <v>#N/A</v>
      </c>
      <c r="U38" s="14"/>
      <c r="V38" s="15">
        <f t="shared" si="1"/>
        <v>0</v>
      </c>
      <c r="W38" s="11">
        <f t="shared" si="2"/>
        <v>0</v>
      </c>
      <c r="X38" s="13" t="e">
        <f t="shared" si="3"/>
        <v>#N/A</v>
      </c>
      <c r="Y38" s="16"/>
      <c r="Z38" s="13" t="e">
        <f t="shared" si="4"/>
        <v>#N/A</v>
      </c>
      <c r="AA38" s="17"/>
      <c r="AB38" s="12"/>
      <c r="AC38" s="18"/>
      <c r="AD38" s="19"/>
      <c r="AE38" s="18"/>
      <c r="AF38" s="20"/>
      <c r="AG38" s="21" t="str">
        <f t="shared" si="5"/>
        <v>FALSE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02"/>
      <c r="H39" s="9"/>
      <c r="I39" s="102"/>
      <c r="J39" s="102"/>
      <c r="K39" s="10" t="str">
        <f t="shared" ca="1" si="0"/>
        <v/>
      </c>
      <c r="L39" s="11"/>
      <c r="M39" s="11"/>
      <c r="N39" s="11"/>
      <c r="O39" s="102"/>
      <c r="P39" s="102"/>
      <c r="Q39" s="12" t="e">
        <f>VLOOKUP(O39, '[1]لیست محصولات اردیبهشت ۱۴۰۳'!B:C,2,0)</f>
        <v>#N/A</v>
      </c>
      <c r="R39" s="102"/>
      <c r="S39" s="11" t="e">
        <f>VLOOKUP(O39, '[1]لیست محصولات اردیبهشت ۱۴۰۳'!B:F,5,0)</f>
        <v>#N/A</v>
      </c>
      <c r="T39" s="13" t="e">
        <f>VLOOKUP(O39, '[1]لیست محصولات اردیبهشت ۱۴۰۳'!B:G,6,0)</f>
        <v>#N/A</v>
      </c>
      <c r="U39" s="14"/>
      <c r="V39" s="15">
        <f t="shared" si="1"/>
        <v>0</v>
      </c>
      <c r="W39" s="11">
        <f t="shared" si="2"/>
        <v>0</v>
      </c>
      <c r="X39" s="13" t="e">
        <f t="shared" si="3"/>
        <v>#N/A</v>
      </c>
      <c r="Y39" s="16"/>
      <c r="Z39" s="13" t="e">
        <f t="shared" si="4"/>
        <v>#N/A</v>
      </c>
      <c r="AA39" s="17"/>
      <c r="AB39" s="12"/>
      <c r="AC39" s="18"/>
      <c r="AD39" s="19"/>
      <c r="AE39" s="18"/>
      <c r="AF39" s="20"/>
      <c r="AG39" s="21" t="str">
        <f t="shared" si="5"/>
        <v>FALSE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02"/>
      <c r="H40" s="9"/>
      <c r="I40" s="102"/>
      <c r="J40" s="102"/>
      <c r="K40" s="10" t="str">
        <f t="shared" ca="1" si="0"/>
        <v/>
      </c>
      <c r="L40" s="11"/>
      <c r="M40" s="11"/>
      <c r="N40" s="11"/>
      <c r="O40" s="102"/>
      <c r="P40" s="102"/>
      <c r="Q40" s="12" t="e">
        <f>VLOOKUP(O40, '[1]لیست محصولات اردیبهشت ۱۴۰۳'!B:C,2,0)</f>
        <v>#N/A</v>
      </c>
      <c r="R40" s="102"/>
      <c r="S40" s="11" t="e">
        <f>VLOOKUP(O40, '[1]لیست محصولات اردیبهشت ۱۴۰۳'!B:F,5,0)</f>
        <v>#N/A</v>
      </c>
      <c r="T40" s="13" t="e">
        <f>VLOOKUP(O40, '[1]لیست محصولات اردیبهشت ۱۴۰۳'!B:G,6,0)</f>
        <v>#N/A</v>
      </c>
      <c r="U40" s="14"/>
      <c r="V40" s="15">
        <f t="shared" si="1"/>
        <v>0</v>
      </c>
      <c r="W40" s="11">
        <f t="shared" si="2"/>
        <v>0</v>
      </c>
      <c r="X40" s="13" t="e">
        <f t="shared" si="3"/>
        <v>#N/A</v>
      </c>
      <c r="Y40" s="16"/>
      <c r="Z40" s="13" t="e">
        <f t="shared" si="4"/>
        <v>#N/A</v>
      </c>
      <c r="AA40" s="17"/>
      <c r="AB40" s="12"/>
      <c r="AC40" s="18"/>
      <c r="AD40" s="19"/>
      <c r="AE40" s="18"/>
      <c r="AF40" s="20"/>
      <c r="AG40" s="21" t="str">
        <f t="shared" si="5"/>
        <v>FALSE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02"/>
      <c r="H41" s="9"/>
      <c r="I41" s="102"/>
      <c r="J41" s="102"/>
      <c r="K41" s="10" t="str">
        <f t="shared" ca="1" si="0"/>
        <v/>
      </c>
      <c r="L41" s="11"/>
      <c r="M41" s="11"/>
      <c r="N41" s="11"/>
      <c r="O41" s="102"/>
      <c r="P41" s="102"/>
      <c r="Q41" s="12" t="e">
        <f>VLOOKUP(O41, '[1]لیست محصولات اردیبهشت ۱۴۰۳'!B:C,2,0)</f>
        <v>#N/A</v>
      </c>
      <c r="R41" s="102"/>
      <c r="S41" s="11" t="e">
        <f>VLOOKUP(O41, '[1]لیست محصولات اردیبهشت ۱۴۰۳'!B:F,5,0)</f>
        <v>#N/A</v>
      </c>
      <c r="T41" s="13" t="e">
        <f>VLOOKUP(O41, '[1]لیست محصولات اردیبهشت ۱۴۰۳'!B:G,6,0)</f>
        <v>#N/A</v>
      </c>
      <c r="U41" s="14"/>
      <c r="V41" s="15">
        <f t="shared" si="1"/>
        <v>0</v>
      </c>
      <c r="W41" s="11">
        <f t="shared" si="2"/>
        <v>0</v>
      </c>
      <c r="X41" s="13" t="e">
        <f t="shared" si="3"/>
        <v>#N/A</v>
      </c>
      <c r="Y41" s="16"/>
      <c r="Z41" s="13" t="e">
        <f t="shared" si="4"/>
        <v>#N/A</v>
      </c>
      <c r="AA41" s="17"/>
      <c r="AB41" s="12"/>
      <c r="AC41" s="18"/>
      <c r="AD41" s="19"/>
      <c r="AE41" s="18"/>
      <c r="AF41" s="20"/>
      <c r="AG41" s="21" t="str">
        <f t="shared" si="5"/>
        <v>FALSE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02"/>
      <c r="H42" s="9"/>
      <c r="I42" s="102"/>
      <c r="J42" s="102"/>
      <c r="K42" s="10" t="str">
        <f t="shared" ca="1" si="0"/>
        <v/>
      </c>
      <c r="L42" s="11"/>
      <c r="M42" s="11"/>
      <c r="N42" s="11"/>
      <c r="O42" s="102"/>
      <c r="P42" s="102"/>
      <c r="Q42" s="12" t="e">
        <f>VLOOKUP(O42, '[1]لیست محصولات اردیبهشت ۱۴۰۳'!B:C,2,0)</f>
        <v>#N/A</v>
      </c>
      <c r="R42" s="102"/>
      <c r="S42" s="11" t="e">
        <f>VLOOKUP(O42, '[1]لیست محصولات اردیبهشت ۱۴۰۳'!B:F,5,0)</f>
        <v>#N/A</v>
      </c>
      <c r="T42" s="13" t="e">
        <f>VLOOKUP(O42, '[1]لیست محصولات اردیبهشت ۱۴۰۳'!B:G,6,0)</f>
        <v>#N/A</v>
      </c>
      <c r="U42" s="14"/>
      <c r="V42" s="15">
        <f t="shared" si="1"/>
        <v>0</v>
      </c>
      <c r="W42" s="11">
        <f t="shared" si="2"/>
        <v>0</v>
      </c>
      <c r="X42" s="13" t="e">
        <f t="shared" si="3"/>
        <v>#N/A</v>
      </c>
      <c r="Y42" s="16"/>
      <c r="Z42" s="13" t="e">
        <f t="shared" si="4"/>
        <v>#N/A</v>
      </c>
      <c r="AA42" s="17"/>
      <c r="AB42" s="12"/>
      <c r="AC42" s="18"/>
      <c r="AD42" s="19"/>
      <c r="AE42" s="18"/>
      <c r="AF42" s="20"/>
      <c r="AG42" s="21" t="str">
        <f t="shared" si="5"/>
        <v>FALSE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02"/>
      <c r="H43" s="9"/>
      <c r="I43" s="102"/>
      <c r="J43" s="102"/>
      <c r="K43" s="10" t="str">
        <f t="shared" ca="1" si="0"/>
        <v/>
      </c>
      <c r="L43" s="11"/>
      <c r="M43" s="11"/>
      <c r="N43" s="11"/>
      <c r="O43" s="102"/>
      <c r="P43" s="102"/>
      <c r="Q43" s="12" t="e">
        <f>VLOOKUP(O43, '[1]لیست محصولات اردیبهشت ۱۴۰۳'!B:C,2,0)</f>
        <v>#N/A</v>
      </c>
      <c r="R43" s="102"/>
      <c r="S43" s="11" t="e">
        <f>VLOOKUP(O43, '[1]لیست محصولات اردیبهشت ۱۴۰۳'!B:F,5,0)</f>
        <v>#N/A</v>
      </c>
      <c r="T43" s="13" t="e">
        <f>VLOOKUP(O43, '[1]لیست محصولات اردیبهشت ۱۴۰۳'!B:G,6,0)</f>
        <v>#N/A</v>
      </c>
      <c r="U43" s="14"/>
      <c r="V43" s="15">
        <f t="shared" si="1"/>
        <v>0</v>
      </c>
      <c r="W43" s="11">
        <f t="shared" si="2"/>
        <v>0</v>
      </c>
      <c r="X43" s="13" t="e">
        <f t="shared" si="3"/>
        <v>#N/A</v>
      </c>
      <c r="Y43" s="16"/>
      <c r="Z43" s="13" t="e">
        <f t="shared" si="4"/>
        <v>#N/A</v>
      </c>
      <c r="AA43" s="17"/>
      <c r="AB43" s="12"/>
      <c r="AC43" s="18"/>
      <c r="AD43" s="19"/>
      <c r="AE43" s="18"/>
      <c r="AF43" s="20"/>
      <c r="AG43" s="21" t="str">
        <f t="shared" si="5"/>
        <v>FALSE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0</v>
      </c>
      <c r="AI240" s="53">
        <f t="shared" si="19"/>
        <v>0</v>
      </c>
      <c r="AJ240" s="54">
        <f>AH240-AI240</f>
        <v>0</v>
      </c>
      <c r="AK240" s="55">
        <f t="shared" si="23"/>
        <v>0</v>
      </c>
      <c r="AL240" s="56">
        <f>AO240+AQ240-[3]Sheet1!$AH241</f>
        <v>0</v>
      </c>
      <c r="AM240" s="56">
        <f t="shared" si="25"/>
        <v>0</v>
      </c>
      <c r="AN240" s="55">
        <f t="shared" si="21"/>
        <v>0</v>
      </c>
      <c r="AO240" s="56"/>
      <c r="AP240" s="55" t="str">
        <f t="shared" si="22"/>
        <v/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9</v>
      </c>
      <c r="AI241" s="53">
        <f t="shared" si="19"/>
        <v>0</v>
      </c>
      <c r="AJ241" s="54">
        <f t="shared" ref="AJ241:AJ264" si="27">AH241-AI241</f>
        <v>9</v>
      </c>
      <c r="AK241" s="55">
        <f>AH241*AG241/1000</f>
        <v>6.75</v>
      </c>
      <c r="AL241" s="56">
        <f>AO241+AQ241-[3]Sheet1!$AH242</f>
        <v>0</v>
      </c>
      <c r="AM241" s="56">
        <f t="shared" si="25"/>
        <v>-9</v>
      </c>
      <c r="AN241" s="55">
        <f t="shared" si="21"/>
        <v>0</v>
      </c>
      <c r="AO241" s="56"/>
      <c r="AP241" s="55">
        <f t="shared" si="22"/>
        <v>-6.75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15</v>
      </c>
      <c r="AI242" s="53">
        <f t="shared" si="19"/>
        <v>0</v>
      </c>
      <c r="AJ242" s="54">
        <f t="shared" si="27"/>
        <v>15</v>
      </c>
      <c r="AK242" s="55">
        <f t="shared" ref="AK242:AK267" si="28">AH242*AG242/1000</f>
        <v>60</v>
      </c>
      <c r="AL242" s="56">
        <f>AO242+AQ242-[3]Sheet1!$AH243</f>
        <v>0</v>
      </c>
      <c r="AM242" s="56">
        <f t="shared" si="25"/>
        <v>-15</v>
      </c>
      <c r="AN242" s="55">
        <f t="shared" si="21"/>
        <v>0</v>
      </c>
      <c r="AO242" s="56"/>
      <c r="AP242" s="55">
        <f t="shared" si="22"/>
        <v>-60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2</v>
      </c>
      <c r="AI251" s="53">
        <f t="shared" si="19"/>
        <v>0</v>
      </c>
      <c r="AJ251" s="54">
        <f t="shared" si="27"/>
        <v>2</v>
      </c>
      <c r="AK251" s="55">
        <f t="shared" si="28"/>
        <v>0.3</v>
      </c>
      <c r="AL251" s="56">
        <f>AO251+AQ251-[3]Sheet1!$AH252</f>
        <v>0</v>
      </c>
      <c r="AM251" s="56">
        <f t="shared" si="25"/>
        <v>-2</v>
      </c>
      <c r="AN251" s="55">
        <f t="shared" si="21"/>
        <v>0</v>
      </c>
      <c r="AO251" s="56"/>
      <c r="AP251" s="55">
        <f t="shared" si="22"/>
        <v>-0.3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0</v>
      </c>
      <c r="AI252" s="53">
        <f t="shared" si="19"/>
        <v>0</v>
      </c>
      <c r="AJ252" s="54">
        <f t="shared" si="27"/>
        <v>0</v>
      </c>
      <c r="AK252" s="55">
        <f t="shared" si="28"/>
        <v>0</v>
      </c>
      <c r="AL252" s="56">
        <f>AO252+AQ252-[3]Sheet1!$AH253</f>
        <v>0</v>
      </c>
      <c r="AM252" s="56">
        <f t="shared" si="25"/>
        <v>0</v>
      </c>
      <c r="AN252" s="55">
        <f t="shared" si="21"/>
        <v>0</v>
      </c>
      <c r="AO252" s="56"/>
      <c r="AP252" s="55" t="str">
        <f t="shared" si="22"/>
        <v/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0</v>
      </c>
      <c r="AI253" s="53">
        <f t="shared" si="19"/>
        <v>0</v>
      </c>
      <c r="AJ253" s="54">
        <f t="shared" si="27"/>
        <v>0</v>
      </c>
      <c r="AK253" s="55">
        <f t="shared" si="28"/>
        <v>0</v>
      </c>
      <c r="AL253" s="56">
        <f>AO253+AQ253-[3]Sheet1!$AH254</f>
        <v>0</v>
      </c>
      <c r="AM253" s="56">
        <f t="shared" si="25"/>
        <v>0</v>
      </c>
      <c r="AN253" s="55">
        <f t="shared" si="21"/>
        <v>0</v>
      </c>
      <c r="AO253" s="56"/>
      <c r="AP253" s="55" t="str">
        <f t="shared" si="22"/>
        <v/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5</v>
      </c>
      <c r="AI254" s="53">
        <f t="shared" si="19"/>
        <v>0</v>
      </c>
      <c r="AJ254" s="54">
        <f t="shared" si="27"/>
        <v>5</v>
      </c>
      <c r="AK254" s="55">
        <f t="shared" si="28"/>
        <v>3.75</v>
      </c>
      <c r="AL254" s="56">
        <f>AO254+AQ254-[3]Sheet1!$AH255</f>
        <v>0</v>
      </c>
      <c r="AM254" s="56">
        <f t="shared" si="25"/>
        <v>-5</v>
      </c>
      <c r="AN254" s="55">
        <f t="shared" si="21"/>
        <v>0</v>
      </c>
      <c r="AO254" s="56"/>
      <c r="AP254" s="55">
        <f t="shared" si="22"/>
        <v>-3.75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9">
    <mergeCell ref="H22:H23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J22:J23"/>
    <mergeCell ref="I22:I23"/>
    <mergeCell ref="H15:H16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J15:J16"/>
    <mergeCell ref="I15:I16"/>
    <mergeCell ref="H13:H14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J13:J14"/>
    <mergeCell ref="I13:I14"/>
    <mergeCell ref="G11:G12"/>
    <mergeCell ref="AD11:AD12"/>
    <mergeCell ref="AC11:AC12"/>
    <mergeCell ref="AB11:AB12"/>
    <mergeCell ref="AA11:AA12"/>
    <mergeCell ref="M11:M12"/>
    <mergeCell ref="L11:L12"/>
    <mergeCell ref="J11:J12"/>
    <mergeCell ref="I11:I12"/>
    <mergeCell ref="H11:H12"/>
    <mergeCell ref="AD5:AD7"/>
    <mergeCell ref="AC5:AC7"/>
    <mergeCell ref="AB5:AB7"/>
    <mergeCell ref="AA5:AA7"/>
    <mergeCell ref="N11:N12"/>
    <mergeCell ref="A1:B1"/>
    <mergeCell ref="C1:D1"/>
    <mergeCell ref="E1:F1"/>
    <mergeCell ref="U1:V1"/>
    <mergeCell ref="G5:G7"/>
    <mergeCell ref="H5:H7"/>
    <mergeCell ref="I5:I7"/>
    <mergeCell ref="J5:J7"/>
    <mergeCell ref="L5:L7"/>
    <mergeCell ref="M5:M7"/>
    <mergeCell ref="N5:N7"/>
  </mergeCells>
  <conditionalFormatting sqref="G2:J3 AD2:AD5 Z2:Z200 J4:J5 J8:J11 AD8:AD11 G11:I11 G13:J13 AD13 G15:J15 AD15 G17:J22 AD17:AD22 AD24:AD200">
    <cfRule type="expression" dxfId="15" priority="66">
      <formula>$A2</formula>
    </cfRule>
    <cfRule type="expression" dxfId="14" priority="68">
      <formula>$E2</formula>
    </cfRule>
  </conditionalFormatting>
  <conditionalFormatting sqref="G24:J200">
    <cfRule type="expression" dxfId="13" priority="1">
      <formula>$A24</formula>
    </cfRule>
    <cfRule type="expression" dxfId="12" priority="3">
      <formula>$E24</formula>
    </cfRule>
  </conditionalFormatting>
  <conditionalFormatting sqref="G24:P200">
    <cfRule type="expression" dxfId="11" priority="2">
      <formula>$C24</formula>
    </cfRule>
  </conditionalFormatting>
  <conditionalFormatting sqref="K2:Z2 G2:J3 AA2:AF5 Q3:Z200 J4:J5 J8:J11 AA8:AF11 G11:I11 G13:P13 AA13:AF13 G15:P15 AA15:AF15 G17:P22 AA17:AF22 AA24:AF200 K3:P3 H4:H5 K4:K10 O4:P10 AE6:AF7 H8:H10 K11:P11 K12 O12:P12 AE12:AF12 K14 O14:P14 AE14:AF14 K16 O16:P16 AE16:AF16 K23 O23:P23 AE23:AF23">
    <cfRule type="expression" dxfId="10" priority="67">
      <formula>$C2</formula>
    </cfRule>
  </conditionalFormatting>
  <conditionalFormatting sqref="W2:W200">
    <cfRule type="expression" dxfId="9" priority="65">
      <formula>$AG2</formula>
    </cfRule>
  </conditionalFormatting>
  <conditionalFormatting sqref="AL203:AM203">
    <cfRule type="dataBar" priority="30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{AE2EFFB3-478D-421F-A2C3-E6B92BA50E1D}</x14:id>
        </ext>
      </extLst>
    </cfRule>
  </conditionalFormatting>
  <conditionalFormatting sqref="AL204:AM204">
    <cfRule type="dataBar" priority="29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{00456A0E-514B-4E0B-AB9E-9751D246817B}</x14:id>
        </ext>
      </extLst>
    </cfRule>
  </conditionalFormatting>
  <conditionalFormatting sqref="AL205:AM205">
    <cfRule type="dataBar" priority="28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{E2FB0482-1851-44FC-A174-F0D04663F044}</x14:id>
        </ext>
      </extLst>
    </cfRule>
  </conditionalFormatting>
  <conditionalFormatting sqref="AL206:AM206">
    <cfRule type="dataBar" priority="27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{39D435EB-F143-462F-8ECD-F71479D13678}</x14:id>
        </ext>
      </extLst>
    </cfRule>
  </conditionalFormatting>
  <conditionalFormatting sqref="AL207:AM207">
    <cfRule type="dataBar" priority="26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{886C3818-511C-4FF6-A7C3-05A56520A449}</x14:id>
        </ext>
      </extLst>
    </cfRule>
  </conditionalFormatting>
  <conditionalFormatting sqref="AL208:AM208">
    <cfRule type="dataBar" priority="25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{6EF11A34-D703-40A6-A97F-600819B37786}</x14:id>
        </ext>
      </extLst>
    </cfRule>
  </conditionalFormatting>
  <conditionalFormatting sqref="AL209:AM209">
    <cfRule type="dataBar" priority="24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{D6D9B453-07AD-424E-898E-698654B58894}</x14:id>
        </ext>
      </extLst>
    </cfRule>
  </conditionalFormatting>
  <conditionalFormatting sqref="AL210:AM210">
    <cfRule type="dataBar" priority="23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{1F9FC03E-6C10-4D04-B99A-11E2D3272B76}</x14:id>
        </ext>
      </extLst>
    </cfRule>
  </conditionalFormatting>
  <conditionalFormatting sqref="AL211:AM211">
    <cfRule type="dataBar" priority="22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{B4590EF4-11A6-4E49-9968-9B7F6C45082B}</x14:id>
        </ext>
      </extLst>
    </cfRule>
  </conditionalFormatting>
  <conditionalFormatting sqref="AL212:AM212">
    <cfRule type="dataBar" priority="21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{60C273EB-4AFB-4701-80BD-699B8C0EBAE0}</x14:id>
        </ext>
      </extLst>
    </cfRule>
  </conditionalFormatting>
  <conditionalFormatting sqref="AL213:AM213">
    <cfRule type="dataBar" priority="20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{BFF25031-2462-458F-BBFA-636B8FE78AFD}</x14:id>
        </ext>
      </extLst>
    </cfRule>
  </conditionalFormatting>
  <conditionalFormatting sqref="AL214:AM214">
    <cfRule type="dataBar" priority="19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{E2D2DE37-9EFA-4740-A171-9956E8AC6EE9}</x14:id>
        </ext>
      </extLst>
    </cfRule>
  </conditionalFormatting>
  <conditionalFormatting sqref="AL215:AM215">
    <cfRule type="dataBar" priority="18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{478ABD17-C6BD-4559-8130-077DB8D340C8}</x14:id>
        </ext>
      </extLst>
    </cfRule>
  </conditionalFormatting>
  <conditionalFormatting sqref="AL216:AM216">
    <cfRule type="dataBar" priority="17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{833120A3-95C3-4E2B-9DE9-1A5728DA6526}</x14:id>
        </ext>
      </extLst>
    </cfRule>
  </conditionalFormatting>
  <conditionalFormatting sqref="AL217:AM217">
    <cfRule type="dataBar" priority="16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{CC39E199-1F1E-41FC-BBEB-8CDB10334F79}</x14:id>
        </ext>
      </extLst>
    </cfRule>
  </conditionalFormatting>
  <conditionalFormatting sqref="AL218:AM218">
    <cfRule type="dataBar" priority="15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{3F3E6B7B-ECFE-4169-B8E3-C878594E1A88}</x14:id>
        </ext>
      </extLst>
    </cfRule>
  </conditionalFormatting>
  <conditionalFormatting sqref="AL219:AM219">
    <cfRule type="dataBar" priority="14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{33C52847-DF18-42A0-976A-436B50189183}</x14:id>
        </ext>
      </extLst>
    </cfRule>
  </conditionalFormatting>
  <conditionalFormatting sqref="AL220:AM220">
    <cfRule type="dataBar" priority="13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{4E34AC56-1B52-4646-8C15-81A12E852EC2}</x14:id>
        </ext>
      </extLst>
    </cfRule>
  </conditionalFormatting>
  <conditionalFormatting sqref="AL221:AM221">
    <cfRule type="dataBar" priority="31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{FC68BD09-8A1C-4520-9633-8B43A7EA6CAC}</x14:id>
        </ext>
      </extLst>
    </cfRule>
  </conditionalFormatting>
  <conditionalFormatting sqref="AL223:AM223">
    <cfRule type="dataBar" priority="32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{9AE2FB22-73E4-44EF-98E9-94F28778DDA9}</x14:id>
        </ext>
      </extLst>
    </cfRule>
  </conditionalFormatting>
  <conditionalFormatting sqref="AL224:AM224">
    <cfRule type="dataBar" priority="33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{F06D96AB-F935-4095-A423-88C6CAA02FEB}</x14:id>
        </ext>
      </extLst>
    </cfRule>
  </conditionalFormatting>
  <conditionalFormatting sqref="AL225:AM225">
    <cfRule type="dataBar" priority="34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{B8F73539-7E65-44EA-9DF7-328B577BBE06}</x14:id>
        </ext>
      </extLst>
    </cfRule>
  </conditionalFormatting>
  <conditionalFormatting sqref="AL226:AM226">
    <cfRule type="dataBar" priority="35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{69C72B28-3368-47D8-B223-3D696ACAAF40}</x14:id>
        </ext>
      </extLst>
    </cfRule>
  </conditionalFormatting>
  <conditionalFormatting sqref="AL227:AM227">
    <cfRule type="dataBar" priority="36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{E1156044-9398-4DFA-821D-186CC1079BC7}</x14:id>
        </ext>
      </extLst>
    </cfRule>
  </conditionalFormatting>
  <conditionalFormatting sqref="AL228:AM228">
    <cfRule type="dataBar" priority="37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{392E0455-EF16-4FA1-BEA7-5ADA6F44258D}</x14:id>
        </ext>
      </extLst>
    </cfRule>
  </conditionalFormatting>
  <conditionalFormatting sqref="AL229:AM229">
    <cfRule type="dataBar" priority="12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{F8B83E57-0FE5-4E36-B4C4-6717EF0B2136}</x14:id>
        </ext>
      </extLst>
    </cfRule>
  </conditionalFormatting>
  <conditionalFormatting sqref="AL230:AM230">
    <cfRule type="dataBar" priority="11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{223BC704-44B6-45CA-96FD-6A197F68A824}</x14:id>
        </ext>
      </extLst>
    </cfRule>
  </conditionalFormatting>
  <conditionalFormatting sqref="AL231:AM231">
    <cfRule type="dataBar" priority="10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{9444A174-7B8F-4950-B84F-5F0996F89BE0}</x14:id>
        </ext>
      </extLst>
    </cfRule>
  </conditionalFormatting>
  <conditionalFormatting sqref="AL232:AM232">
    <cfRule type="dataBar" priority="9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{08FD5082-E1E9-473A-85BE-49BC2F939718}</x14:id>
        </ext>
      </extLst>
    </cfRule>
  </conditionalFormatting>
  <conditionalFormatting sqref="AL233:AM233">
    <cfRule type="dataBar" priority="8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{76C2BBBA-00E7-4149-AFCD-3BD6A88A1864}</x14:id>
        </ext>
      </extLst>
    </cfRule>
  </conditionalFormatting>
  <conditionalFormatting sqref="AL234:AM234">
    <cfRule type="dataBar" priority="7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{07CC623B-F656-4FDC-8F40-02144671E165}</x14:id>
        </ext>
      </extLst>
    </cfRule>
  </conditionalFormatting>
  <conditionalFormatting sqref="AL235:AM235">
    <cfRule type="dataBar" priority="38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{AB513765-5C2B-4B1F-BC24-CC1E94760673}</x14:id>
        </ext>
      </extLst>
    </cfRule>
  </conditionalFormatting>
  <conditionalFormatting sqref="AL236:AM236">
    <cfRule type="dataBar" priority="39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{1308BD01-105B-4AFB-B598-CFA71CA9E7B1}</x14:id>
        </ext>
      </extLst>
    </cfRule>
  </conditionalFormatting>
  <conditionalFormatting sqref="AL237:AM237">
    <cfRule type="dataBar" priority="40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{60D00672-7C7A-4BDA-BE8A-8383A176A3C0}</x14:id>
        </ext>
      </extLst>
    </cfRule>
  </conditionalFormatting>
  <conditionalFormatting sqref="AL238:AM238">
    <cfRule type="dataBar" priority="41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{EEC7AC0B-E66C-441A-A5A0-02500C57056B}</x14:id>
        </ext>
      </extLst>
    </cfRule>
  </conditionalFormatting>
  <conditionalFormatting sqref="AL239:AM239">
    <cfRule type="dataBar" priority="42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{515DA8DA-6385-4AC6-96D7-D9F405B11381}</x14:id>
        </ext>
      </extLst>
    </cfRule>
  </conditionalFormatting>
  <conditionalFormatting sqref="AL240:AM240">
    <cfRule type="dataBar" priority="43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{A277C57F-4B9B-44C0-850E-57295554B990}</x14:id>
        </ext>
      </extLst>
    </cfRule>
  </conditionalFormatting>
  <conditionalFormatting sqref="AL241:AM241">
    <cfRule type="dataBar" priority="44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{109F407D-E806-45F8-822A-EE753D35505B}</x14:id>
        </ext>
      </extLst>
    </cfRule>
  </conditionalFormatting>
  <conditionalFormatting sqref="AL242:AM242">
    <cfRule type="dataBar" priority="45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{73827FAB-7724-4FAF-B0A6-BB816A766018}</x14:id>
        </ext>
      </extLst>
    </cfRule>
  </conditionalFormatting>
  <conditionalFormatting sqref="AL243:AM243">
    <cfRule type="dataBar" priority="46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{87E7DF69-849D-4334-853B-FC316404E7B2}</x14:id>
        </ext>
      </extLst>
    </cfRule>
  </conditionalFormatting>
  <conditionalFormatting sqref="AL244:AM244">
    <cfRule type="dataBar" priority="47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{2D62645B-2A49-4AF3-B5B6-B97B3DC32DC3}</x14:id>
        </ext>
      </extLst>
    </cfRule>
  </conditionalFormatting>
  <conditionalFormatting sqref="AL245:AM245">
    <cfRule type="dataBar" priority="48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{4CB3B7B4-9C7D-42D4-B939-9707288E7698}</x14:id>
        </ext>
      </extLst>
    </cfRule>
  </conditionalFormatting>
  <conditionalFormatting sqref="AL246:AM246">
    <cfRule type="dataBar" priority="49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{63A544BE-F5F3-4ED2-BA98-CF5D19C3A7AA}</x14:id>
        </ext>
      </extLst>
    </cfRule>
  </conditionalFormatting>
  <conditionalFormatting sqref="AL247:AM247">
    <cfRule type="dataBar" priority="50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{93D92BF4-67B6-486A-A98B-18F30671F2B3}</x14:id>
        </ext>
      </extLst>
    </cfRule>
  </conditionalFormatting>
  <conditionalFormatting sqref="AL248:AM248">
    <cfRule type="dataBar" priority="6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{3208F36F-01C4-41C2-97A9-DB33990813DC}</x14:id>
        </ext>
      </extLst>
    </cfRule>
  </conditionalFormatting>
  <conditionalFormatting sqref="AL249:AM249">
    <cfRule type="dataBar" priority="51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{D8D29A20-60D2-4FB0-B2B3-02A3120022F3}</x14:id>
        </ext>
      </extLst>
    </cfRule>
  </conditionalFormatting>
  <conditionalFormatting sqref="AL250:AM250">
    <cfRule type="dataBar" priority="52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{D6805FFA-01DF-462F-AF70-10E95D0BCAEB}</x14:id>
        </ext>
      </extLst>
    </cfRule>
  </conditionalFormatting>
  <conditionalFormatting sqref="AL251:AM251">
    <cfRule type="dataBar" priority="53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{5863CD46-CBC5-4B2D-9985-D66C7C74A4CF}</x14:id>
        </ext>
      </extLst>
    </cfRule>
  </conditionalFormatting>
  <conditionalFormatting sqref="AL252:AM252">
    <cfRule type="dataBar" priority="54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{259A24A7-46B5-44B7-8BD1-39C8D6A172F3}</x14:id>
        </ext>
      </extLst>
    </cfRule>
  </conditionalFormatting>
  <conditionalFormatting sqref="AL253:AM253">
    <cfRule type="dataBar" priority="55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{9CBEF40F-3BD7-4767-B366-25617040154F}</x14:id>
        </ext>
      </extLst>
    </cfRule>
  </conditionalFormatting>
  <conditionalFormatting sqref="AL254:AM254">
    <cfRule type="dataBar" priority="56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{C983C2D1-3150-4F99-A178-C6DD09B493D5}</x14:id>
        </ext>
      </extLst>
    </cfRule>
  </conditionalFormatting>
  <conditionalFormatting sqref="AL255:AM255">
    <cfRule type="dataBar" priority="57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{3DD22C58-2976-46FC-874E-09B54DC488D3}</x14:id>
        </ext>
      </extLst>
    </cfRule>
  </conditionalFormatting>
  <conditionalFormatting sqref="AL256:AM256">
    <cfRule type="dataBar" priority="58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{24B1F04F-A702-477C-B50E-6658F7C484A8}</x14:id>
        </ext>
      </extLst>
    </cfRule>
  </conditionalFormatting>
  <conditionalFormatting sqref="AL257:AM257">
    <cfRule type="dataBar" priority="59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{3EAD915C-DA55-4DC7-829A-701CDBB3A20E}</x14:id>
        </ext>
      </extLst>
    </cfRule>
  </conditionalFormatting>
  <conditionalFormatting sqref="AL258:AM258">
    <cfRule type="dataBar" priority="5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{8F027D53-43C4-4A46-B7B6-F1CC609E367C}</x14:id>
        </ext>
      </extLst>
    </cfRule>
  </conditionalFormatting>
  <conditionalFormatting sqref="AL259:AM259">
    <cfRule type="dataBar" priority="4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{496C77CB-E7AA-428B-8FF4-41FBBBB8903D}</x14:id>
        </ext>
      </extLst>
    </cfRule>
  </conditionalFormatting>
  <conditionalFormatting sqref="AL260:AM260">
    <cfRule type="dataBar" priority="60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{1E22753F-6867-4CAD-A153-7CFC16B32889}</x14:id>
        </ext>
      </extLst>
    </cfRule>
  </conditionalFormatting>
  <conditionalFormatting sqref="AL261:AM261">
    <cfRule type="dataBar" priority="61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{FE509AAF-0387-469F-95E4-B09EA2C0405F}</x14:id>
        </ext>
      </extLst>
    </cfRule>
  </conditionalFormatting>
  <conditionalFormatting sqref="AL262:AM262">
    <cfRule type="dataBar" priority="62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{8173DCB0-1A8A-455C-8FC9-D46D3062AF86}</x14:id>
        </ext>
      </extLst>
    </cfRule>
  </conditionalFormatting>
  <conditionalFormatting sqref="AL263:AM263">
    <cfRule type="dataBar" priority="63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{525C0E8B-E36B-4791-8462-2E2B0C3A9A58}</x14:id>
        </ext>
      </extLst>
    </cfRule>
  </conditionalFormatting>
  <conditionalFormatting sqref="AL264:AM264">
    <cfRule type="dataBar" priority="64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{60249DF7-12D4-463C-A0B1-F74E963AAF7D}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2EFFB3-478D-421F-A2C3-E6B92BA50E1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0456A0E-514B-4E0B-AB9E-9751D246817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2FB0482-1851-44FC-A174-F0D04663F04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9D435EB-F143-462F-8ECD-F71479D1367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86C3818-511C-4FF6-A7C3-05A56520A44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EF11A34-D703-40A6-A97F-600819B3778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D6D9B453-07AD-424E-898E-698654B5889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F9FC03E-6C10-4D04-B99A-11E2D3272B76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4590EF4-11A6-4E49-9968-9B7F6C45082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0C273EB-4AFB-4701-80BD-699B8C0EBAE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FF25031-2462-458F-BBFA-636B8FE78AF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2D2DE37-9EFA-4740-A171-9956E8AC6EE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78ABD17-C6BD-4559-8130-077DB8D340C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33120A3-95C3-4E2B-9DE9-1A5728DA652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CC39E199-1F1E-41FC-BBEB-8CDB10334F7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F3E6B7B-ECFE-4169-B8E3-C878594E1A8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3C52847-DF18-42A0-976A-436B5018918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E34AC56-1B52-4646-8C15-81A12E852EC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C68BD09-8A1C-4520-9633-8B43A7EA6CA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AE2FB22-73E4-44EF-98E9-94F28778DDA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06D96AB-F935-4095-A423-88C6CAA02FE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8F73539-7E65-44EA-9DF7-328B577BBE0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9C72B28-3368-47D8-B223-3D696ACAAF4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1156044-9398-4DFA-821D-186CC1079BC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92E0455-EF16-4FA1-BEA7-5ADA6F44258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8B83E57-0FE5-4E36-B4C4-6717EF0B213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23BC704-44B6-45CA-96FD-6A197F68A82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444A174-7B8F-4950-B84F-5F0996F89B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8FD5082-E1E9-473A-85BE-49BC2F93971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6C2BBBA-00E7-4149-AFCD-3BD6A88A186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7CC623B-F656-4FDC-8F40-02144671E16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B513765-5C2B-4B1F-BC24-CC1E947606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308BD01-105B-4AFB-B598-CFA71CA9E7B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0D00672-7C7A-4BDA-BE8A-8383A176A3C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EC7AC0B-E66C-441A-A5A0-02500C57056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15DA8DA-6385-4AC6-96D7-D9F405B11381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277C57F-4B9B-44C0-850E-57295554B99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09F407D-E806-45F8-822A-EE753D35505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73827FAB-7724-4FAF-B0A6-BB816A76601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7E7DF69-849D-4334-853B-FC316404E7B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D62645B-2A49-4AF3-B5B6-B97B3DC32DC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CB3B7B4-9C7D-42D4-B939-9707288E769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63A544BE-F5F3-4ED2-BA98-CF5D19C3A7A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3D92BF4-67B6-486A-A98B-18F30671F2B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208F36F-01C4-41C2-97A9-DB33990813D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8D29A20-60D2-4FB0-B2B3-02A3120022F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6805FFA-01DF-462F-AF70-10E95D0BCAE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63CD46-CBC5-4B2D-9985-D66C7C74A4C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59A24A7-46B5-44B7-8BD1-39C8D6A172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CBEF40F-3BD7-4767-B366-25617040154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983C2D1-3150-4F99-A178-C6DD09B493D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DD22C58-2976-46FC-874E-09B54DC488D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24B1F04F-A702-477C-B50E-6658F7C484A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EAD915C-DA55-4DC7-829A-701CDBB3A20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F027D53-43C4-4A46-B7B6-F1CC609E367C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96C77CB-E7AA-428B-8FF4-41FBBBB8903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E22753F-6867-4CAD-A153-7CFC16B3288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E509AAF-0387-469F-95E4-B09EA2C0405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173DCB0-1A8A-455C-8FC9-D46D3062AF8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25C0E8B-E36B-4791-8462-2E2B0C3A9A5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0249DF7-12D4-463C-A0B1-F74E963AAF7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CBE7-2CB3-4A79-A345-6386D042E593}">
  <dimension ref="A1:AR267"/>
  <sheetViews>
    <sheetView rightToLeft="1" topLeftCell="G28" zoomScale="70" zoomScaleNormal="70" workbookViewId="0">
      <selection activeCell="O15" sqref="O15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20.33203125" style="25" bestFit="1" customWidth="1"/>
    <col min="9" max="9" width="25.44140625" style="23" bestFit="1" customWidth="1"/>
    <col min="10" max="10" width="16.33203125" style="23" customWidth="1"/>
    <col min="11" max="11" width="14.109375" style="23" hidden="1" customWidth="1"/>
    <col min="12" max="13" width="20.6640625" style="23" customWidth="1"/>
    <col min="14" max="14" width="23.44140625" style="23" bestFit="1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111.5546875" style="23" bestFit="1" customWidth="1"/>
    <col min="29" max="29" width="15.77734375" style="28" bestFit="1" customWidth="1"/>
    <col min="30" max="30" width="13.6640625" style="29" bestFit="1" customWidth="1"/>
    <col min="31" max="31" width="83" style="23" bestFit="1" customWidth="1"/>
    <col min="32" max="32" width="28.33203125" style="23" bestFit="1" customWidth="1"/>
    <col min="33" max="33" width="13.5546875" style="23" bestFit="1" customWidth="1"/>
    <col min="34" max="34" width="128.332031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36">
        <v>1</v>
      </c>
      <c r="H2" s="139" t="s">
        <v>1838</v>
      </c>
      <c r="I2" s="136" t="s">
        <v>1269</v>
      </c>
      <c r="J2" s="123" t="s">
        <v>1306</v>
      </c>
      <c r="K2" s="10" t="str">
        <f t="shared" ref="K2:K65" ca="1" si="0">IF(C2, TODAY(), "" )</f>
        <v/>
      </c>
      <c r="L2" s="121"/>
      <c r="M2" s="121" t="s">
        <v>1270</v>
      </c>
      <c r="N2" s="121" t="s">
        <v>1271</v>
      </c>
      <c r="O2" s="102">
        <v>5511.3</v>
      </c>
      <c r="P2" s="102">
        <v>15</v>
      </c>
      <c r="Q2" s="12" t="str">
        <f>VLOOKUP(O2, '[1]لیست محصولات اردیبهشت ۱۴۰۳'!B:C,2,0)</f>
        <v>هامبلا | Hambella</v>
      </c>
      <c r="R2" s="102"/>
      <c r="S2" s="11">
        <f>VLOOKUP(O2, '[1]لیست محصولات اردیبهشت ۱۴۰۳'!B:F,5,0)</f>
        <v>4000</v>
      </c>
      <c r="T2" s="13">
        <f>VLOOKUP(O2, '[1]لیست محصولات اردیبهشت ۱۴۰۳'!B:G,6,0)</f>
        <v>69600000</v>
      </c>
      <c r="U2" s="14"/>
      <c r="V2" s="15">
        <f t="shared" ref="V2:V65" si="1">IF(C2, P2, U2 )</f>
        <v>0</v>
      </c>
      <c r="W2" s="11">
        <f t="shared" ref="W2:W65" si="2">P2-V2</f>
        <v>15</v>
      </c>
      <c r="X2" s="13">
        <f t="shared" ref="X2:X65" si="3">P2*T2</f>
        <v>1044000000</v>
      </c>
      <c r="Y2" s="16"/>
      <c r="Z2" s="13">
        <f t="shared" ref="Z2:Z65" si="4">X2-Y2</f>
        <v>1044000000</v>
      </c>
      <c r="AA2" s="133" t="s">
        <v>415</v>
      </c>
      <c r="AB2" s="131" t="s">
        <v>1272</v>
      </c>
      <c r="AC2" s="127" t="s">
        <v>1273</v>
      </c>
      <c r="AD2" s="12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شیراز چهارراه زرگري - ساختمان بارانا کافه بیکری گنتوم -  فاتح نژاد 09917331340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38"/>
      <c r="H3" s="141"/>
      <c r="I3" s="138"/>
      <c r="J3" s="124"/>
      <c r="K3" s="10" t="str">
        <f t="shared" ca="1" si="0"/>
        <v/>
      </c>
      <c r="L3" s="122"/>
      <c r="M3" s="122"/>
      <c r="N3" s="122"/>
      <c r="O3" s="102">
        <v>3325.2</v>
      </c>
      <c r="P3" s="102">
        <v>8</v>
      </c>
      <c r="Q3" s="12" t="str">
        <f>VLOOKUP(O3, '[1]لیست محصولات اردیبهشت ۱۴۰۳'!B:C,2,0)</f>
        <v>راتناگری | Ratnagiri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20700000</v>
      </c>
      <c r="U3" s="14"/>
      <c r="V3" s="15">
        <f t="shared" si="1"/>
        <v>0</v>
      </c>
      <c r="W3" s="11">
        <f t="shared" si="2"/>
        <v>8</v>
      </c>
      <c r="X3" s="13">
        <f t="shared" si="3"/>
        <v>165600000</v>
      </c>
      <c r="Y3" s="16"/>
      <c r="Z3" s="13">
        <f t="shared" si="4"/>
        <v>165600000</v>
      </c>
      <c r="AA3" s="134"/>
      <c r="AB3" s="132"/>
      <c r="AC3" s="128"/>
      <c r="AD3" s="130"/>
      <c r="AE3" s="18"/>
      <c r="AF3" s="20"/>
      <c r="AG3" s="21" t="str">
        <f t="shared" si="5"/>
        <v>TRUE</v>
      </c>
      <c r="AH3" s="22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2</v>
      </c>
      <c r="H4" s="125">
        <v>276334218818</v>
      </c>
      <c r="I4" s="123" t="s">
        <v>1818</v>
      </c>
      <c r="J4" s="123"/>
      <c r="K4" s="10" t="str">
        <f t="shared" ca="1" si="0"/>
        <v/>
      </c>
      <c r="L4" s="121" t="s">
        <v>295</v>
      </c>
      <c r="M4" s="121" t="s">
        <v>1839</v>
      </c>
      <c r="N4" s="121"/>
      <c r="O4" s="102">
        <v>3326.1</v>
      </c>
      <c r="P4" s="102">
        <v>2</v>
      </c>
      <c r="Q4" s="12" t="str">
        <f>VLOOKUP(O4, '[1]لیست محصولات اردیبهشت ۱۴۰۳'!B:C,2,0)</f>
        <v>میاگروس | Milagros</v>
      </c>
      <c r="R4" s="102"/>
      <c r="S4" s="11">
        <f>VLOOKUP(O4, '[1]لیست محصولات اردیبهشت ۱۴۰۳'!B:F,5,0)</f>
        <v>150</v>
      </c>
      <c r="T4" s="13">
        <f>VLOOKUP(O4, '[1]لیست محصولات اردیبهشت ۱۴۰۳'!B:G,6,0)</f>
        <v>3750000</v>
      </c>
      <c r="U4" s="14"/>
      <c r="V4" s="15">
        <f t="shared" si="1"/>
        <v>0</v>
      </c>
      <c r="W4" s="11">
        <f t="shared" si="2"/>
        <v>2</v>
      </c>
      <c r="X4" s="13">
        <f t="shared" si="3"/>
        <v>7500000</v>
      </c>
      <c r="Y4" s="16"/>
      <c r="Z4" s="13">
        <f t="shared" si="4"/>
        <v>7500000</v>
      </c>
      <c r="AA4" s="133" t="s">
        <v>38</v>
      </c>
      <c r="AB4" s="131" t="s">
        <v>1840</v>
      </c>
      <c r="AC4" s="127" t="s">
        <v>1841</v>
      </c>
      <c r="AD4" s="129" t="s">
        <v>41</v>
      </c>
      <c r="AE4" s="18"/>
      <c r="AF4" s="20"/>
      <c r="AG4" s="21" t="str">
        <f t="shared" si="5"/>
        <v>TRUE</v>
      </c>
      <c r="AH4" s="22" t="str">
        <f t="shared" ref="AH4:AH67" si="6">AA4&amp;" "&amp;AB4&amp;" "&amp;N4&amp;" - "&amp;L4&amp;" "&amp;M4&amp;" "&amp;AC4</f>
        <v>تهران خیابان بهارشیراز، خیابان خداپرست، نبش لاچینی، پلاک ۵۳, واحد ۳  - محمدحسن سعیدی 09197819878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24"/>
      <c r="H5" s="126"/>
      <c r="I5" s="124"/>
      <c r="J5" s="124"/>
      <c r="K5" s="10" t="str">
        <f t="shared" ca="1" si="0"/>
        <v/>
      </c>
      <c r="L5" s="122"/>
      <c r="M5" s="122"/>
      <c r="N5" s="122"/>
      <c r="O5" s="102">
        <v>5522.1</v>
      </c>
      <c r="P5" s="102">
        <v>1</v>
      </c>
      <c r="Q5" s="12" t="str">
        <f>VLOOKUP(O5, '[1]لیست محصولات اردیبهشت ۱۴۰۳'!B:C,2,0)</f>
        <v>تامارا | Tamara</v>
      </c>
      <c r="R5" s="102"/>
      <c r="S5" s="11">
        <f>VLOOKUP(O5, '[1]لیست محصولات اردیبهشت ۱۴۰۳'!B:F,5,0)</f>
        <v>150</v>
      </c>
      <c r="T5" s="13">
        <f>VLOOKUP(O5, '[1]لیست محصولات اردیبهشت ۱۴۰۳'!B:G,6,0)</f>
        <v>2600000</v>
      </c>
      <c r="U5" s="14"/>
      <c r="V5" s="15">
        <f t="shared" si="1"/>
        <v>0</v>
      </c>
      <c r="W5" s="11">
        <f t="shared" si="2"/>
        <v>1</v>
      </c>
      <c r="X5" s="13">
        <f t="shared" si="3"/>
        <v>2600000</v>
      </c>
      <c r="Y5" s="16"/>
      <c r="Z5" s="13">
        <f t="shared" si="4"/>
        <v>2600000</v>
      </c>
      <c r="AA5" s="134"/>
      <c r="AB5" s="132"/>
      <c r="AC5" s="128"/>
      <c r="AD5" s="130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02">
        <v>3</v>
      </c>
      <c r="H6" s="9">
        <v>276337514447</v>
      </c>
      <c r="I6" s="101" t="s">
        <v>1818</v>
      </c>
      <c r="J6" s="102" t="s">
        <v>1306</v>
      </c>
      <c r="K6" s="10" t="str">
        <f t="shared" ca="1" si="0"/>
        <v/>
      </c>
      <c r="L6" s="11" t="s">
        <v>315</v>
      </c>
      <c r="M6" s="11" t="s">
        <v>1499</v>
      </c>
      <c r="N6" s="11" t="s">
        <v>1500</v>
      </c>
      <c r="O6" s="102">
        <v>3326.1</v>
      </c>
      <c r="P6" s="102">
        <v>1</v>
      </c>
      <c r="Q6" s="12" t="str">
        <f>VLOOKUP(O6, '[1]لیست محصولات اردیبهشت ۱۴۰۳'!B:C,2,0)</f>
        <v>میاگروس | Milagros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3750000</v>
      </c>
      <c r="U6" s="14"/>
      <c r="V6" s="15">
        <f t="shared" si="1"/>
        <v>0</v>
      </c>
      <c r="W6" s="11">
        <f t="shared" si="2"/>
        <v>1</v>
      </c>
      <c r="X6" s="13">
        <f t="shared" si="3"/>
        <v>3750000</v>
      </c>
      <c r="Y6" s="16"/>
      <c r="Z6" s="13">
        <f t="shared" si="4"/>
        <v>3750000</v>
      </c>
      <c r="AA6" s="17" t="s">
        <v>38</v>
      </c>
      <c r="AB6" s="12" t="s">
        <v>1501</v>
      </c>
      <c r="AC6" s="18" t="s">
        <v>1502</v>
      </c>
      <c r="AD6" s="19" t="s">
        <v>41</v>
      </c>
      <c r="AE6" s="103" t="s">
        <v>1842</v>
      </c>
      <c r="AF6" s="20"/>
      <c r="AG6" s="21" t="str">
        <f t="shared" si="5"/>
        <v>TRUE</v>
      </c>
      <c r="AH6" s="22" t="str">
        <f t="shared" si="6"/>
        <v>تهران شهرک غرب میدان صنعت پاساژ پلاتین حیاط کافه تنتو - محمدرضا علی جمشید 09123449771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02">
        <v>4</v>
      </c>
      <c r="H7" s="9">
        <v>869953</v>
      </c>
      <c r="I7" s="102" t="s">
        <v>1818</v>
      </c>
      <c r="J7" s="102"/>
      <c r="K7" s="10" t="str">
        <f t="shared" ca="1" si="0"/>
        <v/>
      </c>
      <c r="L7" s="11" t="s">
        <v>1843</v>
      </c>
      <c r="M7" s="11" t="s">
        <v>75</v>
      </c>
      <c r="N7" s="11"/>
      <c r="O7" s="102">
        <v>5501.1</v>
      </c>
      <c r="P7" s="102">
        <v>1</v>
      </c>
      <c r="Q7" s="12" t="str">
        <f>VLOOKUP(O7, '[1]لیست محصولات اردیبهشت ۱۴۰۳'!B:C,2,0)</f>
        <v>ورتکس | Vortex</v>
      </c>
      <c r="R7" s="102" t="s">
        <v>460</v>
      </c>
      <c r="S7" s="11">
        <f>VLOOKUP(O7, '[1]لیست محصولات اردیبهشت ۱۴۰۳'!B:F,5,0)</f>
        <v>150</v>
      </c>
      <c r="T7" s="13">
        <f>VLOOKUP(O7, '[1]لیست محصولات اردیبهشت ۱۴۰۳'!B:G,6,0)</f>
        <v>2100000</v>
      </c>
      <c r="U7" s="24"/>
      <c r="V7" s="15">
        <f t="shared" si="1"/>
        <v>0</v>
      </c>
      <c r="W7" s="11">
        <f t="shared" si="2"/>
        <v>1</v>
      </c>
      <c r="X7" s="13">
        <f t="shared" si="3"/>
        <v>2100000</v>
      </c>
      <c r="Y7" s="16"/>
      <c r="Z7" s="13">
        <f t="shared" si="4"/>
        <v>2100000</v>
      </c>
      <c r="AA7" s="17" t="s">
        <v>38</v>
      </c>
      <c r="AB7" s="12" t="s">
        <v>1844</v>
      </c>
      <c r="AC7" s="18" t="s">
        <v>1845</v>
      </c>
      <c r="AD7" s="19" t="s">
        <v>41</v>
      </c>
      <c r="AE7" s="18"/>
      <c r="AF7" s="20"/>
      <c r="AG7" s="21" t="str">
        <f t="shared" si="5"/>
        <v>TRUE</v>
      </c>
      <c r="AH7" s="22" t="str">
        <f t="shared" si="6"/>
        <v>تهران شریعتی، دولت، نعمتی، دوم، بن بست خسرواحتشامی، پلاک4، واحد12  - فرشید فرزانه 09132258418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02">
        <v>5</v>
      </c>
      <c r="H8" s="9">
        <v>931805</v>
      </c>
      <c r="I8" s="102" t="s">
        <v>1818</v>
      </c>
      <c r="J8" s="102" t="s">
        <v>1306</v>
      </c>
      <c r="K8" s="10" t="str">
        <f t="shared" ca="1" si="0"/>
        <v/>
      </c>
      <c r="L8" s="11" t="s">
        <v>272</v>
      </c>
      <c r="M8" s="11" t="s">
        <v>1847</v>
      </c>
      <c r="N8" s="11" t="s">
        <v>1846</v>
      </c>
      <c r="O8" s="102">
        <v>5523.2</v>
      </c>
      <c r="P8" s="102">
        <v>1</v>
      </c>
      <c r="Q8" s="12" t="str">
        <f>VLOOKUP(O8, '[1]لیست محصولات اردیبهشت ۱۴۰۳'!B:C,2,0)</f>
        <v>کوتوا دانکن | Kotowa Duncan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12150000</v>
      </c>
      <c r="U8" s="14"/>
      <c r="V8" s="15">
        <f t="shared" si="1"/>
        <v>0</v>
      </c>
      <c r="W8" s="11">
        <f t="shared" si="2"/>
        <v>1</v>
      </c>
      <c r="X8" s="13">
        <f t="shared" si="3"/>
        <v>12150000</v>
      </c>
      <c r="Y8" s="16"/>
      <c r="Z8" s="13">
        <f t="shared" si="4"/>
        <v>12150000</v>
      </c>
      <c r="AA8" s="17" t="s">
        <v>38</v>
      </c>
      <c r="AB8" s="12" t="s">
        <v>1848</v>
      </c>
      <c r="AC8" s="18" t="s">
        <v>1849</v>
      </c>
      <c r="AD8" s="19" t="s">
        <v>41</v>
      </c>
      <c r="AE8" s="18"/>
      <c r="AF8" s="20"/>
      <c r="AG8" s="21" t="str">
        <f t="shared" si="5"/>
        <v>TRUE</v>
      </c>
      <c r="AH8" s="22" t="str">
        <f t="shared" si="6"/>
        <v>تهران خ بزرگمهر ،خ برادران مظفر به سمت شمال ،پلاک ۱۲۵ مجتمع حیات هزار افسان - احسان میراب زاده اردکانی 09124590471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02">
        <v>6</v>
      </c>
      <c r="H9" s="9">
        <v>276364352614</v>
      </c>
      <c r="I9" s="101" t="s">
        <v>1818</v>
      </c>
      <c r="J9" s="102"/>
      <c r="K9" s="10" t="str">
        <f t="shared" ca="1" si="0"/>
        <v/>
      </c>
      <c r="L9" s="100" t="s">
        <v>129</v>
      </c>
      <c r="M9" s="11" t="s">
        <v>304</v>
      </c>
      <c r="N9" s="11"/>
      <c r="O9" s="102">
        <v>3326.1</v>
      </c>
      <c r="P9" s="102">
        <v>2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150</v>
      </c>
      <c r="T9" s="13">
        <f>VLOOKUP(O9, '[1]لیست محصولات اردیبهشت ۱۴۰۳'!B:G,6,0)</f>
        <v>3750000</v>
      </c>
      <c r="U9" s="14"/>
      <c r="V9" s="15">
        <f t="shared" si="1"/>
        <v>0</v>
      </c>
      <c r="W9" s="11">
        <f t="shared" si="2"/>
        <v>2</v>
      </c>
      <c r="X9" s="13">
        <f t="shared" si="3"/>
        <v>7500000</v>
      </c>
      <c r="Y9" s="16"/>
      <c r="Z9" s="13">
        <f t="shared" si="4"/>
        <v>7500000</v>
      </c>
      <c r="AA9" s="17" t="s">
        <v>38</v>
      </c>
      <c r="AB9" s="12" t="s">
        <v>1850</v>
      </c>
      <c r="AC9" s="18" t="s">
        <v>307</v>
      </c>
      <c r="AD9" s="19" t="s">
        <v>41</v>
      </c>
      <c r="AE9" s="103" t="s">
        <v>1851</v>
      </c>
      <c r="AF9" s="20"/>
      <c r="AG9" s="21" t="str">
        <f t="shared" si="5"/>
        <v>TRUE</v>
      </c>
      <c r="AH9" s="22" t="str">
        <f t="shared" si="6"/>
        <v>تهران ونک - خ عطار - نرسیده به میدان عطار - ساختمان پروین اعتصامی (پلاک26 - همراه اول)  - امین یعقوبی ثانی 09936007969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02">
        <v>7</v>
      </c>
      <c r="H10" s="9">
        <v>276368595749</v>
      </c>
      <c r="I10" s="101" t="s">
        <v>1818</v>
      </c>
      <c r="J10" s="102"/>
      <c r="K10" s="10" t="str">
        <f t="shared" ca="1" si="0"/>
        <v/>
      </c>
      <c r="L10" s="100" t="s">
        <v>325</v>
      </c>
      <c r="M10" s="100" t="s">
        <v>481</v>
      </c>
      <c r="N10" s="11" t="s">
        <v>482</v>
      </c>
      <c r="O10" s="102">
        <v>3326.1</v>
      </c>
      <c r="P10" s="102">
        <v>3</v>
      </c>
      <c r="Q10" s="12" t="str">
        <f>VLOOKUP(O10, '[1]لیست محصولات اردیبهشت ۱۴۰۳'!B:C,2,0)</f>
        <v>میاگروس | Milagros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3750000</v>
      </c>
      <c r="U10" s="14"/>
      <c r="V10" s="15">
        <f t="shared" si="1"/>
        <v>0</v>
      </c>
      <c r="W10" s="11">
        <f t="shared" si="2"/>
        <v>3</v>
      </c>
      <c r="X10" s="13">
        <f t="shared" si="3"/>
        <v>11250000</v>
      </c>
      <c r="Y10" s="16"/>
      <c r="Z10" s="13">
        <f t="shared" si="4"/>
        <v>11250000</v>
      </c>
      <c r="AA10" s="17" t="s">
        <v>226</v>
      </c>
      <c r="AB10" s="12" t="s">
        <v>1852</v>
      </c>
      <c r="AC10" s="18" t="s">
        <v>484</v>
      </c>
      <c r="AD10" s="19"/>
      <c r="AE10" s="18"/>
      <c r="AF10" s="20"/>
      <c r="AG10" s="21" t="str">
        <f t="shared" si="5"/>
        <v>TRUE</v>
      </c>
      <c r="AH10" s="22" t="str">
        <f t="shared" si="6"/>
        <v>ارومیه مولوی یک تقاطع خیابان امین  کافه سژ - سروش حیدری بابامیری 09149108477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3">
        <v>8</v>
      </c>
      <c r="H11" s="125">
        <v>276379994922</v>
      </c>
      <c r="I11" s="123" t="s">
        <v>1818</v>
      </c>
      <c r="J11" s="123"/>
      <c r="K11" s="10" t="str">
        <f t="shared" ca="1" si="0"/>
        <v/>
      </c>
      <c r="L11" s="121" t="s">
        <v>1853</v>
      </c>
      <c r="M11" s="121" t="s">
        <v>1854</v>
      </c>
      <c r="N11" s="121" t="s">
        <v>1855</v>
      </c>
      <c r="O11" s="102">
        <v>5523.1</v>
      </c>
      <c r="P11" s="102">
        <v>1</v>
      </c>
      <c r="Q11" s="12" t="str">
        <f>VLOOKUP(O11, '[1]لیست محصولات اردیبهشت ۱۴۰۳'!B:C,2,0)</f>
        <v>کوتوا دانکن | Kotowa Duncan</v>
      </c>
      <c r="R11" s="102"/>
      <c r="S11" s="11">
        <f>VLOOKUP(O11, '[1]لیست محصولات اردیبهشت ۱۴۰۳'!B:F,5,0)</f>
        <v>150</v>
      </c>
      <c r="T11" s="13">
        <f>VLOOKUP(O11, '[1]لیست محصولات اردیبهشت ۱۴۰۳'!B:G,6,0)</f>
        <v>2550000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2550000</v>
      </c>
      <c r="Y11" s="16"/>
      <c r="Z11" s="13">
        <f t="shared" si="4"/>
        <v>2550000</v>
      </c>
      <c r="AA11" s="133" t="s">
        <v>292</v>
      </c>
      <c r="AB11" s="131" t="s">
        <v>1856</v>
      </c>
      <c r="AC11" s="127" t="s">
        <v>1857</v>
      </c>
      <c r="AD11" s="129"/>
      <c r="AE11" s="18"/>
      <c r="AF11" s="20"/>
      <c r="AG11" s="21" t="str">
        <f t="shared" si="5"/>
        <v>TRUE</v>
      </c>
      <c r="AH11" s="22" t="str">
        <f t="shared" si="6"/>
        <v>اصفهان شهرضا - خیابان ولی عصر شرقی روبروی داروخانه کافه سل - محمد امین شاه علی 09390331705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51"/>
      <c r="H12" s="182"/>
      <c r="I12" s="151"/>
      <c r="J12" s="151"/>
      <c r="K12" s="10" t="str">
        <f t="shared" ca="1" si="0"/>
        <v/>
      </c>
      <c r="L12" s="135"/>
      <c r="M12" s="135"/>
      <c r="N12" s="135"/>
      <c r="O12" s="102">
        <v>3326.1</v>
      </c>
      <c r="P12" s="102">
        <v>1</v>
      </c>
      <c r="Q12" s="12" t="str">
        <f>VLOOKUP(O12, '[1]لیست محصولات اردیبهشت ۱۴۰۳'!B:C,2,0)</f>
        <v>میاگروس | Milagros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3750000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3750000</v>
      </c>
      <c r="Y12" s="16"/>
      <c r="Z12" s="13">
        <f t="shared" si="4"/>
        <v>3750000</v>
      </c>
      <c r="AA12" s="155"/>
      <c r="AB12" s="154"/>
      <c r="AC12" s="153"/>
      <c r="AD12" s="152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1"/>
      <c r="H13" s="182"/>
      <c r="I13" s="151"/>
      <c r="J13" s="151"/>
      <c r="K13" s="10" t="str">
        <f t="shared" ca="1" si="0"/>
        <v/>
      </c>
      <c r="L13" s="135"/>
      <c r="M13" s="135"/>
      <c r="N13" s="135"/>
      <c r="O13" s="102">
        <v>5511.22</v>
      </c>
      <c r="P13" s="102">
        <v>1</v>
      </c>
      <c r="Q13" s="65" t="str">
        <f>VLOOKUP(O13, '[1]لیست محصولات اردیبهشت ۱۴۰۳'!B:C,2,0)</f>
        <v>هامبلا(رست دمی) | Hambella( Filter Roast)</v>
      </c>
      <c r="R13" s="102"/>
      <c r="S13" s="11">
        <f>VLOOKUP(O13, '[1]لیست محصولات اردیبهشت ۱۴۰۳'!B:F,5,0)</f>
        <v>750</v>
      </c>
      <c r="T13" s="13">
        <f>VLOOKUP(O13, '[1]لیست محصولات اردیبهشت ۱۴۰۳'!B:G,6,0)</f>
        <v>13350000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13350000</v>
      </c>
      <c r="Y13" s="16"/>
      <c r="Z13" s="13">
        <f t="shared" si="4"/>
        <v>13350000</v>
      </c>
      <c r="AA13" s="155"/>
      <c r="AB13" s="154"/>
      <c r="AC13" s="153"/>
      <c r="AD13" s="152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4"/>
      <c r="H14" s="126"/>
      <c r="I14" s="124"/>
      <c r="J14" s="124"/>
      <c r="K14" s="10" t="str">
        <f t="shared" ca="1" si="0"/>
        <v/>
      </c>
      <c r="L14" s="122"/>
      <c r="M14" s="122"/>
      <c r="N14" s="122"/>
      <c r="O14" s="102">
        <v>5501.1</v>
      </c>
      <c r="P14" s="102">
        <v>1</v>
      </c>
      <c r="Q14" s="12" t="str">
        <f>VLOOKUP(O14, '[1]لیست محصولات اردیبهشت ۱۴۰۳'!B:C,2,0)</f>
        <v>ورتکس | Vortex</v>
      </c>
      <c r="R14" s="102"/>
      <c r="S14" s="11">
        <f>VLOOKUP(O14, '[1]لیست محصولات اردیبهشت ۱۴۰۳'!B:F,5,0)</f>
        <v>150</v>
      </c>
      <c r="T14" s="13">
        <f>VLOOKUP(O14, '[1]لیست محصولات اردیبهشت ۱۴۰۳'!B:G,6,0)</f>
        <v>2100000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2100000</v>
      </c>
      <c r="Y14" s="16"/>
      <c r="Z14" s="13">
        <f t="shared" si="4"/>
        <v>2100000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02">
        <v>9</v>
      </c>
      <c r="H15" s="9">
        <v>276411073797</v>
      </c>
      <c r="I15" s="102" t="s">
        <v>1858</v>
      </c>
      <c r="J15" s="102"/>
      <c r="K15" s="10" t="str">
        <f t="shared" ca="1" si="0"/>
        <v/>
      </c>
      <c r="L15" s="11" t="s">
        <v>628</v>
      </c>
      <c r="M15" s="11" t="s">
        <v>1859</v>
      </c>
      <c r="N15" s="11"/>
      <c r="O15" s="102">
        <v>5501.2</v>
      </c>
      <c r="P15" s="102">
        <v>1</v>
      </c>
      <c r="Q15" s="12" t="str">
        <f>VLOOKUP(O15, '[1]لیست محصولات اردیبهشت ۱۴۰۳'!B:C,2,0)</f>
        <v>ورتکس | Vortex</v>
      </c>
      <c r="R15" s="102"/>
      <c r="S15" s="11">
        <f>VLOOKUP(O15, '[1]لیست محصولات اردیبهشت ۱۴۰۳'!B:F,5,0)</f>
        <v>750</v>
      </c>
      <c r="T15" s="13">
        <f>VLOOKUP(O15, '[1]لیست محصولات اردیبهشت ۱۴۰۳'!B:G,6,0)</f>
        <v>9900000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9900000</v>
      </c>
      <c r="Y15" s="16"/>
      <c r="Z15" s="13">
        <f t="shared" si="4"/>
        <v>9900000</v>
      </c>
      <c r="AA15" s="17" t="s">
        <v>38</v>
      </c>
      <c r="AB15" s="12" t="s">
        <v>1860</v>
      </c>
      <c r="AC15" s="18" t="s">
        <v>1861</v>
      </c>
      <c r="AD15" s="19" t="s">
        <v>41</v>
      </c>
      <c r="AE15" s="18"/>
      <c r="AF15" s="20"/>
      <c r="AG15" s="21" t="str">
        <f t="shared" si="5"/>
        <v>TRUE</v>
      </c>
      <c r="AH15" s="22" t="str">
        <f t="shared" si="6"/>
        <v>تهران نیاوران، خ باهنر، بعد از سه راه یاسر(به سمت تجریش)، رو به روی بانک خاورمیانه، پلاک 262، ساختمان هوران، طبقه اول  - پوریا آذری 09191590413</v>
      </c>
    </row>
    <row r="16" spans="1:34" ht="22.35" customHeight="1">
      <c r="A16" s="7"/>
      <c r="B16" s="7"/>
      <c r="C16" s="7"/>
      <c r="D16" s="7"/>
      <c r="E16" s="7"/>
      <c r="F16" s="8"/>
      <c r="G16" s="102">
        <v>10</v>
      </c>
      <c r="H16" s="9">
        <v>276412051702</v>
      </c>
      <c r="I16" s="102" t="s">
        <v>1858</v>
      </c>
      <c r="J16" s="102"/>
      <c r="K16" s="10" t="str">
        <f t="shared" ca="1" si="0"/>
        <v/>
      </c>
      <c r="L16" s="11" t="s">
        <v>854</v>
      </c>
      <c r="M16" s="11" t="s">
        <v>1862</v>
      </c>
      <c r="N16" s="11"/>
      <c r="O16" s="102">
        <v>5501.2</v>
      </c>
      <c r="P16" s="102">
        <v>1</v>
      </c>
      <c r="Q16" s="12" t="str">
        <f>VLOOKUP(O16, '[1]لیست محصولات اردیبهشت ۱۴۰۳'!B:C,2,0)</f>
        <v>ورتکس | Vortex</v>
      </c>
      <c r="R16" s="102"/>
      <c r="S16" s="11">
        <f>VLOOKUP(O16, '[1]لیست محصولات اردیبهشت ۱۴۰۳'!B:F,5,0)</f>
        <v>750</v>
      </c>
      <c r="T16" s="13">
        <f>VLOOKUP(O16, '[1]لیست محصولات اردیبهشت ۱۴۰۳'!B:G,6,0)</f>
        <v>9900000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9900000</v>
      </c>
      <c r="Y16" s="16"/>
      <c r="Z16" s="13">
        <f t="shared" si="4"/>
        <v>9900000</v>
      </c>
      <c r="AA16" s="17" t="s">
        <v>45</v>
      </c>
      <c r="AB16" s="12" t="s">
        <v>1863</v>
      </c>
      <c r="AC16" s="18" t="s">
        <v>1864</v>
      </c>
      <c r="AD16" s="19"/>
      <c r="AE16" s="18"/>
      <c r="AF16" s="20"/>
      <c r="AG16" s="21" t="str">
        <f t="shared" si="5"/>
        <v>TRUE</v>
      </c>
      <c r="AH16" s="22" t="str">
        <f t="shared" si="6"/>
        <v>قم سالاريه فلكه ميثم كوي شماره ١ جنب بانك ملت پلاك ٤٣٩  - فاطمه کربلایی 09124517564</v>
      </c>
    </row>
    <row r="17" spans="1:34" ht="22.35" customHeight="1">
      <c r="A17" s="7"/>
      <c r="B17" s="7"/>
      <c r="C17" s="7"/>
      <c r="D17" s="7"/>
      <c r="E17" s="7"/>
      <c r="F17" s="8"/>
      <c r="G17" s="123">
        <v>11</v>
      </c>
      <c r="H17" s="125">
        <v>276413565262</v>
      </c>
      <c r="I17" s="123" t="s">
        <v>1858</v>
      </c>
      <c r="J17" s="123"/>
      <c r="K17" s="10" t="str">
        <f t="shared" ca="1" si="0"/>
        <v/>
      </c>
      <c r="L17" s="121" t="s">
        <v>42</v>
      </c>
      <c r="M17" s="121" t="s">
        <v>43</v>
      </c>
      <c r="N17" s="121" t="s">
        <v>44</v>
      </c>
      <c r="O17" s="102">
        <v>5523.1</v>
      </c>
      <c r="P17" s="102">
        <v>1</v>
      </c>
      <c r="Q17" s="12" t="str">
        <f>VLOOKUP(O17, '[1]لیست محصولات اردیبهشت ۱۴۰۳'!B:C,2,0)</f>
        <v>کوتوا دانکن | Kotowa Duncan</v>
      </c>
      <c r="R17" s="102"/>
      <c r="S17" s="11">
        <f>VLOOKUP(O17, '[1]لیست محصولات اردیبهشت ۱۴۰۳'!B:F,5,0)</f>
        <v>150</v>
      </c>
      <c r="T17" s="13">
        <f>VLOOKUP(O17, '[1]لیست محصولات اردیبهشت ۱۴۰۳'!B:G,6,0)</f>
        <v>2550000</v>
      </c>
      <c r="U17" s="14"/>
      <c r="V17" s="15">
        <f t="shared" si="1"/>
        <v>0</v>
      </c>
      <c r="W17" s="11">
        <f t="shared" si="2"/>
        <v>1</v>
      </c>
      <c r="X17" s="13">
        <f t="shared" si="3"/>
        <v>2550000</v>
      </c>
      <c r="Y17" s="16"/>
      <c r="Z17" s="13">
        <f t="shared" si="4"/>
        <v>2550000</v>
      </c>
      <c r="AA17" s="133" t="s">
        <v>45</v>
      </c>
      <c r="AB17" s="131" t="s">
        <v>46</v>
      </c>
      <c r="AC17" s="127" t="s">
        <v>47</v>
      </c>
      <c r="AD17" s="129"/>
      <c r="AE17" s="18"/>
      <c r="AF17" s="20"/>
      <c r="AG17" s="21" t="str">
        <f t="shared" si="5"/>
        <v>TRUE</v>
      </c>
      <c r="AH17" s="22" t="str">
        <f t="shared" si="6"/>
        <v>قم بلوار بسيج نبش كوچه ١٦ کافه رزتا - امیر برومند 09193533615</v>
      </c>
    </row>
    <row r="18" spans="1:34" ht="22.35" customHeight="1">
      <c r="A18" s="7"/>
      <c r="B18" s="7"/>
      <c r="C18" s="7"/>
      <c r="D18" s="7"/>
      <c r="E18" s="7"/>
      <c r="F18" s="8"/>
      <c r="G18" s="151"/>
      <c r="H18" s="182"/>
      <c r="I18" s="151"/>
      <c r="J18" s="151"/>
      <c r="K18" s="10" t="str">
        <f t="shared" ca="1" si="0"/>
        <v/>
      </c>
      <c r="L18" s="135"/>
      <c r="M18" s="135"/>
      <c r="N18" s="135"/>
      <c r="O18" s="102">
        <v>3326.2</v>
      </c>
      <c r="P18" s="102">
        <v>1</v>
      </c>
      <c r="Q18" s="12" t="str">
        <f>VLOOKUP(O18, '[1]لیست محصولات اردیبهشت ۱۴۰۳'!B:C,2,0)</f>
        <v>میاگروس | Milagros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18150000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18150000</v>
      </c>
      <c r="Y18" s="16"/>
      <c r="Z18" s="13">
        <f t="shared" si="4"/>
        <v>18150000</v>
      </c>
      <c r="AA18" s="155"/>
      <c r="AB18" s="154"/>
      <c r="AC18" s="153"/>
      <c r="AD18" s="152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24"/>
      <c r="H19" s="126"/>
      <c r="I19" s="124"/>
      <c r="J19" s="124"/>
      <c r="K19" s="10" t="str">
        <f t="shared" ca="1" si="0"/>
        <v/>
      </c>
      <c r="L19" s="122"/>
      <c r="M19" s="122"/>
      <c r="N19" s="122"/>
      <c r="O19" s="102">
        <v>5501.3</v>
      </c>
      <c r="P19" s="102">
        <v>1</v>
      </c>
      <c r="Q19" s="12" t="str">
        <f>VLOOKUP(O19, '[1]لیست محصولات اردیبهشت ۱۴۰۳'!B:C,2,0)</f>
        <v>ورتکس | Vortex</v>
      </c>
      <c r="R19" s="102"/>
      <c r="S19" s="11">
        <f>VLOOKUP(O19, '[1]لیست محصولات اردیبهشت ۱۴۰۳'!B:F,5,0)</f>
        <v>4000</v>
      </c>
      <c r="T19" s="13">
        <f>VLOOKUP(O19, '[1]لیست محصولات اردیبهشت ۱۴۰۳'!B:G,6,0)</f>
        <v>51200000</v>
      </c>
      <c r="U19" s="14"/>
      <c r="V19" s="15">
        <f t="shared" si="1"/>
        <v>0</v>
      </c>
      <c r="W19" s="11">
        <f t="shared" si="2"/>
        <v>1</v>
      </c>
      <c r="X19" s="13">
        <f t="shared" si="3"/>
        <v>51200000</v>
      </c>
      <c r="Y19" s="16"/>
      <c r="Z19" s="13">
        <f t="shared" si="4"/>
        <v>51200000</v>
      </c>
      <c r="AA19" s="134"/>
      <c r="AB19" s="132"/>
      <c r="AC19" s="128"/>
      <c r="AD19" s="130"/>
      <c r="AE19" s="18"/>
      <c r="AF19" s="20"/>
      <c r="AG19" s="21" t="str">
        <f t="shared" si="5"/>
        <v>TRUE</v>
      </c>
      <c r="AH19" s="22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02">
        <v>12</v>
      </c>
      <c r="H20" s="9">
        <v>969660</v>
      </c>
      <c r="I20" s="102" t="s">
        <v>1858</v>
      </c>
      <c r="J20" s="102"/>
      <c r="K20" s="10" t="str">
        <f t="shared" ca="1" si="0"/>
        <v/>
      </c>
      <c r="L20" s="11" t="s">
        <v>1134</v>
      </c>
      <c r="M20" s="11" t="s">
        <v>1135</v>
      </c>
      <c r="N20" s="11"/>
      <c r="O20" s="102">
        <v>5522.1</v>
      </c>
      <c r="P20" s="102">
        <v>1</v>
      </c>
      <c r="Q20" s="12" t="str">
        <f>VLOOKUP(O20, '[1]لیست محصولات اردیبهشت ۱۴۰۳'!B:C,2,0)</f>
        <v>تامارا | Tamara</v>
      </c>
      <c r="R20" s="102" t="s">
        <v>151</v>
      </c>
      <c r="S20" s="11">
        <f>VLOOKUP(O20, '[1]لیست محصولات اردیبهشت ۱۴۰۳'!B:F,5,0)</f>
        <v>150</v>
      </c>
      <c r="T20" s="13">
        <f>VLOOKUP(O20, '[1]لیست محصولات اردیبهشت ۱۴۰۳'!B:G,6,0)</f>
        <v>2600000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2600000</v>
      </c>
      <c r="Y20" s="16"/>
      <c r="Z20" s="13">
        <f t="shared" si="4"/>
        <v>2600000</v>
      </c>
      <c r="AA20" s="17" t="s">
        <v>497</v>
      </c>
      <c r="AB20" s="12" t="s">
        <v>1136</v>
      </c>
      <c r="AC20" s="18" t="s">
        <v>1137</v>
      </c>
      <c r="AD20" s="19"/>
      <c r="AE20" s="18"/>
      <c r="AF20" s="20"/>
      <c r="AG20" s="21" t="str">
        <f t="shared" si="5"/>
        <v>TRUE</v>
      </c>
      <c r="AH20" s="22" t="str">
        <f t="shared" si="6"/>
        <v>کرمانشاه بلوار شهید بهشتی _ بعد از سه راه ۲۲ بهمن _ روبه روی سازمان همیاری و شهرداری _ کوی فاطمه زهرا _ پلاک ۲۴_ واحد ۴  - آیدا سمینی 09183290189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3">
        <v>13</v>
      </c>
      <c r="H21" s="125">
        <v>517853</v>
      </c>
      <c r="I21" s="123" t="s">
        <v>1858</v>
      </c>
      <c r="J21" s="123"/>
      <c r="K21" s="10" t="str">
        <f t="shared" ca="1" si="0"/>
        <v/>
      </c>
      <c r="L21" s="121" t="s">
        <v>834</v>
      </c>
      <c r="M21" s="121" t="s">
        <v>1865</v>
      </c>
      <c r="N21" s="121"/>
      <c r="O21" s="102">
        <v>5511.11</v>
      </c>
      <c r="P21" s="102">
        <v>1</v>
      </c>
      <c r="Q21" s="65" t="str">
        <f>VLOOKUP(O21, '[1]لیست محصولات اردیبهشت ۱۴۰۳'!B:C,2,0)</f>
        <v>هامبلا(رست دمی) | Hambella( Filter Roast)</v>
      </c>
      <c r="R21" s="102"/>
      <c r="S21" s="11">
        <f>VLOOKUP(O21, '[1]لیست محصولات اردیبهشت ۱۴۰۳'!B:F,5,0)</f>
        <v>150</v>
      </c>
      <c r="T21" s="13">
        <f>VLOOKUP(O21, '[1]لیست محصولات اردیبهشت ۱۴۰۳'!B:G,6,0)</f>
        <v>2800000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2800000</v>
      </c>
      <c r="Y21" s="16"/>
      <c r="Z21" s="13">
        <f t="shared" si="4"/>
        <v>2800000</v>
      </c>
      <c r="AA21" s="133" t="s">
        <v>282</v>
      </c>
      <c r="AB21" s="131" t="s">
        <v>1866</v>
      </c>
      <c r="AC21" s="127" t="s">
        <v>1867</v>
      </c>
      <c r="AD21" s="129"/>
      <c r="AE21" s="18"/>
      <c r="AF21" s="20"/>
      <c r="AG21" s="21" t="str">
        <f t="shared" si="5"/>
        <v>TRUE</v>
      </c>
      <c r="AH21" s="22" t="str">
        <f t="shared" si="6"/>
        <v>زنجان ابهر - بلوار منابع طبیعی/تالار کیانا  - کیارش اله یاری 09193428192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6"/>
      <c r="I22" s="124"/>
      <c r="J22" s="124"/>
      <c r="K22" s="10" t="str">
        <f t="shared" ca="1" si="0"/>
        <v/>
      </c>
      <c r="L22" s="122"/>
      <c r="M22" s="122"/>
      <c r="N22" s="122"/>
      <c r="O22" s="102">
        <v>3326.1</v>
      </c>
      <c r="P22" s="102">
        <v>1</v>
      </c>
      <c r="Q22" s="12" t="str">
        <f>VLOOKUP(O22, '[1]لیست محصولات اردیبهشت ۱۴۰۳'!B:C,2,0)</f>
        <v>میاگروس | Milagros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3750000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3750000</v>
      </c>
      <c r="Y22" s="16"/>
      <c r="Z22" s="13">
        <f t="shared" si="4"/>
        <v>3750000</v>
      </c>
      <c r="AA22" s="134"/>
      <c r="AB22" s="132"/>
      <c r="AC22" s="128"/>
      <c r="AD22" s="130"/>
      <c r="AE22" s="18"/>
      <c r="AF22" s="20"/>
      <c r="AG22" s="21" t="str">
        <f t="shared" si="5"/>
        <v>TRUE</v>
      </c>
      <c r="AH22" s="22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02">
        <v>14</v>
      </c>
      <c r="H23" s="9">
        <v>276457618150</v>
      </c>
      <c r="I23" s="102" t="s">
        <v>1871</v>
      </c>
      <c r="J23" s="102"/>
      <c r="K23" s="10" t="str">
        <f t="shared" ca="1" si="0"/>
        <v/>
      </c>
      <c r="L23" s="11" t="s">
        <v>94</v>
      </c>
      <c r="M23" s="11" t="s">
        <v>1868</v>
      </c>
      <c r="N23" s="11"/>
      <c r="O23" s="102">
        <v>5511.11</v>
      </c>
      <c r="P23" s="102">
        <v>2</v>
      </c>
      <c r="Q23" s="65" t="str">
        <f>VLOOKUP(O23, '[1]لیست محصولات اردیبهشت ۱۴۰۳'!B:C,2,0)</f>
        <v>هامبلا(رست دمی) | Hambella( Filter Roast)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2800000</v>
      </c>
      <c r="U23" s="14"/>
      <c r="V23" s="15">
        <f t="shared" si="1"/>
        <v>0</v>
      </c>
      <c r="W23" s="11">
        <f t="shared" si="2"/>
        <v>2</v>
      </c>
      <c r="X23" s="13">
        <f t="shared" si="3"/>
        <v>5600000</v>
      </c>
      <c r="Y23" s="16"/>
      <c r="Z23" s="13">
        <f t="shared" si="4"/>
        <v>5600000</v>
      </c>
      <c r="AA23" s="17" t="s">
        <v>38</v>
      </c>
      <c r="AB23" s="12" t="s">
        <v>1869</v>
      </c>
      <c r="AC23" s="18" t="s">
        <v>1870</v>
      </c>
      <c r="AD23" s="19" t="s">
        <v>41</v>
      </c>
      <c r="AE23" s="18"/>
      <c r="AF23" s="20"/>
      <c r="AG23" s="21" t="str">
        <f t="shared" si="5"/>
        <v>TRUE</v>
      </c>
      <c r="AH23" s="22" t="str">
        <f t="shared" si="6"/>
        <v>تهران سوهانک-شهرک قائم فاز دوم خیابان خدادادی پلاک 98‌ زنگ بالا سمت چپ  - عرفان آقاجانی نمین 09030402821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02">
        <v>15</v>
      </c>
      <c r="H24" s="9">
        <v>276469246180</v>
      </c>
      <c r="I24" s="102" t="s">
        <v>1871</v>
      </c>
      <c r="J24" s="102"/>
      <c r="K24" s="10" t="str">
        <f t="shared" ca="1" si="0"/>
        <v/>
      </c>
      <c r="L24" s="11" t="s">
        <v>1872</v>
      </c>
      <c r="M24" s="11" t="s">
        <v>1873</v>
      </c>
      <c r="N24" s="11"/>
      <c r="O24" s="102">
        <v>5523.2</v>
      </c>
      <c r="P24" s="102">
        <v>1</v>
      </c>
      <c r="Q24" s="12" t="str">
        <f>VLOOKUP(O24, '[1]لیست محصولات اردیبهشت ۱۴۰۳'!B:C,2,0)</f>
        <v>کوتوا دانکن | Kotowa Duncan</v>
      </c>
      <c r="R24" s="102"/>
      <c r="S24" s="11">
        <f>VLOOKUP(O24, '[1]لیست محصولات اردیبهشت ۱۴۰۳'!B:F,5,0)</f>
        <v>750</v>
      </c>
      <c r="T24" s="13">
        <f>VLOOKUP(O24, '[1]لیست محصولات اردیبهشت ۱۴۰۳'!B:G,6,0)</f>
        <v>12150000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12150000</v>
      </c>
      <c r="Y24" s="16"/>
      <c r="Z24" s="13">
        <f t="shared" si="4"/>
        <v>12150000</v>
      </c>
      <c r="AA24" s="17" t="s">
        <v>1874</v>
      </c>
      <c r="AB24" s="12" t="s">
        <v>1875</v>
      </c>
      <c r="AC24" s="18" t="s">
        <v>1876</v>
      </c>
      <c r="AD24" s="19"/>
      <c r="AE24" s="18"/>
      <c r="AF24" s="20"/>
      <c r="AG24" s="21" t="str">
        <f t="shared" si="5"/>
        <v>TRUE</v>
      </c>
      <c r="AH24" s="22" t="str">
        <f t="shared" si="6"/>
        <v>دلیجان خیابان بهشتی شمالی کوچه سلامت پلاک ۷  - پیمان عبداله پور 09128841171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3">
        <v>16</v>
      </c>
      <c r="H25" s="125">
        <v>276483551767</v>
      </c>
      <c r="I25" s="123" t="s">
        <v>1871</v>
      </c>
      <c r="J25" s="123"/>
      <c r="K25" s="10" t="str">
        <f t="shared" ca="1" si="0"/>
        <v/>
      </c>
      <c r="L25" s="121" t="s">
        <v>267</v>
      </c>
      <c r="M25" s="121" t="s">
        <v>1877</v>
      </c>
      <c r="N25" s="121" t="s">
        <v>1878</v>
      </c>
      <c r="O25" s="102">
        <v>5523.2</v>
      </c>
      <c r="P25" s="102">
        <v>2</v>
      </c>
      <c r="Q25" s="12" t="str">
        <f>VLOOKUP(O25, '[1]لیست محصولات اردیبهشت ۱۴۰۳'!B:C,2,0)</f>
        <v>کوتوا دانکن | Kotowa Duncan</v>
      </c>
      <c r="R25" s="102"/>
      <c r="S25" s="11">
        <f>VLOOKUP(O25, '[1]لیست محصولات اردیبهشت ۱۴۰۳'!B:F,5,0)</f>
        <v>750</v>
      </c>
      <c r="T25" s="13">
        <f>VLOOKUP(O25, '[1]لیست محصولات اردیبهشت ۱۴۰۳'!B:G,6,0)</f>
        <v>12150000</v>
      </c>
      <c r="U25" s="14"/>
      <c r="V25" s="15">
        <f t="shared" si="1"/>
        <v>0</v>
      </c>
      <c r="W25" s="11">
        <f t="shared" si="2"/>
        <v>2</v>
      </c>
      <c r="X25" s="13">
        <f t="shared" si="3"/>
        <v>24300000</v>
      </c>
      <c r="Y25" s="16"/>
      <c r="Z25" s="13">
        <f t="shared" si="4"/>
        <v>24300000</v>
      </c>
      <c r="AA25" s="133" t="s">
        <v>1879</v>
      </c>
      <c r="AB25" s="131" t="s">
        <v>1880</v>
      </c>
      <c r="AC25" s="127" t="s">
        <v>1881</v>
      </c>
      <c r="AD25" s="129"/>
      <c r="AE25" s="18"/>
      <c r="AF25" s="20"/>
      <c r="AG25" s="21" t="str">
        <f t="shared" si="5"/>
        <v>TRUE</v>
      </c>
      <c r="AH25" s="22" t="str">
        <f t="shared" si="6"/>
        <v>فیروزآباد خیابان امام خمینی شمالی نبش کوچه ۱۳ کافه هم فاز - علی جعفری 09301654131</v>
      </c>
    </row>
    <row r="26" spans="1:34" ht="22.35" customHeight="1">
      <c r="A26" s="7"/>
      <c r="B26" s="7"/>
      <c r="C26" s="7"/>
      <c r="D26" s="7"/>
      <c r="E26" s="7"/>
      <c r="F26" s="8"/>
      <c r="G26" s="124"/>
      <c r="H26" s="126"/>
      <c r="I26" s="124"/>
      <c r="J26" s="124"/>
      <c r="K26" s="10" t="str">
        <f t="shared" ca="1" si="0"/>
        <v/>
      </c>
      <c r="L26" s="122"/>
      <c r="M26" s="122"/>
      <c r="N26" s="122"/>
      <c r="O26" s="102">
        <v>3325.1</v>
      </c>
      <c r="P26" s="102">
        <v>1</v>
      </c>
      <c r="Q26" s="12" t="str">
        <f>VLOOKUP(O26, '[1]لیست محصولات اردیبهشت ۱۴۰۳'!B:C,2,0)</f>
        <v>راتناگری | Ratnagiri</v>
      </c>
      <c r="R26" s="102"/>
      <c r="S26" s="11">
        <f>VLOOKUP(O26, '[1]لیست محصولات اردیبهشت ۱۴۰۳'!B:F,5,0)</f>
        <v>150</v>
      </c>
      <c r="T26" s="13">
        <f>VLOOKUP(O26, '[1]لیست محصولات اردیبهشت ۱۴۰۳'!B:G,6,0)</f>
        <v>4250000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4250000</v>
      </c>
      <c r="Y26" s="16"/>
      <c r="Z26" s="13">
        <f t="shared" si="4"/>
        <v>4250000</v>
      </c>
      <c r="AA26" s="134"/>
      <c r="AB26" s="132"/>
      <c r="AC26" s="128"/>
      <c r="AD26" s="130"/>
      <c r="AE26" s="18"/>
      <c r="AF26" s="20"/>
      <c r="AG26" s="21" t="str">
        <f t="shared" si="5"/>
        <v>TRUE</v>
      </c>
      <c r="AH26" s="22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02">
        <v>17</v>
      </c>
      <c r="H27" s="9">
        <v>276490409780</v>
      </c>
      <c r="I27" s="102" t="s">
        <v>1871</v>
      </c>
      <c r="J27" s="102"/>
      <c r="K27" s="10" t="str">
        <f t="shared" ca="1" si="0"/>
        <v/>
      </c>
      <c r="L27" s="11" t="s">
        <v>1185</v>
      </c>
      <c r="M27" s="11" t="s">
        <v>1186</v>
      </c>
      <c r="N27" s="11" t="s">
        <v>1187</v>
      </c>
      <c r="O27" s="102">
        <v>3326.1</v>
      </c>
      <c r="P27" s="102">
        <v>5</v>
      </c>
      <c r="Q27" s="12" t="str">
        <f>VLOOKUP(O27, '[1]لیست محصولات اردیبهشت ۱۴۰۳'!B:C,2,0)</f>
        <v>میاگروس | Milagros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3750000</v>
      </c>
      <c r="U27" s="14"/>
      <c r="V27" s="15">
        <f t="shared" si="1"/>
        <v>0</v>
      </c>
      <c r="W27" s="11">
        <f t="shared" si="2"/>
        <v>5</v>
      </c>
      <c r="X27" s="13">
        <f t="shared" si="3"/>
        <v>18750000</v>
      </c>
      <c r="Y27" s="16"/>
      <c r="Z27" s="13">
        <f t="shared" si="4"/>
        <v>18750000</v>
      </c>
      <c r="AA27" s="17" t="s">
        <v>1882</v>
      </c>
      <c r="AB27" s="12" t="s">
        <v>1883</v>
      </c>
      <c r="AC27" s="18" t="s">
        <v>1189</v>
      </c>
      <c r="AD27" s="19"/>
      <c r="AE27" s="18"/>
      <c r="AF27" s="20"/>
      <c r="AG27" s="21" t="str">
        <f t="shared" si="5"/>
        <v>TRUE</v>
      </c>
      <c r="AH27" s="22" t="str">
        <f t="shared" si="6"/>
        <v>سلمانشهر (متلقو) - انتهای خیابان ۱۰دریاگوشه کافه پرند - حمید پرند 09020130819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3">
        <v>18</v>
      </c>
      <c r="H28" s="125">
        <v>276494187799</v>
      </c>
      <c r="I28" s="123" t="s">
        <v>1871</v>
      </c>
      <c r="J28" s="123" t="s">
        <v>1306</v>
      </c>
      <c r="K28" s="10" t="str">
        <f t="shared" ca="1" si="0"/>
        <v/>
      </c>
      <c r="L28" s="121" t="s">
        <v>485</v>
      </c>
      <c r="M28" s="121" t="s">
        <v>960</v>
      </c>
      <c r="N28" s="121" t="s">
        <v>1885</v>
      </c>
      <c r="O28" s="102">
        <v>5511.2</v>
      </c>
      <c r="P28" s="102">
        <v>2</v>
      </c>
      <c r="Q28" s="12" t="str">
        <f>VLOOKUP(O28, '[1]لیست محصولات اردیبهشت ۱۴۰۳'!B:C,2,0)</f>
        <v>هامبلا | Hambella</v>
      </c>
      <c r="R28" s="102"/>
      <c r="S28" s="11">
        <f>VLOOKUP(O28, '[1]لیست محصولات اردیبهشت ۱۴۰۳'!B:F,5,0)</f>
        <v>750</v>
      </c>
      <c r="T28" s="13">
        <f>VLOOKUP(O28, '[1]لیست محصولات اردیبهشت ۱۴۰۳'!B:G,6,0)</f>
        <v>13350000</v>
      </c>
      <c r="U28" s="14"/>
      <c r="V28" s="15">
        <f t="shared" si="1"/>
        <v>0</v>
      </c>
      <c r="W28" s="11">
        <f t="shared" si="2"/>
        <v>2</v>
      </c>
      <c r="X28" s="13">
        <f t="shared" si="3"/>
        <v>26700000</v>
      </c>
      <c r="Y28" s="16"/>
      <c r="Z28" s="13">
        <f t="shared" si="4"/>
        <v>26700000</v>
      </c>
      <c r="AA28" s="133" t="s">
        <v>962</v>
      </c>
      <c r="AB28" s="131" t="s">
        <v>1884</v>
      </c>
      <c r="AC28" s="127" t="s">
        <v>964</v>
      </c>
      <c r="AD28" s="129"/>
      <c r="AE28" s="18"/>
      <c r="AF28" s="20"/>
      <c r="AG28" s="21" t="str">
        <f t="shared" si="5"/>
        <v>TRUE</v>
      </c>
      <c r="AH28" s="22" t="str">
        <f t="shared" si="6"/>
        <v>اهواز کیان آباد مجتمع خلیج فارس طبقه‌ی منفی ۱ کافه بیکیری دیپ - محمد صمیمی 09038952354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4"/>
      <c r="H29" s="126"/>
      <c r="I29" s="151"/>
      <c r="J29" s="151"/>
      <c r="K29" s="10" t="str">
        <f t="shared" ca="1" si="0"/>
        <v/>
      </c>
      <c r="L29" s="135"/>
      <c r="M29" s="135"/>
      <c r="N29" s="135"/>
      <c r="O29" s="102">
        <v>5511.3</v>
      </c>
      <c r="P29" s="102">
        <v>1</v>
      </c>
      <c r="Q29" s="12" t="str">
        <f>VLOOKUP(O29, '[1]لیست محصولات اردیبهشت ۱۴۰۳'!B:C,2,0)</f>
        <v>هامبلا | Hambella</v>
      </c>
      <c r="R29" s="102"/>
      <c r="S29" s="11">
        <f>VLOOKUP(O29, '[1]لیست محصولات اردیبهشت ۱۴۰۳'!B:F,5,0)</f>
        <v>4000</v>
      </c>
      <c r="T29" s="13">
        <f>VLOOKUP(O29, '[1]لیست محصولات اردیبهشت ۱۴۰۳'!B:G,6,0)</f>
        <v>69600000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69600000</v>
      </c>
      <c r="Y29" s="16"/>
      <c r="Z29" s="13">
        <f t="shared" si="4"/>
        <v>69600000</v>
      </c>
      <c r="AA29" s="155"/>
      <c r="AB29" s="154"/>
      <c r="AC29" s="153"/>
      <c r="AD29" s="152"/>
      <c r="AE29" s="18"/>
      <c r="AF29" s="20"/>
      <c r="AG29" s="21" t="str">
        <f t="shared" si="5"/>
        <v>TRUE</v>
      </c>
      <c r="AH29" s="22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3">
        <v>19</v>
      </c>
      <c r="H30" s="125">
        <v>276495024734</v>
      </c>
      <c r="I30" s="151"/>
      <c r="J30" s="151"/>
      <c r="K30" s="10" t="str">
        <f t="shared" ca="1" si="0"/>
        <v/>
      </c>
      <c r="L30" s="135"/>
      <c r="M30" s="135"/>
      <c r="N30" s="135"/>
      <c r="O30" s="102">
        <v>5523.2</v>
      </c>
      <c r="P30" s="102">
        <v>2</v>
      </c>
      <c r="Q30" s="12" t="str">
        <f>VLOOKUP(O30, '[1]لیست محصولات اردیبهشت ۱۴۰۳'!B:C,2,0)</f>
        <v>کوتوا دانکن | Kotowa Duncan</v>
      </c>
      <c r="R30" s="102"/>
      <c r="S30" s="11">
        <f>VLOOKUP(O30, '[1]لیست محصولات اردیبهشت ۱۴۰۳'!B:F,5,0)</f>
        <v>750</v>
      </c>
      <c r="T30" s="13">
        <f>VLOOKUP(O30, '[1]لیست محصولات اردیبهشت ۱۴۰۳'!B:G,6,0)</f>
        <v>12150000</v>
      </c>
      <c r="U30" s="14"/>
      <c r="V30" s="15">
        <f t="shared" si="1"/>
        <v>0</v>
      </c>
      <c r="W30" s="11">
        <f t="shared" si="2"/>
        <v>2</v>
      </c>
      <c r="X30" s="13">
        <f t="shared" si="3"/>
        <v>24300000</v>
      </c>
      <c r="Y30" s="16"/>
      <c r="Z30" s="13">
        <f t="shared" si="4"/>
        <v>24300000</v>
      </c>
      <c r="AA30" s="155"/>
      <c r="AB30" s="154"/>
      <c r="AC30" s="153"/>
      <c r="AD30" s="152"/>
      <c r="AE30" s="18"/>
      <c r="AF30" s="20"/>
      <c r="AG30" s="21" t="str">
        <f t="shared" si="5"/>
        <v>TRUE</v>
      </c>
      <c r="AH30" s="22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1"/>
      <c r="H31" s="182"/>
      <c r="I31" s="151"/>
      <c r="J31" s="151"/>
      <c r="K31" s="10" t="str">
        <f t="shared" ca="1" si="0"/>
        <v/>
      </c>
      <c r="L31" s="135"/>
      <c r="M31" s="135"/>
      <c r="N31" s="135"/>
      <c r="O31" s="102">
        <v>5522.2</v>
      </c>
      <c r="P31" s="102">
        <v>2</v>
      </c>
      <c r="Q31" s="12" t="str">
        <f>VLOOKUP(O31, '[1]لیست محصولات اردیبهشت ۱۴۰۳'!B:C,2,0)</f>
        <v>تامارا | Tamara</v>
      </c>
      <c r="R31" s="102"/>
      <c r="S31" s="11">
        <f>VLOOKUP(O31, '[1]لیست محصولات اردیبهشت ۱۴۰۳'!B:F,5,0)</f>
        <v>750</v>
      </c>
      <c r="T31" s="13">
        <f>VLOOKUP(O31, '[1]لیست محصولات اردیبهشت ۱۴۰۳'!B:G,6,0)</f>
        <v>12450000</v>
      </c>
      <c r="U31" s="14"/>
      <c r="V31" s="15">
        <f t="shared" si="1"/>
        <v>0</v>
      </c>
      <c r="W31" s="11">
        <f t="shared" si="2"/>
        <v>2</v>
      </c>
      <c r="X31" s="13">
        <f t="shared" si="3"/>
        <v>24900000</v>
      </c>
      <c r="Y31" s="16"/>
      <c r="Z31" s="13">
        <f t="shared" si="4"/>
        <v>24900000</v>
      </c>
      <c r="AA31" s="155"/>
      <c r="AB31" s="154"/>
      <c r="AC31" s="153"/>
      <c r="AD31" s="152"/>
      <c r="AE31" s="18"/>
      <c r="AF31" s="20"/>
      <c r="AG31" s="21" t="str">
        <f t="shared" si="5"/>
        <v>TRUE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24"/>
      <c r="H32" s="126"/>
      <c r="I32" s="124"/>
      <c r="J32" s="124"/>
      <c r="K32" s="10" t="str">
        <f t="shared" ca="1" si="0"/>
        <v/>
      </c>
      <c r="L32" s="122"/>
      <c r="M32" s="122"/>
      <c r="N32" s="122"/>
      <c r="O32" s="102">
        <v>5511.2</v>
      </c>
      <c r="P32" s="102">
        <v>1</v>
      </c>
      <c r="Q32" s="12" t="str">
        <f>VLOOKUP(O32, '[1]لیست محصولات اردیبهشت ۱۴۰۳'!B:C,2,0)</f>
        <v>هامبلا | Hambella</v>
      </c>
      <c r="R32" s="102"/>
      <c r="S32" s="11">
        <f>VLOOKUP(O32, '[1]لیست محصولات اردیبهشت ۱۴۰۳'!B:F,5,0)</f>
        <v>750</v>
      </c>
      <c r="T32" s="13">
        <f>VLOOKUP(O32, '[1]لیست محصولات اردیبهشت ۱۴۰۳'!B:G,6,0)</f>
        <v>13350000</v>
      </c>
      <c r="U32" s="14"/>
      <c r="V32" s="15">
        <f t="shared" si="1"/>
        <v>0</v>
      </c>
      <c r="W32" s="11">
        <f t="shared" si="2"/>
        <v>1</v>
      </c>
      <c r="X32" s="13">
        <f t="shared" si="3"/>
        <v>13350000</v>
      </c>
      <c r="Y32" s="16"/>
      <c r="Z32" s="13">
        <f t="shared" si="4"/>
        <v>13350000</v>
      </c>
      <c r="AA32" s="134"/>
      <c r="AB32" s="132"/>
      <c r="AC32" s="128"/>
      <c r="AD32" s="130"/>
      <c r="AE32" s="18"/>
      <c r="AF32" s="20"/>
      <c r="AG32" s="21" t="str">
        <f t="shared" si="5"/>
        <v>TRUE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02">
        <v>20</v>
      </c>
      <c r="H33" s="9">
        <v>276494117062</v>
      </c>
      <c r="I33" s="102" t="s">
        <v>1871</v>
      </c>
      <c r="J33" s="102" t="s">
        <v>1306</v>
      </c>
      <c r="K33" s="10" t="str">
        <f t="shared" ca="1" si="0"/>
        <v/>
      </c>
      <c r="L33" s="11" t="s">
        <v>1214</v>
      </c>
      <c r="M33" s="11" t="s">
        <v>1215</v>
      </c>
      <c r="N33" s="11" t="s">
        <v>1216</v>
      </c>
      <c r="O33" s="102">
        <v>5501.3</v>
      </c>
      <c r="P33" s="102">
        <v>2</v>
      </c>
      <c r="Q33" s="12" t="str">
        <f>VLOOKUP(O33, '[1]لیست محصولات اردیبهشت ۱۴۰۳'!B:C,2,0)</f>
        <v>ورتکس | Vortex</v>
      </c>
      <c r="R33" s="102"/>
      <c r="S33" s="11">
        <f>VLOOKUP(O33, '[1]لیست محصولات اردیبهشت ۱۴۰۳'!B:F,5,0)</f>
        <v>4000</v>
      </c>
      <c r="T33" s="13">
        <f>VLOOKUP(O33, '[1]لیست محصولات اردیبهشت ۱۴۰۳'!B:G,6,0)</f>
        <v>51200000</v>
      </c>
      <c r="U33" s="14"/>
      <c r="V33" s="15">
        <f t="shared" si="1"/>
        <v>0</v>
      </c>
      <c r="W33" s="11">
        <f t="shared" si="2"/>
        <v>2</v>
      </c>
      <c r="X33" s="13">
        <f t="shared" si="3"/>
        <v>102400000</v>
      </c>
      <c r="Y33" s="16"/>
      <c r="Z33" s="13">
        <f t="shared" si="4"/>
        <v>102400000</v>
      </c>
      <c r="AA33" s="17" t="s">
        <v>38</v>
      </c>
      <c r="AB33" s="12" t="s">
        <v>1217</v>
      </c>
      <c r="AC33" s="18" t="s">
        <v>1218</v>
      </c>
      <c r="AD33" s="19"/>
      <c r="AE33" s="18"/>
      <c r="AF33" s="20"/>
      <c r="AG33" s="21" t="str">
        <f t="shared" si="5"/>
        <v>TRUE</v>
      </c>
      <c r="AH33" s="22" t="str">
        <f t="shared" si="6"/>
        <v>تهران بزرگراه حقانى بلوار كتابخانه ملى ضلع جنوبى پرديس تئاتر موسيقى کافه کُر - فهیمه قدم یاری 09124431359</v>
      </c>
    </row>
    <row r="34" spans="1:34" ht="22.35" customHeight="1">
      <c r="A34" s="7"/>
      <c r="B34" s="7"/>
      <c r="C34" s="7"/>
      <c r="D34" s="7"/>
      <c r="E34" s="7"/>
      <c r="F34" s="8"/>
      <c r="G34" s="123">
        <v>21</v>
      </c>
      <c r="H34" s="125">
        <v>276503998192</v>
      </c>
      <c r="I34" s="123" t="s">
        <v>1871</v>
      </c>
      <c r="J34" s="123"/>
      <c r="K34" s="10" t="str">
        <f t="shared" ca="1" si="0"/>
        <v/>
      </c>
      <c r="L34" s="121" t="s">
        <v>787</v>
      </c>
      <c r="M34" s="121" t="s">
        <v>788</v>
      </c>
      <c r="N34" s="121" t="s">
        <v>1401</v>
      </c>
      <c r="O34" s="102">
        <v>3326.2</v>
      </c>
      <c r="P34" s="102">
        <v>1</v>
      </c>
      <c r="Q34" s="12" t="str">
        <f>VLOOKUP(O34, '[1]لیست محصولات اردیبهشت ۱۴۰۳'!B:C,2,0)</f>
        <v>میاگروس | Milagros</v>
      </c>
      <c r="R34" s="102"/>
      <c r="S34" s="11">
        <f>VLOOKUP(O34, '[1]لیست محصولات اردیبهشت ۱۴۰۳'!B:F,5,0)</f>
        <v>750</v>
      </c>
      <c r="T34" s="13">
        <f>VLOOKUP(O34, '[1]لیست محصولات اردیبهشت ۱۴۰۳'!B:G,6,0)</f>
        <v>18150000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18150000</v>
      </c>
      <c r="Y34" s="16"/>
      <c r="Z34" s="13">
        <f t="shared" si="4"/>
        <v>18150000</v>
      </c>
      <c r="AA34" s="133" t="s">
        <v>282</v>
      </c>
      <c r="AB34" s="131" t="s">
        <v>1402</v>
      </c>
      <c r="AC34" s="127" t="s">
        <v>790</v>
      </c>
      <c r="AD34" s="129"/>
      <c r="AE34" s="18"/>
      <c r="AF34" s="20"/>
      <c r="AG34" s="21" t="str">
        <f t="shared" si="5"/>
        <v>TRUE</v>
      </c>
      <c r="AH34" s="22" t="str">
        <f t="shared" si="6"/>
        <v>زنجان بلوار دانشجو _ روبروی آموزشگاه رانندگی فجر _ کانکس سفید کافه لامور - ریحانه پرچگانی 09190595396</v>
      </c>
    </row>
    <row r="35" spans="1:34" ht="22.35" customHeight="1">
      <c r="A35" s="7"/>
      <c r="B35" s="7"/>
      <c r="C35" s="7"/>
      <c r="D35" s="7"/>
      <c r="E35" s="7"/>
      <c r="F35" s="8"/>
      <c r="G35" s="124"/>
      <c r="H35" s="126"/>
      <c r="I35" s="124"/>
      <c r="J35" s="124"/>
      <c r="K35" s="10" t="str">
        <f t="shared" ca="1" si="0"/>
        <v/>
      </c>
      <c r="L35" s="122"/>
      <c r="M35" s="122"/>
      <c r="N35" s="122"/>
      <c r="O35" s="102">
        <v>5501.3</v>
      </c>
      <c r="P35" s="102">
        <v>1</v>
      </c>
      <c r="Q35" s="12" t="str">
        <f>VLOOKUP(O35, '[1]لیست محصولات اردیبهشت ۱۴۰۳'!B:C,2,0)</f>
        <v>ورتکس | Vortex</v>
      </c>
      <c r="R35" s="102"/>
      <c r="S35" s="11">
        <f>VLOOKUP(O35, '[1]لیست محصولات اردیبهشت ۱۴۰۳'!B:F,5,0)</f>
        <v>4000</v>
      </c>
      <c r="T35" s="13">
        <f>VLOOKUP(O35, '[1]لیست محصولات اردیبهشت ۱۴۰۳'!B:G,6,0)</f>
        <v>51200000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51200000</v>
      </c>
      <c r="Y35" s="16"/>
      <c r="Z35" s="13">
        <f t="shared" si="4"/>
        <v>51200000</v>
      </c>
      <c r="AA35" s="134"/>
      <c r="AB35" s="132"/>
      <c r="AC35" s="128"/>
      <c r="AD35" s="130"/>
      <c r="AE35" s="18"/>
      <c r="AF35" s="20"/>
      <c r="AG35" s="21" t="str">
        <f t="shared" si="5"/>
        <v>TRUE</v>
      </c>
      <c r="AH35" s="22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63">
        <v>22</v>
      </c>
      <c r="H36" s="64" t="s">
        <v>120</v>
      </c>
      <c r="I36" s="63" t="s">
        <v>1871</v>
      </c>
      <c r="J36" s="102" t="s">
        <v>1306</v>
      </c>
      <c r="K36" s="10" t="str">
        <f t="shared" ca="1" si="0"/>
        <v/>
      </c>
      <c r="L36" s="11"/>
      <c r="M36" s="11" t="s">
        <v>582</v>
      </c>
      <c r="N36" s="11" t="s">
        <v>1289</v>
      </c>
      <c r="O36" s="102">
        <v>5501.3</v>
      </c>
      <c r="P36" s="102">
        <v>4</v>
      </c>
      <c r="Q36" s="12" t="str">
        <f>VLOOKUP(O36, '[1]لیست محصولات اردیبهشت ۱۴۰۳'!B:C,2,0)</f>
        <v>ورتکس | Vortex</v>
      </c>
      <c r="R36" s="102"/>
      <c r="S36" s="11">
        <f>VLOOKUP(O36, '[1]لیست محصولات اردیبهشت ۱۴۰۳'!B:F,5,0)</f>
        <v>4000</v>
      </c>
      <c r="T36" s="13">
        <f>VLOOKUP(O36, '[1]لیست محصولات اردیبهشت ۱۴۰۳'!B:G,6,0)</f>
        <v>51200000</v>
      </c>
      <c r="U36" s="14"/>
      <c r="V36" s="15">
        <f t="shared" si="1"/>
        <v>0</v>
      </c>
      <c r="W36" s="11">
        <f t="shared" si="2"/>
        <v>4</v>
      </c>
      <c r="X36" s="13">
        <f t="shared" si="3"/>
        <v>204800000</v>
      </c>
      <c r="Y36" s="16"/>
      <c r="Z36" s="13">
        <f t="shared" si="4"/>
        <v>204800000</v>
      </c>
      <c r="AA36" s="17" t="s">
        <v>38</v>
      </c>
      <c r="AB36" s="12" t="s">
        <v>1890</v>
      </c>
      <c r="AC36" s="18" t="s">
        <v>585</v>
      </c>
      <c r="AD36" s="19"/>
      <c r="AE36" s="18"/>
      <c r="AF36" s="20"/>
      <c r="AG36" s="21" t="str">
        <f t="shared" si="5"/>
        <v>TRUE</v>
      </c>
      <c r="AH36" s="22" t="str">
        <f t="shared" si="6"/>
        <v>تهران خ حافظ خ نوفل لوشاتو خ هانری کوربن پلاک ۸  کافه پلتفرم وست -  واهه 09124753526</v>
      </c>
    </row>
    <row r="37" spans="1:34" ht="22.35" customHeight="1">
      <c r="A37" s="7"/>
      <c r="B37" s="7"/>
      <c r="C37" s="7"/>
      <c r="D37" s="7"/>
      <c r="E37" s="7"/>
      <c r="F37" s="8"/>
      <c r="G37" s="63">
        <v>23</v>
      </c>
      <c r="H37" s="64"/>
      <c r="I37" s="63" t="s">
        <v>1871</v>
      </c>
      <c r="J37" s="102" t="s">
        <v>1306</v>
      </c>
      <c r="K37" s="10" t="str">
        <f t="shared" ca="1" si="0"/>
        <v/>
      </c>
      <c r="L37" s="11"/>
      <c r="M37" s="11" t="s">
        <v>311</v>
      </c>
      <c r="N37" s="11" t="s">
        <v>1516</v>
      </c>
      <c r="O37" s="102">
        <v>5501.3</v>
      </c>
      <c r="P37" s="102">
        <v>2</v>
      </c>
      <c r="Q37" s="12" t="str">
        <f>VLOOKUP(O37, '[1]لیست محصولات اردیبهشت ۱۴۰۳'!B:C,2,0)</f>
        <v>ورتکس | Vortex</v>
      </c>
      <c r="R37" s="102"/>
      <c r="S37" s="11">
        <f>VLOOKUP(O37, '[1]لیست محصولات اردیبهشت ۱۴۰۳'!B:F,5,0)</f>
        <v>4000</v>
      </c>
      <c r="T37" s="13">
        <f>VLOOKUP(O37, '[1]لیست محصولات اردیبهشت ۱۴۰۳'!B:G,6,0)</f>
        <v>51200000</v>
      </c>
      <c r="U37" s="14"/>
      <c r="V37" s="15">
        <f t="shared" si="1"/>
        <v>0</v>
      </c>
      <c r="W37" s="11">
        <f t="shared" si="2"/>
        <v>2</v>
      </c>
      <c r="X37" s="13">
        <f t="shared" si="3"/>
        <v>102400000</v>
      </c>
      <c r="Y37" s="16"/>
      <c r="Z37" s="13">
        <f t="shared" si="4"/>
        <v>102400000</v>
      </c>
      <c r="AA37" s="17" t="s">
        <v>38</v>
      </c>
      <c r="AB37" s="12" t="s">
        <v>67</v>
      </c>
      <c r="AC37" s="18" t="s">
        <v>313</v>
      </c>
      <c r="AD37" s="19"/>
      <c r="AE37" s="18"/>
      <c r="AF37" s="20"/>
      <c r="AG37" s="21" t="str">
        <f t="shared" si="5"/>
        <v>TRUE</v>
      </c>
      <c r="AH37" s="22" t="str">
        <f t="shared" si="6"/>
        <v>تهران - کافه بیکری کروسان مژده -  حجتی 09373955769</v>
      </c>
    </row>
    <row r="38" spans="1:34" ht="22.35" customHeight="1">
      <c r="A38" s="7"/>
      <c r="B38" s="7"/>
      <c r="C38" s="7"/>
      <c r="D38" s="7"/>
      <c r="E38" s="7"/>
      <c r="F38" s="8"/>
      <c r="G38" s="136">
        <v>24</v>
      </c>
      <c r="H38" s="139"/>
      <c r="I38" s="136" t="s">
        <v>1871</v>
      </c>
      <c r="J38" s="123" t="s">
        <v>1306</v>
      </c>
      <c r="K38" s="10" t="str">
        <f t="shared" ca="1" si="0"/>
        <v/>
      </c>
      <c r="L38" s="121" t="s">
        <v>221</v>
      </c>
      <c r="M38" s="121" t="s">
        <v>623</v>
      </c>
      <c r="N38" s="121" t="s">
        <v>624</v>
      </c>
      <c r="O38" s="102">
        <v>5511.2</v>
      </c>
      <c r="P38" s="102">
        <v>10</v>
      </c>
      <c r="Q38" s="12" t="str">
        <f>VLOOKUP(O38, '[1]لیست محصولات اردیبهشت ۱۴۰۳'!B:C,2,0)</f>
        <v>هامبلا | Hambella</v>
      </c>
      <c r="R38" s="102"/>
      <c r="S38" s="11">
        <f>VLOOKUP(O38, '[1]لیست محصولات اردیبهشت ۱۴۰۳'!B:F,5,0)</f>
        <v>750</v>
      </c>
      <c r="T38" s="13">
        <f>VLOOKUP(O38, '[1]لیست محصولات اردیبهشت ۱۴۰۳'!B:G,6,0)</f>
        <v>13350000</v>
      </c>
      <c r="U38" s="14"/>
      <c r="V38" s="15">
        <f t="shared" si="1"/>
        <v>0</v>
      </c>
      <c r="W38" s="11">
        <f t="shared" si="2"/>
        <v>10</v>
      </c>
      <c r="X38" s="13">
        <f t="shared" si="3"/>
        <v>133500000</v>
      </c>
      <c r="Y38" s="16"/>
      <c r="Z38" s="13">
        <f t="shared" si="4"/>
        <v>133500000</v>
      </c>
      <c r="AA38" s="133" t="s">
        <v>361</v>
      </c>
      <c r="AB38" s="131" t="s">
        <v>625</v>
      </c>
      <c r="AC38" s="127" t="s">
        <v>626</v>
      </c>
      <c r="AD38" s="19"/>
      <c r="AE38" s="18"/>
      <c r="AF38" s="20"/>
      <c r="AG38" s="21" t="str">
        <f t="shared" si="5"/>
        <v>TRUE</v>
      </c>
      <c r="AH38" s="22" t="str">
        <f t="shared" si="6"/>
        <v>تبریز بارون آواك روبه روي درب پشتي پاساژ ضرغامي دکان قهوه نوزده دو صفر - رضا ظریف 09142155595</v>
      </c>
    </row>
    <row r="39" spans="1:34" ht="22.35" customHeight="1">
      <c r="A39" s="7"/>
      <c r="B39" s="7"/>
      <c r="C39" s="7"/>
      <c r="D39" s="7"/>
      <c r="E39" s="7"/>
      <c r="F39" s="8"/>
      <c r="G39" s="138"/>
      <c r="H39" s="141"/>
      <c r="I39" s="138"/>
      <c r="J39" s="124"/>
      <c r="K39" s="10" t="str">
        <f t="shared" ca="1" si="0"/>
        <v/>
      </c>
      <c r="L39" s="122"/>
      <c r="M39" s="122"/>
      <c r="N39" s="122"/>
      <c r="O39" s="102">
        <v>3326.1</v>
      </c>
      <c r="P39" s="102">
        <v>10</v>
      </c>
      <c r="Q39" s="12" t="str">
        <f>VLOOKUP(O39, '[1]لیست محصولات اردیبهشت ۱۴۰۳'!B:C,2,0)</f>
        <v>میاگروس | Milagros</v>
      </c>
      <c r="R39" s="102"/>
      <c r="S39" s="11">
        <f>VLOOKUP(O39, '[1]لیست محصولات اردیبهشت ۱۴۰۳'!B:F,5,0)</f>
        <v>150</v>
      </c>
      <c r="T39" s="13">
        <f>VLOOKUP(O39, '[1]لیست محصولات اردیبهشت ۱۴۰۳'!B:G,6,0)</f>
        <v>3750000</v>
      </c>
      <c r="U39" s="14"/>
      <c r="V39" s="15">
        <f t="shared" si="1"/>
        <v>0</v>
      </c>
      <c r="W39" s="11">
        <f t="shared" si="2"/>
        <v>10</v>
      </c>
      <c r="X39" s="13">
        <f t="shared" si="3"/>
        <v>37500000</v>
      </c>
      <c r="Y39" s="16"/>
      <c r="Z39" s="13">
        <f t="shared" si="4"/>
        <v>37500000</v>
      </c>
      <c r="AA39" s="134"/>
      <c r="AB39" s="132"/>
      <c r="AC39" s="128"/>
      <c r="AD39" s="19"/>
      <c r="AE39" s="18"/>
      <c r="AF39" s="20"/>
      <c r="AG39" s="21" t="str">
        <f t="shared" si="5"/>
        <v>TRUE</v>
      </c>
      <c r="AH39" s="22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3">
        <v>25</v>
      </c>
      <c r="H40" s="64" t="s">
        <v>120</v>
      </c>
      <c r="I40" s="63" t="s">
        <v>1871</v>
      </c>
      <c r="J40" s="102" t="s">
        <v>1306</v>
      </c>
      <c r="K40" s="10" t="str">
        <f t="shared" ca="1" si="0"/>
        <v/>
      </c>
      <c r="L40" s="11" t="s">
        <v>602</v>
      </c>
      <c r="M40" s="11" t="s">
        <v>603</v>
      </c>
      <c r="N40" s="11" t="s">
        <v>604</v>
      </c>
      <c r="O40" s="102">
        <v>5501.1</v>
      </c>
      <c r="P40" s="102">
        <v>3</v>
      </c>
      <c r="Q40" s="12" t="str">
        <f>VLOOKUP(O40, '[1]لیست محصولات اردیبهشت ۱۴۰۳'!B:C,2,0)</f>
        <v>ورتکس | Vortex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2100000</v>
      </c>
      <c r="U40" s="14"/>
      <c r="V40" s="15">
        <f t="shared" si="1"/>
        <v>0</v>
      </c>
      <c r="W40" s="11">
        <f t="shared" si="2"/>
        <v>3</v>
      </c>
      <c r="X40" s="13">
        <f t="shared" si="3"/>
        <v>6300000</v>
      </c>
      <c r="Y40" s="16"/>
      <c r="Z40" s="13">
        <f t="shared" si="4"/>
        <v>6300000</v>
      </c>
      <c r="AA40" s="17" t="s">
        <v>38</v>
      </c>
      <c r="AB40" s="12" t="s">
        <v>1893</v>
      </c>
      <c r="AC40" s="18" t="s">
        <v>606</v>
      </c>
      <c r="AD40" s="19" t="s">
        <v>41</v>
      </c>
      <c r="AE40" s="18"/>
      <c r="AF40" s="20"/>
      <c r="AG40" s="21" t="str">
        <f t="shared" si="5"/>
        <v>TRUE</v>
      </c>
      <c r="AH40" s="22" t="str">
        <f t="shared" si="6"/>
        <v>تهران ميدان آرژانتين خيابان زاگرس نبش خيابان ۳۱ پلاك ۱۷ ساختمان پلي ران اتصال *تحويل گيرنده: خانم ويدا شاهي* شرکت پلی ران - ویدا شاهی 09335716579</v>
      </c>
    </row>
    <row r="41" spans="1:34" ht="22.35" customHeight="1">
      <c r="A41" s="7"/>
      <c r="B41" s="7"/>
      <c r="C41" s="7"/>
      <c r="D41" s="7"/>
      <c r="E41" s="7"/>
      <c r="F41" s="8"/>
      <c r="G41" s="63">
        <v>26</v>
      </c>
      <c r="H41" s="64" t="s">
        <v>120</v>
      </c>
      <c r="I41" s="63" t="s">
        <v>1871</v>
      </c>
      <c r="J41" s="102" t="s">
        <v>1306</v>
      </c>
      <c r="K41" s="10" t="str">
        <f t="shared" ca="1" si="0"/>
        <v/>
      </c>
      <c r="L41" s="11"/>
      <c r="M41" s="11" t="s">
        <v>724</v>
      </c>
      <c r="N41" s="11" t="s">
        <v>1897</v>
      </c>
      <c r="O41" s="102">
        <v>5501.3</v>
      </c>
      <c r="P41" s="102">
        <v>1</v>
      </c>
      <c r="Q41" s="12" t="str">
        <f>VLOOKUP(O41, '[1]لیست محصولات اردیبهشت ۱۴۰۳'!B:C,2,0)</f>
        <v>ورتکس | Vortex</v>
      </c>
      <c r="R41" s="102"/>
      <c r="S41" s="11">
        <f>VLOOKUP(O41, '[1]لیست محصولات اردیبهشت ۱۴۰۳'!B:F,5,0)</f>
        <v>4000</v>
      </c>
      <c r="T41" s="13">
        <f>VLOOKUP(O41, '[1]لیست محصولات اردیبهشت ۱۴۰۳'!B:G,6,0)</f>
        <v>51200000</v>
      </c>
      <c r="U41" s="14"/>
      <c r="V41" s="15">
        <f t="shared" si="1"/>
        <v>0</v>
      </c>
      <c r="W41" s="11">
        <f t="shared" si="2"/>
        <v>1</v>
      </c>
      <c r="X41" s="13">
        <f t="shared" si="3"/>
        <v>51200000</v>
      </c>
      <c r="Y41" s="16"/>
      <c r="Z41" s="13">
        <f t="shared" si="4"/>
        <v>51200000</v>
      </c>
      <c r="AA41" s="17" t="s">
        <v>38</v>
      </c>
      <c r="AB41" s="12" t="s">
        <v>772</v>
      </c>
      <c r="AC41" s="18" t="s">
        <v>773</v>
      </c>
      <c r="AD41" s="19" t="s">
        <v>41</v>
      </c>
      <c r="AE41" s="18"/>
      <c r="AF41" s="20"/>
      <c r="AG41" s="21" t="str">
        <f t="shared" si="5"/>
        <v>TRUE</v>
      </c>
      <c r="AH41" s="22" t="str">
        <f t="shared" si="6"/>
        <v>تهران صادقیه اشرفی اصفهانی خیابان عرب حسینی خیابان حائری پلاک ۲۶ کلینیک دکتر مهراد کریمی -  عسگری 09380977784</v>
      </c>
    </row>
    <row r="42" spans="1:34" ht="22.35" customHeight="1">
      <c r="A42" s="7"/>
      <c r="B42" s="7"/>
      <c r="C42" s="7"/>
      <c r="D42" s="7"/>
      <c r="E42" s="7"/>
      <c r="F42" s="8"/>
      <c r="G42" s="136">
        <v>27</v>
      </c>
      <c r="H42" s="139" t="s">
        <v>120</v>
      </c>
      <c r="I42" s="136" t="s">
        <v>1871</v>
      </c>
      <c r="J42" s="123" t="s">
        <v>1306</v>
      </c>
      <c r="K42" s="10" t="str">
        <f t="shared" ca="1" si="0"/>
        <v/>
      </c>
      <c r="L42" s="121" t="s">
        <v>1541</v>
      </c>
      <c r="M42" s="121" t="s">
        <v>1926</v>
      </c>
      <c r="N42" s="121" t="s">
        <v>956</v>
      </c>
      <c r="O42" s="102">
        <v>5501.3</v>
      </c>
      <c r="P42" s="102">
        <v>2</v>
      </c>
      <c r="Q42" s="12" t="str">
        <f>VLOOKUP(O42, '[1]لیست محصولات اردیبهشت ۱۴۰۳'!B:C,2,0)</f>
        <v>ورتکس | Vortex</v>
      </c>
      <c r="R42" s="102"/>
      <c r="S42" s="11">
        <f>VLOOKUP(O42, '[1]لیست محصولات اردیبهشت ۱۴۰۳'!B:F,5,0)</f>
        <v>4000</v>
      </c>
      <c r="T42" s="13">
        <f>VLOOKUP(O42, '[1]لیست محصولات اردیبهشت ۱۴۰۳'!B:G,6,0)</f>
        <v>51200000</v>
      </c>
      <c r="U42" s="14"/>
      <c r="V42" s="15">
        <f t="shared" si="1"/>
        <v>0</v>
      </c>
      <c r="W42" s="11">
        <f t="shared" si="2"/>
        <v>2</v>
      </c>
      <c r="X42" s="13">
        <f t="shared" si="3"/>
        <v>102400000</v>
      </c>
      <c r="Y42" s="16"/>
      <c r="Z42" s="13">
        <f t="shared" si="4"/>
        <v>102400000</v>
      </c>
      <c r="AA42" s="133" t="s">
        <v>33</v>
      </c>
      <c r="AB42" s="131" t="s">
        <v>957</v>
      </c>
      <c r="AC42" s="127" t="s">
        <v>1925</v>
      </c>
      <c r="AD42" s="129"/>
      <c r="AE42" s="162" t="s">
        <v>825</v>
      </c>
      <c r="AF42" s="20"/>
      <c r="AG42" s="21" t="str">
        <f t="shared" si="5"/>
        <v>TRUE</v>
      </c>
      <c r="AH42" s="22" t="str">
        <f t="shared" si="6"/>
        <v>کرمان بلوار جمهوري اسلامي همتي فر نبش كوچه شماره يك کافه دارسین - محمدحسین عکاف زاده 09133405767</v>
      </c>
    </row>
    <row r="43" spans="1:34" ht="22.35" customHeight="1">
      <c r="A43" s="7"/>
      <c r="B43" s="7"/>
      <c r="C43" s="7"/>
      <c r="D43" s="7"/>
      <c r="E43" s="7"/>
      <c r="F43" s="8"/>
      <c r="G43" s="138"/>
      <c r="H43" s="141"/>
      <c r="I43" s="138"/>
      <c r="J43" s="124"/>
      <c r="K43" s="10" t="str">
        <f t="shared" ca="1" si="0"/>
        <v/>
      </c>
      <c r="L43" s="122"/>
      <c r="M43" s="122"/>
      <c r="N43" s="122"/>
      <c r="O43" s="102">
        <v>5511.22</v>
      </c>
      <c r="P43" s="102">
        <v>1</v>
      </c>
      <c r="Q43" s="65" t="str">
        <f>VLOOKUP(O43, '[1]لیست محصولات اردیبهشت ۱۴۰۳'!B:C,2,0)</f>
        <v>هامبلا(رست دمی) | Hambella( Filter Roast)</v>
      </c>
      <c r="R43" s="102"/>
      <c r="S43" s="11">
        <f>VLOOKUP(O43, '[1]لیست محصولات اردیبهشت ۱۴۰۳'!B:F,5,0)</f>
        <v>750</v>
      </c>
      <c r="T43" s="13">
        <f>VLOOKUP(O43, '[1]لیست محصولات اردیبهشت ۱۴۰۳'!B:G,6,0)</f>
        <v>13350000</v>
      </c>
      <c r="U43" s="14"/>
      <c r="V43" s="15">
        <f t="shared" si="1"/>
        <v>0</v>
      </c>
      <c r="W43" s="11">
        <f t="shared" si="2"/>
        <v>1</v>
      </c>
      <c r="X43" s="13">
        <f t="shared" si="3"/>
        <v>13350000</v>
      </c>
      <c r="Y43" s="16"/>
      <c r="Z43" s="13">
        <f t="shared" si="4"/>
        <v>13350000</v>
      </c>
      <c r="AA43" s="134"/>
      <c r="AB43" s="132"/>
      <c r="AC43" s="128"/>
      <c r="AD43" s="130"/>
      <c r="AE43" s="163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02"/>
      <c r="H44" s="9"/>
      <c r="I44" s="102"/>
      <c r="J44" s="102"/>
      <c r="K44" s="10" t="str">
        <f t="shared" ca="1" si="0"/>
        <v/>
      </c>
      <c r="L44" s="11"/>
      <c r="M44" s="11"/>
      <c r="N44" s="11"/>
      <c r="O44" s="102"/>
      <c r="P44" s="102"/>
      <c r="Q44" s="12" t="e">
        <f>VLOOKUP(O44, '[1]لیست محصولات اردیبهشت ۱۴۰۳'!B:C,2,0)</f>
        <v>#N/A</v>
      </c>
      <c r="R44" s="102"/>
      <c r="S44" s="11" t="e">
        <f>VLOOKUP(O44, '[1]لیست محصولات اردیبهشت ۱۴۰۳'!B:F,5,0)</f>
        <v>#N/A</v>
      </c>
      <c r="T44" s="13" t="e">
        <f>VLOOKUP(O44, '[1]لیست محصولات اردیبهشت ۱۴۰۳'!B:G,6,0)</f>
        <v>#N/A</v>
      </c>
      <c r="U44" s="14"/>
      <c r="V44" s="15">
        <f t="shared" si="1"/>
        <v>0</v>
      </c>
      <c r="W44" s="11">
        <f t="shared" si="2"/>
        <v>0</v>
      </c>
      <c r="X44" s="13" t="e">
        <f t="shared" si="3"/>
        <v>#N/A</v>
      </c>
      <c r="Y44" s="16"/>
      <c r="Z44" s="13" t="e">
        <f t="shared" si="4"/>
        <v>#N/A</v>
      </c>
      <c r="AA44" s="17"/>
      <c r="AB44" s="12"/>
      <c r="AC44" s="18"/>
      <c r="AD44" s="19"/>
      <c r="AE44" s="18"/>
      <c r="AF44" s="20"/>
      <c r="AG44" s="21" t="str">
        <f t="shared" si="5"/>
        <v>FALSE</v>
      </c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/>
      <c r="H45" s="9"/>
      <c r="I45" s="102"/>
      <c r="J45" s="102"/>
      <c r="K45" s="10" t="str">
        <f t="shared" ca="1" si="0"/>
        <v/>
      </c>
      <c r="L45" s="11"/>
      <c r="M45" s="11"/>
      <c r="N45" s="11"/>
      <c r="O45" s="102"/>
      <c r="P45" s="102"/>
      <c r="Q45" s="12" t="e">
        <f>VLOOKUP(O45, '[1]لیست محصولات اردیبهشت ۱۴۰۳'!B:C,2,0)</f>
        <v>#N/A</v>
      </c>
      <c r="R45" s="102"/>
      <c r="S45" s="11" t="e">
        <f>VLOOKUP(O45, '[1]لیست محصولات اردیبهشت ۱۴۰۳'!B:F,5,0)</f>
        <v>#N/A</v>
      </c>
      <c r="T45" s="13" t="e">
        <f>VLOOKUP(O45, '[1]لیست محصولات اردیبهشت ۱۴۰۳'!B:G,6,0)</f>
        <v>#N/A</v>
      </c>
      <c r="U45" s="24"/>
      <c r="V45" s="15">
        <f t="shared" si="1"/>
        <v>0</v>
      </c>
      <c r="W45" s="11">
        <f t="shared" si="2"/>
        <v>0</v>
      </c>
      <c r="X45" s="13" t="e">
        <f t="shared" si="3"/>
        <v>#N/A</v>
      </c>
      <c r="Y45" s="16"/>
      <c r="Z45" s="13" t="e">
        <f t="shared" si="4"/>
        <v>#N/A</v>
      </c>
      <c r="AA45" s="17"/>
      <c r="AB45" s="12"/>
      <c r="AC45" s="18"/>
      <c r="AD45" s="19"/>
      <c r="AE45" s="18"/>
      <c r="AF45" s="20"/>
      <c r="AG45" s="21" t="str">
        <f t="shared" si="5"/>
        <v>FALSE</v>
      </c>
      <c r="AH45" s="22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02"/>
      <c r="H46" s="9"/>
      <c r="I46" s="102"/>
      <c r="J46" s="102"/>
      <c r="K46" s="10" t="str">
        <f t="shared" ca="1" si="0"/>
        <v/>
      </c>
      <c r="L46" s="11"/>
      <c r="M46" s="11"/>
      <c r="N46" s="11"/>
      <c r="O46" s="102"/>
      <c r="P46" s="102"/>
      <c r="Q46" s="12" t="e">
        <f>VLOOKUP(O46, '[1]لیست محصولات اردیبهشت ۱۴۰۳'!B:C,2,0)</f>
        <v>#N/A</v>
      </c>
      <c r="R46" s="102"/>
      <c r="S46" s="11" t="e">
        <f>VLOOKUP(O46, '[1]لیست محصولات اردیبهشت ۱۴۰۳'!B:F,5,0)</f>
        <v>#N/A</v>
      </c>
      <c r="T46" s="13" t="e">
        <f>VLOOKUP(O46, '[1]لیست محصولات اردیبهشت ۱۴۰۳'!B:G,6,0)</f>
        <v>#N/A</v>
      </c>
      <c r="U46" s="24"/>
      <c r="V46" s="15">
        <f t="shared" si="1"/>
        <v>0</v>
      </c>
      <c r="W46" s="11">
        <f t="shared" si="2"/>
        <v>0</v>
      </c>
      <c r="X46" s="13" t="e">
        <f t="shared" si="3"/>
        <v>#N/A</v>
      </c>
      <c r="Y46" s="16"/>
      <c r="Z46" s="13" t="e">
        <f t="shared" si="4"/>
        <v>#N/A</v>
      </c>
      <c r="AA46" s="17"/>
      <c r="AB46" s="12"/>
      <c r="AC46" s="18"/>
      <c r="AD46" s="19"/>
      <c r="AE46" s="18"/>
      <c r="AF46" s="20"/>
      <c r="AG46" s="21" t="str">
        <f t="shared" si="5"/>
        <v>FALSE</v>
      </c>
      <c r="AH46" s="22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02"/>
      <c r="H47" s="9"/>
      <c r="I47" s="102"/>
      <c r="J47" s="102"/>
      <c r="K47" s="10" t="str">
        <f t="shared" ca="1" si="0"/>
        <v/>
      </c>
      <c r="L47" s="11"/>
      <c r="M47" s="11"/>
      <c r="N47" s="11"/>
      <c r="O47" s="102"/>
      <c r="P47" s="102"/>
      <c r="Q47" s="12" t="e">
        <f>VLOOKUP(O47, '[1]لیست محصولات اردیبهشت ۱۴۰۳'!B:C,2,0)</f>
        <v>#N/A</v>
      </c>
      <c r="R47" s="102"/>
      <c r="S47" s="11" t="e">
        <f>VLOOKUP(O47, '[1]لیست محصولات اردیبهشت ۱۴۰۳'!B:F,5,0)</f>
        <v>#N/A</v>
      </c>
      <c r="T47" s="13" t="e">
        <f>VLOOKUP(O47, '[1]لیست محصولات اردیبهشت ۱۴۰۳'!B:G,6,0)</f>
        <v>#N/A</v>
      </c>
      <c r="U47" s="14"/>
      <c r="V47" s="15">
        <f t="shared" si="1"/>
        <v>0</v>
      </c>
      <c r="W47" s="11">
        <f t="shared" si="2"/>
        <v>0</v>
      </c>
      <c r="X47" s="13" t="e">
        <f t="shared" si="3"/>
        <v>#N/A</v>
      </c>
      <c r="Y47" s="16"/>
      <c r="Z47" s="13" t="e">
        <f t="shared" si="4"/>
        <v>#N/A</v>
      </c>
      <c r="AA47" s="17"/>
      <c r="AB47" s="12"/>
      <c r="AC47" s="18"/>
      <c r="AD47" s="19"/>
      <c r="AE47" s="18"/>
      <c r="AF47" s="20"/>
      <c r="AG47" s="21" t="str">
        <f t="shared" si="5"/>
        <v>FALSE</v>
      </c>
      <c r="AH47" s="22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/>
      <c r="H48" s="9"/>
      <c r="I48" s="102"/>
      <c r="J48" s="102"/>
      <c r="K48" s="10" t="str">
        <f t="shared" ca="1" si="0"/>
        <v/>
      </c>
      <c r="L48" s="11"/>
      <c r="M48" s="11"/>
      <c r="N48" s="11"/>
      <c r="O48" s="102"/>
      <c r="P48" s="102"/>
      <c r="Q48" s="12" t="e">
        <f>VLOOKUP(O48, '[1]لیست محصولات اردیبهشت ۱۴۰۳'!B:C,2,0)</f>
        <v>#N/A</v>
      </c>
      <c r="R48" s="102"/>
      <c r="S48" s="11" t="e">
        <f>VLOOKUP(O48, '[1]لیست محصولات اردیبهشت ۱۴۰۳'!B:F,5,0)</f>
        <v>#N/A</v>
      </c>
      <c r="T48" s="13" t="e">
        <f>VLOOKUP(O48, '[1]لیست محصولات اردیبهشت ۱۴۰۳'!B:G,6,0)</f>
        <v>#N/A</v>
      </c>
      <c r="U48" s="14"/>
      <c r="V48" s="15">
        <f t="shared" si="1"/>
        <v>0</v>
      </c>
      <c r="W48" s="11">
        <f t="shared" si="2"/>
        <v>0</v>
      </c>
      <c r="X48" s="13" t="e">
        <f t="shared" si="3"/>
        <v>#N/A</v>
      </c>
      <c r="Y48" s="16"/>
      <c r="Z48" s="13" t="e">
        <f t="shared" si="4"/>
        <v>#N/A</v>
      </c>
      <c r="AA48" s="17"/>
      <c r="AB48" s="12"/>
      <c r="AC48" s="18"/>
      <c r="AD48" s="19"/>
      <c r="AE48" s="18"/>
      <c r="AF48" s="20"/>
      <c r="AG48" s="21" t="str">
        <f t="shared" si="5"/>
        <v>FALSE</v>
      </c>
      <c r="AH48" s="22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5</v>
      </c>
      <c r="AI240" s="53">
        <f t="shared" si="19"/>
        <v>0</v>
      </c>
      <c r="AJ240" s="54">
        <f>AH240-AI240</f>
        <v>5</v>
      </c>
      <c r="AK240" s="55">
        <f t="shared" si="23"/>
        <v>0.75</v>
      </c>
      <c r="AL240" s="56">
        <f>AO240+AQ240-[3]Sheet1!$AH241</f>
        <v>0</v>
      </c>
      <c r="AM240" s="56">
        <f t="shared" si="25"/>
        <v>-5</v>
      </c>
      <c r="AN240" s="55">
        <f t="shared" si="21"/>
        <v>0</v>
      </c>
      <c r="AO240" s="56"/>
      <c r="AP240" s="55">
        <f t="shared" si="22"/>
        <v>-0.75</v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2</v>
      </c>
      <c r="AI241" s="53">
        <f t="shared" si="19"/>
        <v>0</v>
      </c>
      <c r="AJ241" s="54">
        <f t="shared" ref="AJ241:AJ264" si="27">AH241-AI241</f>
        <v>2</v>
      </c>
      <c r="AK241" s="55">
        <f>AH241*AG241/1000</f>
        <v>1.5</v>
      </c>
      <c r="AL241" s="56">
        <f>AO241+AQ241-[3]Sheet1!$AH242</f>
        <v>0</v>
      </c>
      <c r="AM241" s="56">
        <f t="shared" si="25"/>
        <v>-2</v>
      </c>
      <c r="AN241" s="55">
        <f t="shared" si="21"/>
        <v>0</v>
      </c>
      <c r="AO241" s="56"/>
      <c r="AP241" s="55">
        <f t="shared" si="22"/>
        <v>-1.5</v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13</v>
      </c>
      <c r="AI242" s="53">
        <f t="shared" si="19"/>
        <v>0</v>
      </c>
      <c r="AJ242" s="54">
        <f t="shared" si="27"/>
        <v>13</v>
      </c>
      <c r="AK242" s="55">
        <f t="shared" ref="AK242:AK267" si="28">AH242*AG242/1000</f>
        <v>52</v>
      </c>
      <c r="AL242" s="56">
        <f>AO242+AQ242-[3]Sheet1!$AH243</f>
        <v>0</v>
      </c>
      <c r="AM242" s="56">
        <f t="shared" si="25"/>
        <v>-13</v>
      </c>
      <c r="AN242" s="55">
        <f t="shared" si="21"/>
        <v>0</v>
      </c>
      <c r="AO242" s="56"/>
      <c r="AP242" s="55">
        <f t="shared" si="22"/>
        <v>-52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0</v>
      </c>
      <c r="AI251" s="53">
        <f t="shared" si="19"/>
        <v>0</v>
      </c>
      <c r="AJ251" s="54">
        <f t="shared" si="27"/>
        <v>0</v>
      </c>
      <c r="AK251" s="55">
        <f t="shared" si="28"/>
        <v>0</v>
      </c>
      <c r="AL251" s="56">
        <f>AO251+AQ251-[3]Sheet1!$AH252</f>
        <v>0</v>
      </c>
      <c r="AM251" s="56">
        <f t="shared" si="25"/>
        <v>0</v>
      </c>
      <c r="AN251" s="55">
        <f t="shared" si="21"/>
        <v>0</v>
      </c>
      <c r="AO251" s="56"/>
      <c r="AP251" s="55" t="str">
        <f t="shared" si="22"/>
        <v/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13</v>
      </c>
      <c r="AI252" s="53">
        <f t="shared" si="19"/>
        <v>0</v>
      </c>
      <c r="AJ252" s="54">
        <f t="shared" si="27"/>
        <v>13</v>
      </c>
      <c r="AK252" s="55">
        <f t="shared" si="28"/>
        <v>9.75</v>
      </c>
      <c r="AL252" s="56">
        <f>AO252+AQ252-[3]Sheet1!$AH253</f>
        <v>0</v>
      </c>
      <c r="AM252" s="56">
        <f t="shared" si="25"/>
        <v>-13</v>
      </c>
      <c r="AN252" s="55">
        <f t="shared" si="21"/>
        <v>0</v>
      </c>
      <c r="AO252" s="56"/>
      <c r="AP252" s="55">
        <f t="shared" si="22"/>
        <v>-9.75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3</v>
      </c>
      <c r="AI253" s="53">
        <f t="shared" si="19"/>
        <v>0</v>
      </c>
      <c r="AJ253" s="54">
        <f t="shared" si="27"/>
        <v>3</v>
      </c>
      <c r="AK253" s="55">
        <f t="shared" si="28"/>
        <v>0.45</v>
      </c>
      <c r="AL253" s="56">
        <f>AO253+AQ253-[3]Sheet1!$AH254</f>
        <v>0</v>
      </c>
      <c r="AM253" s="56">
        <f t="shared" si="25"/>
        <v>-3</v>
      </c>
      <c r="AN253" s="55">
        <f t="shared" si="21"/>
        <v>0</v>
      </c>
      <c r="AO253" s="56"/>
      <c r="AP253" s="55">
        <f t="shared" si="22"/>
        <v>-0.45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2</v>
      </c>
      <c r="AI254" s="53">
        <f t="shared" si="19"/>
        <v>0</v>
      </c>
      <c r="AJ254" s="54">
        <f t="shared" si="27"/>
        <v>2</v>
      </c>
      <c r="AK254" s="55">
        <f t="shared" si="28"/>
        <v>1.5</v>
      </c>
      <c r="AL254" s="56">
        <f>AO254+AQ254-[3]Sheet1!$AH255</f>
        <v>0</v>
      </c>
      <c r="AM254" s="56">
        <f t="shared" si="25"/>
        <v>-2</v>
      </c>
      <c r="AN254" s="55">
        <f t="shared" si="21"/>
        <v>0</v>
      </c>
      <c r="AO254" s="56"/>
      <c r="AP254" s="55">
        <f t="shared" si="22"/>
        <v>-1.5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6">
    <mergeCell ref="H38:H39"/>
    <mergeCell ref="G38:G39"/>
    <mergeCell ref="AC38:AC39"/>
    <mergeCell ref="AB38:AB39"/>
    <mergeCell ref="AA38:AA39"/>
    <mergeCell ref="N38:N39"/>
    <mergeCell ref="M38:M39"/>
    <mergeCell ref="L38:L39"/>
    <mergeCell ref="J38:J39"/>
    <mergeCell ref="I38:I39"/>
    <mergeCell ref="AD28:AD32"/>
    <mergeCell ref="AC28:AC32"/>
    <mergeCell ref="AB28:AB32"/>
    <mergeCell ref="AA28:AA32"/>
    <mergeCell ref="N34:N35"/>
    <mergeCell ref="H30:H32"/>
    <mergeCell ref="G30:G32"/>
    <mergeCell ref="N28:N32"/>
    <mergeCell ref="M28:M32"/>
    <mergeCell ref="L28:L32"/>
    <mergeCell ref="J28:J32"/>
    <mergeCell ref="I28:I32"/>
    <mergeCell ref="H28:H29"/>
    <mergeCell ref="G28:G29"/>
    <mergeCell ref="G34:G35"/>
    <mergeCell ref="AD34:AD35"/>
    <mergeCell ref="AC34:AC35"/>
    <mergeCell ref="AB34:AB35"/>
    <mergeCell ref="AA34:AA35"/>
    <mergeCell ref="M34:M35"/>
    <mergeCell ref="L34:L35"/>
    <mergeCell ref="J34:J35"/>
    <mergeCell ref="I34:I35"/>
    <mergeCell ref="H34:H35"/>
    <mergeCell ref="H25:H26"/>
    <mergeCell ref="G25:G26"/>
    <mergeCell ref="AC25:AC26"/>
    <mergeCell ref="AD25:AD26"/>
    <mergeCell ref="AB25:AB26"/>
    <mergeCell ref="AA25:AA26"/>
    <mergeCell ref="N25:N26"/>
    <mergeCell ref="M25:M26"/>
    <mergeCell ref="L25:L26"/>
    <mergeCell ref="J25:J26"/>
    <mergeCell ref="I25:I26"/>
    <mergeCell ref="H21:H22"/>
    <mergeCell ref="G21:G22"/>
    <mergeCell ref="AD21:AD22"/>
    <mergeCell ref="AC21:AC22"/>
    <mergeCell ref="AB21:AB22"/>
    <mergeCell ref="AA21:AA22"/>
    <mergeCell ref="N21:N22"/>
    <mergeCell ref="M21:M22"/>
    <mergeCell ref="L21:L22"/>
    <mergeCell ref="J21:J22"/>
    <mergeCell ref="I21:I22"/>
    <mergeCell ref="H17:H19"/>
    <mergeCell ref="G17:G19"/>
    <mergeCell ref="AD17:AD19"/>
    <mergeCell ref="AC17:AC19"/>
    <mergeCell ref="AB17:AB19"/>
    <mergeCell ref="AA17:AA19"/>
    <mergeCell ref="N17:N19"/>
    <mergeCell ref="M17:M19"/>
    <mergeCell ref="L17:L19"/>
    <mergeCell ref="J17:J19"/>
    <mergeCell ref="I17:I19"/>
    <mergeCell ref="AD11:AD14"/>
    <mergeCell ref="AC11:AC14"/>
    <mergeCell ref="AB11:AB14"/>
    <mergeCell ref="AA11:AA14"/>
    <mergeCell ref="G11:G14"/>
    <mergeCell ref="H11:H14"/>
    <mergeCell ref="I11:I14"/>
    <mergeCell ref="J11:J14"/>
    <mergeCell ref="L11:L14"/>
    <mergeCell ref="M11:M14"/>
    <mergeCell ref="N11:N14"/>
    <mergeCell ref="H4:H5"/>
    <mergeCell ref="G4:G5"/>
    <mergeCell ref="AD4:AD5"/>
    <mergeCell ref="AC4:AC5"/>
    <mergeCell ref="AB4:AB5"/>
    <mergeCell ref="AA4:AA5"/>
    <mergeCell ref="N4:N5"/>
    <mergeCell ref="M4:M5"/>
    <mergeCell ref="L4:L5"/>
    <mergeCell ref="J4:J5"/>
    <mergeCell ref="I4:I5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AE42:AE43"/>
    <mergeCell ref="N42:N43"/>
    <mergeCell ref="M42:M43"/>
    <mergeCell ref="L42:L43"/>
    <mergeCell ref="J42:J43"/>
    <mergeCell ref="I42:I43"/>
    <mergeCell ref="H42:H43"/>
    <mergeCell ref="G42:G43"/>
    <mergeCell ref="AD42:AD43"/>
    <mergeCell ref="AC42:AC43"/>
    <mergeCell ref="AB42:AB43"/>
    <mergeCell ref="AA42:AA43"/>
  </mergeCells>
  <conditionalFormatting sqref="G2:J2 AD2 Z2:Z200 J4 AD4 J6:J11 AD6:AD11 G11:I11 G15:J17 AD15:AD17 G20:J21 AD20:AD21 G23:J25 AD23:AD25 G27:J28 AD27:AD28 G30:H30 G33:J34 AD33:AD34 G36:J38 AD36:AD42 G40:J42 G44:J200 AD44:AD200">
    <cfRule type="expression" dxfId="8" priority="63">
      <formula>$A2</formula>
    </cfRule>
    <cfRule type="expression" dxfId="7" priority="65">
      <formula>$E2</formula>
    </cfRule>
  </conditionalFormatting>
  <conditionalFormatting sqref="G2:AF2 Q3:Z200 J4 AA4:AF4 J6:J11 AA6:AF11 G11:I11 G15:P17 AA15:AF17 G20:P21 AA20:AF21 G23:P25 AA23:AF25 G27:P28 AA27:AF28 G30:H30 G33:P34 AA33:AF34 G36:P38 AA36:AF38 AD39:AF39 G40:P42 AA40:AF42 G44:P200 AA44:AF200 AE3:AF3 K3:K10 O3:P10 H4 AE5:AF5 H6:H10 K11:P11 K12:K14 O12:P14 AE12:AF14 K18:K19 O18:P19 AE18:AF19 K22 O22:P22 AE22:AF22 K26 O26:P26 AE26:AF26 K29:K32 O29:P32 AE29:AF32 K35 O35:P35 AE35:AF35 K39 O39:P39 K43 O43:P43 AF43">
    <cfRule type="expression" dxfId="6" priority="64">
      <formula>$C2</formula>
    </cfRule>
  </conditionalFormatting>
  <conditionalFormatting sqref="W2:W200">
    <cfRule type="expression" dxfId="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{C6EB61E1-D29C-435E-BFF7-7A71FFDA9199}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{24204475-74C8-4C51-A939-666DD02DC7AC}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{ECABD077-4DD5-45E2-941B-90D3EBD72631}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{84AD49A7-1284-423A-8685-76CB9D0DEC25}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{B6917213-C823-4A20-8A13-05467003FB81}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{DC15590A-4076-44FC-A1A8-42D0EC91F513}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{E90635CD-F04D-45DF-B7DA-D9333758D3EC}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{C8983C8B-43EE-448D-B534-C30C54273E05}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{E90380C8-3E95-4F30-859D-F1CA7D8ACDAF}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{A4A16084-D97A-42ED-BE33-018B08079892}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{1B61A03F-90A9-4B94-A2D4-3A54DE976CEA}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{BB50B673-7E58-4D91-AA32-229DC723A711}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{FEA41DD0-719C-489C-8E82-A557A9690310}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{CA484A20-3BD6-4B55-904A-7F36B64AD936}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{21C5592F-82E2-4B45-821A-2B4B709F6335}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{E9CC4688-A021-491A-A45D-14D0571EF0E4}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{C696F943-D889-4729-9AE5-78B5D5ACC48A}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{108A25DC-D549-4B01-A3B8-2D2227EBCB19}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{20EDAD6D-A853-4310-A692-148449F10428}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{15C75DAB-686A-4780-8DD4-358DF4EA8FC5}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{850EC29A-1F75-4167-9302-9AA4ACF6AC5A}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{17BE9186-BEB8-4427-ACE5-FEAE51C5DEB9}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{6A062173-50F7-4CBD-B35A-463C45D54BC8}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{A6CEAB54-C502-4023-9CD3-EFDFF360C0E2}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{0184CB8C-EA86-4B55-9164-ECBACC84CC90}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{8D1E90DC-6A53-4362-BB84-980273CEA065}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{A21CA5C1-1520-44AC-AB67-C87232016ED6}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{CAED1EBE-80D1-47CC-BE87-3281215C6E4B}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{CE1F8D7D-8DD8-43D1-9199-6A8ED9797A4F}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{00D1E374-9D6E-4AD7-8965-5740DA1BF0B5}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{E2E75620-0268-4966-87C6-45D7B31A2F1E}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{A8DFCCCF-B162-488A-9EAA-7D05264239D0}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{7FD5510C-FCAA-41E0-A2DB-E444865422F9}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{3563CA3F-F6B0-4652-BACF-3068FB1A673C}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{18931E9D-89D7-4546-A5F8-9F9942E03B1E}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{7B3ADCD6-36B3-4A3C-B5E1-F7DE04D9B1DF}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{62A3FEE1-3B76-4ED4-8A07-77BAE61BA29D}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{C736D3F7-D3AA-47E7-9627-7996A171A9DA}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{176A412E-8C48-4DAD-8023-460EC398AE49}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{6B458F28-3E03-4287-93C8-6C395E5A48F4}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{6B25BE37-A7BB-4633-A6ED-DC3EFE822800}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{D102437A-6A52-4E07-8597-3CAC6ECDFE30}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{21746894-DB6B-4DC3-B7C5-D849587C75FC}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{E6E89ABE-6F38-4A1D-8494-292C6153265B}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{8E05A355-4F4F-495C-816B-5010D3ECB9F1}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{A8FB6DED-B5BB-473E-A4AF-4F2AAD0E92F1}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{2B5C895B-9634-4CC3-8290-2EDD794D81A6}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{3FB5DA81-92AF-4CCD-913D-6F3465654352}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{94544167-E5C4-4F24-8ED2-6131A9833333}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{C6F1A41D-AD27-4452-86ED-C69E037A79CC}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{45819605-8763-4FA5-ABBD-355884F7F2BD}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{87D50F67-911F-458E-9DEA-FFFFE8CEC784}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{3F41C85E-4798-4C62-A934-0E1A377923CA}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{34818F02-18F0-4486-AE64-451A9BECE1A1}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{D560A749-BB95-4322-888F-71C1CB5FE409}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{BBA8BAFD-663E-4BEB-B59D-E53CF570C2BD}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{83F5CFC7-E15F-411C-8EF4-25C24867813A}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{CA205DFF-41FA-46BD-BAFD-C6FC1A3FC606}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{0FDE95C3-54D7-4AE9-8CA0-B360770DF2BC}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{EAFD3131-F8FB-40AA-B0F4-29319424F88C}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{D33DC171-5B49-4FD4-A8F5-1FAAA870D334}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EB61E1-D29C-435E-BFF7-7A71FFDA919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4204475-74C8-4C51-A939-666DD02DC7A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CABD077-4DD5-45E2-941B-90D3EBD7263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AD49A7-1284-423A-8685-76CB9D0DEC2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917213-C823-4A20-8A13-05467003FB8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C15590A-4076-44FC-A1A8-42D0EC91F51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90635CD-F04D-45DF-B7DA-D9333758D3E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8983C8B-43EE-448D-B534-C30C54273E0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90380C8-3E95-4F30-859D-F1CA7D8ACDA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4A16084-D97A-42ED-BE33-018B080798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B61A03F-90A9-4B94-A2D4-3A54DE976C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B50B673-7E58-4D91-AA32-229DC723A71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EA41DD0-719C-489C-8E82-A557A969031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A484A20-3BD6-4B55-904A-7F36B64AD9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1C5592F-82E2-4B45-821A-2B4B709F633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CC4688-A021-491A-A45D-14D0571EF0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696F943-D889-4729-9AE5-78B5D5ACC48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08A25DC-D549-4B01-A3B8-2D2227EBCB1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0EDAD6D-A853-4310-A692-148449F1042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5C75DAB-686A-4780-8DD4-358DF4EA8FC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50EC29A-1F75-4167-9302-9AA4ACF6AC5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7BE9186-BEB8-4427-ACE5-FEAE51C5DEB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A062173-50F7-4CBD-B35A-463C45D54BC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6CEAB54-C502-4023-9CD3-EFDFF360C0E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184CB8C-EA86-4B55-9164-ECBACC84CC90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1E90DC-6A53-4362-BB84-980273CEA06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21CA5C1-1520-44AC-AB67-C87232016ED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AED1EBE-80D1-47CC-BE87-3281215C6E4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E1F8D7D-8DD8-43D1-9199-6A8ED9797A4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0D1E374-9D6E-4AD7-8965-5740DA1BF0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2E75620-0268-4966-87C6-45D7B31A2F1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8DFCCCF-B162-488A-9EAA-7D05264239D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FD5510C-FCAA-41E0-A2DB-E444865422F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563CA3F-F6B0-4652-BACF-3068FB1A673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8931E9D-89D7-4546-A5F8-9F9942E03B1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B3ADCD6-36B3-4A3C-B5E1-F7DE04D9B1DF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2A3FEE1-3B76-4ED4-8A07-77BAE61BA29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736D3F7-D3AA-47E7-9627-7996A171A9D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76A412E-8C48-4DAD-8023-460EC398AE4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6B458F28-3E03-4287-93C8-6C395E5A48F4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B25BE37-A7BB-4633-A6ED-DC3EFE82280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102437A-6A52-4E07-8597-3CAC6ECDFE3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1746894-DB6B-4DC3-B7C5-D849587C75F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6E89ABE-6F38-4A1D-8494-292C6153265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E05A355-4F4F-495C-816B-5010D3ECB9F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A8FB6DED-B5BB-473E-A4AF-4F2AAD0E92F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B5C895B-9634-4CC3-8290-2EDD794D81A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FB5DA81-92AF-4CCD-913D-6F346565435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94544167-E5C4-4F24-8ED2-6131A983333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6F1A41D-AD27-4452-86ED-C69E037A79C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5819605-8763-4FA5-ABBD-355884F7F2B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7D50F67-911F-458E-9DEA-FFFFE8CEC78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F41C85E-4798-4C62-A934-0E1A377923C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4818F02-18F0-4486-AE64-451A9BECE1A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560A749-BB95-4322-888F-71C1CB5FE40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BA8BAFD-663E-4BEB-B59D-E53CF570C2B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3F5CFC7-E15F-411C-8EF4-25C24867813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A205DFF-41FA-46BD-BAFD-C6FC1A3FC60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FDE95C3-54D7-4AE9-8CA0-B360770DF2BC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AFD3131-F8FB-40AA-B0F4-29319424F88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33DC171-5B49-4FD4-A8F5-1FAAA870D33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6604B-62F7-4DB5-AB81-48909E82A7C4}">
  <dimension ref="A1:AR267"/>
  <sheetViews>
    <sheetView rightToLeft="1" tabSelected="1" topLeftCell="G34" zoomScale="70" zoomScaleNormal="70" workbookViewId="0">
      <selection activeCell="J46" sqref="J46"/>
    </sheetView>
  </sheetViews>
  <sheetFormatPr defaultColWidth="9.109375" defaultRowHeight="18"/>
  <cols>
    <col min="1" max="1" width="9.5546875" style="23" hidden="1" customWidth="1"/>
    <col min="2" max="2" width="0.109375" style="23" hidden="1" customWidth="1"/>
    <col min="3" max="3" width="9.5546875" style="23" hidden="1" customWidth="1"/>
    <col min="4" max="4" width="3.33203125" style="23" hidden="1" customWidth="1"/>
    <col min="5" max="5" width="9.5546875" style="23" hidden="1" customWidth="1"/>
    <col min="6" max="6" width="3.33203125" style="23" hidden="1" customWidth="1"/>
    <col min="7" max="7" width="8.33203125" style="23" bestFit="1" customWidth="1"/>
    <col min="8" max="8" width="17.21875" style="25" bestFit="1" customWidth="1"/>
    <col min="9" max="9" width="24.5546875" style="23" bestFit="1" customWidth="1"/>
    <col min="10" max="10" width="16.33203125" style="23" customWidth="1"/>
    <col min="11" max="11" width="14.109375" style="23" hidden="1" customWidth="1"/>
    <col min="12" max="14" width="20.6640625" style="23" customWidth="1"/>
    <col min="15" max="15" width="15.44140625" style="23" bestFit="1" customWidth="1"/>
    <col min="16" max="16" width="8.33203125" style="23" bestFit="1" customWidth="1"/>
    <col min="17" max="17" width="67.44140625" style="23" customWidth="1"/>
    <col min="18" max="18" width="13.6640625" style="23" bestFit="1" customWidth="1"/>
    <col min="19" max="19" width="13.5546875" style="23" bestFit="1" customWidth="1"/>
    <col min="20" max="20" width="27" style="26" bestFit="1" customWidth="1"/>
    <col min="21" max="21" width="3.88671875" style="23" customWidth="1"/>
    <col min="22" max="22" width="8.33203125" style="23" customWidth="1"/>
    <col min="23" max="23" width="11.6640625" style="23" bestFit="1" customWidth="1"/>
    <col min="24" max="24" width="24.44140625" style="26" bestFit="1" customWidth="1"/>
    <col min="25" max="25" width="21.88671875" style="26" bestFit="1" customWidth="1"/>
    <col min="26" max="26" width="27.33203125" style="26" bestFit="1" customWidth="1"/>
    <col min="27" max="27" width="15.44140625" style="23" bestFit="1" customWidth="1"/>
    <col min="28" max="28" width="96.33203125" style="23" bestFit="1" customWidth="1"/>
    <col min="29" max="29" width="15.77734375" style="28" bestFit="1" customWidth="1"/>
    <col min="30" max="30" width="13.6640625" style="29" bestFit="1" customWidth="1"/>
    <col min="31" max="31" width="26" style="23" bestFit="1" customWidth="1"/>
    <col min="32" max="32" width="28.33203125" style="23" bestFit="1" customWidth="1"/>
    <col min="33" max="33" width="13.5546875" style="23" bestFit="1" customWidth="1"/>
    <col min="34" max="34" width="114.6640625" style="30" bestFit="1" customWidth="1"/>
    <col min="35" max="35" width="43" style="23" bestFit="1" customWidth="1"/>
    <col min="36" max="36" width="2.88671875" style="23" bestFit="1" customWidth="1"/>
    <col min="37" max="37" width="34.88671875" style="23" bestFit="1" customWidth="1"/>
    <col min="38" max="38" width="17" style="23" bestFit="1" customWidth="1"/>
    <col min="39" max="39" width="49.33203125" style="23" bestFit="1" customWidth="1"/>
    <col min="40" max="40" width="35.109375" style="23" bestFit="1" customWidth="1"/>
    <col min="41" max="41" width="8.88671875" style="23" bestFit="1" customWidth="1"/>
    <col min="42" max="43" width="32.33203125" style="23" bestFit="1" customWidth="1"/>
    <col min="44" max="44" width="4.33203125" style="23" bestFit="1" customWidth="1"/>
    <col min="45" max="16384" width="9.109375" style="23"/>
  </cols>
  <sheetData>
    <row r="1" spans="1:34" s="5" customFormat="1" ht="33.6" customHeight="1">
      <c r="A1" s="158" t="s">
        <v>0</v>
      </c>
      <c r="B1" s="159"/>
      <c r="C1" s="158" t="s">
        <v>1</v>
      </c>
      <c r="D1" s="159"/>
      <c r="E1" s="158" t="s">
        <v>2</v>
      </c>
      <c r="F1" s="159"/>
      <c r="G1" s="1" t="s">
        <v>3</v>
      </c>
      <c r="H1" s="1" t="s">
        <v>4</v>
      </c>
      <c r="I1" s="1" t="s">
        <v>5</v>
      </c>
      <c r="J1" s="1" t="s">
        <v>1305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0" t="s">
        <v>17</v>
      </c>
      <c r="V1" s="161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02">
        <v>1</v>
      </c>
      <c r="H2" s="9">
        <v>276505894250</v>
      </c>
      <c r="I2" s="102" t="s">
        <v>1871</v>
      </c>
      <c r="J2" s="102"/>
      <c r="K2" s="10" t="str">
        <f t="shared" ref="K2:K65" ca="1" si="0">IF(C2, TODAY(), "" )</f>
        <v/>
      </c>
      <c r="L2" s="11" t="s">
        <v>267</v>
      </c>
      <c r="M2" s="11" t="s">
        <v>276</v>
      </c>
      <c r="N2" s="11"/>
      <c r="O2" s="102">
        <v>3326.1</v>
      </c>
      <c r="P2" s="102">
        <v>1</v>
      </c>
      <c r="Q2" s="12" t="str">
        <f>VLOOKUP(O2, '[1]لیست محصولات اردیبهشت ۱۴۰۳'!B:C,2,0)</f>
        <v>میاگروس | Milagros</v>
      </c>
      <c r="R2" s="102"/>
      <c r="S2" s="11">
        <f>VLOOKUP(O2, '[1]لیست محصولات اردیبهشت ۱۴۰۳'!B:F,5,0)</f>
        <v>150</v>
      </c>
      <c r="T2" s="13">
        <f>VLOOKUP(O2, '[1]لیست محصولات اردیبهشت ۱۴۰۳'!B:G,6,0)</f>
        <v>3750000</v>
      </c>
      <c r="U2" s="14"/>
      <c r="V2" s="15">
        <f t="shared" ref="V2:V65" si="1">IF(C2, P2, U2 )</f>
        <v>0</v>
      </c>
      <c r="W2" s="11">
        <f t="shared" ref="W2:W65" si="2">P2-V2</f>
        <v>1</v>
      </c>
      <c r="X2" s="13">
        <f t="shared" ref="X2:X65" si="3">P2*T2</f>
        <v>3750000</v>
      </c>
      <c r="Y2" s="16"/>
      <c r="Z2" s="13">
        <f t="shared" ref="Z2:Z65" si="4">X2-Y2</f>
        <v>3750000</v>
      </c>
      <c r="AA2" s="17" t="s">
        <v>55</v>
      </c>
      <c r="AB2" s="12" t="s">
        <v>1891</v>
      </c>
      <c r="AC2" s="18" t="s">
        <v>279</v>
      </c>
      <c r="AD2" s="19"/>
      <c r="AE2" s="18"/>
      <c r="AF2" s="20"/>
      <c r="AG2" s="21" t="str">
        <f t="shared" ref="AG2:AG65" si="5">IF(V2=P2, "FALSE", "TRUE" )</f>
        <v>TRUE</v>
      </c>
      <c r="AH2" s="22" t="str">
        <f>AA2&amp;" "&amp;AB2&amp;" "&amp;N2&amp;" - "&amp;L2&amp;" "&amp;M2&amp;" "&amp;AC2</f>
        <v>فارس مرودشت - خیابان ۱۷ شهریور شرقی- جنب ابزار ۷ستاره  - علی نوروزی 09380080828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02">
        <v>2</v>
      </c>
      <c r="H3" s="9">
        <v>276507084077</v>
      </c>
      <c r="I3" s="102" t="s">
        <v>1871</v>
      </c>
      <c r="J3" s="102"/>
      <c r="K3" s="10" t="str">
        <f t="shared" ca="1" si="0"/>
        <v/>
      </c>
      <c r="L3" s="11" t="s">
        <v>267</v>
      </c>
      <c r="M3" s="11" t="s">
        <v>1083</v>
      </c>
      <c r="N3" s="11"/>
      <c r="O3" s="102">
        <v>5511.2</v>
      </c>
      <c r="P3" s="102">
        <v>1</v>
      </c>
      <c r="Q3" s="12" t="str">
        <f>VLOOKUP(O3, '[1]لیست محصولات اردیبهشت ۱۴۰۳'!B:C,2,0)</f>
        <v>هامبلا | Hambella</v>
      </c>
      <c r="R3" s="102"/>
      <c r="S3" s="11">
        <f>VLOOKUP(O3, '[1]لیست محصولات اردیبهشت ۱۴۰۳'!B:F,5,0)</f>
        <v>750</v>
      </c>
      <c r="T3" s="13">
        <f>VLOOKUP(O3, '[1]لیست محصولات اردیبهشت ۱۴۰۳'!B:G,6,0)</f>
        <v>13350000</v>
      </c>
      <c r="U3" s="14"/>
      <c r="V3" s="15">
        <f t="shared" si="1"/>
        <v>0</v>
      </c>
      <c r="W3" s="11">
        <f t="shared" si="2"/>
        <v>1</v>
      </c>
      <c r="X3" s="13">
        <f t="shared" si="3"/>
        <v>13350000</v>
      </c>
      <c r="Y3" s="16"/>
      <c r="Z3" s="13">
        <f t="shared" si="4"/>
        <v>13350000</v>
      </c>
      <c r="AA3" s="17" t="s">
        <v>1794</v>
      </c>
      <c r="AB3" s="12" t="s">
        <v>1892</v>
      </c>
      <c r="AC3" s="18" t="s">
        <v>1084</v>
      </c>
      <c r="AD3" s="19"/>
      <c r="AE3" s="18"/>
      <c r="AF3" s="20"/>
      <c r="AG3" s="21" t="str">
        <f t="shared" si="5"/>
        <v>TRUE</v>
      </c>
      <c r="AH3" s="22" t="str">
        <f t="shared" ref="AH3:AH66" si="6">AA3&amp;" "&amp;AB3&amp;" "&amp;N3&amp;" - "&amp;L3&amp;" "&amp;M3&amp;" "&amp;AC3</f>
        <v>کردستان قروه - خیابان شریعتی- کوچه مهدیه قدیم - بالای داروخانه فریدونیان- طبقه دوم واحد هشت  - علی بهاری 09113456916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3">
        <v>3</v>
      </c>
      <c r="H4" s="125">
        <v>276518290405</v>
      </c>
      <c r="I4" s="123" t="s">
        <v>1871</v>
      </c>
      <c r="J4" s="123" t="s">
        <v>1306</v>
      </c>
      <c r="K4" s="10" t="str">
        <f t="shared" ca="1" si="0"/>
        <v/>
      </c>
      <c r="L4" s="121" t="s">
        <v>485</v>
      </c>
      <c r="M4" s="121" t="s">
        <v>992</v>
      </c>
      <c r="N4" s="121" t="s">
        <v>1894</v>
      </c>
      <c r="O4" s="102">
        <v>5511.3</v>
      </c>
      <c r="P4" s="102">
        <v>2</v>
      </c>
      <c r="Q4" s="12" t="str">
        <f>VLOOKUP(O4, '[1]لیست محصولات اردیبهشت ۱۴۰۳'!B:C,2,0)</f>
        <v>هامبلا | Hambella</v>
      </c>
      <c r="R4" s="102"/>
      <c r="S4" s="11">
        <f>VLOOKUP(O4, '[1]لیست محصولات اردیبهشت ۱۴۰۳'!B:F,5,0)</f>
        <v>4000</v>
      </c>
      <c r="T4" s="13">
        <f>VLOOKUP(O4, '[1]لیست محصولات اردیبهشت ۱۴۰۳'!B:G,6,0)</f>
        <v>69600000</v>
      </c>
      <c r="U4" s="14"/>
      <c r="V4" s="15">
        <f t="shared" si="1"/>
        <v>0</v>
      </c>
      <c r="W4" s="11">
        <f t="shared" si="2"/>
        <v>2</v>
      </c>
      <c r="X4" s="13">
        <f t="shared" si="3"/>
        <v>139200000</v>
      </c>
      <c r="Y4" s="16"/>
      <c r="Z4" s="13">
        <f t="shared" si="4"/>
        <v>139200000</v>
      </c>
      <c r="AA4" s="133" t="s">
        <v>87</v>
      </c>
      <c r="AB4" s="131" t="s">
        <v>1895</v>
      </c>
      <c r="AC4" s="127" t="s">
        <v>1896</v>
      </c>
      <c r="AD4" s="129"/>
      <c r="AE4" s="18"/>
      <c r="AF4" s="20"/>
      <c r="AG4" s="21" t="str">
        <f t="shared" si="5"/>
        <v>TRUE</v>
      </c>
      <c r="AH4" s="22" t="str">
        <f t="shared" si="6"/>
        <v>کرج عظیمیه - میدان گلستان - پلاک 189 کافه رستوران پلاس - محمد گودرزی 09215580694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1"/>
      <c r="H5" s="182"/>
      <c r="I5" s="151"/>
      <c r="J5" s="151"/>
      <c r="K5" s="10" t="str">
        <f t="shared" ca="1" si="0"/>
        <v/>
      </c>
      <c r="L5" s="135"/>
      <c r="M5" s="135"/>
      <c r="N5" s="135"/>
      <c r="O5" s="102">
        <v>5501.3</v>
      </c>
      <c r="P5" s="102">
        <v>2</v>
      </c>
      <c r="Q5" s="12" t="str">
        <f>VLOOKUP(O5, '[1]لیست محصولات اردیبهشت ۱۴۰۳'!B:C,2,0)</f>
        <v>ورتکس | Vortex</v>
      </c>
      <c r="R5" s="102"/>
      <c r="S5" s="11">
        <f>VLOOKUP(O5, '[1]لیست محصولات اردیبهشت ۱۴۰۳'!B:F,5,0)</f>
        <v>4000</v>
      </c>
      <c r="T5" s="13">
        <f>VLOOKUP(O5, '[1]لیست محصولات اردیبهشت ۱۴۰۳'!B:G,6,0)</f>
        <v>51200000</v>
      </c>
      <c r="U5" s="14"/>
      <c r="V5" s="15">
        <f t="shared" si="1"/>
        <v>0</v>
      </c>
      <c r="W5" s="11">
        <f t="shared" si="2"/>
        <v>2</v>
      </c>
      <c r="X5" s="13">
        <f t="shared" si="3"/>
        <v>102400000</v>
      </c>
      <c r="Y5" s="16"/>
      <c r="Z5" s="13">
        <f t="shared" si="4"/>
        <v>102400000</v>
      </c>
      <c r="AA5" s="155"/>
      <c r="AB5" s="154"/>
      <c r="AC5" s="153"/>
      <c r="AD5" s="152"/>
      <c r="AE5" s="18"/>
      <c r="AF5" s="20"/>
      <c r="AG5" s="21" t="str">
        <f t="shared" si="5"/>
        <v>TRUE</v>
      </c>
      <c r="AH5" s="22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24"/>
      <c r="H6" s="126"/>
      <c r="I6" s="124"/>
      <c r="J6" s="124"/>
      <c r="K6" s="10" t="str">
        <f t="shared" ca="1" si="0"/>
        <v/>
      </c>
      <c r="L6" s="122"/>
      <c r="M6" s="122"/>
      <c r="N6" s="122"/>
      <c r="O6" s="102">
        <v>5511.11</v>
      </c>
      <c r="P6" s="102">
        <v>3</v>
      </c>
      <c r="Q6" s="65" t="str">
        <f>VLOOKUP(O6, '[1]لیست محصولات اردیبهشت ۱۴۰۳'!B:C,2,0)</f>
        <v>هامبلا(رست دمی) | Hambella( Filter Roast)</v>
      </c>
      <c r="R6" s="102"/>
      <c r="S6" s="11">
        <f>VLOOKUP(O6, '[1]لیست محصولات اردیبهشت ۱۴۰۳'!B:F,5,0)</f>
        <v>150</v>
      </c>
      <c r="T6" s="13">
        <f>VLOOKUP(O6, '[1]لیست محصولات اردیبهشت ۱۴۰۳'!B:G,6,0)</f>
        <v>2800000</v>
      </c>
      <c r="U6" s="14"/>
      <c r="V6" s="15">
        <f t="shared" si="1"/>
        <v>0</v>
      </c>
      <c r="W6" s="11">
        <f t="shared" si="2"/>
        <v>3</v>
      </c>
      <c r="X6" s="13">
        <f t="shared" si="3"/>
        <v>8400000</v>
      </c>
      <c r="Y6" s="16"/>
      <c r="Z6" s="13">
        <f t="shared" si="4"/>
        <v>8400000</v>
      </c>
      <c r="AA6" s="134"/>
      <c r="AB6" s="132"/>
      <c r="AC6" s="128"/>
      <c r="AD6" s="130"/>
      <c r="AE6" s="18"/>
      <c r="AF6" s="20"/>
      <c r="AG6" s="21" t="str">
        <f t="shared" si="5"/>
        <v>TRUE</v>
      </c>
      <c r="AH6" s="22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23">
        <v>4</v>
      </c>
      <c r="H7" s="125">
        <v>276526829092</v>
      </c>
      <c r="I7" s="123" t="s">
        <v>1871</v>
      </c>
      <c r="J7" s="123"/>
      <c r="K7" s="10" t="str">
        <f t="shared" ca="1" si="0"/>
        <v/>
      </c>
      <c r="L7" s="121" t="s">
        <v>485</v>
      </c>
      <c r="M7" s="121" t="s">
        <v>859</v>
      </c>
      <c r="N7" s="121" t="s">
        <v>860</v>
      </c>
      <c r="O7" s="102">
        <v>5523.2</v>
      </c>
      <c r="P7" s="102">
        <v>1</v>
      </c>
      <c r="Q7" s="12" t="str">
        <f>VLOOKUP(O7, '[1]لیست محصولات اردیبهشت ۱۴۰۳'!B:C,2,0)</f>
        <v>کوتوا دانکن | Kotowa Duncan</v>
      </c>
      <c r="R7" s="102"/>
      <c r="S7" s="11">
        <f>VLOOKUP(O7, '[1]لیست محصولات اردیبهشت ۱۴۰۳'!B:F,5,0)</f>
        <v>750</v>
      </c>
      <c r="T7" s="13">
        <f>VLOOKUP(O7, '[1]لیست محصولات اردیبهشت ۱۴۰۳'!B:G,6,0)</f>
        <v>12150000</v>
      </c>
      <c r="U7" s="24"/>
      <c r="V7" s="15">
        <f t="shared" si="1"/>
        <v>0</v>
      </c>
      <c r="W7" s="11">
        <f t="shared" si="2"/>
        <v>1</v>
      </c>
      <c r="X7" s="13">
        <f t="shared" si="3"/>
        <v>12150000</v>
      </c>
      <c r="Y7" s="16"/>
      <c r="Z7" s="13">
        <f t="shared" si="4"/>
        <v>12150000</v>
      </c>
      <c r="AA7" s="133" t="s">
        <v>356</v>
      </c>
      <c r="AB7" s="131" t="s">
        <v>861</v>
      </c>
      <c r="AC7" s="127" t="s">
        <v>862</v>
      </c>
      <c r="AD7" s="129"/>
      <c r="AE7" s="18"/>
      <c r="AF7" s="20"/>
      <c r="AG7" s="21" t="str">
        <f t="shared" si="5"/>
        <v>TRUE</v>
      </c>
      <c r="AH7" s="22" t="str">
        <f t="shared" si="6"/>
        <v>بندرعباس بلوار مصطفي خميني - خيابان داروپخش - رو به روي داروخانه بيمارستان كودكان - ساختمان پدر کافه رترو - محمد امینی 09190431243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1"/>
      <c r="H8" s="182"/>
      <c r="I8" s="151"/>
      <c r="J8" s="151"/>
      <c r="K8" s="10" t="str">
        <f t="shared" ca="1" si="0"/>
        <v/>
      </c>
      <c r="L8" s="135"/>
      <c r="M8" s="135"/>
      <c r="N8" s="135"/>
      <c r="O8" s="102">
        <v>5511.22</v>
      </c>
      <c r="P8" s="102">
        <v>1</v>
      </c>
      <c r="Q8" s="65" t="str">
        <f>VLOOKUP(O8, '[1]لیست محصولات اردیبهشت ۱۴۰۳'!B:C,2,0)</f>
        <v>هامبلا(رست دمی) | Hambella( Filter Roast)</v>
      </c>
      <c r="R8" s="102"/>
      <c r="S8" s="11">
        <f>VLOOKUP(O8, '[1]لیست محصولات اردیبهشت ۱۴۰۳'!B:F,5,0)</f>
        <v>750</v>
      </c>
      <c r="T8" s="13">
        <f>VLOOKUP(O8, '[1]لیست محصولات اردیبهشت ۱۴۰۳'!B:G,6,0)</f>
        <v>13350000</v>
      </c>
      <c r="U8" s="14"/>
      <c r="V8" s="15">
        <f t="shared" si="1"/>
        <v>0</v>
      </c>
      <c r="W8" s="11">
        <f t="shared" si="2"/>
        <v>1</v>
      </c>
      <c r="X8" s="13">
        <f t="shared" si="3"/>
        <v>13350000</v>
      </c>
      <c r="Y8" s="16"/>
      <c r="Z8" s="13">
        <f t="shared" si="4"/>
        <v>13350000</v>
      </c>
      <c r="AA8" s="155"/>
      <c r="AB8" s="154"/>
      <c r="AC8" s="153"/>
      <c r="AD8" s="152"/>
      <c r="AE8" s="18"/>
      <c r="AF8" s="20"/>
      <c r="AG8" s="21" t="str">
        <f t="shared" si="5"/>
        <v>TRUE</v>
      </c>
      <c r="AH8" s="22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24"/>
      <c r="H9" s="126"/>
      <c r="I9" s="124"/>
      <c r="J9" s="124"/>
      <c r="K9" s="10" t="str">
        <f t="shared" ca="1" si="0"/>
        <v/>
      </c>
      <c r="L9" s="122"/>
      <c r="M9" s="122"/>
      <c r="N9" s="122"/>
      <c r="O9" s="102">
        <v>3326.2</v>
      </c>
      <c r="P9" s="102">
        <v>1</v>
      </c>
      <c r="Q9" s="12" t="str">
        <f>VLOOKUP(O9, '[1]لیست محصولات اردیبهشت ۱۴۰۳'!B:C,2,0)</f>
        <v>میاگروس | Milagros</v>
      </c>
      <c r="R9" s="102"/>
      <c r="S9" s="11">
        <f>VLOOKUP(O9, '[1]لیست محصولات اردیبهشت ۱۴۰۳'!B:F,5,0)</f>
        <v>750</v>
      </c>
      <c r="T9" s="13">
        <f>VLOOKUP(O9, '[1]لیست محصولات اردیبهشت ۱۴۰۳'!B:G,6,0)</f>
        <v>18150000</v>
      </c>
      <c r="U9" s="14"/>
      <c r="V9" s="15">
        <f t="shared" si="1"/>
        <v>0</v>
      </c>
      <c r="W9" s="11">
        <f t="shared" si="2"/>
        <v>1</v>
      </c>
      <c r="X9" s="13">
        <f t="shared" si="3"/>
        <v>18150000</v>
      </c>
      <c r="Y9" s="16"/>
      <c r="Z9" s="13">
        <f t="shared" si="4"/>
        <v>18150000</v>
      </c>
      <c r="AA9" s="134"/>
      <c r="AB9" s="132"/>
      <c r="AC9" s="128"/>
      <c r="AD9" s="130"/>
      <c r="AE9" s="18"/>
      <c r="AF9" s="20"/>
      <c r="AG9" s="21" t="str">
        <f t="shared" si="5"/>
        <v>TRUE</v>
      </c>
      <c r="AH9" s="22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5</v>
      </c>
      <c r="H10" s="125">
        <v>276529672165</v>
      </c>
      <c r="I10" s="123" t="s">
        <v>1871</v>
      </c>
      <c r="J10" s="123"/>
      <c r="K10" s="10" t="str">
        <f t="shared" ca="1" si="0"/>
        <v/>
      </c>
      <c r="L10" s="121" t="s">
        <v>598</v>
      </c>
      <c r="M10" s="121" t="s">
        <v>1898</v>
      </c>
      <c r="N10" s="121"/>
      <c r="O10" s="102">
        <v>3326.1</v>
      </c>
      <c r="P10" s="102">
        <v>1</v>
      </c>
      <c r="Q10" s="12" t="str">
        <f>VLOOKUP(O10, '[1]لیست محصولات اردیبهشت ۱۴۰۳'!B:C,2,0)</f>
        <v>میاگروس | Milagros</v>
      </c>
      <c r="R10" s="102"/>
      <c r="S10" s="11">
        <f>VLOOKUP(O10, '[1]لیست محصولات اردیبهشت ۱۴۰۳'!B:F,5,0)</f>
        <v>150</v>
      </c>
      <c r="T10" s="13">
        <f>VLOOKUP(O10, '[1]لیست محصولات اردیبهشت ۱۴۰۳'!B:G,6,0)</f>
        <v>3750000</v>
      </c>
      <c r="U10" s="14"/>
      <c r="V10" s="15">
        <f t="shared" si="1"/>
        <v>0</v>
      </c>
      <c r="W10" s="11">
        <f t="shared" si="2"/>
        <v>1</v>
      </c>
      <c r="X10" s="13">
        <f t="shared" si="3"/>
        <v>3750000</v>
      </c>
      <c r="Y10" s="16"/>
      <c r="Z10" s="13">
        <f t="shared" si="4"/>
        <v>3750000</v>
      </c>
      <c r="AA10" s="133" t="s">
        <v>38</v>
      </c>
      <c r="AB10" s="131" t="s">
        <v>1899</v>
      </c>
      <c r="AC10" s="127" t="s">
        <v>1900</v>
      </c>
      <c r="AD10" s="129" t="s">
        <v>41</v>
      </c>
      <c r="AE10" s="18"/>
      <c r="AF10" s="20"/>
      <c r="AG10" s="21" t="str">
        <f t="shared" si="5"/>
        <v>TRUE</v>
      </c>
      <c r="AH10" s="22" t="str">
        <f t="shared" si="6"/>
        <v>تهران شهرک آپادانا - کوی گل سرخ - بلوک ۲۱ - ورودی ۴ - طبقه ۳ شرقی  - آرش طاهری 09122141101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1"/>
      <c r="H11" s="182"/>
      <c r="I11" s="151"/>
      <c r="J11" s="151"/>
      <c r="K11" s="10" t="str">
        <f t="shared" ca="1" si="0"/>
        <v/>
      </c>
      <c r="L11" s="135"/>
      <c r="M11" s="135"/>
      <c r="N11" s="135"/>
      <c r="O11" s="102">
        <v>5511.22</v>
      </c>
      <c r="P11" s="102">
        <v>1</v>
      </c>
      <c r="Q11" s="65" t="str">
        <f>VLOOKUP(O11, '[1]لیست محصولات اردیبهشت ۱۴۰۳'!B:C,2,0)</f>
        <v>هامبلا(رست دمی) | Hambella( Filter Roast)</v>
      </c>
      <c r="R11" s="102"/>
      <c r="S11" s="11">
        <f>VLOOKUP(O11, '[1]لیست محصولات اردیبهشت ۱۴۰۳'!B:F,5,0)</f>
        <v>750</v>
      </c>
      <c r="T11" s="13">
        <f>VLOOKUP(O11, '[1]لیست محصولات اردیبهشت ۱۴۰۳'!B:G,6,0)</f>
        <v>13350000</v>
      </c>
      <c r="U11" s="14"/>
      <c r="V11" s="15">
        <f t="shared" si="1"/>
        <v>0</v>
      </c>
      <c r="W11" s="11">
        <f t="shared" si="2"/>
        <v>1</v>
      </c>
      <c r="X11" s="13">
        <f t="shared" si="3"/>
        <v>13350000</v>
      </c>
      <c r="Y11" s="16"/>
      <c r="Z11" s="13">
        <f t="shared" si="4"/>
        <v>13350000</v>
      </c>
      <c r="AA11" s="155"/>
      <c r="AB11" s="154"/>
      <c r="AC11" s="153"/>
      <c r="AD11" s="152"/>
      <c r="AE11" s="18"/>
      <c r="AF11" s="20"/>
      <c r="AG11" s="21" t="str">
        <f t="shared" si="5"/>
        <v>TRUE</v>
      </c>
      <c r="AH11" s="22" t="str">
        <f t="shared" si="6"/>
        <v xml:space="preserve">   -   </v>
      </c>
    </row>
    <row r="12" spans="1:34" ht="22.35" customHeight="1">
      <c r="A12" s="7" t="s">
        <v>74</v>
      </c>
      <c r="B12" s="7"/>
      <c r="C12" s="7" t="b">
        <v>0</v>
      </c>
      <c r="D12" s="7"/>
      <c r="E12" s="7" t="b">
        <v>0</v>
      </c>
      <c r="F12" s="8"/>
      <c r="G12" s="151"/>
      <c r="H12" s="182"/>
      <c r="I12" s="151"/>
      <c r="J12" s="151"/>
      <c r="K12" s="10" t="str">
        <f t="shared" ca="1" si="0"/>
        <v/>
      </c>
      <c r="L12" s="135"/>
      <c r="M12" s="135"/>
      <c r="N12" s="135"/>
      <c r="O12" s="102">
        <v>5523.1</v>
      </c>
      <c r="P12" s="102">
        <v>1</v>
      </c>
      <c r="Q12" s="12" t="str">
        <f>VLOOKUP(O12, '[1]لیست محصولات اردیبهشت ۱۴۰۳'!B:C,2,0)</f>
        <v>کوتوا دانکن | Kotowa Duncan</v>
      </c>
      <c r="R12" s="102"/>
      <c r="S12" s="11">
        <f>VLOOKUP(O12, '[1]لیست محصولات اردیبهشت ۱۴۰۳'!B:F,5,0)</f>
        <v>150</v>
      </c>
      <c r="T12" s="13">
        <f>VLOOKUP(O12, '[1]لیست محصولات اردیبهشت ۱۴۰۳'!B:G,6,0)</f>
        <v>2550000</v>
      </c>
      <c r="U12" s="14"/>
      <c r="V12" s="15">
        <f t="shared" si="1"/>
        <v>0</v>
      </c>
      <c r="W12" s="11">
        <f t="shared" si="2"/>
        <v>1</v>
      </c>
      <c r="X12" s="13">
        <f t="shared" si="3"/>
        <v>2550000</v>
      </c>
      <c r="Y12" s="16"/>
      <c r="Z12" s="13">
        <f t="shared" si="4"/>
        <v>2550000</v>
      </c>
      <c r="AA12" s="155"/>
      <c r="AB12" s="154"/>
      <c r="AC12" s="153"/>
      <c r="AD12" s="152"/>
      <c r="AE12" s="18"/>
      <c r="AF12" s="20"/>
      <c r="AG12" s="21" t="str">
        <f t="shared" si="5"/>
        <v>TRUE</v>
      </c>
      <c r="AH12" s="22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1"/>
      <c r="H13" s="182"/>
      <c r="I13" s="151"/>
      <c r="J13" s="151"/>
      <c r="K13" s="10" t="str">
        <f t="shared" ca="1" si="0"/>
        <v/>
      </c>
      <c r="L13" s="135"/>
      <c r="M13" s="135"/>
      <c r="N13" s="135"/>
      <c r="O13" s="102">
        <v>5522.1</v>
      </c>
      <c r="P13" s="102">
        <v>1</v>
      </c>
      <c r="Q13" s="12" t="str">
        <f>VLOOKUP(O13, '[1]لیست محصولات اردیبهشت ۱۴۰۳'!B:C,2,0)</f>
        <v>تامارا | Tamara</v>
      </c>
      <c r="R13" s="102"/>
      <c r="S13" s="11">
        <f>VLOOKUP(O13, '[1]لیست محصولات اردیبهشت ۱۴۰۳'!B:F,5,0)</f>
        <v>150</v>
      </c>
      <c r="T13" s="13">
        <f>VLOOKUP(O13, '[1]لیست محصولات اردیبهشت ۱۴۰۳'!B:G,6,0)</f>
        <v>2600000</v>
      </c>
      <c r="U13" s="24"/>
      <c r="V13" s="15">
        <f t="shared" si="1"/>
        <v>0</v>
      </c>
      <c r="W13" s="11">
        <f t="shared" si="2"/>
        <v>1</v>
      </c>
      <c r="X13" s="13">
        <f t="shared" si="3"/>
        <v>2600000</v>
      </c>
      <c r="Y13" s="16"/>
      <c r="Z13" s="13">
        <f t="shared" si="4"/>
        <v>2600000</v>
      </c>
      <c r="AA13" s="155"/>
      <c r="AB13" s="154"/>
      <c r="AC13" s="153"/>
      <c r="AD13" s="152"/>
      <c r="AE13" s="18"/>
      <c r="AF13" s="20"/>
      <c r="AG13" s="21" t="str">
        <f t="shared" si="5"/>
        <v>TRUE</v>
      </c>
      <c r="AH13" s="22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24"/>
      <c r="H14" s="126"/>
      <c r="I14" s="124"/>
      <c r="J14" s="124"/>
      <c r="K14" s="10" t="str">
        <f t="shared" ca="1" si="0"/>
        <v/>
      </c>
      <c r="L14" s="122"/>
      <c r="M14" s="122"/>
      <c r="N14" s="122"/>
      <c r="O14" s="102">
        <v>1125.0999999999999</v>
      </c>
      <c r="P14" s="102">
        <v>1</v>
      </c>
      <c r="Q14" s="12" t="str">
        <f>VLOOKUP(O14, '[1]لیست محصولات اردیبهشت ۱۴۰۳'!B:C,2,0)</f>
        <v>بنجامین دیانوس | Benjamin De Dianous</v>
      </c>
      <c r="R14" s="102"/>
      <c r="S14" s="11">
        <f>VLOOKUP(O14, '[1]لیست محصولات اردیبهشت ۱۴۰۳'!B:F,5,0)</f>
        <v>80</v>
      </c>
      <c r="T14" s="13">
        <f>VLOOKUP(O14, '[1]لیست محصولات اردیبهشت ۱۴۰۳'!B:G,6,0)</f>
        <v>11000000</v>
      </c>
      <c r="U14" s="14"/>
      <c r="V14" s="15">
        <f t="shared" si="1"/>
        <v>0</v>
      </c>
      <c r="W14" s="11">
        <f t="shared" si="2"/>
        <v>1</v>
      </c>
      <c r="X14" s="13">
        <f t="shared" si="3"/>
        <v>11000000</v>
      </c>
      <c r="Y14" s="16"/>
      <c r="Z14" s="13">
        <f t="shared" si="4"/>
        <v>11000000</v>
      </c>
      <c r="AA14" s="134"/>
      <c r="AB14" s="132"/>
      <c r="AC14" s="128"/>
      <c r="AD14" s="130"/>
      <c r="AE14" s="18"/>
      <c r="AF14" s="20"/>
      <c r="AG14" s="21" t="str">
        <f t="shared" si="5"/>
        <v>TRUE</v>
      </c>
      <c r="AH14" s="22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23">
        <v>6</v>
      </c>
      <c r="H15" s="125">
        <v>276533218702</v>
      </c>
      <c r="I15" s="123" t="s">
        <v>1871</v>
      </c>
      <c r="J15" s="123"/>
      <c r="K15" s="10" t="str">
        <f t="shared" ca="1" si="0"/>
        <v/>
      </c>
      <c r="L15" s="121" t="s">
        <v>272</v>
      </c>
      <c r="M15" s="121" t="s">
        <v>1649</v>
      </c>
      <c r="N15" s="121" t="s">
        <v>1901</v>
      </c>
      <c r="O15" s="102">
        <v>5511.11</v>
      </c>
      <c r="P15" s="102">
        <v>1</v>
      </c>
      <c r="Q15" s="65" t="str">
        <f>VLOOKUP(O15, '[1]لیست محصولات اردیبهشت ۱۴۰۳'!B:C,2,0)</f>
        <v>هامبلا(رست دمی) | Hambella( Filter Roast)</v>
      </c>
      <c r="R15" s="102"/>
      <c r="S15" s="11">
        <f>VLOOKUP(O15, '[1]لیست محصولات اردیبهشت ۱۴۰۳'!B:F,5,0)</f>
        <v>150</v>
      </c>
      <c r="T15" s="13">
        <f>VLOOKUP(O15, '[1]لیست محصولات اردیبهشت ۱۴۰۳'!B:G,6,0)</f>
        <v>2800000</v>
      </c>
      <c r="U15" s="14"/>
      <c r="V15" s="15">
        <f t="shared" si="1"/>
        <v>0</v>
      </c>
      <c r="W15" s="11">
        <f t="shared" si="2"/>
        <v>1</v>
      </c>
      <c r="X15" s="13">
        <f t="shared" si="3"/>
        <v>2800000</v>
      </c>
      <c r="Y15" s="16"/>
      <c r="Z15" s="13">
        <f t="shared" si="4"/>
        <v>2800000</v>
      </c>
      <c r="AA15" s="133" t="s">
        <v>38</v>
      </c>
      <c r="AB15" s="131" t="s">
        <v>1902</v>
      </c>
      <c r="AC15" s="127" t="s">
        <v>1903</v>
      </c>
      <c r="AD15" s="129" t="s">
        <v>41</v>
      </c>
      <c r="AE15" s="18"/>
      <c r="AF15" s="20"/>
      <c r="AG15" s="21" t="str">
        <f t="shared" si="5"/>
        <v>TRUE</v>
      </c>
      <c r="AH15" s="22" t="str">
        <f t="shared" si="6"/>
        <v>تهران میدان فردوسی خیابان شهید قرنی کوچه کلانتری پلاک ۴۸ طبقه همکف کافه آپارتمان - احسان رحیم زاده 09351034845</v>
      </c>
    </row>
    <row r="16" spans="1:34" ht="22.35" customHeight="1">
      <c r="A16" s="7"/>
      <c r="B16" s="7"/>
      <c r="C16" s="7"/>
      <c r="D16" s="7"/>
      <c r="E16" s="7"/>
      <c r="F16" s="8"/>
      <c r="G16" s="124"/>
      <c r="H16" s="126"/>
      <c r="I16" s="124"/>
      <c r="J16" s="124"/>
      <c r="K16" s="10" t="str">
        <f t="shared" ca="1" si="0"/>
        <v/>
      </c>
      <c r="L16" s="122"/>
      <c r="M16" s="122"/>
      <c r="N16" s="122"/>
      <c r="O16" s="102">
        <v>3325.1</v>
      </c>
      <c r="P16" s="102">
        <v>1</v>
      </c>
      <c r="Q16" s="12" t="str">
        <f>VLOOKUP(O16, '[1]لیست محصولات اردیبهشت ۱۴۰۳'!B:C,2,0)</f>
        <v>راتناگری | Ratnagiri</v>
      </c>
      <c r="R16" s="102"/>
      <c r="S16" s="11">
        <f>VLOOKUP(O16, '[1]لیست محصولات اردیبهشت ۱۴۰۳'!B:F,5,0)</f>
        <v>150</v>
      </c>
      <c r="T16" s="13">
        <f>VLOOKUP(O16, '[1]لیست محصولات اردیبهشت ۱۴۰۳'!B:G,6,0)</f>
        <v>4250000</v>
      </c>
      <c r="U16" s="14"/>
      <c r="V16" s="15">
        <f t="shared" si="1"/>
        <v>0</v>
      </c>
      <c r="W16" s="11">
        <f t="shared" si="2"/>
        <v>1</v>
      </c>
      <c r="X16" s="13">
        <f t="shared" si="3"/>
        <v>4250000</v>
      </c>
      <c r="Y16" s="16"/>
      <c r="Z16" s="13">
        <f t="shared" si="4"/>
        <v>4250000</v>
      </c>
      <c r="AA16" s="134"/>
      <c r="AB16" s="132"/>
      <c r="AC16" s="128"/>
      <c r="AD16" s="130"/>
      <c r="AE16" s="18"/>
      <c r="AF16" s="20"/>
      <c r="AG16" s="21" t="str">
        <f t="shared" si="5"/>
        <v>TRUE</v>
      </c>
      <c r="AH16" s="22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23">
        <v>7</v>
      </c>
      <c r="H17" s="125">
        <v>276549809138</v>
      </c>
      <c r="I17" s="123" t="s">
        <v>1871</v>
      </c>
      <c r="J17" s="123"/>
      <c r="K17" s="10" t="str">
        <f t="shared" ca="1" si="0"/>
        <v/>
      </c>
      <c r="L17" s="121" t="s">
        <v>1138</v>
      </c>
      <c r="M17" s="121" t="s">
        <v>1139</v>
      </c>
      <c r="N17" s="121" t="s">
        <v>1140</v>
      </c>
      <c r="O17" s="102">
        <v>5501.3</v>
      </c>
      <c r="P17" s="102">
        <v>2</v>
      </c>
      <c r="Q17" s="12" t="str">
        <f>VLOOKUP(O17, '[1]لیست محصولات اردیبهشت ۱۴۰۳'!B:C,2,0)</f>
        <v>ورتکس | Vortex</v>
      </c>
      <c r="R17" s="102"/>
      <c r="S17" s="11">
        <f>VLOOKUP(O17, '[1]لیست محصولات اردیبهشت ۱۴۰۳'!B:F,5,0)</f>
        <v>4000</v>
      </c>
      <c r="T17" s="13">
        <f>VLOOKUP(O17, '[1]لیست محصولات اردیبهشت ۱۴۰۳'!B:G,6,0)</f>
        <v>51200000</v>
      </c>
      <c r="U17" s="14"/>
      <c r="V17" s="15">
        <f t="shared" si="1"/>
        <v>0</v>
      </c>
      <c r="W17" s="11">
        <f t="shared" si="2"/>
        <v>2</v>
      </c>
      <c r="X17" s="13">
        <f t="shared" si="3"/>
        <v>102400000</v>
      </c>
      <c r="Y17" s="16"/>
      <c r="Z17" s="13">
        <f t="shared" si="4"/>
        <v>102400000</v>
      </c>
      <c r="AA17" s="133" t="s">
        <v>87</v>
      </c>
      <c r="AB17" s="131" t="s">
        <v>1904</v>
      </c>
      <c r="AC17" s="127" t="s">
        <v>1142</v>
      </c>
      <c r="AD17" s="129"/>
      <c r="AE17" s="18"/>
      <c r="AF17" s="20"/>
      <c r="AG17" s="21" t="str">
        <f t="shared" si="5"/>
        <v>TRUE</v>
      </c>
      <c r="AH17" s="22" t="str">
        <f t="shared" si="6"/>
        <v>کرج گوهردشت- خیابان هشتم شرقی-فاز یک -پلاک 40 کافه کوپیدو - صابر کیماز 09125615277</v>
      </c>
    </row>
    <row r="18" spans="1:34" ht="22.35" customHeight="1">
      <c r="A18" s="7"/>
      <c r="B18" s="7"/>
      <c r="C18" s="7"/>
      <c r="D18" s="7"/>
      <c r="E18" s="7"/>
      <c r="F18" s="8"/>
      <c r="G18" s="124"/>
      <c r="H18" s="126"/>
      <c r="I18" s="124"/>
      <c r="J18" s="124"/>
      <c r="K18" s="10" t="str">
        <f t="shared" ca="1" si="0"/>
        <v/>
      </c>
      <c r="L18" s="122"/>
      <c r="M18" s="122"/>
      <c r="N18" s="122"/>
      <c r="O18" s="102">
        <v>3326.2</v>
      </c>
      <c r="P18" s="102">
        <v>1</v>
      </c>
      <c r="Q18" s="12" t="str">
        <f>VLOOKUP(O18, '[1]لیست محصولات اردیبهشت ۱۴۰۳'!B:C,2,0)</f>
        <v>میاگروس | Milagros</v>
      </c>
      <c r="R18" s="102"/>
      <c r="S18" s="11">
        <f>VLOOKUP(O18, '[1]لیست محصولات اردیبهشت ۱۴۰۳'!B:F,5,0)</f>
        <v>750</v>
      </c>
      <c r="T18" s="13">
        <f>VLOOKUP(O18, '[1]لیست محصولات اردیبهشت ۱۴۰۳'!B:G,6,0)</f>
        <v>18150000</v>
      </c>
      <c r="U18" s="14"/>
      <c r="V18" s="15">
        <f t="shared" si="1"/>
        <v>0</v>
      </c>
      <c r="W18" s="11">
        <f t="shared" si="2"/>
        <v>1</v>
      </c>
      <c r="X18" s="13">
        <f t="shared" si="3"/>
        <v>18150000</v>
      </c>
      <c r="Y18" s="16"/>
      <c r="Z18" s="13">
        <f t="shared" si="4"/>
        <v>18150000</v>
      </c>
      <c r="AA18" s="134"/>
      <c r="AB18" s="132"/>
      <c r="AC18" s="128"/>
      <c r="AD18" s="130"/>
      <c r="AE18" s="18"/>
      <c r="AF18" s="20"/>
      <c r="AG18" s="21" t="str">
        <f t="shared" si="5"/>
        <v>TRUE</v>
      </c>
      <c r="AH18" s="22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23">
        <v>8</v>
      </c>
      <c r="H19" s="125">
        <v>276552913918</v>
      </c>
      <c r="I19" s="123" t="s">
        <v>1905</v>
      </c>
      <c r="J19" s="123"/>
      <c r="K19" s="10" t="str">
        <f t="shared" ca="1" si="0"/>
        <v/>
      </c>
      <c r="L19" s="121" t="s">
        <v>1166</v>
      </c>
      <c r="M19" s="121" t="s">
        <v>1906</v>
      </c>
      <c r="N19" s="121"/>
      <c r="O19" s="102">
        <v>5511.2</v>
      </c>
      <c r="P19" s="102">
        <v>2</v>
      </c>
      <c r="Q19" s="12" t="str">
        <f>VLOOKUP(O19, '[1]لیست محصولات اردیبهشت ۱۴۰۳'!B:C,2,0)</f>
        <v>هامبلا | Hambella</v>
      </c>
      <c r="R19" s="102"/>
      <c r="S19" s="11">
        <f>VLOOKUP(O19, '[1]لیست محصولات اردیبهشت ۱۴۰۳'!B:F,5,0)</f>
        <v>750</v>
      </c>
      <c r="T19" s="13">
        <f>VLOOKUP(O19, '[1]لیست محصولات اردیبهشت ۱۴۰۳'!B:G,6,0)</f>
        <v>13350000</v>
      </c>
      <c r="U19" s="14"/>
      <c r="V19" s="15">
        <f t="shared" si="1"/>
        <v>0</v>
      </c>
      <c r="W19" s="11">
        <f t="shared" si="2"/>
        <v>2</v>
      </c>
      <c r="X19" s="13">
        <f t="shared" si="3"/>
        <v>26700000</v>
      </c>
      <c r="Y19" s="16"/>
      <c r="Z19" s="13">
        <f t="shared" si="4"/>
        <v>26700000</v>
      </c>
      <c r="AA19" s="133" t="s">
        <v>361</v>
      </c>
      <c r="AB19" s="131" t="s">
        <v>1907</v>
      </c>
      <c r="AC19" s="127" t="s">
        <v>1908</v>
      </c>
      <c r="AD19" s="129"/>
      <c r="AE19" s="18"/>
      <c r="AF19" s="20"/>
      <c r="AG19" s="21" t="str">
        <f t="shared" si="5"/>
        <v>TRUE</v>
      </c>
      <c r="AH19" s="22" t="str">
        <f t="shared" si="6"/>
        <v>تبریز رشدیه بلوار کوهسار سروستان جنوبی برج افرا یک طبقه ۶ واحد ۲۵  - ارسلان مدرس 09141130033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4"/>
      <c r="H20" s="126"/>
      <c r="I20" s="124"/>
      <c r="J20" s="124"/>
      <c r="K20" s="10" t="str">
        <f t="shared" ca="1" si="0"/>
        <v/>
      </c>
      <c r="L20" s="122"/>
      <c r="M20" s="122"/>
      <c r="N20" s="122"/>
      <c r="O20" s="102">
        <v>5522.1</v>
      </c>
      <c r="P20" s="102">
        <v>1</v>
      </c>
      <c r="Q20" s="12" t="str">
        <f>VLOOKUP(O20, '[1]لیست محصولات اردیبهشت ۱۴۰۳'!B:C,2,0)</f>
        <v>تامارا | Tamara</v>
      </c>
      <c r="R20" s="102"/>
      <c r="S20" s="11">
        <f>VLOOKUP(O20, '[1]لیست محصولات اردیبهشت ۱۴۰۳'!B:F,5,0)</f>
        <v>150</v>
      </c>
      <c r="T20" s="13">
        <f>VLOOKUP(O20, '[1]لیست محصولات اردیبهشت ۱۴۰۳'!B:G,6,0)</f>
        <v>2600000</v>
      </c>
      <c r="U20" s="14"/>
      <c r="V20" s="15">
        <f t="shared" si="1"/>
        <v>0</v>
      </c>
      <c r="W20" s="11">
        <f t="shared" si="2"/>
        <v>1</v>
      </c>
      <c r="X20" s="13">
        <f t="shared" si="3"/>
        <v>2600000</v>
      </c>
      <c r="Y20" s="16"/>
      <c r="Z20" s="13">
        <f t="shared" si="4"/>
        <v>2600000</v>
      </c>
      <c r="AA20" s="134"/>
      <c r="AB20" s="132"/>
      <c r="AC20" s="128"/>
      <c r="AD20" s="130"/>
      <c r="AE20" s="18"/>
      <c r="AF20" s="20"/>
      <c r="AG20" s="21" t="str">
        <f t="shared" si="5"/>
        <v>TRUE</v>
      </c>
      <c r="AH20" s="22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02">
        <v>9</v>
      </c>
      <c r="H21" s="9">
        <v>358318</v>
      </c>
      <c r="I21" s="102" t="s">
        <v>1905</v>
      </c>
      <c r="J21" s="102"/>
      <c r="K21" s="10" t="str">
        <f t="shared" ca="1" si="0"/>
        <v/>
      </c>
      <c r="L21" s="11" t="s">
        <v>30</v>
      </c>
      <c r="M21" s="11" t="s">
        <v>1909</v>
      </c>
      <c r="N21" s="11"/>
      <c r="O21" s="102">
        <v>3326.1</v>
      </c>
      <c r="P21" s="102">
        <v>1</v>
      </c>
      <c r="Q21" s="12" t="str">
        <f>VLOOKUP(O21, '[1]لیست محصولات اردیبهشت ۱۴۰۳'!B:C,2,0)</f>
        <v>میاگروس | Milagros</v>
      </c>
      <c r="R21" s="102" t="s">
        <v>151</v>
      </c>
      <c r="S21" s="11">
        <f>VLOOKUP(O21, '[1]لیست محصولات اردیبهشت ۱۴۰۳'!B:F,5,0)</f>
        <v>150</v>
      </c>
      <c r="T21" s="13">
        <f>VLOOKUP(O21, '[1]لیست محصولات اردیبهشت ۱۴۰۳'!B:G,6,0)</f>
        <v>3750000</v>
      </c>
      <c r="U21" s="14"/>
      <c r="V21" s="15">
        <f t="shared" si="1"/>
        <v>0</v>
      </c>
      <c r="W21" s="11">
        <f t="shared" si="2"/>
        <v>1</v>
      </c>
      <c r="X21" s="13">
        <f t="shared" si="3"/>
        <v>3750000</v>
      </c>
      <c r="Y21" s="16"/>
      <c r="Z21" s="13">
        <f t="shared" si="4"/>
        <v>3750000</v>
      </c>
      <c r="AA21" s="17" t="s">
        <v>38</v>
      </c>
      <c r="AB21" s="12" t="s">
        <v>1910</v>
      </c>
      <c r="AC21" s="18" t="s">
        <v>1911</v>
      </c>
      <c r="AD21" s="19" t="s">
        <v>41</v>
      </c>
      <c r="AE21" s="18"/>
      <c r="AF21" s="20"/>
      <c r="AG21" s="21" t="str">
        <f t="shared" si="5"/>
        <v>TRUE</v>
      </c>
      <c r="AH21" s="22" t="str">
        <f t="shared" si="6"/>
        <v>تهران خیابان ولیعصر - پل امیر بهادر - خیابان بشیری - کوچه کوکبیه - پلاک ۶ واحد ۷  - حسین دیندار 09025034157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3">
        <v>10</v>
      </c>
      <c r="H22" s="125">
        <v>276553792283</v>
      </c>
      <c r="I22" s="123" t="s">
        <v>1905</v>
      </c>
      <c r="J22" s="123"/>
      <c r="K22" s="10" t="str">
        <f t="shared" ca="1" si="0"/>
        <v/>
      </c>
      <c r="L22" s="121" t="s">
        <v>1912</v>
      </c>
      <c r="M22" s="121" t="s">
        <v>1913</v>
      </c>
      <c r="N22" s="121"/>
      <c r="O22" s="102">
        <v>3326.1</v>
      </c>
      <c r="P22" s="102">
        <v>1</v>
      </c>
      <c r="Q22" s="12" t="str">
        <f>VLOOKUP(O22, '[1]لیست محصولات اردیبهشت ۱۴۰۳'!B:C,2,0)</f>
        <v>میاگروس | Milagros</v>
      </c>
      <c r="R22" s="102"/>
      <c r="S22" s="11">
        <f>VLOOKUP(O22, '[1]لیست محصولات اردیبهشت ۱۴۰۳'!B:F,5,0)</f>
        <v>150</v>
      </c>
      <c r="T22" s="13">
        <f>VLOOKUP(O22, '[1]لیست محصولات اردیبهشت ۱۴۰۳'!B:G,6,0)</f>
        <v>3750000</v>
      </c>
      <c r="U22" s="14"/>
      <c r="V22" s="15">
        <f t="shared" si="1"/>
        <v>0</v>
      </c>
      <c r="W22" s="11">
        <f t="shared" si="2"/>
        <v>1</v>
      </c>
      <c r="X22" s="13">
        <f t="shared" si="3"/>
        <v>3750000</v>
      </c>
      <c r="Y22" s="16"/>
      <c r="Z22" s="13">
        <f t="shared" si="4"/>
        <v>3750000</v>
      </c>
      <c r="AA22" s="133" t="s">
        <v>361</v>
      </c>
      <c r="AB22" s="131" t="s">
        <v>1914</v>
      </c>
      <c r="AC22" s="127" t="s">
        <v>1915</v>
      </c>
      <c r="AD22" s="129"/>
      <c r="AE22" s="18"/>
      <c r="AF22" s="20"/>
      <c r="AG22" s="21" t="str">
        <f t="shared" si="5"/>
        <v>TRUE</v>
      </c>
      <c r="AH22" s="22" t="str">
        <f t="shared" si="6"/>
        <v>تبریز پرواز اسمان تبریز برج نگارستان شرقی طبقه ۶ واحد ۶۲  - کوروش قوشچی 09380883621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1"/>
      <c r="H23" s="182"/>
      <c r="I23" s="151"/>
      <c r="J23" s="151"/>
      <c r="K23" s="10" t="str">
        <f t="shared" ca="1" si="0"/>
        <v/>
      </c>
      <c r="L23" s="135"/>
      <c r="M23" s="135"/>
      <c r="N23" s="135"/>
      <c r="O23" s="102">
        <v>3325.1</v>
      </c>
      <c r="P23" s="102">
        <v>1</v>
      </c>
      <c r="Q23" s="12" t="str">
        <f>VLOOKUP(O23, '[1]لیست محصولات اردیبهشت ۱۴۰۳'!B:C,2,0)</f>
        <v>راتناگری | Ratnagiri</v>
      </c>
      <c r="R23" s="102"/>
      <c r="S23" s="11">
        <f>VLOOKUP(O23, '[1]لیست محصولات اردیبهشت ۱۴۰۳'!B:F,5,0)</f>
        <v>150</v>
      </c>
      <c r="T23" s="13">
        <f>VLOOKUP(O23, '[1]لیست محصولات اردیبهشت ۱۴۰۳'!B:G,6,0)</f>
        <v>4250000</v>
      </c>
      <c r="U23" s="14"/>
      <c r="V23" s="15">
        <f t="shared" si="1"/>
        <v>0</v>
      </c>
      <c r="W23" s="11">
        <f t="shared" si="2"/>
        <v>1</v>
      </c>
      <c r="X23" s="13">
        <f t="shared" si="3"/>
        <v>4250000</v>
      </c>
      <c r="Y23" s="16"/>
      <c r="Z23" s="13">
        <f t="shared" si="4"/>
        <v>4250000</v>
      </c>
      <c r="AA23" s="155"/>
      <c r="AB23" s="154"/>
      <c r="AC23" s="153"/>
      <c r="AD23" s="152"/>
      <c r="AE23" s="18"/>
      <c r="AF23" s="20"/>
      <c r="AG23" s="21" t="str">
        <f t="shared" si="5"/>
        <v>TRUE</v>
      </c>
      <c r="AH23" s="22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1"/>
      <c r="H24" s="182"/>
      <c r="I24" s="151"/>
      <c r="J24" s="151"/>
      <c r="K24" s="10" t="str">
        <f t="shared" ca="1" si="0"/>
        <v/>
      </c>
      <c r="L24" s="135"/>
      <c r="M24" s="135"/>
      <c r="N24" s="135"/>
      <c r="O24" s="102">
        <v>5522.1</v>
      </c>
      <c r="P24" s="102">
        <v>1</v>
      </c>
      <c r="Q24" s="12" t="str">
        <f>VLOOKUP(O24, '[1]لیست محصولات اردیبهشت ۱۴۰۳'!B:C,2,0)</f>
        <v>تامارا | Tamara</v>
      </c>
      <c r="R24" s="102"/>
      <c r="S24" s="11">
        <f>VLOOKUP(O24, '[1]لیست محصولات اردیبهشت ۱۴۰۳'!B:F,5,0)</f>
        <v>150</v>
      </c>
      <c r="T24" s="13">
        <f>VLOOKUP(O24, '[1]لیست محصولات اردیبهشت ۱۴۰۳'!B:G,6,0)</f>
        <v>2600000</v>
      </c>
      <c r="U24" s="14"/>
      <c r="V24" s="15">
        <f t="shared" si="1"/>
        <v>0</v>
      </c>
      <c r="W24" s="11">
        <f t="shared" si="2"/>
        <v>1</v>
      </c>
      <c r="X24" s="13">
        <f t="shared" si="3"/>
        <v>2600000</v>
      </c>
      <c r="Y24" s="16"/>
      <c r="Z24" s="13">
        <f t="shared" si="4"/>
        <v>2600000</v>
      </c>
      <c r="AA24" s="155"/>
      <c r="AB24" s="154"/>
      <c r="AC24" s="153"/>
      <c r="AD24" s="152"/>
      <c r="AE24" s="18"/>
      <c r="AF24" s="20"/>
      <c r="AG24" s="21" t="str">
        <f t="shared" si="5"/>
        <v>TRUE</v>
      </c>
      <c r="AH24" s="22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4"/>
      <c r="H25" s="126"/>
      <c r="I25" s="124"/>
      <c r="J25" s="124"/>
      <c r="K25" s="10" t="str">
        <f t="shared" ca="1" si="0"/>
        <v/>
      </c>
      <c r="L25" s="122"/>
      <c r="M25" s="122"/>
      <c r="N25" s="122"/>
      <c r="O25" s="102">
        <v>5511.1</v>
      </c>
      <c r="P25" s="102">
        <v>1</v>
      </c>
      <c r="Q25" s="12" t="str">
        <f>VLOOKUP(O25, '[1]لیست محصولات اردیبهشت ۱۴۰۳'!B:C,2,0)</f>
        <v>هامبلا | Hambella</v>
      </c>
      <c r="R25" s="102"/>
      <c r="S25" s="11">
        <f>VLOOKUP(O25, '[1]لیست محصولات اردیبهشت ۱۴۰۳'!B:F,5,0)</f>
        <v>150</v>
      </c>
      <c r="T25" s="13">
        <f>VLOOKUP(O25, '[1]لیست محصولات اردیبهشت ۱۴۰۳'!B:G,6,0)</f>
        <v>2800000</v>
      </c>
      <c r="U25" s="14"/>
      <c r="V25" s="15">
        <f t="shared" si="1"/>
        <v>0</v>
      </c>
      <c r="W25" s="11">
        <f t="shared" si="2"/>
        <v>1</v>
      </c>
      <c r="X25" s="13">
        <f t="shared" si="3"/>
        <v>2800000</v>
      </c>
      <c r="Y25" s="16"/>
      <c r="Z25" s="13">
        <f t="shared" si="4"/>
        <v>2800000</v>
      </c>
      <c r="AA25" s="134"/>
      <c r="AB25" s="132"/>
      <c r="AC25" s="128"/>
      <c r="AD25" s="130"/>
      <c r="AE25" s="18"/>
      <c r="AF25" s="20"/>
      <c r="AG25" s="21" t="str">
        <f t="shared" si="5"/>
        <v>TRUE</v>
      </c>
      <c r="AH25" s="22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02">
        <v>11</v>
      </c>
      <c r="H26" s="9">
        <v>54823209401</v>
      </c>
      <c r="I26" s="102" t="s">
        <v>1905</v>
      </c>
      <c r="J26" s="102"/>
      <c r="K26" s="10" t="str">
        <f t="shared" ca="1" si="0"/>
        <v/>
      </c>
      <c r="L26" s="11" t="s">
        <v>702</v>
      </c>
      <c r="M26" s="11" t="s">
        <v>703</v>
      </c>
      <c r="N26" s="11"/>
      <c r="O26" s="102">
        <v>5522.2</v>
      </c>
      <c r="P26" s="102">
        <v>1</v>
      </c>
      <c r="Q26" s="12" t="str">
        <f>VLOOKUP(O26, '[1]لیست محصولات اردیبهشت ۱۴۰۳'!B:C,2,0)</f>
        <v>تامارا | Tamara</v>
      </c>
      <c r="R26" s="102"/>
      <c r="S26" s="11">
        <f>VLOOKUP(O26, '[1]لیست محصولات اردیبهشت ۱۴۰۳'!B:F,5,0)</f>
        <v>750</v>
      </c>
      <c r="T26" s="13">
        <f>VLOOKUP(O26, '[1]لیست محصولات اردیبهشت ۱۴۰۳'!B:G,6,0)</f>
        <v>12450000</v>
      </c>
      <c r="U26" s="14"/>
      <c r="V26" s="15">
        <f t="shared" si="1"/>
        <v>0</v>
      </c>
      <c r="W26" s="11">
        <f t="shared" si="2"/>
        <v>1</v>
      </c>
      <c r="X26" s="13">
        <f t="shared" si="3"/>
        <v>12450000</v>
      </c>
      <c r="Y26" s="16"/>
      <c r="Z26" s="13">
        <f t="shared" si="4"/>
        <v>12450000</v>
      </c>
      <c r="AA26" s="17" t="s">
        <v>1916</v>
      </c>
      <c r="AB26" s="12" t="s">
        <v>1917</v>
      </c>
      <c r="AC26" s="18" t="s">
        <v>705</v>
      </c>
      <c r="AD26" s="19"/>
      <c r="AE26" s="103" t="s">
        <v>706</v>
      </c>
      <c r="AF26" s="20"/>
      <c r="AG26" s="21" t="str">
        <f t="shared" si="5"/>
        <v>TRUE</v>
      </c>
      <c r="AH26" s="22" t="str">
        <f t="shared" si="6"/>
        <v>تربت جام مطهری ۷، پلاک ۴، واحد ۴  - شایان فقیهی 09106761037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23">
        <v>12</v>
      </c>
      <c r="H27" s="125">
        <v>276571925771</v>
      </c>
      <c r="I27" s="123" t="s">
        <v>1905</v>
      </c>
      <c r="J27" s="123"/>
      <c r="K27" s="10" t="str">
        <f t="shared" ca="1" si="0"/>
        <v/>
      </c>
      <c r="L27" s="121" t="s">
        <v>267</v>
      </c>
      <c r="M27" s="121" t="s">
        <v>71</v>
      </c>
      <c r="N27" s="121"/>
      <c r="O27" s="102">
        <v>5523.1</v>
      </c>
      <c r="P27" s="102">
        <v>2</v>
      </c>
      <c r="Q27" s="12" t="str">
        <f>VLOOKUP(O27, '[1]لیست محصولات اردیبهشت ۱۴۰۳'!B:C,2,0)</f>
        <v>کوتوا دانکن | Kotowa Duncan</v>
      </c>
      <c r="R27" s="102"/>
      <c r="S27" s="11">
        <f>VLOOKUP(O27, '[1]لیست محصولات اردیبهشت ۱۴۰۳'!B:F,5,0)</f>
        <v>150</v>
      </c>
      <c r="T27" s="13">
        <f>VLOOKUP(O27, '[1]لیست محصولات اردیبهشت ۱۴۰۳'!B:G,6,0)</f>
        <v>2550000</v>
      </c>
      <c r="U27" s="14"/>
      <c r="V27" s="15">
        <f t="shared" si="1"/>
        <v>0</v>
      </c>
      <c r="W27" s="11">
        <f t="shared" si="2"/>
        <v>2</v>
      </c>
      <c r="X27" s="13">
        <f t="shared" si="3"/>
        <v>5100000</v>
      </c>
      <c r="Y27" s="16"/>
      <c r="Z27" s="13">
        <f t="shared" si="4"/>
        <v>5100000</v>
      </c>
      <c r="AA27" s="133" t="s">
        <v>841</v>
      </c>
      <c r="AB27" s="131" t="s">
        <v>1208</v>
      </c>
      <c r="AC27" s="127" t="s">
        <v>1209</v>
      </c>
      <c r="AD27" s="129"/>
      <c r="AE27" s="18"/>
      <c r="AF27" s="20"/>
      <c r="AG27" s="21" t="str">
        <f t="shared" si="5"/>
        <v>TRUE</v>
      </c>
      <c r="AH27" s="22" t="str">
        <f t="shared" si="6"/>
        <v>بوشهر خیابان یادگار امام-خیابان پاسارگاد بعد از کوچه ۵ ساختمان امیرعلی واحد ۷  - علی بحرینی 09171774415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4"/>
      <c r="H28" s="126"/>
      <c r="I28" s="124"/>
      <c r="J28" s="124"/>
      <c r="K28" s="10" t="str">
        <f t="shared" ca="1" si="0"/>
        <v/>
      </c>
      <c r="L28" s="122"/>
      <c r="M28" s="122"/>
      <c r="N28" s="122"/>
      <c r="O28" s="102">
        <v>5522.1</v>
      </c>
      <c r="P28" s="102">
        <v>3</v>
      </c>
      <c r="Q28" s="12" t="str">
        <f>VLOOKUP(O28, '[1]لیست محصولات اردیبهشت ۱۴۰۳'!B:C,2,0)</f>
        <v>تامارا | Tamara</v>
      </c>
      <c r="R28" s="102"/>
      <c r="S28" s="11">
        <f>VLOOKUP(O28, '[1]لیست محصولات اردیبهشت ۱۴۰۳'!B:F,5,0)</f>
        <v>150</v>
      </c>
      <c r="T28" s="13">
        <f>VLOOKUP(O28, '[1]لیست محصولات اردیبهشت ۱۴۰۳'!B:G,6,0)</f>
        <v>2600000</v>
      </c>
      <c r="U28" s="14"/>
      <c r="V28" s="15">
        <f t="shared" si="1"/>
        <v>0</v>
      </c>
      <c r="W28" s="11">
        <f t="shared" si="2"/>
        <v>3</v>
      </c>
      <c r="X28" s="13">
        <f t="shared" si="3"/>
        <v>7800000</v>
      </c>
      <c r="Y28" s="16"/>
      <c r="Z28" s="13">
        <f t="shared" si="4"/>
        <v>7800000</v>
      </c>
      <c r="AA28" s="134"/>
      <c r="AB28" s="132"/>
      <c r="AC28" s="128"/>
      <c r="AD28" s="130"/>
      <c r="AE28" s="18"/>
      <c r="AF28" s="20"/>
      <c r="AG28" s="21" t="str">
        <f t="shared" si="5"/>
        <v>TRUE</v>
      </c>
      <c r="AH28" s="22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02">
        <v>13</v>
      </c>
      <c r="H29" s="9">
        <v>276573076744</v>
      </c>
      <c r="I29" s="102" t="s">
        <v>1905</v>
      </c>
      <c r="J29" s="102"/>
      <c r="K29" s="10" t="str">
        <f t="shared" ca="1" si="0"/>
        <v/>
      </c>
      <c r="L29" s="11" t="s">
        <v>36</v>
      </c>
      <c r="M29" s="11" t="s">
        <v>37</v>
      </c>
      <c r="N29" s="11"/>
      <c r="O29" s="102">
        <v>3326.2</v>
      </c>
      <c r="P29" s="102">
        <v>1</v>
      </c>
      <c r="Q29" s="12" t="str">
        <f>VLOOKUP(O29, '[1]لیست محصولات اردیبهشت ۱۴۰۳'!B:C,2,0)</f>
        <v>میاگروس | Milagros</v>
      </c>
      <c r="R29" s="102"/>
      <c r="S29" s="11">
        <f>VLOOKUP(O29, '[1]لیست محصولات اردیبهشت ۱۴۰۳'!B:F,5,0)</f>
        <v>750</v>
      </c>
      <c r="T29" s="13">
        <f>VLOOKUP(O29, '[1]لیست محصولات اردیبهشت ۱۴۰۳'!B:G,6,0)</f>
        <v>18150000</v>
      </c>
      <c r="U29" s="14"/>
      <c r="V29" s="15">
        <f t="shared" si="1"/>
        <v>0</v>
      </c>
      <c r="W29" s="11">
        <f t="shared" si="2"/>
        <v>1</v>
      </c>
      <c r="X29" s="13">
        <f t="shared" si="3"/>
        <v>18150000</v>
      </c>
      <c r="Y29" s="16"/>
      <c r="Z29" s="13">
        <f t="shared" si="4"/>
        <v>18150000</v>
      </c>
      <c r="AA29" s="17" t="s">
        <v>38</v>
      </c>
      <c r="AB29" s="12" t="s">
        <v>39</v>
      </c>
      <c r="AC29" s="18" t="s">
        <v>40</v>
      </c>
      <c r="AD29" s="19" t="s">
        <v>41</v>
      </c>
      <c r="AE29" s="18"/>
      <c r="AF29" s="20"/>
      <c r="AG29" s="21" t="str">
        <f t="shared" si="5"/>
        <v>TRUE</v>
      </c>
      <c r="AH29" s="22" t="str">
        <f t="shared" si="6"/>
        <v>تهران بلوار کشاورز به سمت میدان ولیعصر ، بعد از نادری ، پلاک ۱۵۸  - آراز پناهی 09122247510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23">
        <v>14</v>
      </c>
      <c r="H30" s="125">
        <v>276574270793</v>
      </c>
      <c r="I30" s="123" t="s">
        <v>1905</v>
      </c>
      <c r="J30" s="123" t="s">
        <v>1306</v>
      </c>
      <c r="K30" s="10" t="str">
        <f t="shared" ca="1" si="0"/>
        <v/>
      </c>
      <c r="L30" s="121" t="s">
        <v>735</v>
      </c>
      <c r="M30" s="121" t="s">
        <v>736</v>
      </c>
      <c r="N30" s="121" t="s">
        <v>737</v>
      </c>
      <c r="O30" s="102">
        <v>5501.3</v>
      </c>
      <c r="P30" s="102">
        <v>1</v>
      </c>
      <c r="Q30" s="12" t="str">
        <f>VLOOKUP(O30, '[1]لیست محصولات اردیبهشت ۱۴۰۳'!B:C,2,0)</f>
        <v>ورتکس | Vortex</v>
      </c>
      <c r="R30" s="102"/>
      <c r="S30" s="11">
        <f>VLOOKUP(O30, '[1]لیست محصولات اردیبهشت ۱۴۰۳'!B:F,5,0)</f>
        <v>4000</v>
      </c>
      <c r="T30" s="13">
        <f>VLOOKUP(O30, '[1]لیست محصولات اردیبهشت ۱۴۰۳'!B:G,6,0)</f>
        <v>51200000</v>
      </c>
      <c r="U30" s="14"/>
      <c r="V30" s="15">
        <f t="shared" si="1"/>
        <v>0</v>
      </c>
      <c r="W30" s="11">
        <f t="shared" si="2"/>
        <v>1</v>
      </c>
      <c r="X30" s="13">
        <f t="shared" si="3"/>
        <v>51200000</v>
      </c>
      <c r="Y30" s="16"/>
      <c r="Z30" s="13">
        <f t="shared" si="4"/>
        <v>51200000</v>
      </c>
      <c r="AA30" s="133" t="s">
        <v>226</v>
      </c>
      <c r="AB30" s="131" t="s">
        <v>738</v>
      </c>
      <c r="AC30" s="127" t="s">
        <v>739</v>
      </c>
      <c r="AD30" s="129"/>
      <c r="AE30" s="127"/>
      <c r="AF30" s="20"/>
      <c r="AG30" s="21" t="str">
        <f t="shared" si="5"/>
        <v>TRUE</v>
      </c>
      <c r="AH30" s="22" t="str">
        <f t="shared" si="6"/>
        <v>ارومیه خیابان درستکار روبروی اکبر جوجه غذای اماده قابلمه کافه بابون - رعنا آزادبخت 09036383804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1"/>
      <c r="H31" s="182"/>
      <c r="I31" s="151"/>
      <c r="J31" s="151"/>
      <c r="K31" s="10" t="str">
        <f t="shared" ca="1" si="0"/>
        <v/>
      </c>
      <c r="L31" s="135"/>
      <c r="M31" s="135"/>
      <c r="N31" s="135"/>
      <c r="O31" s="102">
        <v>5511.22</v>
      </c>
      <c r="P31" s="102">
        <v>2</v>
      </c>
      <c r="Q31" s="65" t="str">
        <f>VLOOKUP(O31, '[1]لیست محصولات اردیبهشت ۱۴۰۳'!B:C,2,0)</f>
        <v>هامبلا(رست دمی) | Hambella( Filter Roast)</v>
      </c>
      <c r="R31" s="102"/>
      <c r="S31" s="11">
        <f>VLOOKUP(O31, '[1]لیست محصولات اردیبهشت ۱۴۰۳'!B:F,5,0)</f>
        <v>750</v>
      </c>
      <c r="T31" s="13">
        <f>VLOOKUP(O31, '[1]لیست محصولات اردیبهشت ۱۴۰۳'!B:G,6,0)</f>
        <v>13350000</v>
      </c>
      <c r="U31" s="14"/>
      <c r="V31" s="15">
        <f t="shared" si="1"/>
        <v>0</v>
      </c>
      <c r="W31" s="11">
        <f t="shared" si="2"/>
        <v>2</v>
      </c>
      <c r="X31" s="13">
        <f t="shared" si="3"/>
        <v>26700000</v>
      </c>
      <c r="Y31" s="16"/>
      <c r="Z31" s="13">
        <f t="shared" si="4"/>
        <v>26700000</v>
      </c>
      <c r="AA31" s="155"/>
      <c r="AB31" s="154"/>
      <c r="AC31" s="153"/>
      <c r="AD31" s="152"/>
      <c r="AE31" s="153"/>
      <c r="AF31" s="20"/>
      <c r="AG31" s="21" t="str">
        <f t="shared" si="5"/>
        <v>TRUE</v>
      </c>
      <c r="AH31" s="22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24"/>
      <c r="H32" s="126"/>
      <c r="I32" s="124"/>
      <c r="J32" s="124"/>
      <c r="K32" s="10" t="str">
        <f t="shared" ca="1" si="0"/>
        <v/>
      </c>
      <c r="L32" s="122"/>
      <c r="M32" s="122"/>
      <c r="N32" s="122"/>
      <c r="O32" s="102">
        <v>3326.1</v>
      </c>
      <c r="P32" s="102">
        <v>2</v>
      </c>
      <c r="Q32" s="12" t="str">
        <f>VLOOKUP(O32, '[1]لیست محصولات اردیبهشت ۱۴۰۳'!B:C,2,0)</f>
        <v>میاگروس | Milagros</v>
      </c>
      <c r="R32" s="102"/>
      <c r="S32" s="11">
        <f>VLOOKUP(O32, '[1]لیست محصولات اردیبهشت ۱۴۰۳'!B:F,5,0)</f>
        <v>150</v>
      </c>
      <c r="T32" s="13">
        <f>VLOOKUP(O32, '[1]لیست محصولات اردیبهشت ۱۴۰۳'!B:G,6,0)</f>
        <v>3750000</v>
      </c>
      <c r="U32" s="14"/>
      <c r="V32" s="15">
        <f t="shared" si="1"/>
        <v>0</v>
      </c>
      <c r="W32" s="11">
        <f t="shared" si="2"/>
        <v>2</v>
      </c>
      <c r="X32" s="13">
        <f t="shared" si="3"/>
        <v>7500000</v>
      </c>
      <c r="Y32" s="16"/>
      <c r="Z32" s="13">
        <f t="shared" si="4"/>
        <v>7500000</v>
      </c>
      <c r="AA32" s="134"/>
      <c r="AB32" s="132"/>
      <c r="AC32" s="128"/>
      <c r="AD32" s="130"/>
      <c r="AE32" s="128"/>
      <c r="AF32" s="20"/>
      <c r="AG32" s="21" t="str">
        <f t="shared" si="5"/>
        <v>TRUE</v>
      </c>
      <c r="AH32" s="22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23">
        <v>15</v>
      </c>
      <c r="H33" s="125">
        <v>276576457410</v>
      </c>
      <c r="I33" s="123" t="s">
        <v>1905</v>
      </c>
      <c r="J33" s="123"/>
      <c r="K33" s="10" t="str">
        <f t="shared" ca="1" si="0"/>
        <v/>
      </c>
      <c r="L33" s="121" t="s">
        <v>485</v>
      </c>
      <c r="M33" s="121" t="s">
        <v>1918</v>
      </c>
      <c r="N33" s="121" t="s">
        <v>1919</v>
      </c>
      <c r="O33" s="102">
        <v>3326.1</v>
      </c>
      <c r="P33" s="102">
        <v>1</v>
      </c>
      <c r="Q33" s="12" t="str">
        <f>VLOOKUP(O33, '[1]لیست محصولات اردیبهشت ۱۴۰۳'!B:C,2,0)</f>
        <v>میاگروس | Milagros</v>
      </c>
      <c r="R33" s="102"/>
      <c r="S33" s="11">
        <f>VLOOKUP(O33, '[1]لیست محصولات اردیبهشت ۱۴۰۳'!B:F,5,0)</f>
        <v>150</v>
      </c>
      <c r="T33" s="13">
        <f>VLOOKUP(O33, '[1]لیست محصولات اردیبهشت ۱۴۰۳'!B:G,6,0)</f>
        <v>3750000</v>
      </c>
      <c r="U33" s="14"/>
      <c r="V33" s="15">
        <f t="shared" si="1"/>
        <v>0</v>
      </c>
      <c r="W33" s="11">
        <f t="shared" si="2"/>
        <v>1</v>
      </c>
      <c r="X33" s="13">
        <f t="shared" si="3"/>
        <v>3750000</v>
      </c>
      <c r="Y33" s="16"/>
      <c r="Z33" s="13">
        <f t="shared" si="4"/>
        <v>3750000</v>
      </c>
      <c r="AA33" s="133" t="s">
        <v>1571</v>
      </c>
      <c r="AB33" s="131" t="s">
        <v>1920</v>
      </c>
      <c r="AC33" s="127" t="s">
        <v>1921</v>
      </c>
      <c r="AD33" s="129"/>
      <c r="AE33" s="18"/>
      <c r="AF33" s="20"/>
      <c r="AG33" s="21" t="str">
        <f t="shared" si="5"/>
        <v>TRUE</v>
      </c>
      <c r="AH33" s="22" t="str">
        <f t="shared" si="6"/>
        <v>اسفراین شهرک جانبازان جانبازان۶ پلاک ۱۶ قهوه کاج - محمد شکوری 09030512507</v>
      </c>
    </row>
    <row r="34" spans="1:34" ht="22.35" customHeight="1">
      <c r="A34" s="7"/>
      <c r="B34" s="7"/>
      <c r="C34" s="7"/>
      <c r="D34" s="7"/>
      <c r="E34" s="7"/>
      <c r="F34" s="8"/>
      <c r="G34" s="124"/>
      <c r="H34" s="126"/>
      <c r="I34" s="124"/>
      <c r="J34" s="124"/>
      <c r="K34" s="10" t="str">
        <f t="shared" ca="1" si="0"/>
        <v/>
      </c>
      <c r="L34" s="122"/>
      <c r="M34" s="122"/>
      <c r="N34" s="122"/>
      <c r="O34" s="102">
        <v>3325.1</v>
      </c>
      <c r="P34" s="102">
        <v>1</v>
      </c>
      <c r="Q34" s="12" t="str">
        <f>VLOOKUP(O34, '[1]لیست محصولات اردیبهشت ۱۴۰۳'!B:C,2,0)</f>
        <v>راتناگری | Ratnagiri</v>
      </c>
      <c r="R34" s="102"/>
      <c r="S34" s="11">
        <f>VLOOKUP(O34, '[1]لیست محصولات اردیبهشت ۱۴۰۳'!B:F,5,0)</f>
        <v>150</v>
      </c>
      <c r="T34" s="13">
        <f>VLOOKUP(O34, '[1]لیست محصولات اردیبهشت ۱۴۰۳'!B:G,6,0)</f>
        <v>4250000</v>
      </c>
      <c r="U34" s="14"/>
      <c r="V34" s="15">
        <f t="shared" si="1"/>
        <v>0</v>
      </c>
      <c r="W34" s="11">
        <f t="shared" si="2"/>
        <v>1</v>
      </c>
      <c r="X34" s="13">
        <f t="shared" si="3"/>
        <v>4250000</v>
      </c>
      <c r="Y34" s="16"/>
      <c r="Z34" s="13">
        <f t="shared" si="4"/>
        <v>4250000</v>
      </c>
      <c r="AA34" s="134"/>
      <c r="AB34" s="132"/>
      <c r="AC34" s="128"/>
      <c r="AD34" s="130"/>
      <c r="AE34" s="18"/>
      <c r="AF34" s="20"/>
      <c r="AG34" s="21" t="str">
        <f t="shared" si="5"/>
        <v>TRUE</v>
      </c>
      <c r="AH34" s="22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02">
        <v>16</v>
      </c>
      <c r="H35" s="9">
        <v>276578634893</v>
      </c>
      <c r="I35" s="102" t="s">
        <v>1905</v>
      </c>
      <c r="J35" s="102"/>
      <c r="K35" s="10" t="str">
        <f t="shared" ca="1" si="0"/>
        <v/>
      </c>
      <c r="L35" s="11" t="s">
        <v>1922</v>
      </c>
      <c r="M35" s="11" t="s">
        <v>1417</v>
      </c>
      <c r="N35" s="11"/>
      <c r="O35" s="102">
        <v>3326.1</v>
      </c>
      <c r="P35" s="102">
        <v>1</v>
      </c>
      <c r="Q35" s="12" t="str">
        <f>VLOOKUP(O35, '[1]لیست محصولات اردیبهشت ۱۴۰۳'!B:C,2,0)</f>
        <v>میاگروس | Milagros</v>
      </c>
      <c r="R35" s="102"/>
      <c r="S35" s="11">
        <f>VLOOKUP(O35, '[1]لیست محصولات اردیبهشت ۱۴۰۳'!B:F,5,0)</f>
        <v>150</v>
      </c>
      <c r="T35" s="13">
        <f>VLOOKUP(O35, '[1]لیست محصولات اردیبهشت ۱۴۰۳'!B:G,6,0)</f>
        <v>3750000</v>
      </c>
      <c r="U35" s="14"/>
      <c r="V35" s="15">
        <f t="shared" si="1"/>
        <v>0</v>
      </c>
      <c r="W35" s="11">
        <f t="shared" si="2"/>
        <v>1</v>
      </c>
      <c r="X35" s="13">
        <f t="shared" si="3"/>
        <v>3750000</v>
      </c>
      <c r="Y35" s="16"/>
      <c r="Z35" s="13">
        <f t="shared" si="4"/>
        <v>3750000</v>
      </c>
      <c r="AA35" s="17" t="s">
        <v>1145</v>
      </c>
      <c r="AB35" s="12" t="s">
        <v>1923</v>
      </c>
      <c r="AC35" s="18" t="s">
        <v>1924</v>
      </c>
      <c r="AD35" s="19"/>
      <c r="AE35" s="18"/>
      <c r="AF35" s="20"/>
      <c r="AG35" s="21" t="str">
        <f t="shared" si="5"/>
        <v>TRUE</v>
      </c>
      <c r="AH35" s="22" t="str">
        <f t="shared" si="6"/>
        <v>مازندران امیرکلا - خیابان دارالشفا کوچه شادمان  - سبحان حسینی 09361962482</v>
      </c>
    </row>
    <row r="36" spans="1:34" ht="22.35" customHeight="1">
      <c r="A36" s="7"/>
      <c r="B36" s="7"/>
      <c r="C36" s="7"/>
      <c r="D36" s="7"/>
      <c r="E36" s="7"/>
      <c r="F36" s="8"/>
      <c r="G36" s="63">
        <v>17</v>
      </c>
      <c r="H36" s="64"/>
      <c r="I36" s="63" t="s">
        <v>1905</v>
      </c>
      <c r="J36" s="102" t="s">
        <v>1306</v>
      </c>
      <c r="K36" s="10" t="str">
        <f t="shared" ca="1" si="0"/>
        <v/>
      </c>
      <c r="L36" s="11" t="s">
        <v>485</v>
      </c>
      <c r="M36" s="11" t="s">
        <v>1929</v>
      </c>
      <c r="N36" s="11" t="s">
        <v>1927</v>
      </c>
      <c r="O36" s="102">
        <v>5511.2</v>
      </c>
      <c r="P36" s="102">
        <v>10</v>
      </c>
      <c r="Q36" s="12" t="str">
        <f>VLOOKUP(O36, '[1]لیست محصولات اردیبهشت ۱۴۰۳'!B:C,2,0)</f>
        <v>هامبلا | Hambella</v>
      </c>
      <c r="R36" s="102"/>
      <c r="S36" s="11">
        <f>VLOOKUP(O36, '[1]لیست محصولات اردیبهشت ۱۴۰۳'!B:F,5,0)</f>
        <v>750</v>
      </c>
      <c r="T36" s="13">
        <f>VLOOKUP(O36, '[1]لیست محصولات اردیبهشت ۱۴۰۳'!B:G,6,0)</f>
        <v>13350000</v>
      </c>
      <c r="U36" s="14"/>
      <c r="V36" s="15">
        <f t="shared" si="1"/>
        <v>0</v>
      </c>
      <c r="W36" s="11">
        <f t="shared" si="2"/>
        <v>10</v>
      </c>
      <c r="X36" s="13">
        <f t="shared" si="3"/>
        <v>133500000</v>
      </c>
      <c r="Y36" s="16"/>
      <c r="Z36" s="13">
        <f t="shared" si="4"/>
        <v>133500000</v>
      </c>
      <c r="AA36" s="17" t="s">
        <v>38</v>
      </c>
      <c r="AB36" s="12" t="s">
        <v>1179</v>
      </c>
      <c r="AC36" s="18" t="s">
        <v>1928</v>
      </c>
      <c r="AD36" s="19"/>
      <c r="AE36" s="18"/>
      <c r="AF36" s="20"/>
      <c r="AG36" s="21" t="str">
        <f t="shared" si="5"/>
        <v>TRUE</v>
      </c>
      <c r="AH36" s="22" t="str">
        <f t="shared" si="6"/>
        <v>تهران زعفرانيه، سه راه آصف، نبش رامكوه هلوشف - محمد حاجی بابایی 09398779985</v>
      </c>
    </row>
    <row r="37" spans="1:34" ht="22.35" customHeight="1">
      <c r="A37" s="7"/>
      <c r="B37" s="7"/>
      <c r="C37" s="7"/>
      <c r="D37" s="7"/>
      <c r="E37" s="7"/>
      <c r="F37" s="8"/>
      <c r="G37" s="136">
        <v>18</v>
      </c>
      <c r="H37" s="139"/>
      <c r="I37" s="136" t="s">
        <v>1905</v>
      </c>
      <c r="J37" s="123"/>
      <c r="K37" s="10" t="str">
        <f t="shared" ca="1" si="0"/>
        <v/>
      </c>
      <c r="L37" s="121" t="s">
        <v>263</v>
      </c>
      <c r="M37" s="121" t="s">
        <v>264</v>
      </c>
      <c r="N37" s="121" t="s">
        <v>265</v>
      </c>
      <c r="O37" s="102">
        <v>5501.3</v>
      </c>
      <c r="P37" s="102">
        <v>4</v>
      </c>
      <c r="Q37" s="12" t="str">
        <f>VLOOKUP(O37, '[1]لیست محصولات اردیبهشت ۱۴۰۳'!B:C,2,0)</f>
        <v>ورتکس | Vortex</v>
      </c>
      <c r="R37" s="102"/>
      <c r="S37" s="11">
        <f>VLOOKUP(O37, '[1]لیست محصولات اردیبهشت ۱۴۰۳'!B:F,5,0)</f>
        <v>4000</v>
      </c>
      <c r="T37" s="13">
        <f>VLOOKUP(O37, '[1]لیست محصولات اردیبهشت ۱۴۰۳'!B:G,6,0)</f>
        <v>51200000</v>
      </c>
      <c r="U37" s="14"/>
      <c r="V37" s="15">
        <f t="shared" si="1"/>
        <v>0</v>
      </c>
      <c r="W37" s="11">
        <f t="shared" si="2"/>
        <v>4</v>
      </c>
      <c r="X37" s="13">
        <f t="shared" si="3"/>
        <v>204800000</v>
      </c>
      <c r="Y37" s="16"/>
      <c r="Z37" s="13">
        <f t="shared" si="4"/>
        <v>204800000</v>
      </c>
      <c r="AA37" s="244" t="s">
        <v>38</v>
      </c>
      <c r="AB37" s="243" t="s">
        <v>67</v>
      </c>
      <c r="AC37" s="242" t="s">
        <v>266</v>
      </c>
      <c r="AD37" s="129"/>
      <c r="AE37" s="18"/>
      <c r="AF37" s="20"/>
      <c r="AG37" s="21" t="str">
        <f t="shared" si="5"/>
        <v>TRUE</v>
      </c>
      <c r="AH37" s="22" t="str">
        <f t="shared" si="6"/>
        <v>تهران - کافه نولان پونک - آرین بیکدلی 09125690775</v>
      </c>
    </row>
    <row r="38" spans="1:34" ht="22.35" customHeight="1">
      <c r="A38" s="7"/>
      <c r="B38" s="7"/>
      <c r="C38" s="7"/>
      <c r="D38" s="7"/>
      <c r="E38" s="7"/>
      <c r="F38" s="8"/>
      <c r="G38" s="138"/>
      <c r="H38" s="141"/>
      <c r="I38" s="138"/>
      <c r="J38" s="124"/>
      <c r="K38" s="10" t="str">
        <f t="shared" ca="1" si="0"/>
        <v/>
      </c>
      <c r="L38" s="122"/>
      <c r="M38" s="122"/>
      <c r="N38" s="122"/>
      <c r="O38" s="102">
        <v>5511.2</v>
      </c>
      <c r="P38" s="102">
        <v>3</v>
      </c>
      <c r="Q38" s="12" t="str">
        <f>VLOOKUP(O38, '[1]لیست محصولات اردیبهشت ۱۴۰۳'!B:C,2,0)</f>
        <v>هامبلا | Hambella</v>
      </c>
      <c r="R38" s="102"/>
      <c r="S38" s="11">
        <f>VLOOKUP(O38, '[1]لیست محصولات اردیبهشت ۱۴۰۳'!B:F,5,0)</f>
        <v>750</v>
      </c>
      <c r="T38" s="13">
        <f>VLOOKUP(O38, '[1]لیست محصولات اردیبهشت ۱۴۰۳'!B:G,6,0)</f>
        <v>13350000</v>
      </c>
      <c r="U38" s="14"/>
      <c r="V38" s="15">
        <f t="shared" si="1"/>
        <v>0</v>
      </c>
      <c r="W38" s="11">
        <f t="shared" si="2"/>
        <v>3</v>
      </c>
      <c r="X38" s="13">
        <f t="shared" si="3"/>
        <v>40050000</v>
      </c>
      <c r="Y38" s="16"/>
      <c r="Z38" s="13">
        <f t="shared" si="4"/>
        <v>40050000</v>
      </c>
      <c r="AA38" s="244"/>
      <c r="AB38" s="243"/>
      <c r="AC38" s="242"/>
      <c r="AD38" s="130"/>
      <c r="AE38" s="18"/>
      <c r="AF38" s="20"/>
      <c r="AG38" s="21" t="str">
        <f t="shared" si="5"/>
        <v>TRUE</v>
      </c>
      <c r="AH38" s="22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36">
        <v>19</v>
      </c>
      <c r="H39" s="139"/>
      <c r="I39" s="136" t="s">
        <v>1905</v>
      </c>
      <c r="J39" s="123" t="s">
        <v>1306</v>
      </c>
      <c r="K39" s="10" t="str">
        <f t="shared" ca="1" si="0"/>
        <v/>
      </c>
      <c r="L39" s="121" t="s">
        <v>315</v>
      </c>
      <c r="M39" s="121" t="s">
        <v>316</v>
      </c>
      <c r="N39" s="121" t="s">
        <v>317</v>
      </c>
      <c r="O39" s="102">
        <v>5511.3</v>
      </c>
      <c r="P39" s="102">
        <v>8</v>
      </c>
      <c r="Q39" s="12" t="str">
        <f>VLOOKUP(O39, '[1]لیست محصولات اردیبهشت ۱۴۰۳'!B:C,2,0)</f>
        <v>هامبلا | Hambella</v>
      </c>
      <c r="R39" s="102"/>
      <c r="S39" s="11">
        <f>VLOOKUP(O39, '[1]لیست محصولات اردیبهشت ۱۴۰۳'!B:F,5,0)</f>
        <v>4000</v>
      </c>
      <c r="T39" s="13">
        <f>VLOOKUP(O39, '[1]لیست محصولات اردیبهشت ۱۴۰۳'!B:G,6,0)</f>
        <v>69600000</v>
      </c>
      <c r="U39" s="14"/>
      <c r="V39" s="15">
        <f t="shared" si="1"/>
        <v>0</v>
      </c>
      <c r="W39" s="11">
        <f t="shared" si="2"/>
        <v>8</v>
      </c>
      <c r="X39" s="13">
        <f t="shared" si="3"/>
        <v>556800000</v>
      </c>
      <c r="Y39" s="16"/>
      <c r="Z39" s="13">
        <f t="shared" si="4"/>
        <v>556800000</v>
      </c>
      <c r="AA39" s="244" t="s">
        <v>38</v>
      </c>
      <c r="AB39" s="243" t="s">
        <v>67</v>
      </c>
      <c r="AC39" s="242" t="s">
        <v>319</v>
      </c>
      <c r="AD39" s="241"/>
      <c r="AE39" s="18"/>
      <c r="AF39" s="20"/>
      <c r="AG39" s="21" t="str">
        <f t="shared" si="5"/>
        <v>TRUE</v>
      </c>
      <c r="AH39" s="22" t="str">
        <f t="shared" si="6"/>
        <v>تهران - ویکافه - محمدرضا دلجو 09051534303</v>
      </c>
    </row>
    <row r="40" spans="1:34" ht="22.35" customHeight="1">
      <c r="A40" s="7"/>
      <c r="B40" s="7"/>
      <c r="C40" s="7"/>
      <c r="D40" s="7"/>
      <c r="E40" s="7"/>
      <c r="F40" s="8"/>
      <c r="G40" s="137"/>
      <c r="H40" s="140"/>
      <c r="I40" s="137"/>
      <c r="J40" s="151"/>
      <c r="K40" s="10" t="str">
        <f t="shared" ca="1" si="0"/>
        <v/>
      </c>
      <c r="L40" s="135"/>
      <c r="M40" s="135"/>
      <c r="N40" s="135"/>
      <c r="O40" s="102">
        <v>5511.1</v>
      </c>
      <c r="P40" s="102">
        <v>4</v>
      </c>
      <c r="Q40" s="12" t="str">
        <f>VLOOKUP(O40, '[1]لیست محصولات اردیبهشت ۱۴۰۳'!B:C,2,0)</f>
        <v>هامبلا | Hambella</v>
      </c>
      <c r="R40" s="102"/>
      <c r="S40" s="11">
        <f>VLOOKUP(O40, '[1]لیست محصولات اردیبهشت ۱۴۰۳'!B:F,5,0)</f>
        <v>150</v>
      </c>
      <c r="T40" s="13">
        <f>VLOOKUP(O40, '[1]لیست محصولات اردیبهشت ۱۴۰۳'!B:G,6,0)</f>
        <v>2800000</v>
      </c>
      <c r="U40" s="14"/>
      <c r="V40" s="15">
        <f t="shared" si="1"/>
        <v>0</v>
      </c>
      <c r="W40" s="11">
        <f t="shared" si="2"/>
        <v>4</v>
      </c>
      <c r="X40" s="13">
        <f t="shared" si="3"/>
        <v>11200000</v>
      </c>
      <c r="Y40" s="16"/>
      <c r="Z40" s="13">
        <f t="shared" si="4"/>
        <v>11200000</v>
      </c>
      <c r="AA40" s="244"/>
      <c r="AB40" s="243"/>
      <c r="AC40" s="242"/>
      <c r="AD40" s="241"/>
      <c r="AE40" s="18"/>
      <c r="AF40" s="20"/>
      <c r="AG40" s="21" t="str">
        <f t="shared" si="5"/>
        <v>TRUE</v>
      </c>
      <c r="AH40" s="22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37"/>
      <c r="H41" s="140"/>
      <c r="I41" s="137"/>
      <c r="J41" s="151"/>
      <c r="K41" s="10" t="str">
        <f t="shared" ca="1" si="0"/>
        <v/>
      </c>
      <c r="L41" s="135"/>
      <c r="M41" s="135"/>
      <c r="N41" s="135"/>
      <c r="O41" s="102">
        <v>5522.1</v>
      </c>
      <c r="P41" s="102">
        <v>4</v>
      </c>
      <c r="Q41" s="12" t="str">
        <f>VLOOKUP(O41, '[1]لیست محصولات اردیبهشت ۱۴۰۳'!B:C,2,0)</f>
        <v>تامارا | Tamara</v>
      </c>
      <c r="R41" s="102"/>
      <c r="S41" s="11">
        <f>VLOOKUP(O41, '[1]لیست محصولات اردیبهشت ۱۴۰۳'!B:F,5,0)</f>
        <v>150</v>
      </c>
      <c r="T41" s="13">
        <f>VLOOKUP(O41, '[1]لیست محصولات اردیبهشت ۱۴۰۳'!B:G,6,0)</f>
        <v>2600000</v>
      </c>
      <c r="U41" s="14"/>
      <c r="V41" s="15">
        <f t="shared" si="1"/>
        <v>0</v>
      </c>
      <c r="W41" s="11">
        <f t="shared" si="2"/>
        <v>4</v>
      </c>
      <c r="X41" s="13">
        <f t="shared" si="3"/>
        <v>10400000</v>
      </c>
      <c r="Y41" s="16"/>
      <c r="Z41" s="13">
        <f t="shared" si="4"/>
        <v>10400000</v>
      </c>
      <c r="AA41" s="244"/>
      <c r="AB41" s="243"/>
      <c r="AC41" s="242"/>
      <c r="AD41" s="241"/>
      <c r="AE41" s="18"/>
      <c r="AF41" s="20"/>
      <c r="AG41" s="21" t="str">
        <f t="shared" si="5"/>
        <v>TRUE</v>
      </c>
      <c r="AH41" s="22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7"/>
      <c r="H42" s="140"/>
      <c r="I42" s="137"/>
      <c r="J42" s="151"/>
      <c r="K42" s="10" t="str">
        <f t="shared" ca="1" si="0"/>
        <v/>
      </c>
      <c r="L42" s="135"/>
      <c r="M42" s="135"/>
      <c r="N42" s="135"/>
      <c r="O42" s="102">
        <v>3326.2</v>
      </c>
      <c r="P42" s="102">
        <v>2</v>
      </c>
      <c r="Q42" s="12" t="str">
        <f>VLOOKUP(O42, '[1]لیست محصولات اردیبهشت ۱۴۰۳'!B:C,2,0)</f>
        <v>میاگروس | Milagros</v>
      </c>
      <c r="R42" s="102"/>
      <c r="S42" s="11">
        <f>VLOOKUP(O42, '[1]لیست محصولات اردیبهشت ۱۴۰۳'!B:F,5,0)</f>
        <v>750</v>
      </c>
      <c r="T42" s="13">
        <f>VLOOKUP(O42, '[1]لیست محصولات اردیبهشت ۱۴۰۳'!B:G,6,0)</f>
        <v>18150000</v>
      </c>
      <c r="U42" s="14"/>
      <c r="V42" s="15">
        <f t="shared" si="1"/>
        <v>0</v>
      </c>
      <c r="W42" s="11">
        <f t="shared" si="2"/>
        <v>2</v>
      </c>
      <c r="X42" s="13">
        <f t="shared" si="3"/>
        <v>36300000</v>
      </c>
      <c r="Y42" s="16"/>
      <c r="Z42" s="13">
        <f t="shared" si="4"/>
        <v>36300000</v>
      </c>
      <c r="AA42" s="244"/>
      <c r="AB42" s="243"/>
      <c r="AC42" s="242"/>
      <c r="AD42" s="241"/>
      <c r="AE42" s="18"/>
      <c r="AF42" s="20"/>
      <c r="AG42" s="21" t="str">
        <f t="shared" si="5"/>
        <v>TRUE</v>
      </c>
      <c r="AH42" s="22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37"/>
      <c r="H43" s="141"/>
      <c r="I43" s="137"/>
      <c r="J43" s="151"/>
      <c r="K43" s="10" t="str">
        <f t="shared" ca="1" si="0"/>
        <v/>
      </c>
      <c r="L43" s="135"/>
      <c r="M43" s="135"/>
      <c r="N43" s="135"/>
      <c r="O43" s="102">
        <v>3326.1</v>
      </c>
      <c r="P43" s="102">
        <v>2</v>
      </c>
      <c r="Q43" s="12" t="str">
        <f>VLOOKUP(O43, '[1]لیست محصولات اردیبهشت ۱۴۰۳'!B:C,2,0)</f>
        <v>میاگروس | Milagros</v>
      </c>
      <c r="R43" s="102"/>
      <c r="S43" s="11">
        <f>VLOOKUP(O43, '[1]لیست محصولات اردیبهشت ۱۴۰۳'!B:F,5,0)</f>
        <v>150</v>
      </c>
      <c r="T43" s="13">
        <f>VLOOKUP(O43, '[1]لیست محصولات اردیبهشت ۱۴۰۳'!B:G,6,0)</f>
        <v>3750000</v>
      </c>
      <c r="U43" s="14"/>
      <c r="V43" s="15">
        <f t="shared" si="1"/>
        <v>0</v>
      </c>
      <c r="W43" s="11">
        <f t="shared" si="2"/>
        <v>2</v>
      </c>
      <c r="X43" s="13">
        <f t="shared" si="3"/>
        <v>7500000</v>
      </c>
      <c r="Y43" s="16"/>
      <c r="Z43" s="13">
        <f t="shared" si="4"/>
        <v>7500000</v>
      </c>
      <c r="AA43" s="244"/>
      <c r="AB43" s="243"/>
      <c r="AC43" s="242"/>
      <c r="AD43" s="241"/>
      <c r="AE43" s="18"/>
      <c r="AF43" s="20"/>
      <c r="AG43" s="21" t="str">
        <f t="shared" si="5"/>
        <v>TRUE</v>
      </c>
      <c r="AH43" s="22" t="str">
        <f t="shared" si="6"/>
        <v xml:space="preserve">   -   </v>
      </c>
    </row>
    <row r="44" spans="1:34" s="94" customFormat="1" ht="22.35" customHeight="1">
      <c r="A44" s="93"/>
      <c r="B44" s="93"/>
      <c r="C44" s="93"/>
      <c r="D44" s="93"/>
      <c r="E44" s="93"/>
      <c r="F44" s="93"/>
      <c r="G44" s="138"/>
      <c r="H44" s="92" t="s">
        <v>79</v>
      </c>
      <c r="I44" s="138"/>
      <c r="J44" s="124"/>
      <c r="K44" s="67" t="str">
        <f t="shared" ca="1" si="0"/>
        <v/>
      </c>
      <c r="L44" s="122"/>
      <c r="M44" s="122"/>
      <c r="N44" s="122"/>
      <c r="O44" s="66">
        <v>5523.1</v>
      </c>
      <c r="P44" s="66">
        <v>1</v>
      </c>
      <c r="Q44" s="68" t="str">
        <f>VLOOKUP(O44, '[1]لیست محصولات اردیبهشت ۱۴۰۳'!B:C,2,0)</f>
        <v>کوتوا دانکن | Kotowa Duncan</v>
      </c>
      <c r="R44" s="66"/>
      <c r="S44" s="69">
        <f>VLOOKUP(O44, '[1]لیست محصولات اردیبهشت ۱۴۰۳'!B:F,5,0)</f>
        <v>150</v>
      </c>
      <c r="T44" s="70">
        <f>VLOOKUP(O44, '[1]لیست محصولات اردیبهشت ۱۴۰۳'!B:G,6,0)</f>
        <v>2550000</v>
      </c>
      <c r="U44" s="71"/>
      <c r="V44" s="72">
        <f t="shared" si="1"/>
        <v>0</v>
      </c>
      <c r="W44" s="69">
        <f t="shared" si="2"/>
        <v>1</v>
      </c>
      <c r="X44" s="70">
        <f t="shared" si="3"/>
        <v>2550000</v>
      </c>
      <c r="Y44" s="73"/>
      <c r="Z44" s="70">
        <f t="shared" si="4"/>
        <v>2550000</v>
      </c>
      <c r="AA44" s="244"/>
      <c r="AB44" s="243"/>
      <c r="AC44" s="242"/>
      <c r="AD44" s="241"/>
      <c r="AE44" s="74"/>
      <c r="AF44" s="75"/>
      <c r="AH44" s="22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02">
        <v>20</v>
      </c>
      <c r="H45" s="9">
        <v>276598353253</v>
      </c>
      <c r="I45" s="102" t="s">
        <v>1905</v>
      </c>
      <c r="J45" s="102"/>
      <c r="K45" s="10" t="str">
        <f t="shared" ca="1" si="0"/>
        <v/>
      </c>
      <c r="L45" s="11" t="s">
        <v>723</v>
      </c>
      <c r="M45" s="11" t="s">
        <v>890</v>
      </c>
      <c r="N45" s="11"/>
      <c r="O45" s="102">
        <v>5511.2</v>
      </c>
      <c r="P45" s="102">
        <v>3</v>
      </c>
      <c r="Q45" s="12" t="str">
        <f>VLOOKUP(O45, '[1]لیست محصولات اردیبهشت ۱۴۰۳'!B:C,2,0)</f>
        <v>هامبلا | Hambella</v>
      </c>
      <c r="R45" s="102"/>
      <c r="S45" s="11">
        <f>VLOOKUP(O45, '[1]لیست محصولات اردیبهشت ۱۴۰۳'!B:F,5,0)</f>
        <v>750</v>
      </c>
      <c r="T45" s="13">
        <f>VLOOKUP(O45, '[1]لیست محصولات اردیبهشت ۱۴۰۳'!B:G,6,0)</f>
        <v>13350000</v>
      </c>
      <c r="U45" s="24"/>
      <c r="V45" s="15">
        <f t="shared" si="1"/>
        <v>0</v>
      </c>
      <c r="W45" s="11">
        <f t="shared" si="2"/>
        <v>3</v>
      </c>
      <c r="X45" s="13">
        <f t="shared" si="3"/>
        <v>40050000</v>
      </c>
      <c r="Y45" s="16"/>
      <c r="Z45" s="13">
        <f t="shared" si="4"/>
        <v>40050000</v>
      </c>
      <c r="AA45" s="17" t="s">
        <v>38</v>
      </c>
      <c r="AB45" s="12" t="s">
        <v>1931</v>
      </c>
      <c r="AC45" s="18" t="s">
        <v>1930</v>
      </c>
      <c r="AD45" s="19" t="s">
        <v>41</v>
      </c>
      <c r="AE45" s="18"/>
      <c r="AF45" s="20"/>
      <c r="AG45" s="21" t="str">
        <f t="shared" si="5"/>
        <v>TRUE</v>
      </c>
      <c r="AH45" s="22" t="str">
        <f t="shared" si="6"/>
        <v>تهران ديباجی جنوبی-رحمانی-بعداز استخر کوثر- نبش یشمی-برج نگین دیباجی - واحد۱۹۱ * تحویل لابی داده شود*  - حسام اسدی 09127790643</v>
      </c>
    </row>
    <row r="46" spans="1:34" ht="22.35" customHeight="1">
      <c r="A46" s="7"/>
      <c r="B46" s="7"/>
      <c r="C46" s="7"/>
      <c r="D46" s="7"/>
      <c r="E46" s="7"/>
      <c r="F46" s="8"/>
      <c r="G46" s="102">
        <v>21</v>
      </c>
      <c r="H46" s="9">
        <v>284979</v>
      </c>
      <c r="I46" s="102" t="s">
        <v>1905</v>
      </c>
      <c r="J46" s="102" t="s">
        <v>1306</v>
      </c>
      <c r="K46" s="10" t="str">
        <f t="shared" ca="1" si="0"/>
        <v/>
      </c>
      <c r="L46" s="11" t="s">
        <v>1922</v>
      </c>
      <c r="M46" s="11" t="s">
        <v>1932</v>
      </c>
      <c r="N46" s="11" t="s">
        <v>1933</v>
      </c>
      <c r="O46" s="102">
        <v>5501.3</v>
      </c>
      <c r="P46" s="102">
        <v>1</v>
      </c>
      <c r="Q46" s="12" t="str">
        <f>VLOOKUP(O46, '[1]لیست محصولات اردیبهشت ۱۴۰۳'!B:C,2,0)</f>
        <v>ورتکس | Vortex</v>
      </c>
      <c r="R46" s="102"/>
      <c r="S46" s="11">
        <f>VLOOKUP(O46, '[1]لیست محصولات اردیبهشت ۱۴۰۳'!B:F,5,0)</f>
        <v>4000</v>
      </c>
      <c r="T46" s="13">
        <f>VLOOKUP(O46, '[1]لیست محصولات اردیبهشت ۱۴۰۳'!B:G,6,0)</f>
        <v>51200000</v>
      </c>
      <c r="U46" s="24"/>
      <c r="V46" s="15">
        <f t="shared" si="1"/>
        <v>0</v>
      </c>
      <c r="W46" s="11">
        <f t="shared" si="2"/>
        <v>1</v>
      </c>
      <c r="X46" s="13">
        <f t="shared" si="3"/>
        <v>51200000</v>
      </c>
      <c r="Y46" s="16"/>
      <c r="Z46" s="13">
        <f t="shared" si="4"/>
        <v>51200000</v>
      </c>
      <c r="AA46" s="17" t="s">
        <v>33</v>
      </c>
      <c r="AB46" s="12" t="s">
        <v>1934</v>
      </c>
      <c r="AC46" s="18" t="s">
        <v>1935</v>
      </c>
      <c r="AD46" s="19"/>
      <c r="AE46" s="120" t="s">
        <v>1936</v>
      </c>
      <c r="AF46" s="20"/>
      <c r="AG46" s="21" t="str">
        <f t="shared" si="5"/>
        <v>TRUE</v>
      </c>
      <c r="AH46" s="22" t="str">
        <f t="shared" si="6"/>
        <v>کرمان خیابان هزارویکشب شمالی نبش کوچه دو ساختمان تجاری طبقه اول کافه لژر - سبحان عالمی 09369347320</v>
      </c>
    </row>
    <row r="47" spans="1:34" ht="22.35" customHeight="1">
      <c r="A47" s="7"/>
      <c r="B47" s="7"/>
      <c r="C47" s="7"/>
      <c r="D47" s="7"/>
      <c r="E47" s="7"/>
      <c r="F47" s="8"/>
      <c r="G47" s="63">
        <v>22</v>
      </c>
      <c r="H47" s="64" t="s">
        <v>128</v>
      </c>
      <c r="I47" s="63" t="s">
        <v>1905</v>
      </c>
      <c r="J47" s="102" t="s">
        <v>1306</v>
      </c>
      <c r="K47" s="10" t="str">
        <f t="shared" ca="1" si="0"/>
        <v/>
      </c>
      <c r="L47" s="11" t="s">
        <v>485</v>
      </c>
      <c r="M47" s="11" t="s">
        <v>1937</v>
      </c>
      <c r="N47" s="11" t="s">
        <v>1938</v>
      </c>
      <c r="O47" s="102">
        <v>5501.3</v>
      </c>
      <c r="P47" s="102">
        <v>1</v>
      </c>
      <c r="Q47" s="12" t="str">
        <f>VLOOKUP(O47, '[1]لیست محصولات اردیبهشت ۱۴۰۳'!B:C,2,0)</f>
        <v>ورتکس | Vortex</v>
      </c>
      <c r="R47" s="102"/>
      <c r="S47" s="11">
        <f>VLOOKUP(O47, '[1]لیست محصولات اردیبهشت ۱۴۰۳'!B:F,5,0)</f>
        <v>4000</v>
      </c>
      <c r="T47" s="13">
        <f>VLOOKUP(O47, '[1]لیست محصولات اردیبهشت ۱۴۰۳'!B:G,6,0)</f>
        <v>51200000</v>
      </c>
      <c r="U47" s="14"/>
      <c r="V47" s="15">
        <f t="shared" si="1"/>
        <v>0</v>
      </c>
      <c r="W47" s="11">
        <f t="shared" si="2"/>
        <v>1</v>
      </c>
      <c r="X47" s="13">
        <f t="shared" si="3"/>
        <v>51200000</v>
      </c>
      <c r="Y47" s="16"/>
      <c r="Z47" s="13">
        <f t="shared" si="4"/>
        <v>51200000</v>
      </c>
      <c r="AA47" s="17" t="s">
        <v>83</v>
      </c>
      <c r="AB47" s="12" t="s">
        <v>1939</v>
      </c>
      <c r="AC47" s="18" t="s">
        <v>1940</v>
      </c>
      <c r="AD47" s="19"/>
      <c r="AE47" s="120" t="s">
        <v>1936</v>
      </c>
      <c r="AF47" s="20"/>
      <c r="AG47" s="21" t="str">
        <f t="shared" si="5"/>
        <v>TRUE</v>
      </c>
      <c r="AH47" s="22" t="str">
        <f t="shared" si="6"/>
        <v>مشهد ملاصدرا 27 - نبش طالقانی 29 کافه مدلن - محمد نادمی 09154506215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02">
        <v>23</v>
      </c>
      <c r="H48" s="9">
        <v>276605152885</v>
      </c>
      <c r="I48" s="102" t="s">
        <v>1905</v>
      </c>
      <c r="J48" s="102"/>
      <c r="K48" s="10" t="str">
        <f t="shared" ca="1" si="0"/>
        <v/>
      </c>
      <c r="L48" s="11" t="s">
        <v>212</v>
      </c>
      <c r="M48" s="11" t="s">
        <v>213</v>
      </c>
      <c r="N48" s="11"/>
      <c r="O48" s="102">
        <v>5523.2</v>
      </c>
      <c r="P48" s="102">
        <v>1</v>
      </c>
      <c r="Q48" s="12" t="str">
        <f>VLOOKUP(O48, '[1]لیست محصولات اردیبهشت ۱۴۰۳'!B:C,2,0)</f>
        <v>کوتوا دانکن | Kotowa Duncan</v>
      </c>
      <c r="R48" s="102"/>
      <c r="S48" s="11">
        <f>VLOOKUP(O48, '[1]لیست محصولات اردیبهشت ۱۴۰۳'!B:F,5,0)</f>
        <v>750</v>
      </c>
      <c r="T48" s="13">
        <f>VLOOKUP(O48, '[1]لیست محصولات اردیبهشت ۱۴۰۳'!B:G,6,0)</f>
        <v>12150000</v>
      </c>
      <c r="U48" s="14"/>
      <c r="V48" s="15">
        <f t="shared" si="1"/>
        <v>0</v>
      </c>
      <c r="W48" s="11">
        <f t="shared" si="2"/>
        <v>1</v>
      </c>
      <c r="X48" s="13">
        <f t="shared" si="3"/>
        <v>12150000</v>
      </c>
      <c r="Y48" s="16"/>
      <c r="Z48" s="13">
        <f t="shared" si="4"/>
        <v>12150000</v>
      </c>
      <c r="AA48" s="17" t="s">
        <v>38</v>
      </c>
      <c r="AB48" s="12" t="s">
        <v>214</v>
      </c>
      <c r="AC48" s="18" t="s">
        <v>215</v>
      </c>
      <c r="AD48" s="19" t="s">
        <v>41</v>
      </c>
      <c r="AE48" s="18"/>
      <c r="AF48" s="20"/>
      <c r="AG48" s="21" t="str">
        <f t="shared" si="5"/>
        <v>TRUE</v>
      </c>
      <c r="AH48" s="22" t="str">
        <f t="shared" si="6"/>
        <v>تهران بلوار قیطریه-خیابان سلیمانی شرقی-کوچه مینو-پلاک ۱۳-واحد ۱  - پرهام رجبی مهر 09127362617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02"/>
      <c r="H49" s="9"/>
      <c r="I49" s="102"/>
      <c r="J49" s="102"/>
      <c r="K49" s="10" t="str">
        <f t="shared" ca="1" si="0"/>
        <v/>
      </c>
      <c r="L49" s="11"/>
      <c r="M49" s="11"/>
      <c r="N49" s="11"/>
      <c r="O49" s="102"/>
      <c r="P49" s="102"/>
      <c r="Q49" s="12" t="e">
        <f>VLOOKUP(O49, '[1]لیست محصولات اردیبهشت ۱۴۰۳'!B:C,2,0)</f>
        <v>#N/A</v>
      </c>
      <c r="R49" s="102"/>
      <c r="S49" s="11" t="e">
        <f>VLOOKUP(O49, '[1]لیست محصولات اردیبهشت ۱۴۰۳'!B:F,5,0)</f>
        <v>#N/A</v>
      </c>
      <c r="T49" s="13" t="e">
        <f>VLOOKUP(O49, '[1]لیست محصولات اردیبهشت ۱۴۰۳'!B:G,6,0)</f>
        <v>#N/A</v>
      </c>
      <c r="U49" s="14"/>
      <c r="V49" s="15">
        <f t="shared" si="1"/>
        <v>0</v>
      </c>
      <c r="W49" s="11">
        <f t="shared" si="2"/>
        <v>0</v>
      </c>
      <c r="X49" s="13" t="e">
        <f t="shared" si="3"/>
        <v>#N/A</v>
      </c>
      <c r="Y49" s="16"/>
      <c r="Z49" s="13" t="e">
        <f t="shared" si="4"/>
        <v>#N/A</v>
      </c>
      <c r="AA49" s="17"/>
      <c r="AB49" s="12"/>
      <c r="AC49" s="18"/>
      <c r="AD49" s="19"/>
      <c r="AE49" s="18"/>
      <c r="AF49" s="20"/>
      <c r="AG49" s="21" t="str">
        <f t="shared" si="5"/>
        <v>FALSE</v>
      </c>
      <c r="AH49" s="22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02"/>
      <c r="H50" s="9"/>
      <c r="I50" s="102"/>
      <c r="J50" s="102"/>
      <c r="K50" s="10" t="str">
        <f t="shared" ca="1" si="0"/>
        <v/>
      </c>
      <c r="L50" s="11"/>
      <c r="M50" s="11"/>
      <c r="N50" s="11"/>
      <c r="O50" s="102"/>
      <c r="P50" s="102"/>
      <c r="Q50" s="12" t="e">
        <f>VLOOKUP(O50, '[1]لیست محصولات اردیبهشت ۱۴۰۳'!B:C,2,0)</f>
        <v>#N/A</v>
      </c>
      <c r="R50" s="102"/>
      <c r="S50" s="11" t="e">
        <f>VLOOKUP(O50, '[1]لیست محصولات اردیبهشت ۱۴۰۳'!B:F,5,0)</f>
        <v>#N/A</v>
      </c>
      <c r="T50" s="13" t="e">
        <f>VLOOKUP(O50, '[1]لیست محصولات اردیبهشت ۱۴۰۳'!B:G,6,0)</f>
        <v>#N/A</v>
      </c>
      <c r="U50" s="24"/>
      <c r="V50" s="15">
        <f t="shared" si="1"/>
        <v>0</v>
      </c>
      <c r="W50" s="11">
        <f t="shared" si="2"/>
        <v>0</v>
      </c>
      <c r="X50" s="13" t="e">
        <f t="shared" si="3"/>
        <v>#N/A</v>
      </c>
      <c r="Y50" s="16"/>
      <c r="Z50" s="13" t="e">
        <f t="shared" si="4"/>
        <v>#N/A</v>
      </c>
      <c r="AA50" s="17"/>
      <c r="AB50" s="12"/>
      <c r="AC50" s="18"/>
      <c r="AD50" s="19"/>
      <c r="AE50" s="18"/>
      <c r="AF50" s="20"/>
      <c r="AG50" s="21" t="str">
        <f t="shared" si="5"/>
        <v>FALSE</v>
      </c>
      <c r="AH50" s="22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02"/>
      <c r="H51" s="9"/>
      <c r="I51" s="102"/>
      <c r="J51" s="102"/>
      <c r="K51" s="10" t="str">
        <f t="shared" ca="1" si="0"/>
        <v/>
      </c>
      <c r="L51" s="11"/>
      <c r="M51" s="11"/>
      <c r="N51" s="11"/>
      <c r="O51" s="102"/>
      <c r="P51" s="102"/>
      <c r="Q51" s="12" t="e">
        <f>VLOOKUP(O51, '[1]لیست محصولات اردیبهشت ۱۴۰۳'!B:C,2,0)</f>
        <v>#N/A</v>
      </c>
      <c r="R51" s="102"/>
      <c r="S51" s="11" t="e">
        <f>VLOOKUP(O51, '[1]لیست محصولات اردیبهشت ۱۴۰۳'!B:F,5,0)</f>
        <v>#N/A</v>
      </c>
      <c r="T51" s="13" t="e">
        <f>VLOOKUP(O51, '[1]لیست محصولات اردیبهشت ۱۴۰۳'!B:G,6,0)</f>
        <v>#N/A</v>
      </c>
      <c r="U51" s="14"/>
      <c r="V51" s="15">
        <f t="shared" si="1"/>
        <v>0</v>
      </c>
      <c r="W51" s="11">
        <f t="shared" si="2"/>
        <v>0</v>
      </c>
      <c r="X51" s="13" t="e">
        <f t="shared" si="3"/>
        <v>#N/A</v>
      </c>
      <c r="Y51" s="16"/>
      <c r="Z51" s="13" t="e">
        <f t="shared" si="4"/>
        <v>#N/A</v>
      </c>
      <c r="AA51" s="17"/>
      <c r="AB51" s="12"/>
      <c r="AC51" s="18"/>
      <c r="AD51" s="19"/>
      <c r="AE51" s="18"/>
      <c r="AF51" s="20"/>
      <c r="AG51" s="21" t="str">
        <f t="shared" si="5"/>
        <v>FALSE</v>
      </c>
      <c r="AH51" s="22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02"/>
      <c r="H52" s="9"/>
      <c r="I52" s="102"/>
      <c r="J52" s="102"/>
      <c r="K52" s="10" t="str">
        <f t="shared" ca="1" si="0"/>
        <v/>
      </c>
      <c r="L52" s="11"/>
      <c r="M52" s="11"/>
      <c r="N52" s="11"/>
      <c r="O52" s="102"/>
      <c r="P52" s="102"/>
      <c r="Q52" s="12" t="e">
        <f>VLOOKUP(O52, '[1]لیست محصولات اردیبهشت ۱۴۰۳'!B:C,2,0)</f>
        <v>#N/A</v>
      </c>
      <c r="R52" s="102"/>
      <c r="S52" s="11" t="e">
        <f>VLOOKUP(O52, '[1]لیست محصولات اردیبهشت ۱۴۰۳'!B:F,5,0)</f>
        <v>#N/A</v>
      </c>
      <c r="T52" s="13" t="e">
        <f>VLOOKUP(O52, '[1]لیست محصولات اردیبهشت ۱۴۰۳'!B:G,6,0)</f>
        <v>#N/A</v>
      </c>
      <c r="U52" s="14"/>
      <c r="V52" s="15">
        <f t="shared" si="1"/>
        <v>0</v>
      </c>
      <c r="W52" s="11">
        <f t="shared" si="2"/>
        <v>0</v>
      </c>
      <c r="X52" s="13" t="e">
        <f t="shared" si="3"/>
        <v>#N/A</v>
      </c>
      <c r="Y52" s="16"/>
      <c r="Z52" s="13" t="e">
        <f t="shared" si="4"/>
        <v>#N/A</v>
      </c>
      <c r="AA52" s="17"/>
      <c r="AB52" s="12"/>
      <c r="AC52" s="18"/>
      <c r="AD52" s="19"/>
      <c r="AE52" s="18"/>
      <c r="AF52" s="20"/>
      <c r="AG52" s="21" t="str">
        <f t="shared" si="5"/>
        <v>FALSE</v>
      </c>
      <c r="AH52" s="22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02"/>
      <c r="H53" s="9"/>
      <c r="I53" s="102"/>
      <c r="J53" s="102"/>
      <c r="K53" s="10" t="str">
        <f t="shared" ca="1" si="0"/>
        <v/>
      </c>
      <c r="L53" s="11"/>
      <c r="M53" s="11"/>
      <c r="N53" s="11"/>
      <c r="O53" s="102"/>
      <c r="P53" s="102"/>
      <c r="Q53" s="12" t="e">
        <f>VLOOKUP(O53, '[1]لیست محصولات اردیبهشت ۱۴۰۳'!B:C,2,0)</f>
        <v>#N/A</v>
      </c>
      <c r="R53" s="102"/>
      <c r="S53" s="11" t="e">
        <f>VLOOKUP(O53, '[1]لیست محصولات اردیبهشت ۱۴۰۳'!B:F,5,0)</f>
        <v>#N/A</v>
      </c>
      <c r="T53" s="13" t="e">
        <f>VLOOKUP(O53, '[1]لیست محصولات اردیبهشت ۱۴۰۳'!B:G,6,0)</f>
        <v>#N/A</v>
      </c>
      <c r="U53" s="14"/>
      <c r="V53" s="15">
        <f t="shared" si="1"/>
        <v>0</v>
      </c>
      <c r="W53" s="11">
        <f t="shared" si="2"/>
        <v>0</v>
      </c>
      <c r="X53" s="13" t="e">
        <f t="shared" si="3"/>
        <v>#N/A</v>
      </c>
      <c r="Y53" s="16"/>
      <c r="Z53" s="13" t="e">
        <f t="shared" si="4"/>
        <v>#N/A</v>
      </c>
      <c r="AA53" s="17"/>
      <c r="AB53" s="12"/>
      <c r="AC53" s="18"/>
      <c r="AD53" s="19"/>
      <c r="AE53" s="18"/>
      <c r="AF53" s="20"/>
      <c r="AG53" s="21" t="str">
        <f t="shared" si="5"/>
        <v>FALSE</v>
      </c>
      <c r="AH53" s="22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02"/>
      <c r="H54" s="9"/>
      <c r="I54" s="102"/>
      <c r="J54" s="102"/>
      <c r="K54" s="10" t="str">
        <f t="shared" ca="1" si="0"/>
        <v/>
      </c>
      <c r="L54" s="11"/>
      <c r="M54" s="11"/>
      <c r="N54" s="11"/>
      <c r="O54" s="102"/>
      <c r="P54" s="102"/>
      <c r="Q54" s="12" t="e">
        <f>VLOOKUP(O54, '[1]لیست محصولات اردیبهشت ۱۴۰۳'!B:C,2,0)</f>
        <v>#N/A</v>
      </c>
      <c r="R54" s="102"/>
      <c r="S54" s="11" t="e">
        <f>VLOOKUP(O54, '[1]لیست محصولات اردیبهشت ۱۴۰۳'!B:F,5,0)</f>
        <v>#N/A</v>
      </c>
      <c r="T54" s="13" t="e">
        <f>VLOOKUP(O54, '[1]لیست محصولات اردیبهشت ۱۴۰۳'!B:G,6,0)</f>
        <v>#N/A</v>
      </c>
      <c r="U54" s="14"/>
      <c r="V54" s="15">
        <f t="shared" si="1"/>
        <v>0</v>
      </c>
      <c r="W54" s="11">
        <f t="shared" si="2"/>
        <v>0</v>
      </c>
      <c r="X54" s="13" t="e">
        <f t="shared" si="3"/>
        <v>#N/A</v>
      </c>
      <c r="Y54" s="16"/>
      <c r="Z54" s="13" t="e">
        <f t="shared" si="4"/>
        <v>#N/A</v>
      </c>
      <c r="AA54" s="17"/>
      <c r="AB54" s="12"/>
      <c r="AC54" s="18"/>
      <c r="AD54" s="19"/>
      <c r="AE54" s="18"/>
      <c r="AF54" s="20"/>
      <c r="AG54" s="21" t="str">
        <f t="shared" si="5"/>
        <v>FALSE</v>
      </c>
      <c r="AH54" s="22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02"/>
      <c r="H55" s="9"/>
      <c r="I55" s="102"/>
      <c r="J55" s="102"/>
      <c r="K55" s="10" t="str">
        <f t="shared" ca="1" si="0"/>
        <v/>
      </c>
      <c r="L55" s="11"/>
      <c r="M55" s="11"/>
      <c r="N55" s="11"/>
      <c r="O55" s="102"/>
      <c r="P55" s="102"/>
      <c r="Q55" s="12" t="e">
        <f>VLOOKUP(O55, '[1]لیست محصولات اردیبهشت ۱۴۰۳'!B:C,2,0)</f>
        <v>#N/A</v>
      </c>
      <c r="R55" s="102"/>
      <c r="S55" s="11" t="e">
        <f>VLOOKUP(O55, '[1]لیست محصولات اردیبهشت ۱۴۰۳'!B:F,5,0)</f>
        <v>#N/A</v>
      </c>
      <c r="T55" s="13" t="e">
        <f>VLOOKUP(O55, '[1]لیست محصولات اردیبهشت ۱۴۰۳'!B:G,6,0)</f>
        <v>#N/A</v>
      </c>
      <c r="U55" s="24"/>
      <c r="V55" s="15">
        <f t="shared" si="1"/>
        <v>0</v>
      </c>
      <c r="W55" s="11">
        <f t="shared" si="2"/>
        <v>0</v>
      </c>
      <c r="X55" s="13" t="e">
        <f t="shared" si="3"/>
        <v>#N/A</v>
      </c>
      <c r="Y55" s="16"/>
      <c r="Z55" s="13" t="e">
        <f t="shared" si="4"/>
        <v>#N/A</v>
      </c>
      <c r="AA55" s="17"/>
      <c r="AB55" s="12"/>
      <c r="AC55" s="18"/>
      <c r="AD55" s="19"/>
      <c r="AE55" s="18"/>
      <c r="AF55" s="20"/>
      <c r="AG55" s="21" t="str">
        <f t="shared" si="5"/>
        <v>FALSE</v>
      </c>
      <c r="AH55" s="22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02"/>
      <c r="H56" s="9"/>
      <c r="I56" s="102"/>
      <c r="J56" s="102"/>
      <c r="K56" s="10" t="str">
        <f t="shared" ca="1" si="0"/>
        <v/>
      </c>
      <c r="L56" s="11"/>
      <c r="M56" s="11"/>
      <c r="N56" s="11"/>
      <c r="O56" s="102"/>
      <c r="P56" s="102"/>
      <c r="Q56" s="12" t="e">
        <f>VLOOKUP(O56, '[1]لیست محصولات اردیبهشت ۱۴۰۳'!B:C,2,0)</f>
        <v>#N/A</v>
      </c>
      <c r="R56" s="102"/>
      <c r="S56" s="11" t="e">
        <f>VLOOKUP(O56, '[1]لیست محصولات اردیبهشت ۱۴۰۳'!B:F,5,0)</f>
        <v>#N/A</v>
      </c>
      <c r="T56" s="13" t="e">
        <f>VLOOKUP(O56, '[1]لیست محصولات اردیبهشت ۱۴۰۳'!B:G,6,0)</f>
        <v>#N/A</v>
      </c>
      <c r="U56" s="14"/>
      <c r="V56" s="15">
        <f t="shared" si="1"/>
        <v>0</v>
      </c>
      <c r="W56" s="11">
        <f t="shared" si="2"/>
        <v>0</v>
      </c>
      <c r="X56" s="13" t="e">
        <f t="shared" si="3"/>
        <v>#N/A</v>
      </c>
      <c r="Y56" s="16"/>
      <c r="Z56" s="13" t="e">
        <f t="shared" si="4"/>
        <v>#N/A</v>
      </c>
      <c r="AA56" s="17"/>
      <c r="AB56" s="12"/>
      <c r="AC56" s="18"/>
      <c r="AD56" s="19"/>
      <c r="AE56" s="18"/>
      <c r="AF56" s="20"/>
      <c r="AG56" s="21" t="str">
        <f t="shared" si="5"/>
        <v>FALSE</v>
      </c>
      <c r="AH56" s="22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02"/>
      <c r="H57" s="9"/>
      <c r="I57" s="102"/>
      <c r="J57" s="102"/>
      <c r="K57" s="10" t="str">
        <f t="shared" ca="1" si="0"/>
        <v/>
      </c>
      <c r="L57" s="11"/>
      <c r="M57" s="11"/>
      <c r="N57" s="11"/>
      <c r="O57" s="102"/>
      <c r="P57" s="102"/>
      <c r="Q57" s="12" t="e">
        <f>VLOOKUP(O57, '[1]لیست محصولات اردیبهشت ۱۴۰۳'!B:C,2,0)</f>
        <v>#N/A</v>
      </c>
      <c r="R57" s="102"/>
      <c r="S57" s="11" t="e">
        <f>VLOOKUP(O57, '[1]لیست محصولات اردیبهشت ۱۴۰۳'!B:F,5,0)</f>
        <v>#N/A</v>
      </c>
      <c r="T57" s="13" t="e">
        <f>VLOOKUP(O57, '[1]لیست محصولات اردیبهشت ۱۴۰۳'!B:G,6,0)</f>
        <v>#N/A</v>
      </c>
      <c r="U57" s="14"/>
      <c r="V57" s="15">
        <f t="shared" si="1"/>
        <v>0</v>
      </c>
      <c r="W57" s="11">
        <f t="shared" si="2"/>
        <v>0</v>
      </c>
      <c r="X57" s="13" t="e">
        <f t="shared" si="3"/>
        <v>#N/A</v>
      </c>
      <c r="Y57" s="16"/>
      <c r="Z57" s="13" t="e">
        <f t="shared" si="4"/>
        <v>#N/A</v>
      </c>
      <c r="AA57" s="17"/>
      <c r="AB57" s="12"/>
      <c r="AC57" s="18"/>
      <c r="AD57" s="19"/>
      <c r="AE57" s="18"/>
      <c r="AF57" s="20"/>
      <c r="AG57" s="21" t="str">
        <f t="shared" si="5"/>
        <v>FALSE</v>
      </c>
      <c r="AH57" s="22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02"/>
      <c r="H58" s="9"/>
      <c r="I58" s="102"/>
      <c r="J58" s="102"/>
      <c r="K58" s="10" t="str">
        <f t="shared" ca="1" si="0"/>
        <v/>
      </c>
      <c r="L58" s="11"/>
      <c r="M58" s="11"/>
      <c r="N58" s="11"/>
      <c r="O58" s="102"/>
      <c r="P58" s="102"/>
      <c r="Q58" s="12" t="e">
        <f>VLOOKUP(O58, '[1]لیست محصولات اردیبهشت ۱۴۰۳'!B:C,2,0)</f>
        <v>#N/A</v>
      </c>
      <c r="R58" s="102"/>
      <c r="S58" s="11" t="e">
        <f>VLOOKUP(O58, '[1]لیست محصولات اردیبهشت ۱۴۰۳'!B:F,5,0)</f>
        <v>#N/A</v>
      </c>
      <c r="T58" s="13" t="e">
        <f>VLOOKUP(O58, '[1]لیست محصولات اردیبهشت ۱۴۰۳'!B:G,6,0)</f>
        <v>#N/A</v>
      </c>
      <c r="U58" s="14"/>
      <c r="V58" s="15">
        <f t="shared" si="1"/>
        <v>0</v>
      </c>
      <c r="W58" s="11">
        <f t="shared" si="2"/>
        <v>0</v>
      </c>
      <c r="X58" s="13" t="e">
        <f t="shared" si="3"/>
        <v>#N/A</v>
      </c>
      <c r="Y58" s="16"/>
      <c r="Z58" s="13" t="e">
        <f t="shared" si="4"/>
        <v>#N/A</v>
      </c>
      <c r="AA58" s="17"/>
      <c r="AB58" s="12"/>
      <c r="AC58" s="18"/>
      <c r="AD58" s="19"/>
      <c r="AE58" s="18"/>
      <c r="AF58" s="20"/>
      <c r="AG58" s="21" t="str">
        <f t="shared" si="5"/>
        <v>FALSE</v>
      </c>
      <c r="AH58" s="22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02"/>
      <c r="H59" s="9"/>
      <c r="I59" s="102"/>
      <c r="J59" s="102"/>
      <c r="K59" s="10" t="str">
        <f t="shared" ca="1" si="0"/>
        <v/>
      </c>
      <c r="L59" s="11"/>
      <c r="M59" s="11"/>
      <c r="N59" s="11"/>
      <c r="O59" s="102"/>
      <c r="P59" s="102"/>
      <c r="Q59" s="12" t="e">
        <f>VLOOKUP(O59, '[1]لیست محصولات اردیبهشت ۱۴۰۳'!B:C,2,0)</f>
        <v>#N/A</v>
      </c>
      <c r="R59" s="102"/>
      <c r="S59" s="11" t="e">
        <f>VLOOKUP(O59, '[1]لیست محصولات اردیبهشت ۱۴۰۳'!B:F,5,0)</f>
        <v>#N/A</v>
      </c>
      <c r="T59" s="13" t="e">
        <f>VLOOKUP(O59, '[1]لیست محصولات اردیبهشت ۱۴۰۳'!B:G,6,0)</f>
        <v>#N/A</v>
      </c>
      <c r="U59" s="14"/>
      <c r="V59" s="15">
        <f t="shared" si="1"/>
        <v>0</v>
      </c>
      <c r="W59" s="11">
        <f t="shared" si="2"/>
        <v>0</v>
      </c>
      <c r="X59" s="13" t="e">
        <f t="shared" si="3"/>
        <v>#N/A</v>
      </c>
      <c r="Y59" s="16"/>
      <c r="Z59" s="13" t="e">
        <f t="shared" si="4"/>
        <v>#N/A</v>
      </c>
      <c r="AA59" s="17"/>
      <c r="AB59" s="12"/>
      <c r="AC59" s="18"/>
      <c r="AD59" s="19"/>
      <c r="AE59" s="18"/>
      <c r="AF59" s="20"/>
      <c r="AG59" s="21" t="str">
        <f t="shared" si="5"/>
        <v>FALSE</v>
      </c>
      <c r="AH59" s="22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02"/>
      <c r="H60" s="9"/>
      <c r="I60" s="102"/>
      <c r="J60" s="102"/>
      <c r="K60" s="10" t="str">
        <f t="shared" ca="1" si="0"/>
        <v/>
      </c>
      <c r="L60" s="11"/>
      <c r="M60" s="11"/>
      <c r="N60" s="11"/>
      <c r="O60" s="102"/>
      <c r="P60" s="102"/>
      <c r="Q60" s="12" t="e">
        <f>VLOOKUP(O60, '[1]لیست محصولات اردیبهشت ۱۴۰۳'!B:C,2,0)</f>
        <v>#N/A</v>
      </c>
      <c r="R60" s="102"/>
      <c r="S60" s="11" t="e">
        <f>VLOOKUP(O60, '[1]لیست محصولات اردیبهشت ۱۴۰۳'!B:F,5,0)</f>
        <v>#N/A</v>
      </c>
      <c r="T60" s="13" t="e">
        <f>VLOOKUP(O60, '[1]لیست محصولات اردیبهشت ۱۴۰۳'!B:G,6,0)</f>
        <v>#N/A</v>
      </c>
      <c r="U60" s="14"/>
      <c r="V60" s="15">
        <f t="shared" si="1"/>
        <v>0</v>
      </c>
      <c r="W60" s="11">
        <f t="shared" si="2"/>
        <v>0</v>
      </c>
      <c r="X60" s="13" t="e">
        <f t="shared" si="3"/>
        <v>#N/A</v>
      </c>
      <c r="Y60" s="16"/>
      <c r="Z60" s="13" t="e">
        <f t="shared" si="4"/>
        <v>#N/A</v>
      </c>
      <c r="AA60" s="17"/>
      <c r="AB60" s="12"/>
      <c r="AC60" s="18"/>
      <c r="AD60" s="19"/>
      <c r="AE60" s="18"/>
      <c r="AF60" s="20"/>
      <c r="AG60" s="21" t="str">
        <f t="shared" si="5"/>
        <v>FALSE</v>
      </c>
      <c r="AH60" s="22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02"/>
      <c r="H61" s="9"/>
      <c r="I61" s="102"/>
      <c r="J61" s="102"/>
      <c r="K61" s="10" t="str">
        <f t="shared" ca="1" si="0"/>
        <v/>
      </c>
      <c r="L61" s="11"/>
      <c r="M61" s="11"/>
      <c r="N61" s="11"/>
      <c r="O61" s="102"/>
      <c r="P61" s="102"/>
      <c r="Q61" s="12" t="e">
        <f>VLOOKUP(O61, '[1]لیست محصولات اردیبهشت ۱۴۰۳'!B:C,2,0)</f>
        <v>#N/A</v>
      </c>
      <c r="R61" s="102"/>
      <c r="S61" s="11" t="e">
        <f>VLOOKUP(O61, '[1]لیست محصولات اردیبهشت ۱۴۰۳'!B:F,5,0)</f>
        <v>#N/A</v>
      </c>
      <c r="T61" s="13" t="e">
        <f>VLOOKUP(O61, '[1]لیست محصولات اردیبهشت ۱۴۰۳'!B:G,6,0)</f>
        <v>#N/A</v>
      </c>
      <c r="U61" s="14"/>
      <c r="V61" s="15">
        <f t="shared" si="1"/>
        <v>0</v>
      </c>
      <c r="W61" s="11">
        <f t="shared" si="2"/>
        <v>0</v>
      </c>
      <c r="X61" s="13" t="e">
        <f t="shared" si="3"/>
        <v>#N/A</v>
      </c>
      <c r="Y61" s="16"/>
      <c r="Z61" s="13" t="e">
        <f t="shared" si="4"/>
        <v>#N/A</v>
      </c>
      <c r="AA61" s="17"/>
      <c r="AB61" s="12"/>
      <c r="AC61" s="18"/>
      <c r="AD61" s="19"/>
      <c r="AE61" s="18"/>
      <c r="AF61" s="20"/>
      <c r="AG61" s="21" t="str">
        <f t="shared" si="5"/>
        <v>FALSE</v>
      </c>
      <c r="AH61" s="22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02"/>
      <c r="H62" s="9"/>
      <c r="I62" s="102"/>
      <c r="J62" s="102"/>
      <c r="K62" s="10" t="str">
        <f t="shared" ca="1" si="0"/>
        <v/>
      </c>
      <c r="L62" s="11"/>
      <c r="M62" s="11"/>
      <c r="N62" s="11"/>
      <c r="O62" s="102"/>
      <c r="P62" s="102"/>
      <c r="Q62" s="12" t="e">
        <f>VLOOKUP(O62, '[1]لیست محصولات اردیبهشت ۱۴۰۳'!B:C,2,0)</f>
        <v>#N/A</v>
      </c>
      <c r="R62" s="102"/>
      <c r="S62" s="11" t="e">
        <f>VLOOKUP(O62, '[1]لیست محصولات اردیبهشت ۱۴۰۳'!B:F,5,0)</f>
        <v>#N/A</v>
      </c>
      <c r="T62" s="13" t="e">
        <f>VLOOKUP(O62, '[1]لیست محصولات اردیبهشت ۱۴۰۳'!B:G,6,0)</f>
        <v>#N/A</v>
      </c>
      <c r="U62" s="14"/>
      <c r="V62" s="15">
        <f t="shared" si="1"/>
        <v>0</v>
      </c>
      <c r="W62" s="11">
        <f t="shared" si="2"/>
        <v>0</v>
      </c>
      <c r="X62" s="13" t="e">
        <f t="shared" si="3"/>
        <v>#N/A</v>
      </c>
      <c r="Y62" s="16"/>
      <c r="Z62" s="13" t="e">
        <f t="shared" si="4"/>
        <v>#N/A</v>
      </c>
      <c r="AA62" s="17"/>
      <c r="AB62" s="12"/>
      <c r="AC62" s="18"/>
      <c r="AD62" s="19"/>
      <c r="AE62" s="18"/>
      <c r="AF62" s="20"/>
      <c r="AG62" s="21" t="str">
        <f t="shared" si="5"/>
        <v>FALSE</v>
      </c>
      <c r="AH62" s="22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02"/>
      <c r="H63" s="9"/>
      <c r="I63" s="102"/>
      <c r="J63" s="102"/>
      <c r="K63" s="10" t="str">
        <f t="shared" ca="1" si="0"/>
        <v/>
      </c>
      <c r="L63" s="11"/>
      <c r="M63" s="11"/>
      <c r="N63" s="11"/>
      <c r="O63" s="102"/>
      <c r="P63" s="102"/>
      <c r="Q63" s="12" t="e">
        <f>VLOOKUP(O63, '[1]لیست محصولات اردیبهشت ۱۴۰۳'!B:C,2,0)</f>
        <v>#N/A</v>
      </c>
      <c r="R63" s="102"/>
      <c r="S63" s="11" t="e">
        <f>VLOOKUP(O63, '[1]لیست محصولات اردیبهشت ۱۴۰۳'!B:F,5,0)</f>
        <v>#N/A</v>
      </c>
      <c r="T63" s="13" t="e">
        <f>VLOOKUP(O63, '[1]لیست محصولات اردیبهشت ۱۴۰۳'!B:G,6,0)</f>
        <v>#N/A</v>
      </c>
      <c r="U63" s="14"/>
      <c r="V63" s="15">
        <f t="shared" si="1"/>
        <v>0</v>
      </c>
      <c r="W63" s="11">
        <f t="shared" si="2"/>
        <v>0</v>
      </c>
      <c r="X63" s="13" t="e">
        <f t="shared" si="3"/>
        <v>#N/A</v>
      </c>
      <c r="Y63" s="16"/>
      <c r="Z63" s="13" t="e">
        <f t="shared" si="4"/>
        <v>#N/A</v>
      </c>
      <c r="AA63" s="17"/>
      <c r="AB63" s="12"/>
      <c r="AC63" s="18"/>
      <c r="AD63" s="19"/>
      <c r="AE63" s="18"/>
      <c r="AF63" s="20"/>
      <c r="AG63" s="21" t="str">
        <f t="shared" si="5"/>
        <v>FALSE</v>
      </c>
      <c r="AH63" s="22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02"/>
      <c r="H64" s="9"/>
      <c r="I64" s="102"/>
      <c r="J64" s="102"/>
      <c r="K64" s="10" t="str">
        <f t="shared" ca="1" si="0"/>
        <v/>
      </c>
      <c r="L64" s="11"/>
      <c r="M64" s="11"/>
      <c r="N64" s="11"/>
      <c r="O64" s="102"/>
      <c r="P64" s="102"/>
      <c r="Q64" s="12" t="e">
        <f>VLOOKUP(O64, '[1]لیست محصولات اردیبهشت ۱۴۰۳'!B:C,2,0)</f>
        <v>#N/A</v>
      </c>
      <c r="R64" s="102"/>
      <c r="S64" s="11" t="e">
        <f>VLOOKUP(O64, '[1]لیست محصولات اردیبهشت ۱۴۰۳'!B:F,5,0)</f>
        <v>#N/A</v>
      </c>
      <c r="T64" s="13" t="e">
        <f>VLOOKUP(O64, '[1]لیست محصولات اردیبهشت ۱۴۰۳'!B:G,6,0)</f>
        <v>#N/A</v>
      </c>
      <c r="U64" s="14"/>
      <c r="V64" s="15">
        <f t="shared" si="1"/>
        <v>0</v>
      </c>
      <c r="W64" s="11">
        <f t="shared" si="2"/>
        <v>0</v>
      </c>
      <c r="X64" s="13" t="e">
        <f t="shared" si="3"/>
        <v>#N/A</v>
      </c>
      <c r="Y64" s="16"/>
      <c r="Z64" s="13" t="e">
        <f t="shared" si="4"/>
        <v>#N/A</v>
      </c>
      <c r="AA64" s="17"/>
      <c r="AB64" s="12"/>
      <c r="AC64" s="18"/>
      <c r="AD64" s="19"/>
      <c r="AE64" s="18"/>
      <c r="AF64" s="20"/>
      <c r="AG64" s="21" t="str">
        <f t="shared" si="5"/>
        <v>FALSE</v>
      </c>
      <c r="AH64" s="22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02"/>
      <c r="H65" s="9"/>
      <c r="I65" s="102"/>
      <c r="J65" s="102"/>
      <c r="K65" s="10" t="str">
        <f t="shared" ca="1" si="0"/>
        <v/>
      </c>
      <c r="L65" s="11"/>
      <c r="M65" s="11"/>
      <c r="N65" s="11"/>
      <c r="O65" s="102"/>
      <c r="P65" s="102"/>
      <c r="Q65" s="12" t="e">
        <f>VLOOKUP(O65, '[1]لیست محصولات اردیبهشت ۱۴۰۳'!B:C,2,0)</f>
        <v>#N/A</v>
      </c>
      <c r="R65" s="102"/>
      <c r="S65" s="11" t="e">
        <f>VLOOKUP(O65, '[1]لیست محصولات اردیبهشت ۱۴۰۳'!B:F,5,0)</f>
        <v>#N/A</v>
      </c>
      <c r="T65" s="13" t="e">
        <f>VLOOKUP(O65, '[1]لیست محصولات اردیبهشت ۱۴۰۳'!B:G,6,0)</f>
        <v>#N/A</v>
      </c>
      <c r="U65" s="24"/>
      <c r="V65" s="15">
        <f t="shared" si="1"/>
        <v>0</v>
      </c>
      <c r="W65" s="11">
        <f t="shared" si="2"/>
        <v>0</v>
      </c>
      <c r="X65" s="13" t="e">
        <f t="shared" si="3"/>
        <v>#N/A</v>
      </c>
      <c r="Y65" s="16"/>
      <c r="Z65" s="13" t="e">
        <f t="shared" si="4"/>
        <v>#N/A</v>
      </c>
      <c r="AA65" s="17"/>
      <c r="AB65" s="12"/>
      <c r="AC65" s="18"/>
      <c r="AD65" s="19"/>
      <c r="AE65" s="18"/>
      <c r="AF65" s="20"/>
      <c r="AG65" s="21" t="str">
        <f t="shared" si="5"/>
        <v>FALSE</v>
      </c>
      <c r="AH65" s="22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02"/>
      <c r="H66" s="9"/>
      <c r="I66" s="102"/>
      <c r="J66" s="102"/>
      <c r="K66" s="10" t="str">
        <f t="shared" ref="K66:K87" ca="1" si="7">IF(C66, TODAY(), "" )</f>
        <v/>
      </c>
      <c r="L66" s="11"/>
      <c r="M66" s="11"/>
      <c r="N66" s="11"/>
      <c r="O66" s="102"/>
      <c r="P66" s="102"/>
      <c r="Q66" s="12" t="e">
        <f>VLOOKUP(O66, '[1]لیست محصولات اردیبهشت ۱۴۰۳'!B:C,2,0)</f>
        <v>#N/A</v>
      </c>
      <c r="R66" s="102"/>
      <c r="S66" s="11" t="e">
        <f>VLOOKUP(O66, '[1]لیست محصولات اردیبهشت ۱۴۰۳'!B:F,5,0)</f>
        <v>#N/A</v>
      </c>
      <c r="T66" s="13" t="e">
        <f>VLOOKUP(O66, '[1]لیست محصولات اردیبهشت ۱۴۰۳'!B:G,6,0)</f>
        <v>#N/A</v>
      </c>
      <c r="U66" s="14"/>
      <c r="V66" s="15">
        <f t="shared" ref="V66:V129" si="8">IF(C66, P66, U66 )</f>
        <v>0</v>
      </c>
      <c r="W66" s="11">
        <f t="shared" ref="W66:W200" si="9">P66-V66</f>
        <v>0</v>
      </c>
      <c r="X66" s="13" t="e">
        <f t="shared" ref="X66:X200" si="10">P66*T66</f>
        <v>#N/A</v>
      </c>
      <c r="Y66" s="16"/>
      <c r="Z66" s="13" t="e">
        <f t="shared" ref="Z66:Z200" si="11">X66-Y66</f>
        <v>#N/A</v>
      </c>
      <c r="AA66" s="17"/>
      <c r="AB66" s="12"/>
      <c r="AC66" s="18"/>
      <c r="AD66" s="19"/>
      <c r="AE66" s="18"/>
      <c r="AF66" s="20"/>
      <c r="AG66" s="21" t="str">
        <f t="shared" ref="AG66:AG87" si="12">IF(V66=P66, "FALSE", "TRUE" )</f>
        <v>FALSE</v>
      </c>
      <c r="AH66" s="22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02"/>
      <c r="H67" s="9"/>
      <c r="I67" s="102"/>
      <c r="J67" s="102"/>
      <c r="K67" s="10" t="str">
        <f t="shared" ca="1" si="7"/>
        <v/>
      </c>
      <c r="L67" s="11"/>
      <c r="M67" s="11"/>
      <c r="N67" s="11"/>
      <c r="O67" s="102"/>
      <c r="P67" s="102"/>
      <c r="Q67" s="12" t="e">
        <f>VLOOKUP(O67, '[1]لیست محصولات اردیبهشت ۱۴۰۳'!B:C,2,0)</f>
        <v>#N/A</v>
      </c>
      <c r="R67" s="102"/>
      <c r="S67" s="11" t="e">
        <f>VLOOKUP(O67, '[1]لیست محصولات اردیبهشت ۱۴۰۳'!B:F,5,0)</f>
        <v>#N/A</v>
      </c>
      <c r="T67" s="13" t="e">
        <f>VLOOKUP(O67, '[1]لیست محصولات اردیبهشت ۱۴۰۳'!B:G,6,0)</f>
        <v>#N/A</v>
      </c>
      <c r="U67" s="14"/>
      <c r="V67" s="15">
        <f t="shared" si="8"/>
        <v>0</v>
      </c>
      <c r="W67" s="11">
        <f t="shared" si="9"/>
        <v>0</v>
      </c>
      <c r="X67" s="13" t="e">
        <f t="shared" si="10"/>
        <v>#N/A</v>
      </c>
      <c r="Y67" s="16"/>
      <c r="Z67" s="13" t="e">
        <f t="shared" si="11"/>
        <v>#N/A</v>
      </c>
      <c r="AA67" s="17"/>
      <c r="AB67" s="12"/>
      <c r="AC67" s="18"/>
      <c r="AD67" s="19"/>
      <c r="AE67" s="18"/>
      <c r="AF67" s="20"/>
      <c r="AG67" s="21" t="str">
        <f t="shared" si="12"/>
        <v>FALSE</v>
      </c>
      <c r="AH67" s="22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102"/>
      <c r="H68" s="9"/>
      <c r="I68" s="102"/>
      <c r="J68" s="102"/>
      <c r="K68" s="10" t="str">
        <f t="shared" ca="1" si="7"/>
        <v/>
      </c>
      <c r="L68" s="11"/>
      <c r="M68" s="11"/>
      <c r="N68" s="11"/>
      <c r="O68" s="102"/>
      <c r="P68" s="102"/>
      <c r="Q68" s="12" t="e">
        <f>VLOOKUP(O68, '[1]لیست محصولات اردیبهشت ۱۴۰۳'!B:C,2,0)</f>
        <v>#N/A</v>
      </c>
      <c r="R68" s="102"/>
      <c r="S68" s="11" t="e">
        <f>VLOOKUP(O68, '[1]لیست محصولات اردیبهشت ۱۴۰۳'!B:F,5,0)</f>
        <v>#N/A</v>
      </c>
      <c r="T68" s="13" t="e">
        <f>VLOOKUP(O68, '[1]لیست محصولات اردیبهشت ۱۴۰۳'!B:G,6,0)</f>
        <v>#N/A</v>
      </c>
      <c r="U68" s="14"/>
      <c r="V68" s="15">
        <f t="shared" si="8"/>
        <v>0</v>
      </c>
      <c r="W68" s="11">
        <f t="shared" si="9"/>
        <v>0</v>
      </c>
      <c r="X68" s="13" t="e">
        <f t="shared" si="10"/>
        <v>#N/A</v>
      </c>
      <c r="Y68" s="16"/>
      <c r="Z68" s="13" t="e">
        <f t="shared" si="11"/>
        <v>#N/A</v>
      </c>
      <c r="AA68" s="17"/>
      <c r="AB68" s="12"/>
      <c r="AC68" s="18"/>
      <c r="AD68" s="19"/>
      <c r="AE68" s="18"/>
      <c r="AF68" s="20"/>
      <c r="AG68" s="21" t="str">
        <f t="shared" si="12"/>
        <v>FALSE</v>
      </c>
      <c r="AH68" s="22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02"/>
      <c r="H69" s="9"/>
      <c r="I69" s="102"/>
      <c r="J69" s="102"/>
      <c r="K69" s="10" t="str">
        <f t="shared" ca="1" si="7"/>
        <v/>
      </c>
      <c r="L69" s="11"/>
      <c r="M69" s="11"/>
      <c r="N69" s="11"/>
      <c r="O69" s="102"/>
      <c r="P69" s="102"/>
      <c r="Q69" s="12" t="e">
        <f>VLOOKUP(O69, '[1]لیست محصولات اردیبهشت ۱۴۰۳'!B:C,2,0)</f>
        <v>#N/A</v>
      </c>
      <c r="R69" s="102"/>
      <c r="S69" s="11" t="e">
        <f>VLOOKUP(O69, '[1]لیست محصولات اردیبهشت ۱۴۰۳'!B:F,5,0)</f>
        <v>#N/A</v>
      </c>
      <c r="T69" s="13" t="e">
        <f>VLOOKUP(O69, '[1]لیست محصولات اردیبهشت ۱۴۰۳'!B:G,6,0)</f>
        <v>#N/A</v>
      </c>
      <c r="U69" s="14"/>
      <c r="V69" s="15">
        <f t="shared" si="8"/>
        <v>0</v>
      </c>
      <c r="W69" s="11">
        <f t="shared" si="9"/>
        <v>0</v>
      </c>
      <c r="X69" s="13" t="e">
        <f t="shared" si="10"/>
        <v>#N/A</v>
      </c>
      <c r="Y69" s="16"/>
      <c r="Z69" s="13" t="e">
        <f t="shared" si="11"/>
        <v>#N/A</v>
      </c>
      <c r="AA69" s="17"/>
      <c r="AB69" s="12"/>
      <c r="AC69" s="18"/>
      <c r="AD69" s="19"/>
      <c r="AE69" s="18"/>
      <c r="AF69" s="20"/>
      <c r="AG69" s="21" t="str">
        <f t="shared" si="12"/>
        <v>FALSE</v>
      </c>
      <c r="AH69" s="22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02"/>
      <c r="H70" s="9"/>
      <c r="I70" s="102"/>
      <c r="J70" s="102"/>
      <c r="K70" s="10" t="str">
        <f t="shared" ca="1" si="7"/>
        <v/>
      </c>
      <c r="L70" s="11"/>
      <c r="M70" s="11"/>
      <c r="N70" s="11"/>
      <c r="O70" s="102"/>
      <c r="P70" s="102"/>
      <c r="Q70" s="12" t="e">
        <f>VLOOKUP(O70, '[1]لیست محصولات اردیبهشت ۱۴۰۳'!B:C,2,0)</f>
        <v>#N/A</v>
      </c>
      <c r="R70" s="102"/>
      <c r="S70" s="11" t="e">
        <f>VLOOKUP(O70, '[1]لیست محصولات اردیبهشت ۱۴۰۳'!B:F,5,0)</f>
        <v>#N/A</v>
      </c>
      <c r="T70" s="13" t="e">
        <f>VLOOKUP(O70, '[1]لیست محصولات اردیبهشت ۱۴۰۳'!B:G,6,0)</f>
        <v>#N/A</v>
      </c>
      <c r="U70" s="14"/>
      <c r="V70" s="15">
        <f t="shared" si="8"/>
        <v>0</v>
      </c>
      <c r="W70" s="11">
        <f t="shared" si="9"/>
        <v>0</v>
      </c>
      <c r="X70" s="13" t="e">
        <f t="shared" si="10"/>
        <v>#N/A</v>
      </c>
      <c r="Y70" s="16"/>
      <c r="Z70" s="13" t="e">
        <f t="shared" si="11"/>
        <v>#N/A</v>
      </c>
      <c r="AA70" s="17"/>
      <c r="AB70" s="12"/>
      <c r="AC70" s="18"/>
      <c r="AD70" s="19"/>
      <c r="AE70" s="18"/>
      <c r="AF70" s="20"/>
      <c r="AG70" s="21" t="str">
        <f t="shared" si="12"/>
        <v>FALSE</v>
      </c>
      <c r="AH70" s="22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02"/>
      <c r="H71" s="9"/>
      <c r="I71" s="102"/>
      <c r="J71" s="102"/>
      <c r="K71" s="10" t="str">
        <f t="shared" ca="1" si="7"/>
        <v/>
      </c>
      <c r="L71" s="11"/>
      <c r="M71" s="11"/>
      <c r="N71" s="11"/>
      <c r="O71" s="102"/>
      <c r="P71" s="102"/>
      <c r="Q71" s="12" t="e">
        <f>VLOOKUP(O71, '[1]لیست محصولات اردیبهشت ۱۴۰۳'!B:C,2,0)</f>
        <v>#N/A</v>
      </c>
      <c r="R71" s="102"/>
      <c r="S71" s="11" t="e">
        <f>VLOOKUP(O71, '[1]لیست محصولات اردیبهشت ۱۴۰۳'!B:F,5,0)</f>
        <v>#N/A</v>
      </c>
      <c r="T71" s="13" t="e">
        <f>VLOOKUP(O71, '[1]لیست محصولات اردیبهشت ۱۴۰۳'!B:G,6,0)</f>
        <v>#N/A</v>
      </c>
      <c r="U71" s="14"/>
      <c r="V71" s="15">
        <f t="shared" si="8"/>
        <v>0</v>
      </c>
      <c r="W71" s="11">
        <f t="shared" si="9"/>
        <v>0</v>
      </c>
      <c r="X71" s="13" t="e">
        <f t="shared" si="10"/>
        <v>#N/A</v>
      </c>
      <c r="Y71" s="16"/>
      <c r="Z71" s="13" t="e">
        <f t="shared" si="11"/>
        <v>#N/A</v>
      </c>
      <c r="AA71" s="17"/>
      <c r="AB71" s="12"/>
      <c r="AC71" s="18"/>
      <c r="AD71" s="19"/>
      <c r="AE71" s="18"/>
      <c r="AF71" s="20"/>
      <c r="AG71" s="21" t="str">
        <f t="shared" si="12"/>
        <v>FALSE</v>
      </c>
      <c r="AH71" s="22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02"/>
      <c r="H72" s="9"/>
      <c r="I72" s="102"/>
      <c r="J72" s="102"/>
      <c r="K72" s="10" t="str">
        <f t="shared" ca="1" si="7"/>
        <v/>
      </c>
      <c r="L72" s="11"/>
      <c r="M72" s="11"/>
      <c r="N72" s="11"/>
      <c r="O72" s="102"/>
      <c r="P72" s="102"/>
      <c r="Q72" s="12" t="e">
        <f>VLOOKUP(O72, '[1]لیست محصولات اردیبهشت ۱۴۰۳'!B:C,2,0)</f>
        <v>#N/A</v>
      </c>
      <c r="R72" s="102"/>
      <c r="S72" s="11" t="e">
        <f>VLOOKUP(O72, '[1]لیست محصولات اردیبهشت ۱۴۰۳'!B:F,5,0)</f>
        <v>#N/A</v>
      </c>
      <c r="T72" s="13" t="e">
        <f>VLOOKUP(O72, '[1]لیست محصولات اردیبهشت ۱۴۰۳'!B:G,6,0)</f>
        <v>#N/A</v>
      </c>
      <c r="U72" s="14"/>
      <c r="V72" s="15">
        <f t="shared" si="8"/>
        <v>0</v>
      </c>
      <c r="W72" s="11">
        <f t="shared" si="9"/>
        <v>0</v>
      </c>
      <c r="X72" s="13" t="e">
        <f t="shared" si="10"/>
        <v>#N/A</v>
      </c>
      <c r="Y72" s="16"/>
      <c r="Z72" s="13" t="e">
        <f t="shared" si="11"/>
        <v>#N/A</v>
      </c>
      <c r="AA72" s="17"/>
      <c r="AB72" s="12"/>
      <c r="AC72" s="18"/>
      <c r="AD72" s="19"/>
      <c r="AE72" s="18"/>
      <c r="AF72" s="20"/>
      <c r="AG72" s="21" t="str">
        <f t="shared" si="12"/>
        <v>FALSE</v>
      </c>
      <c r="AH72" s="22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02"/>
      <c r="H73" s="9"/>
      <c r="I73" s="102"/>
      <c r="J73" s="102"/>
      <c r="K73" s="10" t="str">
        <f t="shared" ca="1" si="7"/>
        <v/>
      </c>
      <c r="L73" s="11"/>
      <c r="M73" s="11"/>
      <c r="N73" s="11"/>
      <c r="O73" s="102"/>
      <c r="P73" s="102"/>
      <c r="Q73" s="12" t="e">
        <f>VLOOKUP(O73, '[1]لیست محصولات اردیبهشت ۱۴۰۳'!B:C,2,0)</f>
        <v>#N/A</v>
      </c>
      <c r="R73" s="102"/>
      <c r="S73" s="11" t="e">
        <f>VLOOKUP(O73, '[1]لیست محصولات اردیبهشت ۱۴۰۳'!B:F,5,0)</f>
        <v>#N/A</v>
      </c>
      <c r="T73" s="13" t="e">
        <f>VLOOKUP(O73, '[1]لیست محصولات اردیبهشت ۱۴۰۳'!B:G,6,0)</f>
        <v>#N/A</v>
      </c>
      <c r="U73" s="14"/>
      <c r="V73" s="15">
        <f t="shared" si="8"/>
        <v>0</v>
      </c>
      <c r="W73" s="11">
        <f t="shared" si="9"/>
        <v>0</v>
      </c>
      <c r="X73" s="13" t="e">
        <f t="shared" si="10"/>
        <v>#N/A</v>
      </c>
      <c r="Y73" s="16"/>
      <c r="Z73" s="13" t="e">
        <f t="shared" si="11"/>
        <v>#N/A</v>
      </c>
      <c r="AA73" s="17"/>
      <c r="AB73" s="12"/>
      <c r="AC73" s="18"/>
      <c r="AD73" s="19"/>
      <c r="AE73" s="18"/>
      <c r="AF73" s="20"/>
      <c r="AG73" s="21" t="str">
        <f t="shared" si="12"/>
        <v>FALSE</v>
      </c>
      <c r="AH73" s="22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02"/>
      <c r="H74" s="9"/>
      <c r="I74" s="102"/>
      <c r="J74" s="102"/>
      <c r="K74" s="10" t="str">
        <f t="shared" ca="1" si="7"/>
        <v/>
      </c>
      <c r="L74" s="11"/>
      <c r="M74" s="11"/>
      <c r="N74" s="11"/>
      <c r="O74" s="102"/>
      <c r="P74" s="102"/>
      <c r="Q74" s="12" t="e">
        <f>VLOOKUP(O74, '[1]لیست محصولات اردیبهشت ۱۴۰۳'!B:C,2,0)</f>
        <v>#N/A</v>
      </c>
      <c r="R74" s="102"/>
      <c r="S74" s="11" t="e">
        <f>VLOOKUP(O74, '[1]لیست محصولات اردیبهشت ۱۴۰۳'!B:F,5,0)</f>
        <v>#N/A</v>
      </c>
      <c r="T74" s="13" t="e">
        <f>VLOOKUP(O74, '[1]لیست محصولات اردیبهشت ۱۴۰۳'!B:G,6,0)</f>
        <v>#N/A</v>
      </c>
      <c r="U74" s="14"/>
      <c r="V74" s="15">
        <f t="shared" si="8"/>
        <v>0</v>
      </c>
      <c r="W74" s="11">
        <f t="shared" si="9"/>
        <v>0</v>
      </c>
      <c r="X74" s="13" t="e">
        <f t="shared" si="10"/>
        <v>#N/A</v>
      </c>
      <c r="Y74" s="16"/>
      <c r="Z74" s="13" t="e">
        <f t="shared" si="11"/>
        <v>#N/A</v>
      </c>
      <c r="AA74" s="17"/>
      <c r="AB74" s="12"/>
      <c r="AC74" s="18"/>
      <c r="AD74" s="19"/>
      <c r="AE74" s="18"/>
      <c r="AF74" s="20"/>
      <c r="AG74" s="21" t="str">
        <f t="shared" si="12"/>
        <v>FALSE</v>
      </c>
      <c r="AH74" s="22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02"/>
      <c r="H75" s="9"/>
      <c r="I75" s="102"/>
      <c r="J75" s="102"/>
      <c r="K75" s="10" t="str">
        <f t="shared" ca="1" si="7"/>
        <v/>
      </c>
      <c r="L75" s="11"/>
      <c r="M75" s="11"/>
      <c r="N75" s="11"/>
      <c r="O75" s="102"/>
      <c r="P75" s="102"/>
      <c r="Q75" s="12" t="e">
        <f>VLOOKUP(O75, '[1]لیست محصولات اردیبهشت ۱۴۰۳'!B:C,2,0)</f>
        <v>#N/A</v>
      </c>
      <c r="R75" s="102"/>
      <c r="S75" s="11" t="e">
        <f>VLOOKUP(O75, '[1]لیست محصولات اردیبهشت ۱۴۰۳'!B:F,5,0)</f>
        <v>#N/A</v>
      </c>
      <c r="T75" s="13" t="e">
        <f>VLOOKUP(O75, '[1]لیست محصولات اردیبهشت ۱۴۰۳'!B:G,6,0)</f>
        <v>#N/A</v>
      </c>
      <c r="U75" s="14"/>
      <c r="V75" s="15">
        <f t="shared" si="8"/>
        <v>0</v>
      </c>
      <c r="W75" s="11">
        <f t="shared" si="9"/>
        <v>0</v>
      </c>
      <c r="X75" s="13" t="e">
        <f t="shared" si="10"/>
        <v>#N/A</v>
      </c>
      <c r="Y75" s="16"/>
      <c r="Z75" s="13" t="e">
        <f t="shared" si="11"/>
        <v>#N/A</v>
      </c>
      <c r="AA75" s="17"/>
      <c r="AB75" s="12"/>
      <c r="AC75" s="18"/>
      <c r="AD75" s="19"/>
      <c r="AE75" s="18"/>
      <c r="AF75" s="20"/>
      <c r="AG75" s="21" t="str">
        <f t="shared" si="12"/>
        <v>FALSE</v>
      </c>
      <c r="AH75" s="22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02"/>
      <c r="H76" s="9"/>
      <c r="I76" s="102"/>
      <c r="J76" s="102"/>
      <c r="K76" s="10" t="str">
        <f t="shared" ca="1" si="7"/>
        <v/>
      </c>
      <c r="L76" s="11"/>
      <c r="M76" s="11"/>
      <c r="N76" s="11"/>
      <c r="O76" s="102"/>
      <c r="P76" s="102"/>
      <c r="Q76" s="12" t="e">
        <f>VLOOKUP(O76, '[1]لیست محصولات اردیبهشت ۱۴۰۳'!B:C,2,0)</f>
        <v>#N/A</v>
      </c>
      <c r="R76" s="102"/>
      <c r="S76" s="11" t="e">
        <f>VLOOKUP(O76, '[1]لیست محصولات اردیبهشت ۱۴۰۳'!B:F,5,0)</f>
        <v>#N/A</v>
      </c>
      <c r="T76" s="13" t="e">
        <f>VLOOKUP(O76, '[1]لیست محصولات اردیبهشت ۱۴۰۳'!B:G,6,0)</f>
        <v>#N/A</v>
      </c>
      <c r="U76" s="14"/>
      <c r="V76" s="15">
        <f t="shared" si="8"/>
        <v>0</v>
      </c>
      <c r="W76" s="11">
        <f t="shared" si="9"/>
        <v>0</v>
      </c>
      <c r="X76" s="13" t="e">
        <f t="shared" si="10"/>
        <v>#N/A</v>
      </c>
      <c r="Y76" s="16"/>
      <c r="Z76" s="13" t="e">
        <f t="shared" si="11"/>
        <v>#N/A</v>
      </c>
      <c r="AA76" s="17"/>
      <c r="AB76" s="12"/>
      <c r="AC76" s="18"/>
      <c r="AD76" s="19"/>
      <c r="AE76" s="18"/>
      <c r="AF76" s="20"/>
      <c r="AG76" s="21" t="str">
        <f t="shared" si="12"/>
        <v>FALSE</v>
      </c>
      <c r="AH76" s="22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02"/>
      <c r="H77" s="9"/>
      <c r="I77" s="102"/>
      <c r="J77" s="102"/>
      <c r="K77" s="10" t="str">
        <f t="shared" ca="1" si="7"/>
        <v/>
      </c>
      <c r="L77" s="11"/>
      <c r="M77" s="11"/>
      <c r="N77" s="11"/>
      <c r="O77" s="102"/>
      <c r="P77" s="102"/>
      <c r="Q77" s="12" t="e">
        <f>VLOOKUP(O77, '[1]لیست محصولات اردیبهشت ۱۴۰۳'!B:C,2,0)</f>
        <v>#N/A</v>
      </c>
      <c r="R77" s="102"/>
      <c r="S77" s="11" t="e">
        <f>VLOOKUP(O77, '[1]لیست محصولات اردیبهشت ۱۴۰۳'!B:F,5,0)</f>
        <v>#N/A</v>
      </c>
      <c r="T77" s="13" t="e">
        <f>VLOOKUP(O77, '[1]لیست محصولات اردیبهشت ۱۴۰۳'!B:G,6,0)</f>
        <v>#N/A</v>
      </c>
      <c r="U77" s="14"/>
      <c r="V77" s="15">
        <f t="shared" si="8"/>
        <v>0</v>
      </c>
      <c r="W77" s="11">
        <f t="shared" si="9"/>
        <v>0</v>
      </c>
      <c r="X77" s="13" t="e">
        <f t="shared" si="10"/>
        <v>#N/A</v>
      </c>
      <c r="Y77" s="16"/>
      <c r="Z77" s="13" t="e">
        <f t="shared" si="11"/>
        <v>#N/A</v>
      </c>
      <c r="AA77" s="17"/>
      <c r="AB77" s="12"/>
      <c r="AC77" s="18"/>
      <c r="AD77" s="19"/>
      <c r="AE77" s="18"/>
      <c r="AF77" s="20"/>
      <c r="AG77" s="21" t="str">
        <f t="shared" si="12"/>
        <v>FALSE</v>
      </c>
      <c r="AH77" s="22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02"/>
      <c r="H78" s="9"/>
      <c r="I78" s="102"/>
      <c r="J78" s="102"/>
      <c r="K78" s="10" t="str">
        <f t="shared" ca="1" si="7"/>
        <v/>
      </c>
      <c r="L78" s="11"/>
      <c r="M78" s="11"/>
      <c r="N78" s="11"/>
      <c r="O78" s="102"/>
      <c r="P78" s="102"/>
      <c r="Q78" s="12" t="e">
        <f>VLOOKUP(O78, '[1]لیست محصولات اردیبهشت ۱۴۰۳'!B:C,2,0)</f>
        <v>#N/A</v>
      </c>
      <c r="R78" s="102"/>
      <c r="S78" s="11" t="e">
        <f>VLOOKUP(O78, '[1]لیست محصولات اردیبهشت ۱۴۰۳'!B:F,5,0)</f>
        <v>#N/A</v>
      </c>
      <c r="T78" s="13" t="e">
        <f>VLOOKUP(O78, '[1]لیست محصولات اردیبهشت ۱۴۰۳'!B:G,6,0)</f>
        <v>#N/A</v>
      </c>
      <c r="U78" s="14"/>
      <c r="V78" s="15">
        <f t="shared" si="8"/>
        <v>0</v>
      </c>
      <c r="W78" s="11">
        <f t="shared" si="9"/>
        <v>0</v>
      </c>
      <c r="X78" s="13" t="e">
        <f t="shared" si="10"/>
        <v>#N/A</v>
      </c>
      <c r="Y78" s="16"/>
      <c r="Z78" s="13" t="e">
        <f t="shared" si="11"/>
        <v>#N/A</v>
      </c>
      <c r="AA78" s="17"/>
      <c r="AB78" s="12"/>
      <c r="AC78" s="18"/>
      <c r="AD78" s="19"/>
      <c r="AE78" s="18"/>
      <c r="AF78" s="20"/>
      <c r="AG78" s="21" t="str">
        <f t="shared" si="12"/>
        <v>FALSE</v>
      </c>
      <c r="AH78" s="22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102"/>
      <c r="H79" s="9"/>
      <c r="I79" s="102"/>
      <c r="J79" s="102"/>
      <c r="K79" s="10" t="str">
        <f t="shared" ca="1" si="7"/>
        <v/>
      </c>
      <c r="L79" s="11"/>
      <c r="M79" s="11"/>
      <c r="N79" s="11"/>
      <c r="O79" s="102"/>
      <c r="P79" s="102"/>
      <c r="Q79" s="12" t="e">
        <f>VLOOKUP(O79, '[1]لیست محصولات اردیبهشت ۱۴۰۳'!B:C,2,0)</f>
        <v>#N/A</v>
      </c>
      <c r="R79" s="102"/>
      <c r="S79" s="11" t="e">
        <f>VLOOKUP(O79, '[1]لیست محصولات اردیبهشت ۱۴۰۳'!B:F,5,0)</f>
        <v>#N/A</v>
      </c>
      <c r="T79" s="13" t="e">
        <f>VLOOKUP(O79, '[1]لیست محصولات اردیبهشت ۱۴۰۳'!B:G,6,0)</f>
        <v>#N/A</v>
      </c>
      <c r="U79" s="14"/>
      <c r="V79" s="15">
        <f t="shared" si="8"/>
        <v>0</v>
      </c>
      <c r="W79" s="11">
        <f t="shared" si="9"/>
        <v>0</v>
      </c>
      <c r="X79" s="13" t="e">
        <f t="shared" si="10"/>
        <v>#N/A</v>
      </c>
      <c r="Y79" s="16"/>
      <c r="Z79" s="13" t="e">
        <f t="shared" si="11"/>
        <v>#N/A</v>
      </c>
      <c r="AA79" s="17"/>
      <c r="AB79" s="12"/>
      <c r="AC79" s="18"/>
      <c r="AD79" s="19"/>
      <c r="AE79" s="18"/>
      <c r="AF79" s="20"/>
      <c r="AG79" s="21" t="str">
        <f t="shared" si="12"/>
        <v>FALSE</v>
      </c>
      <c r="AH79" s="22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02"/>
      <c r="H80" s="9"/>
      <c r="I80" s="102"/>
      <c r="J80" s="102"/>
      <c r="K80" s="10" t="str">
        <f t="shared" ca="1" si="7"/>
        <v/>
      </c>
      <c r="L80" s="11"/>
      <c r="M80" s="11"/>
      <c r="N80" s="11"/>
      <c r="O80" s="102"/>
      <c r="P80" s="102"/>
      <c r="Q80" s="12" t="e">
        <f>VLOOKUP(O80, '[1]لیست محصولات اردیبهشت ۱۴۰۳'!B:C,2,0)</f>
        <v>#N/A</v>
      </c>
      <c r="R80" s="102"/>
      <c r="S80" s="11" t="e">
        <f>VLOOKUP(O80, '[1]لیست محصولات اردیبهشت ۱۴۰۳'!B:F,5,0)</f>
        <v>#N/A</v>
      </c>
      <c r="T80" s="13" t="e">
        <f>VLOOKUP(O80, '[1]لیست محصولات اردیبهشت ۱۴۰۳'!B:G,6,0)</f>
        <v>#N/A</v>
      </c>
      <c r="U80" s="14"/>
      <c r="V80" s="15">
        <f t="shared" si="8"/>
        <v>0</v>
      </c>
      <c r="W80" s="11">
        <f t="shared" si="9"/>
        <v>0</v>
      </c>
      <c r="X80" s="13" t="e">
        <f t="shared" si="10"/>
        <v>#N/A</v>
      </c>
      <c r="Y80" s="16"/>
      <c r="Z80" s="13" t="e">
        <f t="shared" si="11"/>
        <v>#N/A</v>
      </c>
      <c r="AA80" s="17"/>
      <c r="AB80" s="12"/>
      <c r="AC80" s="18"/>
      <c r="AD80" s="19"/>
      <c r="AE80" s="18"/>
      <c r="AF80" s="20"/>
      <c r="AG80" s="21" t="str">
        <f t="shared" si="12"/>
        <v>FALSE</v>
      </c>
      <c r="AH80" s="22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02"/>
      <c r="H81" s="9"/>
      <c r="I81" s="102"/>
      <c r="J81" s="102"/>
      <c r="K81" s="10" t="str">
        <f t="shared" ca="1" si="7"/>
        <v/>
      </c>
      <c r="L81" s="11"/>
      <c r="M81" s="11"/>
      <c r="N81" s="11"/>
      <c r="O81" s="102"/>
      <c r="P81" s="102"/>
      <c r="Q81" s="12" t="e">
        <f>VLOOKUP(O81, '[1]لیست محصولات اردیبهشت ۱۴۰۳'!B:C,2,0)</f>
        <v>#N/A</v>
      </c>
      <c r="R81" s="102"/>
      <c r="S81" s="11" t="e">
        <f>VLOOKUP(O81, '[1]لیست محصولات اردیبهشت ۱۴۰۳'!B:F,5,0)</f>
        <v>#N/A</v>
      </c>
      <c r="T81" s="13" t="e">
        <f>VLOOKUP(O81, '[1]لیست محصولات اردیبهشت ۱۴۰۳'!B:G,6,0)</f>
        <v>#N/A</v>
      </c>
      <c r="U81" s="14"/>
      <c r="V81" s="15">
        <f t="shared" si="8"/>
        <v>0</v>
      </c>
      <c r="W81" s="11">
        <f t="shared" si="9"/>
        <v>0</v>
      </c>
      <c r="X81" s="13" t="e">
        <f t="shared" si="10"/>
        <v>#N/A</v>
      </c>
      <c r="Y81" s="16"/>
      <c r="Z81" s="13" t="e">
        <f t="shared" si="11"/>
        <v>#N/A</v>
      </c>
      <c r="AA81" s="17"/>
      <c r="AB81" s="12"/>
      <c r="AC81" s="18"/>
      <c r="AD81" s="19"/>
      <c r="AE81" s="18"/>
      <c r="AF81" s="20"/>
      <c r="AG81" s="21" t="str">
        <f t="shared" si="12"/>
        <v>FALSE</v>
      </c>
      <c r="AH81" s="22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02"/>
      <c r="H82" s="9"/>
      <c r="I82" s="102"/>
      <c r="J82" s="102"/>
      <c r="K82" s="10" t="str">
        <f t="shared" ca="1" si="7"/>
        <v/>
      </c>
      <c r="L82" s="11"/>
      <c r="M82" s="11"/>
      <c r="N82" s="11"/>
      <c r="O82" s="102"/>
      <c r="P82" s="102"/>
      <c r="Q82" s="12" t="e">
        <f>VLOOKUP(O82, '[1]لیست محصولات اردیبهشت ۱۴۰۳'!B:C,2,0)</f>
        <v>#N/A</v>
      </c>
      <c r="R82" s="102"/>
      <c r="S82" s="11" t="e">
        <f>VLOOKUP(O82, '[1]لیست محصولات اردیبهشت ۱۴۰۳'!B:F,5,0)</f>
        <v>#N/A</v>
      </c>
      <c r="T82" s="13" t="e">
        <f>VLOOKUP(O82, '[1]لیست محصولات اردیبهشت ۱۴۰۳'!B:G,6,0)</f>
        <v>#N/A</v>
      </c>
      <c r="U82" s="14"/>
      <c r="V82" s="15">
        <f t="shared" si="8"/>
        <v>0</v>
      </c>
      <c r="W82" s="11">
        <f t="shared" si="9"/>
        <v>0</v>
      </c>
      <c r="X82" s="13" t="e">
        <f t="shared" si="10"/>
        <v>#N/A</v>
      </c>
      <c r="Y82" s="16"/>
      <c r="Z82" s="13" t="e">
        <f t="shared" si="11"/>
        <v>#N/A</v>
      </c>
      <c r="AA82" s="17"/>
      <c r="AB82" s="12"/>
      <c r="AC82" s="18"/>
      <c r="AD82" s="19"/>
      <c r="AE82" s="18"/>
      <c r="AF82" s="20"/>
      <c r="AG82" s="21" t="str">
        <f t="shared" si="12"/>
        <v>FALSE</v>
      </c>
      <c r="AH82" s="22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02"/>
      <c r="H83" s="9"/>
      <c r="I83" s="102"/>
      <c r="J83" s="102"/>
      <c r="K83" s="10" t="str">
        <f t="shared" ca="1" si="7"/>
        <v/>
      </c>
      <c r="L83" s="11"/>
      <c r="M83" s="11"/>
      <c r="N83" s="11"/>
      <c r="O83" s="102"/>
      <c r="P83" s="102"/>
      <c r="Q83" s="12" t="e">
        <f>VLOOKUP(O83, '[1]لیست محصولات اردیبهشت ۱۴۰۳'!B:C,2,0)</f>
        <v>#N/A</v>
      </c>
      <c r="R83" s="102"/>
      <c r="S83" s="11" t="e">
        <f>VLOOKUP(O83, '[1]لیست محصولات اردیبهشت ۱۴۰۳'!B:F,5,0)</f>
        <v>#N/A</v>
      </c>
      <c r="T83" s="13" t="e">
        <f>VLOOKUP(O83, '[1]لیست محصولات اردیبهشت ۱۴۰۳'!B:G,6,0)</f>
        <v>#N/A</v>
      </c>
      <c r="U83" s="14"/>
      <c r="V83" s="15">
        <f t="shared" si="8"/>
        <v>0</v>
      </c>
      <c r="W83" s="11">
        <f t="shared" si="9"/>
        <v>0</v>
      </c>
      <c r="X83" s="13" t="e">
        <f t="shared" si="10"/>
        <v>#N/A</v>
      </c>
      <c r="Y83" s="16"/>
      <c r="Z83" s="13" t="e">
        <f t="shared" si="11"/>
        <v>#N/A</v>
      </c>
      <c r="AA83" s="17"/>
      <c r="AB83" s="12"/>
      <c r="AC83" s="18"/>
      <c r="AD83" s="19"/>
      <c r="AE83" s="18"/>
      <c r="AF83" s="20"/>
      <c r="AG83" s="21" t="str">
        <f t="shared" si="12"/>
        <v>FALSE</v>
      </c>
      <c r="AH83" s="22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102"/>
      <c r="H84" s="9"/>
      <c r="I84" s="102"/>
      <c r="J84" s="102"/>
      <c r="K84" s="10" t="str">
        <f t="shared" ca="1" si="7"/>
        <v/>
      </c>
      <c r="L84" s="11"/>
      <c r="M84" s="11"/>
      <c r="N84" s="11"/>
      <c r="O84" s="102"/>
      <c r="P84" s="102"/>
      <c r="Q84" s="12" t="e">
        <f>VLOOKUP(O84, '[1]لیست محصولات اردیبهشت ۱۴۰۳'!B:C,2,0)</f>
        <v>#N/A</v>
      </c>
      <c r="R84" s="102"/>
      <c r="S84" s="11" t="e">
        <f>VLOOKUP(O84, '[1]لیست محصولات اردیبهشت ۱۴۰۳'!B:F,5,0)</f>
        <v>#N/A</v>
      </c>
      <c r="T84" s="13" t="e">
        <f>VLOOKUP(O84, '[1]لیست محصولات اردیبهشت ۱۴۰۳'!B:G,6,0)</f>
        <v>#N/A</v>
      </c>
      <c r="U84" s="14"/>
      <c r="V84" s="15">
        <f t="shared" si="8"/>
        <v>0</v>
      </c>
      <c r="W84" s="11">
        <f t="shared" si="9"/>
        <v>0</v>
      </c>
      <c r="X84" s="13" t="e">
        <f t="shared" si="10"/>
        <v>#N/A</v>
      </c>
      <c r="Y84" s="16"/>
      <c r="Z84" s="13" t="e">
        <f t="shared" si="11"/>
        <v>#N/A</v>
      </c>
      <c r="AA84" s="17"/>
      <c r="AB84" s="12"/>
      <c r="AC84" s="18"/>
      <c r="AD84" s="19"/>
      <c r="AE84" s="18"/>
      <c r="AF84" s="20"/>
      <c r="AG84" s="21" t="str">
        <f t="shared" si="12"/>
        <v>FALSE</v>
      </c>
      <c r="AH84" s="22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102"/>
      <c r="H85" s="9"/>
      <c r="I85" s="102"/>
      <c r="J85" s="102"/>
      <c r="K85" s="10" t="str">
        <f t="shared" ca="1" si="7"/>
        <v/>
      </c>
      <c r="L85" s="11"/>
      <c r="M85" s="11"/>
      <c r="N85" s="11"/>
      <c r="O85" s="102"/>
      <c r="P85" s="102"/>
      <c r="Q85" s="12" t="e">
        <f>VLOOKUP(O85, '[1]لیست محصولات اردیبهشت ۱۴۰۳'!B:C,2,0)</f>
        <v>#N/A</v>
      </c>
      <c r="R85" s="102"/>
      <c r="S85" s="11" t="e">
        <f>VLOOKUP(O85, '[1]لیست محصولات اردیبهشت ۱۴۰۳'!B:F,5,0)</f>
        <v>#N/A</v>
      </c>
      <c r="T85" s="13" t="e">
        <f>VLOOKUP(O85, '[1]لیست محصولات اردیبهشت ۱۴۰۳'!B:G,6,0)</f>
        <v>#N/A</v>
      </c>
      <c r="U85" s="14"/>
      <c r="V85" s="15">
        <f t="shared" si="8"/>
        <v>0</v>
      </c>
      <c r="W85" s="11">
        <f t="shared" si="9"/>
        <v>0</v>
      </c>
      <c r="X85" s="13" t="e">
        <f t="shared" si="10"/>
        <v>#N/A</v>
      </c>
      <c r="Y85" s="16"/>
      <c r="Z85" s="13" t="e">
        <f t="shared" si="11"/>
        <v>#N/A</v>
      </c>
      <c r="AA85" s="17"/>
      <c r="AB85" s="12"/>
      <c r="AC85" s="18"/>
      <c r="AD85" s="19"/>
      <c r="AE85" s="18"/>
      <c r="AF85" s="20"/>
      <c r="AG85" s="21" t="str">
        <f t="shared" si="12"/>
        <v>FALSE</v>
      </c>
      <c r="AH85" s="22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02"/>
      <c r="H86" s="9"/>
      <c r="I86" s="102"/>
      <c r="J86" s="102"/>
      <c r="K86" s="10" t="str">
        <f t="shared" ca="1" si="7"/>
        <v/>
      </c>
      <c r="L86" s="11"/>
      <c r="M86" s="11"/>
      <c r="N86" s="11"/>
      <c r="O86" s="102"/>
      <c r="P86" s="102"/>
      <c r="Q86" s="12" t="e">
        <f>VLOOKUP(O86, '[1]لیست محصولات اردیبهشت ۱۴۰۳'!B:C,2,0)</f>
        <v>#N/A</v>
      </c>
      <c r="R86" s="102"/>
      <c r="S86" s="11" t="e">
        <f>VLOOKUP(O86, '[1]لیست محصولات اردیبهشت ۱۴۰۳'!B:F,5,0)</f>
        <v>#N/A</v>
      </c>
      <c r="T86" s="13" t="e">
        <f>VLOOKUP(O86, '[1]لیست محصولات اردیبهشت ۱۴۰۳'!B:G,6,0)</f>
        <v>#N/A</v>
      </c>
      <c r="U86" s="14"/>
      <c r="V86" s="15">
        <f t="shared" si="8"/>
        <v>0</v>
      </c>
      <c r="W86" s="11">
        <f t="shared" si="9"/>
        <v>0</v>
      </c>
      <c r="X86" s="13" t="e">
        <f t="shared" si="10"/>
        <v>#N/A</v>
      </c>
      <c r="Y86" s="16"/>
      <c r="Z86" s="13" t="e">
        <f t="shared" si="11"/>
        <v>#N/A</v>
      </c>
      <c r="AA86" s="17"/>
      <c r="AB86" s="12"/>
      <c r="AC86" s="18"/>
      <c r="AD86" s="19"/>
      <c r="AE86" s="18"/>
      <c r="AF86" s="20"/>
      <c r="AG86" s="21" t="str">
        <f t="shared" si="12"/>
        <v>FALSE</v>
      </c>
      <c r="AH86" s="22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02"/>
      <c r="H87" s="9"/>
      <c r="I87" s="102"/>
      <c r="J87" s="102"/>
      <c r="K87" s="10" t="str">
        <f t="shared" ca="1" si="7"/>
        <v/>
      </c>
      <c r="L87" s="11"/>
      <c r="M87" s="11"/>
      <c r="N87" s="11"/>
      <c r="O87" s="102"/>
      <c r="P87" s="102"/>
      <c r="Q87" s="12" t="e">
        <f>VLOOKUP(O87, '[1]لیست محصولات اردیبهشت ۱۴۰۳'!B:C,2,0)</f>
        <v>#N/A</v>
      </c>
      <c r="R87" s="102"/>
      <c r="S87" s="11" t="e">
        <f>VLOOKUP(O87, '[1]لیست محصولات اردیبهشت ۱۴۰۳'!B:F,5,0)</f>
        <v>#N/A</v>
      </c>
      <c r="T87" s="13" t="e">
        <f>VLOOKUP(O87, '[1]لیست محصولات اردیبهشت ۱۴۰۳'!B:G,6,0)</f>
        <v>#N/A</v>
      </c>
      <c r="U87" s="14"/>
      <c r="V87" s="15">
        <f t="shared" si="8"/>
        <v>0</v>
      </c>
      <c r="W87" s="11">
        <f t="shared" si="9"/>
        <v>0</v>
      </c>
      <c r="X87" s="13" t="e">
        <f t="shared" si="10"/>
        <v>#N/A</v>
      </c>
      <c r="Y87" s="16"/>
      <c r="Z87" s="13" t="e">
        <f t="shared" si="11"/>
        <v>#N/A</v>
      </c>
      <c r="AA87" s="17"/>
      <c r="AB87" s="12"/>
      <c r="AC87" s="18"/>
      <c r="AD87" s="19"/>
      <c r="AE87" s="18"/>
      <c r="AF87" s="20"/>
      <c r="AG87" s="21" t="str">
        <f t="shared" si="12"/>
        <v>FALSE</v>
      </c>
      <c r="AH87" s="22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02"/>
      <c r="H88" s="9"/>
      <c r="I88" s="102"/>
      <c r="J88" s="102"/>
      <c r="K88" s="10"/>
      <c r="L88" s="11"/>
      <c r="M88" s="11"/>
      <c r="N88" s="11"/>
      <c r="O88" s="102"/>
      <c r="P88" s="102"/>
      <c r="Q88" s="12" t="e">
        <f>VLOOKUP(O88, '[1]لیست محصولات اردیبهشت ۱۴۰۳'!B:C,2,0)</f>
        <v>#N/A</v>
      </c>
      <c r="R88" s="102"/>
      <c r="S88" s="11" t="e">
        <f>VLOOKUP(O88, '[1]لیست محصولات اردیبهشت ۱۴۰۳'!B:F,5,0)</f>
        <v>#N/A</v>
      </c>
      <c r="T88" s="13" t="e">
        <f>VLOOKUP(O88, '[1]لیست محصولات اردیبهشت ۱۴۰۳'!B:G,6,0)</f>
        <v>#N/A</v>
      </c>
      <c r="U88" s="14"/>
      <c r="V88" s="15">
        <f t="shared" si="8"/>
        <v>0</v>
      </c>
      <c r="W88" s="11">
        <f t="shared" si="9"/>
        <v>0</v>
      </c>
      <c r="X88" s="13" t="e">
        <f t="shared" si="10"/>
        <v>#N/A</v>
      </c>
      <c r="Y88" s="16"/>
      <c r="Z88" s="13" t="e">
        <f t="shared" si="11"/>
        <v>#N/A</v>
      </c>
      <c r="AA88" s="17"/>
      <c r="AB88" s="12"/>
      <c r="AC88" s="18"/>
      <c r="AD88" s="19"/>
      <c r="AE88" s="18"/>
      <c r="AF88" s="20"/>
      <c r="AG88" s="21"/>
      <c r="AH88" s="22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02"/>
      <c r="H89" s="9"/>
      <c r="I89" s="102"/>
      <c r="J89" s="102"/>
      <c r="K89" s="10"/>
      <c r="L89" s="11"/>
      <c r="M89" s="11"/>
      <c r="N89" s="11"/>
      <c r="O89" s="102"/>
      <c r="P89" s="102"/>
      <c r="Q89" s="12" t="e">
        <f>VLOOKUP(O89, '[1]لیست محصولات اردیبهشت ۱۴۰۳'!B:C,2,0)</f>
        <v>#N/A</v>
      </c>
      <c r="R89" s="102"/>
      <c r="S89" s="11" t="e">
        <f>VLOOKUP(O89, '[1]لیست محصولات اردیبهشت ۱۴۰۳'!B:F,5,0)</f>
        <v>#N/A</v>
      </c>
      <c r="T89" s="13" t="e">
        <f>VLOOKUP(O89, '[1]لیست محصولات اردیبهشت ۱۴۰۳'!B:G,6,0)</f>
        <v>#N/A</v>
      </c>
      <c r="U89" s="14"/>
      <c r="V89" s="15">
        <f t="shared" si="8"/>
        <v>0</v>
      </c>
      <c r="W89" s="11">
        <f t="shared" si="9"/>
        <v>0</v>
      </c>
      <c r="X89" s="13" t="e">
        <f t="shared" si="10"/>
        <v>#N/A</v>
      </c>
      <c r="Y89" s="16"/>
      <c r="Z89" s="13" t="e">
        <f t="shared" si="11"/>
        <v>#N/A</v>
      </c>
      <c r="AA89" s="17"/>
      <c r="AB89" s="12"/>
      <c r="AC89" s="18"/>
      <c r="AD89" s="19"/>
      <c r="AE89" s="18"/>
      <c r="AF89" s="20"/>
      <c r="AG89" s="21"/>
      <c r="AH89" s="22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102"/>
      <c r="H90" s="9"/>
      <c r="I90" s="102"/>
      <c r="J90" s="102"/>
      <c r="K90" s="10"/>
      <c r="L90" s="11"/>
      <c r="M90" s="11"/>
      <c r="N90" s="11"/>
      <c r="O90" s="102"/>
      <c r="P90" s="102"/>
      <c r="Q90" s="12" t="e">
        <f>VLOOKUP(O90, '[1]لیست محصولات اردیبهشت ۱۴۰۳'!B:C,2,0)</f>
        <v>#N/A</v>
      </c>
      <c r="R90" s="102"/>
      <c r="S90" s="11" t="e">
        <f>VLOOKUP(O90, '[1]لیست محصولات اردیبهشت ۱۴۰۳'!B:F,5,0)</f>
        <v>#N/A</v>
      </c>
      <c r="T90" s="13" t="e">
        <f>VLOOKUP(O90, '[1]لیست محصولات اردیبهشت ۱۴۰۳'!B:G,6,0)</f>
        <v>#N/A</v>
      </c>
      <c r="U90" s="14"/>
      <c r="V90" s="15">
        <f t="shared" si="8"/>
        <v>0</v>
      </c>
      <c r="W90" s="11">
        <f t="shared" si="9"/>
        <v>0</v>
      </c>
      <c r="X90" s="13" t="e">
        <f t="shared" si="10"/>
        <v>#N/A</v>
      </c>
      <c r="Y90" s="16"/>
      <c r="Z90" s="13" t="e">
        <f t="shared" si="11"/>
        <v>#N/A</v>
      </c>
      <c r="AA90" s="17"/>
      <c r="AB90" s="12"/>
      <c r="AC90" s="18"/>
      <c r="AD90" s="19"/>
      <c r="AE90" s="18"/>
      <c r="AF90" s="20"/>
      <c r="AG90" s="21"/>
      <c r="AH90" s="22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02"/>
      <c r="H91" s="9"/>
      <c r="I91" s="102"/>
      <c r="J91" s="102"/>
      <c r="K91" s="10"/>
      <c r="L91" s="11"/>
      <c r="M91" s="11"/>
      <c r="N91" s="11"/>
      <c r="O91" s="102"/>
      <c r="P91" s="102"/>
      <c r="Q91" s="12" t="e">
        <f>VLOOKUP(O91, '[1]لیست محصولات اردیبهشت ۱۴۰۳'!B:C,2,0)</f>
        <v>#N/A</v>
      </c>
      <c r="R91" s="102"/>
      <c r="S91" s="11" t="e">
        <f>VLOOKUP(O91, '[1]لیست محصولات اردیبهشت ۱۴۰۳'!B:F,5,0)</f>
        <v>#N/A</v>
      </c>
      <c r="T91" s="13" t="e">
        <f>VLOOKUP(O91, '[1]لیست محصولات اردیبهشت ۱۴۰۳'!B:G,6,0)</f>
        <v>#N/A</v>
      </c>
      <c r="U91" s="14"/>
      <c r="V91" s="15">
        <f t="shared" si="8"/>
        <v>0</v>
      </c>
      <c r="W91" s="11">
        <f t="shared" si="9"/>
        <v>0</v>
      </c>
      <c r="X91" s="13" t="e">
        <f t="shared" si="10"/>
        <v>#N/A</v>
      </c>
      <c r="Y91" s="16"/>
      <c r="Z91" s="13" t="e">
        <f t="shared" si="11"/>
        <v>#N/A</v>
      </c>
      <c r="AA91" s="17"/>
      <c r="AB91" s="12"/>
      <c r="AC91" s="18"/>
      <c r="AD91" s="19"/>
      <c r="AE91" s="18"/>
      <c r="AF91" s="20"/>
      <c r="AG91" s="21"/>
      <c r="AH91" s="22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102"/>
      <c r="H92" s="9"/>
      <c r="I92" s="102"/>
      <c r="J92" s="102"/>
      <c r="K92" s="10"/>
      <c r="L92" s="11"/>
      <c r="M92" s="11"/>
      <c r="N92" s="11"/>
      <c r="O92" s="102"/>
      <c r="P92" s="102"/>
      <c r="Q92" s="12" t="e">
        <f>VLOOKUP(O92, '[1]لیست محصولات اردیبهشت ۱۴۰۳'!B:C,2,0)</f>
        <v>#N/A</v>
      </c>
      <c r="R92" s="102"/>
      <c r="S92" s="11" t="e">
        <f>VLOOKUP(O92, '[1]لیست محصولات اردیبهشت ۱۴۰۳'!B:F,5,0)</f>
        <v>#N/A</v>
      </c>
      <c r="T92" s="13" t="e">
        <f>VLOOKUP(O92, '[1]لیست محصولات اردیبهشت ۱۴۰۳'!B:G,6,0)</f>
        <v>#N/A</v>
      </c>
      <c r="U92" s="14"/>
      <c r="V92" s="15">
        <f t="shared" si="8"/>
        <v>0</v>
      </c>
      <c r="W92" s="11">
        <f t="shared" si="9"/>
        <v>0</v>
      </c>
      <c r="X92" s="13" t="e">
        <f t="shared" si="10"/>
        <v>#N/A</v>
      </c>
      <c r="Y92" s="16"/>
      <c r="Z92" s="13" t="e">
        <f t="shared" si="11"/>
        <v>#N/A</v>
      </c>
      <c r="AA92" s="17"/>
      <c r="AB92" s="12"/>
      <c r="AC92" s="18"/>
      <c r="AD92" s="19"/>
      <c r="AE92" s="18"/>
      <c r="AF92" s="20"/>
      <c r="AG92" s="21"/>
      <c r="AH92" s="22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02"/>
      <c r="H93" s="9"/>
      <c r="I93" s="102"/>
      <c r="J93" s="102"/>
      <c r="K93" s="10"/>
      <c r="L93" s="11"/>
      <c r="M93" s="11"/>
      <c r="N93" s="11"/>
      <c r="O93" s="102"/>
      <c r="P93" s="102"/>
      <c r="Q93" s="12" t="e">
        <f>VLOOKUP(O93, '[1]لیست محصولات اردیبهشت ۱۴۰۳'!B:C,2,0)</f>
        <v>#N/A</v>
      </c>
      <c r="R93" s="102"/>
      <c r="S93" s="11" t="e">
        <f>VLOOKUP(O93, '[1]لیست محصولات اردیبهشت ۱۴۰۳'!B:F,5,0)</f>
        <v>#N/A</v>
      </c>
      <c r="T93" s="13" t="e">
        <f>VLOOKUP(O93, '[1]لیست محصولات اردیبهشت ۱۴۰۳'!B:G,6,0)</f>
        <v>#N/A</v>
      </c>
      <c r="U93" s="14"/>
      <c r="V93" s="15">
        <f t="shared" si="8"/>
        <v>0</v>
      </c>
      <c r="W93" s="11">
        <f t="shared" si="9"/>
        <v>0</v>
      </c>
      <c r="X93" s="13" t="e">
        <f t="shared" si="10"/>
        <v>#N/A</v>
      </c>
      <c r="Y93" s="16"/>
      <c r="Z93" s="13" t="e">
        <f t="shared" si="11"/>
        <v>#N/A</v>
      </c>
      <c r="AA93" s="17"/>
      <c r="AB93" s="12"/>
      <c r="AC93" s="18"/>
      <c r="AD93" s="19"/>
      <c r="AE93" s="18"/>
      <c r="AF93" s="20"/>
      <c r="AG93" s="21"/>
      <c r="AH93" s="22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02"/>
      <c r="H94" s="9"/>
      <c r="I94" s="102"/>
      <c r="J94" s="102"/>
      <c r="K94" s="10"/>
      <c r="L94" s="11"/>
      <c r="M94" s="11"/>
      <c r="N94" s="11"/>
      <c r="O94" s="102"/>
      <c r="P94" s="102"/>
      <c r="Q94" s="12" t="e">
        <f>VLOOKUP(O94, '[1]لیست محصولات اردیبهشت ۱۴۰۳'!B:C,2,0)</f>
        <v>#N/A</v>
      </c>
      <c r="R94" s="102"/>
      <c r="S94" s="11" t="e">
        <f>VLOOKUP(O94, '[1]لیست محصولات اردیبهشت ۱۴۰۳'!B:F,5,0)</f>
        <v>#N/A</v>
      </c>
      <c r="T94" s="13" t="e">
        <f>VLOOKUP(O94, '[1]لیست محصولات اردیبهشت ۱۴۰۳'!B:G,6,0)</f>
        <v>#N/A</v>
      </c>
      <c r="U94" s="14"/>
      <c r="V94" s="15">
        <f t="shared" si="8"/>
        <v>0</v>
      </c>
      <c r="W94" s="11">
        <f t="shared" si="9"/>
        <v>0</v>
      </c>
      <c r="X94" s="13" t="e">
        <f t="shared" si="10"/>
        <v>#N/A</v>
      </c>
      <c r="Y94" s="16"/>
      <c r="Z94" s="13" t="e">
        <f t="shared" si="11"/>
        <v>#N/A</v>
      </c>
      <c r="AA94" s="17"/>
      <c r="AB94" s="12"/>
      <c r="AC94" s="18"/>
      <c r="AD94" s="19"/>
      <c r="AE94" s="18"/>
      <c r="AF94" s="20"/>
      <c r="AG94" s="21"/>
      <c r="AH94" s="22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102"/>
      <c r="H95" s="9"/>
      <c r="I95" s="102"/>
      <c r="J95" s="102"/>
      <c r="K95" s="10"/>
      <c r="L95" s="11"/>
      <c r="M95" s="11"/>
      <c r="N95" s="11"/>
      <c r="O95" s="102"/>
      <c r="P95" s="102"/>
      <c r="Q95" s="12" t="e">
        <f>VLOOKUP(O95, '[1]لیست محصولات اردیبهشت ۱۴۰۳'!B:C,2,0)</f>
        <v>#N/A</v>
      </c>
      <c r="R95" s="102"/>
      <c r="S95" s="11" t="e">
        <f>VLOOKUP(O95, '[1]لیست محصولات اردیبهشت ۱۴۰۳'!B:F,5,0)</f>
        <v>#N/A</v>
      </c>
      <c r="T95" s="13" t="e">
        <f>VLOOKUP(O95, '[1]لیست محصولات اردیبهشت ۱۴۰۳'!B:G,6,0)</f>
        <v>#N/A</v>
      </c>
      <c r="U95" s="14"/>
      <c r="V95" s="15">
        <f t="shared" si="8"/>
        <v>0</v>
      </c>
      <c r="W95" s="11">
        <f t="shared" si="9"/>
        <v>0</v>
      </c>
      <c r="X95" s="13" t="e">
        <f t="shared" si="10"/>
        <v>#N/A</v>
      </c>
      <c r="Y95" s="16"/>
      <c r="Z95" s="13" t="e">
        <f t="shared" si="11"/>
        <v>#N/A</v>
      </c>
      <c r="AA95" s="17"/>
      <c r="AB95" s="12"/>
      <c r="AC95" s="18"/>
      <c r="AD95" s="19"/>
      <c r="AE95" s="18"/>
      <c r="AF95" s="20"/>
      <c r="AG95" s="21"/>
      <c r="AH95" s="22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102"/>
      <c r="H96" s="9"/>
      <c r="I96" s="102"/>
      <c r="J96" s="102"/>
      <c r="K96" s="10"/>
      <c r="L96" s="11"/>
      <c r="M96" s="11"/>
      <c r="N96" s="11"/>
      <c r="O96" s="102"/>
      <c r="P96" s="102"/>
      <c r="Q96" s="12" t="e">
        <f>VLOOKUP(O96, '[1]لیست محصولات اردیبهشت ۱۴۰۳'!B:C,2,0)</f>
        <v>#N/A</v>
      </c>
      <c r="R96" s="102"/>
      <c r="S96" s="11" t="e">
        <f>VLOOKUP(O96, '[1]لیست محصولات اردیبهشت ۱۴۰۳'!B:F,5,0)</f>
        <v>#N/A</v>
      </c>
      <c r="T96" s="13" t="e">
        <f>VLOOKUP(O96, '[1]لیست محصولات اردیبهشت ۱۴۰۳'!B:G,6,0)</f>
        <v>#N/A</v>
      </c>
      <c r="U96" s="14"/>
      <c r="V96" s="15">
        <f t="shared" si="8"/>
        <v>0</v>
      </c>
      <c r="W96" s="11">
        <f t="shared" si="9"/>
        <v>0</v>
      </c>
      <c r="X96" s="13" t="e">
        <f t="shared" si="10"/>
        <v>#N/A</v>
      </c>
      <c r="Y96" s="16"/>
      <c r="Z96" s="13" t="e">
        <f t="shared" si="11"/>
        <v>#N/A</v>
      </c>
      <c r="AA96" s="17"/>
      <c r="AB96" s="12"/>
      <c r="AC96" s="18"/>
      <c r="AD96" s="19"/>
      <c r="AE96" s="18"/>
      <c r="AF96" s="20"/>
      <c r="AG96" s="21"/>
      <c r="AH96" s="22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102"/>
      <c r="H97" s="9"/>
      <c r="I97" s="102"/>
      <c r="J97" s="102"/>
      <c r="K97" s="10"/>
      <c r="L97" s="11"/>
      <c r="M97" s="11"/>
      <c r="N97" s="11"/>
      <c r="O97" s="102"/>
      <c r="P97" s="102"/>
      <c r="Q97" s="12" t="e">
        <f>VLOOKUP(O97, '[1]لیست محصولات اردیبهشت ۱۴۰۳'!B:C,2,0)</f>
        <v>#N/A</v>
      </c>
      <c r="R97" s="102"/>
      <c r="S97" s="11" t="e">
        <f>VLOOKUP(O97, '[1]لیست محصولات اردیبهشت ۱۴۰۳'!B:F,5,0)</f>
        <v>#N/A</v>
      </c>
      <c r="T97" s="13" t="e">
        <f>VLOOKUP(O97, '[1]لیست محصولات اردیبهشت ۱۴۰۳'!B:G,6,0)</f>
        <v>#N/A</v>
      </c>
      <c r="U97" s="14"/>
      <c r="V97" s="15">
        <f t="shared" si="8"/>
        <v>0</v>
      </c>
      <c r="W97" s="11">
        <f t="shared" si="9"/>
        <v>0</v>
      </c>
      <c r="X97" s="13" t="e">
        <f t="shared" si="10"/>
        <v>#N/A</v>
      </c>
      <c r="Y97" s="16"/>
      <c r="Z97" s="13" t="e">
        <f t="shared" si="11"/>
        <v>#N/A</v>
      </c>
      <c r="AA97" s="17"/>
      <c r="AB97" s="12"/>
      <c r="AC97" s="18"/>
      <c r="AD97" s="19"/>
      <c r="AE97" s="18"/>
      <c r="AF97" s="20"/>
      <c r="AG97" s="21"/>
      <c r="AH97" s="22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02"/>
      <c r="H98" s="9"/>
      <c r="I98" s="102"/>
      <c r="J98" s="102"/>
      <c r="K98" s="10"/>
      <c r="L98" s="11"/>
      <c r="M98" s="11"/>
      <c r="N98" s="11"/>
      <c r="O98" s="102"/>
      <c r="P98" s="102"/>
      <c r="Q98" s="12" t="e">
        <f>VLOOKUP(O98, '[1]لیست محصولات اردیبهشت ۱۴۰۳'!B:C,2,0)</f>
        <v>#N/A</v>
      </c>
      <c r="R98" s="102"/>
      <c r="S98" s="11" t="e">
        <f>VLOOKUP(O98, '[1]لیست محصولات اردیبهشت ۱۴۰۳'!B:F,5,0)</f>
        <v>#N/A</v>
      </c>
      <c r="T98" s="13" t="e">
        <f>VLOOKUP(O98, '[1]لیست محصولات اردیبهشت ۱۴۰۳'!B:G,6,0)</f>
        <v>#N/A</v>
      </c>
      <c r="U98" s="14"/>
      <c r="V98" s="15">
        <f t="shared" si="8"/>
        <v>0</v>
      </c>
      <c r="W98" s="11">
        <f t="shared" si="9"/>
        <v>0</v>
      </c>
      <c r="X98" s="13" t="e">
        <f t="shared" si="10"/>
        <v>#N/A</v>
      </c>
      <c r="Y98" s="16"/>
      <c r="Z98" s="13" t="e">
        <f t="shared" si="11"/>
        <v>#N/A</v>
      </c>
      <c r="AA98" s="17"/>
      <c r="AB98" s="12"/>
      <c r="AC98" s="18"/>
      <c r="AD98" s="19"/>
      <c r="AE98" s="18"/>
      <c r="AF98" s="20"/>
      <c r="AG98" s="21"/>
      <c r="AH98" s="22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02"/>
      <c r="H99" s="9"/>
      <c r="I99" s="102"/>
      <c r="J99" s="102"/>
      <c r="K99" s="10"/>
      <c r="L99" s="11"/>
      <c r="M99" s="11"/>
      <c r="N99" s="11"/>
      <c r="O99" s="102"/>
      <c r="P99" s="102"/>
      <c r="Q99" s="12" t="e">
        <f>VLOOKUP(O99, '[1]لیست محصولات اردیبهشت ۱۴۰۳'!B:C,2,0)</f>
        <v>#N/A</v>
      </c>
      <c r="R99" s="102"/>
      <c r="S99" s="11" t="e">
        <f>VLOOKUP(O99, '[1]لیست محصولات اردیبهشت ۱۴۰۳'!B:F,5,0)</f>
        <v>#N/A</v>
      </c>
      <c r="T99" s="13" t="e">
        <f>VLOOKUP(O99, '[1]لیست محصولات اردیبهشت ۱۴۰۳'!B:G,6,0)</f>
        <v>#N/A</v>
      </c>
      <c r="U99" s="14"/>
      <c r="V99" s="15">
        <f t="shared" si="8"/>
        <v>0</v>
      </c>
      <c r="W99" s="11">
        <f t="shared" si="9"/>
        <v>0</v>
      </c>
      <c r="X99" s="13" t="e">
        <f t="shared" si="10"/>
        <v>#N/A</v>
      </c>
      <c r="Y99" s="16"/>
      <c r="Z99" s="13" t="e">
        <f t="shared" si="11"/>
        <v>#N/A</v>
      </c>
      <c r="AA99" s="17"/>
      <c r="AB99" s="12"/>
      <c r="AC99" s="18"/>
      <c r="AD99" s="19"/>
      <c r="AE99" s="18"/>
      <c r="AF99" s="20"/>
      <c r="AG99" s="21"/>
      <c r="AH99" s="22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102"/>
      <c r="H100" s="9"/>
      <c r="I100" s="102"/>
      <c r="J100" s="102"/>
      <c r="K100" s="10"/>
      <c r="L100" s="11"/>
      <c r="M100" s="11"/>
      <c r="N100" s="11"/>
      <c r="O100" s="102"/>
      <c r="P100" s="102"/>
      <c r="Q100" s="12" t="e">
        <f>VLOOKUP(O100, '[1]لیست محصولات اردیبهشت ۱۴۰۳'!B:C,2,0)</f>
        <v>#N/A</v>
      </c>
      <c r="R100" s="102"/>
      <c r="S100" s="11" t="e">
        <f>VLOOKUP(O100, '[1]لیست محصولات اردیبهشت ۱۴۰۳'!B:F,5,0)</f>
        <v>#N/A</v>
      </c>
      <c r="T100" s="13" t="e">
        <f>VLOOKUP(O100, '[1]لیست محصولات اردیبهشت ۱۴۰۳'!B:G,6,0)</f>
        <v>#N/A</v>
      </c>
      <c r="U100" s="14"/>
      <c r="V100" s="15">
        <f t="shared" si="8"/>
        <v>0</v>
      </c>
      <c r="W100" s="11">
        <f t="shared" si="9"/>
        <v>0</v>
      </c>
      <c r="X100" s="13" t="e">
        <f t="shared" si="10"/>
        <v>#N/A</v>
      </c>
      <c r="Y100" s="16"/>
      <c r="Z100" s="13" t="e">
        <f t="shared" si="11"/>
        <v>#N/A</v>
      </c>
      <c r="AA100" s="17"/>
      <c r="AB100" s="12"/>
      <c r="AC100" s="18"/>
      <c r="AD100" s="19"/>
      <c r="AE100" s="18"/>
      <c r="AF100" s="20"/>
      <c r="AG100" s="21"/>
      <c r="AH100" s="22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02"/>
      <c r="H101" s="9"/>
      <c r="I101" s="102"/>
      <c r="J101" s="102"/>
      <c r="K101" s="10"/>
      <c r="L101" s="11"/>
      <c r="M101" s="11"/>
      <c r="N101" s="11"/>
      <c r="O101" s="102"/>
      <c r="P101" s="102"/>
      <c r="Q101" s="12" t="e">
        <f>VLOOKUP(O101, '[1]لیست محصولات اردیبهشت ۱۴۰۳'!B:C,2,0)</f>
        <v>#N/A</v>
      </c>
      <c r="R101" s="102"/>
      <c r="S101" s="11" t="e">
        <f>VLOOKUP(O101, '[1]لیست محصولات اردیبهشت ۱۴۰۳'!B:F,5,0)</f>
        <v>#N/A</v>
      </c>
      <c r="T101" s="13" t="e">
        <f>VLOOKUP(O101, '[1]لیست محصولات اردیبهشت ۱۴۰۳'!B:G,6,0)</f>
        <v>#N/A</v>
      </c>
      <c r="U101" s="14"/>
      <c r="V101" s="15">
        <f t="shared" si="8"/>
        <v>0</v>
      </c>
      <c r="W101" s="11">
        <f t="shared" si="9"/>
        <v>0</v>
      </c>
      <c r="X101" s="13" t="e">
        <f t="shared" si="10"/>
        <v>#N/A</v>
      </c>
      <c r="Y101" s="16"/>
      <c r="Z101" s="13" t="e">
        <f t="shared" si="11"/>
        <v>#N/A</v>
      </c>
      <c r="AA101" s="17"/>
      <c r="AB101" s="12"/>
      <c r="AC101" s="18"/>
      <c r="AD101" s="19"/>
      <c r="AE101" s="18"/>
      <c r="AF101" s="20"/>
      <c r="AG101" s="21"/>
      <c r="AH101" s="22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02"/>
      <c r="H102" s="9"/>
      <c r="I102" s="102"/>
      <c r="J102" s="102"/>
      <c r="K102" s="10"/>
      <c r="L102" s="11"/>
      <c r="M102" s="11"/>
      <c r="N102" s="11"/>
      <c r="O102" s="102"/>
      <c r="P102" s="102"/>
      <c r="Q102" s="12" t="e">
        <f>VLOOKUP(O102, '[1]لیست محصولات اردیبهشت ۱۴۰۳'!B:C,2,0)</f>
        <v>#N/A</v>
      </c>
      <c r="R102" s="102"/>
      <c r="S102" s="11" t="e">
        <f>VLOOKUP(O102, '[1]لیست محصولات اردیبهشت ۱۴۰۳'!B:F,5,0)</f>
        <v>#N/A</v>
      </c>
      <c r="T102" s="13" t="e">
        <f>VLOOKUP(O102, '[1]لیست محصولات اردیبهشت ۱۴۰۳'!B:G,6,0)</f>
        <v>#N/A</v>
      </c>
      <c r="U102" s="14"/>
      <c r="V102" s="15">
        <f t="shared" si="8"/>
        <v>0</v>
      </c>
      <c r="W102" s="11">
        <f t="shared" si="9"/>
        <v>0</v>
      </c>
      <c r="X102" s="13" t="e">
        <f t="shared" si="10"/>
        <v>#N/A</v>
      </c>
      <c r="Y102" s="16"/>
      <c r="Z102" s="13" t="e">
        <f t="shared" si="11"/>
        <v>#N/A</v>
      </c>
      <c r="AA102" s="17"/>
      <c r="AB102" s="12"/>
      <c r="AC102" s="18"/>
      <c r="AD102" s="19"/>
      <c r="AE102" s="18"/>
      <c r="AF102" s="20"/>
      <c r="AG102" s="21"/>
      <c r="AH102" s="22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02"/>
      <c r="H103" s="9"/>
      <c r="I103" s="102"/>
      <c r="J103" s="102"/>
      <c r="K103" s="10"/>
      <c r="L103" s="11"/>
      <c r="M103" s="11"/>
      <c r="N103" s="11"/>
      <c r="O103" s="102"/>
      <c r="P103" s="102"/>
      <c r="Q103" s="12" t="e">
        <f>VLOOKUP(O103, '[1]لیست محصولات اردیبهشت ۱۴۰۳'!B:C,2,0)</f>
        <v>#N/A</v>
      </c>
      <c r="R103" s="102"/>
      <c r="S103" s="11" t="e">
        <f>VLOOKUP(O103, '[1]لیست محصولات اردیبهشت ۱۴۰۳'!B:F,5,0)</f>
        <v>#N/A</v>
      </c>
      <c r="T103" s="13" t="e">
        <f>VLOOKUP(O103, '[1]لیست محصولات اردیبهشت ۱۴۰۳'!B:G,6,0)</f>
        <v>#N/A</v>
      </c>
      <c r="U103" s="14"/>
      <c r="V103" s="15">
        <f t="shared" si="8"/>
        <v>0</v>
      </c>
      <c r="W103" s="11">
        <f t="shared" si="9"/>
        <v>0</v>
      </c>
      <c r="X103" s="13" t="e">
        <f t="shared" si="10"/>
        <v>#N/A</v>
      </c>
      <c r="Y103" s="16"/>
      <c r="Z103" s="13" t="e">
        <f t="shared" si="11"/>
        <v>#N/A</v>
      </c>
      <c r="AA103" s="17"/>
      <c r="AB103" s="12"/>
      <c r="AC103" s="18"/>
      <c r="AD103" s="19"/>
      <c r="AE103" s="18"/>
      <c r="AF103" s="20"/>
      <c r="AG103" s="21"/>
      <c r="AH103" s="22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02"/>
      <c r="H104" s="9"/>
      <c r="I104" s="102"/>
      <c r="J104" s="102"/>
      <c r="K104" s="10"/>
      <c r="L104" s="11"/>
      <c r="M104" s="11"/>
      <c r="N104" s="11"/>
      <c r="O104" s="102"/>
      <c r="P104" s="102"/>
      <c r="Q104" s="12" t="e">
        <f>VLOOKUP(O104, '[1]لیست محصولات اردیبهشت ۱۴۰۳'!B:C,2,0)</f>
        <v>#N/A</v>
      </c>
      <c r="R104" s="102"/>
      <c r="S104" s="11" t="e">
        <f>VLOOKUP(O104, '[1]لیست محصولات اردیبهشت ۱۴۰۳'!B:F,5,0)</f>
        <v>#N/A</v>
      </c>
      <c r="T104" s="13" t="e">
        <f>VLOOKUP(O104, '[1]لیست محصولات اردیبهشت ۱۴۰۳'!B:G,6,0)</f>
        <v>#N/A</v>
      </c>
      <c r="U104" s="14"/>
      <c r="V104" s="15">
        <f t="shared" si="8"/>
        <v>0</v>
      </c>
      <c r="W104" s="11">
        <f t="shared" si="9"/>
        <v>0</v>
      </c>
      <c r="X104" s="13" t="e">
        <f t="shared" si="10"/>
        <v>#N/A</v>
      </c>
      <c r="Y104" s="16"/>
      <c r="Z104" s="13" t="e">
        <f t="shared" si="11"/>
        <v>#N/A</v>
      </c>
      <c r="AA104" s="17"/>
      <c r="AB104" s="12"/>
      <c r="AC104" s="18"/>
      <c r="AD104" s="19"/>
      <c r="AE104" s="18"/>
      <c r="AF104" s="20"/>
      <c r="AG104" s="21"/>
      <c r="AH104" s="22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102"/>
      <c r="H105" s="9"/>
      <c r="I105" s="102"/>
      <c r="J105" s="102"/>
      <c r="K105" s="10"/>
      <c r="L105" s="11"/>
      <c r="M105" s="11"/>
      <c r="N105" s="11"/>
      <c r="O105" s="102"/>
      <c r="P105" s="102"/>
      <c r="Q105" s="12" t="e">
        <f>VLOOKUP(O105, '[1]لیست محصولات اردیبهشت ۱۴۰۳'!B:C,2,0)</f>
        <v>#N/A</v>
      </c>
      <c r="R105" s="102"/>
      <c r="S105" s="11" t="e">
        <f>VLOOKUP(O105, '[1]لیست محصولات اردیبهشت ۱۴۰۳'!B:F,5,0)</f>
        <v>#N/A</v>
      </c>
      <c r="T105" s="13" t="e">
        <f>VLOOKUP(O105, '[1]لیست محصولات اردیبهشت ۱۴۰۳'!B:G,6,0)</f>
        <v>#N/A</v>
      </c>
      <c r="U105" s="14"/>
      <c r="V105" s="15">
        <f t="shared" si="8"/>
        <v>0</v>
      </c>
      <c r="W105" s="11">
        <f t="shared" si="9"/>
        <v>0</v>
      </c>
      <c r="X105" s="13" t="e">
        <f t="shared" si="10"/>
        <v>#N/A</v>
      </c>
      <c r="Y105" s="16"/>
      <c r="Z105" s="13" t="e">
        <f t="shared" si="11"/>
        <v>#N/A</v>
      </c>
      <c r="AA105" s="17"/>
      <c r="AB105" s="12"/>
      <c r="AC105" s="18"/>
      <c r="AD105" s="19"/>
      <c r="AE105" s="18"/>
      <c r="AF105" s="20"/>
      <c r="AG105" s="21"/>
      <c r="AH105" s="22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02"/>
      <c r="H106" s="9"/>
      <c r="I106" s="102"/>
      <c r="J106" s="102"/>
      <c r="K106" s="10"/>
      <c r="L106" s="11"/>
      <c r="M106" s="11"/>
      <c r="N106" s="11"/>
      <c r="O106" s="102"/>
      <c r="P106" s="102"/>
      <c r="Q106" s="12" t="e">
        <f>VLOOKUP(O106, '[1]لیست محصولات اردیبهشت ۱۴۰۳'!B:C,2,0)</f>
        <v>#N/A</v>
      </c>
      <c r="R106" s="102"/>
      <c r="S106" s="11" t="e">
        <f>VLOOKUP(O106, '[1]لیست محصولات اردیبهشت ۱۴۰۳'!B:F,5,0)</f>
        <v>#N/A</v>
      </c>
      <c r="T106" s="13" t="e">
        <f>VLOOKUP(O106, '[1]لیست محصولات اردیبهشت ۱۴۰۳'!B:G,6,0)</f>
        <v>#N/A</v>
      </c>
      <c r="U106" s="14"/>
      <c r="V106" s="15">
        <f t="shared" si="8"/>
        <v>0</v>
      </c>
      <c r="W106" s="11">
        <f t="shared" si="9"/>
        <v>0</v>
      </c>
      <c r="X106" s="13" t="e">
        <f t="shared" si="10"/>
        <v>#N/A</v>
      </c>
      <c r="Y106" s="16"/>
      <c r="Z106" s="13" t="e">
        <f t="shared" si="11"/>
        <v>#N/A</v>
      </c>
      <c r="AA106" s="17"/>
      <c r="AB106" s="12"/>
      <c r="AC106" s="18"/>
      <c r="AD106" s="19"/>
      <c r="AE106" s="18"/>
      <c r="AF106" s="20"/>
      <c r="AG106" s="21"/>
      <c r="AH106" s="22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02"/>
      <c r="H107" s="9"/>
      <c r="I107" s="102"/>
      <c r="J107" s="102"/>
      <c r="K107" s="10"/>
      <c r="L107" s="11"/>
      <c r="M107" s="11"/>
      <c r="N107" s="11"/>
      <c r="O107" s="102"/>
      <c r="P107" s="102"/>
      <c r="Q107" s="12" t="e">
        <f>VLOOKUP(O107, '[1]لیست محصولات اردیبهشت ۱۴۰۳'!B:C,2,0)</f>
        <v>#N/A</v>
      </c>
      <c r="R107" s="102"/>
      <c r="S107" s="11" t="e">
        <f>VLOOKUP(O107, '[1]لیست محصولات اردیبهشت ۱۴۰۳'!B:F,5,0)</f>
        <v>#N/A</v>
      </c>
      <c r="T107" s="13" t="e">
        <f>VLOOKUP(O107, '[1]لیست محصولات اردیبهشت ۱۴۰۳'!B:G,6,0)</f>
        <v>#N/A</v>
      </c>
      <c r="U107" s="14"/>
      <c r="V107" s="15">
        <f t="shared" si="8"/>
        <v>0</v>
      </c>
      <c r="W107" s="11">
        <f t="shared" si="9"/>
        <v>0</v>
      </c>
      <c r="X107" s="13" t="e">
        <f t="shared" si="10"/>
        <v>#N/A</v>
      </c>
      <c r="Y107" s="16"/>
      <c r="Z107" s="13" t="e">
        <f t="shared" si="11"/>
        <v>#N/A</v>
      </c>
      <c r="AA107" s="17"/>
      <c r="AB107" s="12"/>
      <c r="AC107" s="18"/>
      <c r="AD107" s="19"/>
      <c r="AE107" s="18"/>
      <c r="AF107" s="20"/>
      <c r="AG107" s="21"/>
      <c r="AH107" s="22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02"/>
      <c r="H108" s="9"/>
      <c r="I108" s="102"/>
      <c r="J108" s="102"/>
      <c r="K108" s="10"/>
      <c r="L108" s="11"/>
      <c r="M108" s="11"/>
      <c r="N108" s="11"/>
      <c r="O108" s="102"/>
      <c r="P108" s="102"/>
      <c r="Q108" s="12" t="e">
        <f>VLOOKUP(O108, '[1]لیست محصولات اردیبهشت ۱۴۰۳'!B:C,2,0)</f>
        <v>#N/A</v>
      </c>
      <c r="R108" s="102"/>
      <c r="S108" s="11" t="e">
        <f>VLOOKUP(O108, '[1]لیست محصولات اردیبهشت ۱۴۰۳'!B:F,5,0)</f>
        <v>#N/A</v>
      </c>
      <c r="T108" s="13" t="e">
        <f>VLOOKUP(O108, '[1]لیست محصولات اردیبهشت ۱۴۰۳'!B:G,6,0)</f>
        <v>#N/A</v>
      </c>
      <c r="U108" s="14"/>
      <c r="V108" s="15">
        <f t="shared" si="8"/>
        <v>0</v>
      </c>
      <c r="W108" s="11">
        <f t="shared" si="9"/>
        <v>0</v>
      </c>
      <c r="X108" s="13" t="e">
        <f t="shared" si="10"/>
        <v>#N/A</v>
      </c>
      <c r="Y108" s="16"/>
      <c r="Z108" s="13" t="e">
        <f t="shared" si="11"/>
        <v>#N/A</v>
      </c>
      <c r="AA108" s="17"/>
      <c r="AB108" s="12"/>
      <c r="AC108" s="18"/>
      <c r="AD108" s="19"/>
      <c r="AE108" s="18"/>
      <c r="AF108" s="20"/>
      <c r="AG108" s="21"/>
      <c r="AH108" s="22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02"/>
      <c r="H109" s="9"/>
      <c r="I109" s="102"/>
      <c r="J109" s="102"/>
      <c r="K109" s="10"/>
      <c r="L109" s="11"/>
      <c r="M109" s="11"/>
      <c r="N109" s="11"/>
      <c r="O109" s="102"/>
      <c r="P109" s="102"/>
      <c r="Q109" s="12" t="e">
        <f>VLOOKUP(O109, '[1]لیست محصولات اردیبهشت ۱۴۰۳'!B:C,2,0)</f>
        <v>#N/A</v>
      </c>
      <c r="R109" s="102"/>
      <c r="S109" s="11" t="e">
        <f>VLOOKUP(O109, '[1]لیست محصولات اردیبهشت ۱۴۰۳'!B:F,5,0)</f>
        <v>#N/A</v>
      </c>
      <c r="T109" s="13" t="e">
        <f>VLOOKUP(O109, '[1]لیست محصولات اردیبهشت ۱۴۰۳'!B:G,6,0)</f>
        <v>#N/A</v>
      </c>
      <c r="U109" s="14"/>
      <c r="V109" s="15">
        <f t="shared" si="8"/>
        <v>0</v>
      </c>
      <c r="W109" s="11">
        <f t="shared" si="9"/>
        <v>0</v>
      </c>
      <c r="X109" s="13" t="e">
        <f t="shared" si="10"/>
        <v>#N/A</v>
      </c>
      <c r="Y109" s="16"/>
      <c r="Z109" s="13" t="e">
        <f t="shared" si="11"/>
        <v>#N/A</v>
      </c>
      <c r="AA109" s="17"/>
      <c r="AB109" s="12"/>
      <c r="AC109" s="18"/>
      <c r="AD109" s="19"/>
      <c r="AE109" s="18"/>
      <c r="AF109" s="20"/>
      <c r="AG109" s="21"/>
      <c r="AH109" s="22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102"/>
      <c r="H110" s="9"/>
      <c r="I110" s="102"/>
      <c r="J110" s="102"/>
      <c r="K110" s="10"/>
      <c r="L110" s="11"/>
      <c r="M110" s="11"/>
      <c r="N110" s="11"/>
      <c r="O110" s="102"/>
      <c r="P110" s="102"/>
      <c r="Q110" s="12" t="e">
        <f>VLOOKUP(O110, '[1]لیست محصولات اردیبهشت ۱۴۰۳'!B:C,2,0)</f>
        <v>#N/A</v>
      </c>
      <c r="R110" s="102"/>
      <c r="S110" s="11" t="e">
        <f>VLOOKUP(O110, '[1]لیست محصولات اردیبهشت ۱۴۰۳'!B:F,5,0)</f>
        <v>#N/A</v>
      </c>
      <c r="T110" s="13" t="e">
        <f>VLOOKUP(O110, '[1]لیست محصولات اردیبهشت ۱۴۰۳'!B:G,6,0)</f>
        <v>#N/A</v>
      </c>
      <c r="U110" s="14"/>
      <c r="V110" s="15">
        <f t="shared" si="8"/>
        <v>0</v>
      </c>
      <c r="W110" s="11">
        <f t="shared" si="9"/>
        <v>0</v>
      </c>
      <c r="X110" s="13" t="e">
        <f t="shared" si="10"/>
        <v>#N/A</v>
      </c>
      <c r="Y110" s="16"/>
      <c r="Z110" s="13" t="e">
        <f t="shared" si="11"/>
        <v>#N/A</v>
      </c>
      <c r="AA110" s="17"/>
      <c r="AB110" s="12"/>
      <c r="AC110" s="18"/>
      <c r="AD110" s="19"/>
      <c r="AE110" s="18"/>
      <c r="AF110" s="20"/>
      <c r="AG110" s="21"/>
      <c r="AH110" s="22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02"/>
      <c r="H111" s="9"/>
      <c r="I111" s="102"/>
      <c r="J111" s="102"/>
      <c r="K111" s="10"/>
      <c r="L111" s="11"/>
      <c r="M111" s="11"/>
      <c r="N111" s="11"/>
      <c r="O111" s="102"/>
      <c r="P111" s="102"/>
      <c r="Q111" s="12" t="e">
        <f>VLOOKUP(O111, '[1]لیست محصولات اردیبهشت ۱۴۰۳'!B:C,2,0)</f>
        <v>#N/A</v>
      </c>
      <c r="R111" s="102"/>
      <c r="S111" s="11" t="e">
        <f>VLOOKUP(O111, '[1]لیست محصولات اردیبهشت ۱۴۰۳'!B:F,5,0)</f>
        <v>#N/A</v>
      </c>
      <c r="T111" s="13" t="e">
        <f>VLOOKUP(O111, '[1]لیست محصولات اردیبهشت ۱۴۰۳'!B:G,6,0)</f>
        <v>#N/A</v>
      </c>
      <c r="U111" s="14"/>
      <c r="V111" s="15">
        <f t="shared" si="8"/>
        <v>0</v>
      </c>
      <c r="W111" s="11">
        <f t="shared" si="9"/>
        <v>0</v>
      </c>
      <c r="X111" s="13" t="e">
        <f t="shared" si="10"/>
        <v>#N/A</v>
      </c>
      <c r="Y111" s="16"/>
      <c r="Z111" s="13" t="e">
        <f t="shared" si="11"/>
        <v>#N/A</v>
      </c>
      <c r="AA111" s="17"/>
      <c r="AB111" s="12"/>
      <c r="AC111" s="18"/>
      <c r="AD111" s="19"/>
      <c r="AE111" s="18"/>
      <c r="AF111" s="20"/>
      <c r="AG111" s="21"/>
      <c r="AH111" s="22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102"/>
      <c r="H112" s="9"/>
      <c r="I112" s="102"/>
      <c r="J112" s="102"/>
      <c r="K112" s="10"/>
      <c r="L112" s="11"/>
      <c r="M112" s="11"/>
      <c r="N112" s="11"/>
      <c r="O112" s="102"/>
      <c r="P112" s="102"/>
      <c r="Q112" s="12" t="e">
        <f>VLOOKUP(O112, '[1]لیست محصولات اردیبهشت ۱۴۰۳'!B:C,2,0)</f>
        <v>#N/A</v>
      </c>
      <c r="R112" s="102"/>
      <c r="S112" s="11" t="e">
        <f>VLOOKUP(O112, '[1]لیست محصولات اردیبهشت ۱۴۰۳'!B:F,5,0)</f>
        <v>#N/A</v>
      </c>
      <c r="T112" s="13" t="e">
        <f>VLOOKUP(O112, '[1]لیست محصولات اردیبهشت ۱۴۰۳'!B:G,6,0)</f>
        <v>#N/A</v>
      </c>
      <c r="U112" s="14"/>
      <c r="V112" s="15">
        <f t="shared" si="8"/>
        <v>0</v>
      </c>
      <c r="W112" s="11">
        <f t="shared" si="9"/>
        <v>0</v>
      </c>
      <c r="X112" s="13" t="e">
        <f t="shared" si="10"/>
        <v>#N/A</v>
      </c>
      <c r="Y112" s="16"/>
      <c r="Z112" s="13" t="e">
        <f t="shared" si="11"/>
        <v>#N/A</v>
      </c>
      <c r="AA112" s="17"/>
      <c r="AB112" s="12"/>
      <c r="AC112" s="18"/>
      <c r="AD112" s="19"/>
      <c r="AE112" s="18"/>
      <c r="AF112" s="20"/>
      <c r="AG112" s="21"/>
      <c r="AH112" s="22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02"/>
      <c r="H113" s="9"/>
      <c r="I113" s="102"/>
      <c r="J113" s="102"/>
      <c r="K113" s="10"/>
      <c r="L113" s="11"/>
      <c r="M113" s="11"/>
      <c r="N113" s="11"/>
      <c r="O113" s="102"/>
      <c r="P113" s="102"/>
      <c r="Q113" s="12" t="e">
        <f>VLOOKUP(O113, '[1]لیست محصولات اردیبهشت ۱۴۰۳'!B:C,2,0)</f>
        <v>#N/A</v>
      </c>
      <c r="R113" s="102"/>
      <c r="S113" s="11" t="e">
        <f>VLOOKUP(O113, '[1]لیست محصولات اردیبهشت ۱۴۰۳'!B:F,5,0)</f>
        <v>#N/A</v>
      </c>
      <c r="T113" s="13" t="e">
        <f>VLOOKUP(O113, '[1]لیست محصولات اردیبهشت ۱۴۰۳'!B:G,6,0)</f>
        <v>#N/A</v>
      </c>
      <c r="U113" s="14"/>
      <c r="V113" s="15">
        <f t="shared" si="8"/>
        <v>0</v>
      </c>
      <c r="W113" s="11">
        <f t="shared" si="9"/>
        <v>0</v>
      </c>
      <c r="X113" s="13" t="e">
        <f t="shared" si="10"/>
        <v>#N/A</v>
      </c>
      <c r="Y113" s="16"/>
      <c r="Z113" s="13" t="e">
        <f t="shared" si="11"/>
        <v>#N/A</v>
      </c>
      <c r="AA113" s="17"/>
      <c r="AB113" s="12"/>
      <c r="AC113" s="18"/>
      <c r="AD113" s="19"/>
      <c r="AE113" s="18"/>
      <c r="AF113" s="20"/>
      <c r="AG113" s="21"/>
      <c r="AH113" s="22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02"/>
      <c r="H114" s="9"/>
      <c r="I114" s="102"/>
      <c r="J114" s="102"/>
      <c r="K114" s="10"/>
      <c r="L114" s="11"/>
      <c r="M114" s="11"/>
      <c r="N114" s="11"/>
      <c r="O114" s="102"/>
      <c r="P114" s="102"/>
      <c r="Q114" s="12" t="e">
        <f>VLOOKUP(O114, '[1]لیست محصولات اردیبهشت ۱۴۰۳'!B:C,2,0)</f>
        <v>#N/A</v>
      </c>
      <c r="R114" s="102"/>
      <c r="S114" s="11" t="e">
        <f>VLOOKUP(O114, '[1]لیست محصولات اردیبهشت ۱۴۰۳'!B:F,5,0)</f>
        <v>#N/A</v>
      </c>
      <c r="T114" s="13" t="e">
        <f>VLOOKUP(O114, '[1]لیست محصولات اردیبهشت ۱۴۰۳'!B:G,6,0)</f>
        <v>#N/A</v>
      </c>
      <c r="U114" s="14"/>
      <c r="V114" s="15">
        <f t="shared" si="8"/>
        <v>0</v>
      </c>
      <c r="W114" s="11">
        <f t="shared" si="9"/>
        <v>0</v>
      </c>
      <c r="X114" s="13" t="e">
        <f t="shared" si="10"/>
        <v>#N/A</v>
      </c>
      <c r="Y114" s="16"/>
      <c r="Z114" s="13" t="e">
        <f t="shared" si="11"/>
        <v>#N/A</v>
      </c>
      <c r="AA114" s="17"/>
      <c r="AB114" s="12"/>
      <c r="AC114" s="18"/>
      <c r="AD114" s="19"/>
      <c r="AE114" s="18"/>
      <c r="AF114" s="20"/>
      <c r="AG114" s="21"/>
      <c r="AH114" s="22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02"/>
      <c r="H115" s="9"/>
      <c r="I115" s="102"/>
      <c r="J115" s="102"/>
      <c r="K115" s="10"/>
      <c r="L115" s="11"/>
      <c r="M115" s="11"/>
      <c r="N115" s="11"/>
      <c r="O115" s="102"/>
      <c r="P115" s="102"/>
      <c r="Q115" s="12" t="e">
        <f>VLOOKUP(O115, '[1]لیست محصولات اردیبهشت ۱۴۰۳'!B:C,2,0)</f>
        <v>#N/A</v>
      </c>
      <c r="R115" s="102"/>
      <c r="S115" s="11" t="e">
        <f>VLOOKUP(O115, '[1]لیست محصولات اردیبهشت ۱۴۰۳'!B:F,5,0)</f>
        <v>#N/A</v>
      </c>
      <c r="T115" s="13" t="e">
        <f>VLOOKUP(O115, '[1]لیست محصولات اردیبهشت ۱۴۰۳'!B:G,6,0)</f>
        <v>#N/A</v>
      </c>
      <c r="U115" s="14"/>
      <c r="V115" s="15">
        <f t="shared" si="8"/>
        <v>0</v>
      </c>
      <c r="W115" s="11">
        <f t="shared" si="9"/>
        <v>0</v>
      </c>
      <c r="X115" s="13" t="e">
        <f t="shared" si="10"/>
        <v>#N/A</v>
      </c>
      <c r="Y115" s="16"/>
      <c r="Z115" s="13" t="e">
        <f t="shared" si="11"/>
        <v>#N/A</v>
      </c>
      <c r="AA115" s="17"/>
      <c r="AB115" s="12"/>
      <c r="AC115" s="18"/>
      <c r="AD115" s="19"/>
      <c r="AE115" s="18"/>
      <c r="AF115" s="20"/>
      <c r="AG115" s="21"/>
      <c r="AH115" s="22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102"/>
      <c r="H116" s="9"/>
      <c r="I116" s="102"/>
      <c r="J116" s="102"/>
      <c r="K116" s="10"/>
      <c r="L116" s="11"/>
      <c r="M116" s="11"/>
      <c r="N116" s="11"/>
      <c r="O116" s="102"/>
      <c r="P116" s="102"/>
      <c r="Q116" s="12" t="e">
        <f>VLOOKUP(O116, '[1]لیست محصولات اردیبهشت ۱۴۰۳'!B:C,2,0)</f>
        <v>#N/A</v>
      </c>
      <c r="R116" s="102"/>
      <c r="S116" s="11" t="e">
        <f>VLOOKUP(O116, '[1]لیست محصولات اردیبهشت ۱۴۰۳'!B:F,5,0)</f>
        <v>#N/A</v>
      </c>
      <c r="T116" s="13" t="e">
        <f>VLOOKUP(O116, '[1]لیست محصولات اردیبهشت ۱۴۰۳'!B:G,6,0)</f>
        <v>#N/A</v>
      </c>
      <c r="U116" s="14"/>
      <c r="V116" s="15">
        <f t="shared" si="8"/>
        <v>0</v>
      </c>
      <c r="W116" s="11">
        <f t="shared" si="9"/>
        <v>0</v>
      </c>
      <c r="X116" s="13" t="e">
        <f t="shared" si="10"/>
        <v>#N/A</v>
      </c>
      <c r="Y116" s="16"/>
      <c r="Z116" s="13" t="e">
        <f t="shared" si="11"/>
        <v>#N/A</v>
      </c>
      <c r="AA116" s="17"/>
      <c r="AB116" s="12"/>
      <c r="AC116" s="18"/>
      <c r="AD116" s="19"/>
      <c r="AE116" s="18"/>
      <c r="AF116" s="20"/>
      <c r="AG116" s="21"/>
      <c r="AH116" s="22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102"/>
      <c r="H117" s="9"/>
      <c r="I117" s="102"/>
      <c r="J117" s="102"/>
      <c r="K117" s="10"/>
      <c r="L117" s="11"/>
      <c r="M117" s="11"/>
      <c r="N117" s="11"/>
      <c r="O117" s="102"/>
      <c r="P117" s="102"/>
      <c r="Q117" s="12" t="e">
        <f>VLOOKUP(O117, '[1]لیست محصولات اردیبهشت ۱۴۰۳'!B:C,2,0)</f>
        <v>#N/A</v>
      </c>
      <c r="R117" s="102"/>
      <c r="S117" s="11" t="e">
        <f>VLOOKUP(O117, '[1]لیست محصولات اردیبهشت ۱۴۰۳'!B:F,5,0)</f>
        <v>#N/A</v>
      </c>
      <c r="T117" s="13" t="e">
        <f>VLOOKUP(O117, '[1]لیست محصولات اردیبهشت ۱۴۰۳'!B:G,6,0)</f>
        <v>#N/A</v>
      </c>
      <c r="U117" s="14"/>
      <c r="V117" s="15">
        <f t="shared" si="8"/>
        <v>0</v>
      </c>
      <c r="W117" s="11">
        <f t="shared" si="9"/>
        <v>0</v>
      </c>
      <c r="X117" s="13" t="e">
        <f t="shared" si="10"/>
        <v>#N/A</v>
      </c>
      <c r="Y117" s="16"/>
      <c r="Z117" s="13" t="e">
        <f t="shared" si="11"/>
        <v>#N/A</v>
      </c>
      <c r="AA117" s="17"/>
      <c r="AB117" s="12"/>
      <c r="AC117" s="18"/>
      <c r="AD117" s="19"/>
      <c r="AE117" s="18"/>
      <c r="AF117" s="20"/>
      <c r="AG117" s="21"/>
      <c r="AH117" s="22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102"/>
      <c r="H118" s="9"/>
      <c r="I118" s="102"/>
      <c r="J118" s="102"/>
      <c r="K118" s="10"/>
      <c r="L118" s="11"/>
      <c r="M118" s="11"/>
      <c r="N118" s="11"/>
      <c r="O118" s="102"/>
      <c r="P118" s="102"/>
      <c r="Q118" s="12" t="e">
        <f>VLOOKUP(O118, '[1]لیست محصولات اردیبهشت ۱۴۰۳'!B:C,2,0)</f>
        <v>#N/A</v>
      </c>
      <c r="R118" s="102"/>
      <c r="S118" s="11" t="e">
        <f>VLOOKUP(O118, '[1]لیست محصولات اردیبهشت ۱۴۰۳'!B:F,5,0)</f>
        <v>#N/A</v>
      </c>
      <c r="T118" s="13" t="e">
        <f>VLOOKUP(O118, '[1]لیست محصولات اردیبهشت ۱۴۰۳'!B:G,6,0)</f>
        <v>#N/A</v>
      </c>
      <c r="U118" s="14"/>
      <c r="V118" s="15">
        <f t="shared" si="8"/>
        <v>0</v>
      </c>
      <c r="W118" s="11">
        <f t="shared" si="9"/>
        <v>0</v>
      </c>
      <c r="X118" s="13" t="e">
        <f t="shared" si="10"/>
        <v>#N/A</v>
      </c>
      <c r="Y118" s="16"/>
      <c r="Z118" s="13" t="e">
        <f t="shared" si="11"/>
        <v>#N/A</v>
      </c>
      <c r="AA118" s="17"/>
      <c r="AB118" s="12"/>
      <c r="AC118" s="18"/>
      <c r="AD118" s="19"/>
      <c r="AE118" s="18"/>
      <c r="AF118" s="20"/>
      <c r="AG118" s="21"/>
      <c r="AH118" s="22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102"/>
      <c r="H119" s="9"/>
      <c r="I119" s="102"/>
      <c r="J119" s="102"/>
      <c r="K119" s="10"/>
      <c r="L119" s="11"/>
      <c r="M119" s="11"/>
      <c r="N119" s="11"/>
      <c r="O119" s="102"/>
      <c r="P119" s="102"/>
      <c r="Q119" s="12" t="e">
        <f>VLOOKUP(O119, '[1]لیست محصولات اردیبهشت ۱۴۰۳'!B:C,2,0)</f>
        <v>#N/A</v>
      </c>
      <c r="R119" s="102"/>
      <c r="S119" s="11" t="e">
        <f>VLOOKUP(O119, '[1]لیست محصولات اردیبهشت ۱۴۰۳'!B:F,5,0)</f>
        <v>#N/A</v>
      </c>
      <c r="T119" s="13" t="e">
        <f>VLOOKUP(O119, '[1]لیست محصولات اردیبهشت ۱۴۰۳'!B:G,6,0)</f>
        <v>#N/A</v>
      </c>
      <c r="U119" s="14"/>
      <c r="V119" s="15">
        <f t="shared" si="8"/>
        <v>0</v>
      </c>
      <c r="W119" s="11">
        <f t="shared" si="9"/>
        <v>0</v>
      </c>
      <c r="X119" s="13" t="e">
        <f t="shared" si="10"/>
        <v>#N/A</v>
      </c>
      <c r="Y119" s="16"/>
      <c r="Z119" s="13" t="e">
        <f t="shared" si="11"/>
        <v>#N/A</v>
      </c>
      <c r="AA119" s="17"/>
      <c r="AB119" s="12"/>
      <c r="AC119" s="18"/>
      <c r="AD119" s="19"/>
      <c r="AE119" s="18"/>
      <c r="AF119" s="20"/>
      <c r="AG119" s="21"/>
      <c r="AH119" s="22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102"/>
      <c r="H120" s="9"/>
      <c r="I120" s="102"/>
      <c r="J120" s="102"/>
      <c r="K120" s="10"/>
      <c r="L120" s="11"/>
      <c r="M120" s="11"/>
      <c r="N120" s="11"/>
      <c r="O120" s="102"/>
      <c r="P120" s="102"/>
      <c r="Q120" s="12" t="e">
        <f>VLOOKUP(O120, '[1]لیست محصولات اردیبهشت ۱۴۰۳'!B:C,2,0)</f>
        <v>#N/A</v>
      </c>
      <c r="R120" s="102"/>
      <c r="S120" s="11" t="e">
        <f>VLOOKUP(O120, '[1]لیست محصولات اردیبهشت ۱۴۰۳'!B:F,5,0)</f>
        <v>#N/A</v>
      </c>
      <c r="T120" s="13" t="e">
        <f>VLOOKUP(O120, '[1]لیست محصولات اردیبهشت ۱۴۰۳'!B:G,6,0)</f>
        <v>#N/A</v>
      </c>
      <c r="U120" s="14"/>
      <c r="V120" s="15">
        <f t="shared" si="8"/>
        <v>0</v>
      </c>
      <c r="W120" s="11">
        <f t="shared" si="9"/>
        <v>0</v>
      </c>
      <c r="X120" s="13" t="e">
        <f t="shared" si="10"/>
        <v>#N/A</v>
      </c>
      <c r="Y120" s="16"/>
      <c r="Z120" s="13" t="e">
        <f t="shared" si="11"/>
        <v>#N/A</v>
      </c>
      <c r="AA120" s="17"/>
      <c r="AB120" s="12"/>
      <c r="AC120" s="18"/>
      <c r="AD120" s="19"/>
      <c r="AE120" s="18"/>
      <c r="AF120" s="20"/>
      <c r="AG120" s="21"/>
      <c r="AH120" s="22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102"/>
      <c r="H121" s="9"/>
      <c r="I121" s="102"/>
      <c r="J121" s="102"/>
      <c r="K121" s="10"/>
      <c r="L121" s="11"/>
      <c r="M121" s="11"/>
      <c r="N121" s="11"/>
      <c r="O121" s="102"/>
      <c r="P121" s="102"/>
      <c r="Q121" s="12" t="e">
        <f>VLOOKUP(O121, '[1]لیست محصولات اردیبهشت ۱۴۰۳'!B:C,2,0)</f>
        <v>#N/A</v>
      </c>
      <c r="R121" s="102"/>
      <c r="S121" s="11" t="e">
        <f>VLOOKUP(O121, '[1]لیست محصولات اردیبهشت ۱۴۰۳'!B:F,5,0)</f>
        <v>#N/A</v>
      </c>
      <c r="T121" s="13" t="e">
        <f>VLOOKUP(O121, '[1]لیست محصولات اردیبهشت ۱۴۰۳'!B:G,6,0)</f>
        <v>#N/A</v>
      </c>
      <c r="U121" s="14"/>
      <c r="V121" s="15">
        <f t="shared" si="8"/>
        <v>0</v>
      </c>
      <c r="W121" s="11">
        <f t="shared" si="9"/>
        <v>0</v>
      </c>
      <c r="X121" s="13" t="e">
        <f t="shared" si="10"/>
        <v>#N/A</v>
      </c>
      <c r="Y121" s="16"/>
      <c r="Z121" s="13" t="e">
        <f t="shared" si="11"/>
        <v>#N/A</v>
      </c>
      <c r="AA121" s="17"/>
      <c r="AB121" s="12"/>
      <c r="AC121" s="18"/>
      <c r="AD121" s="19"/>
      <c r="AE121" s="18"/>
      <c r="AF121" s="20"/>
      <c r="AG121" s="21"/>
      <c r="AH121" s="22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02"/>
      <c r="H122" s="9"/>
      <c r="I122" s="102"/>
      <c r="J122" s="102"/>
      <c r="K122" s="10"/>
      <c r="L122" s="11"/>
      <c r="M122" s="11"/>
      <c r="N122" s="11"/>
      <c r="O122" s="102"/>
      <c r="P122" s="102"/>
      <c r="Q122" s="12" t="e">
        <f>VLOOKUP(O122, '[1]لیست محصولات اردیبهشت ۱۴۰۳'!B:C,2,0)</f>
        <v>#N/A</v>
      </c>
      <c r="R122" s="102"/>
      <c r="S122" s="11" t="e">
        <f>VLOOKUP(O122, '[1]لیست محصولات اردیبهشت ۱۴۰۳'!B:F,5,0)</f>
        <v>#N/A</v>
      </c>
      <c r="T122" s="13" t="e">
        <f>VLOOKUP(O122, '[1]لیست محصولات اردیبهشت ۱۴۰۳'!B:G,6,0)</f>
        <v>#N/A</v>
      </c>
      <c r="U122" s="14"/>
      <c r="V122" s="15">
        <f t="shared" si="8"/>
        <v>0</v>
      </c>
      <c r="W122" s="11">
        <f t="shared" si="9"/>
        <v>0</v>
      </c>
      <c r="X122" s="13" t="e">
        <f t="shared" si="10"/>
        <v>#N/A</v>
      </c>
      <c r="Y122" s="16"/>
      <c r="Z122" s="13" t="e">
        <f t="shared" si="11"/>
        <v>#N/A</v>
      </c>
      <c r="AA122" s="17"/>
      <c r="AB122" s="12"/>
      <c r="AC122" s="18"/>
      <c r="AD122" s="19"/>
      <c r="AE122" s="18"/>
      <c r="AF122" s="20"/>
      <c r="AG122" s="21"/>
      <c r="AH122" s="22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02"/>
      <c r="H123" s="9"/>
      <c r="I123" s="102"/>
      <c r="J123" s="102"/>
      <c r="K123" s="10"/>
      <c r="L123" s="11"/>
      <c r="M123" s="11"/>
      <c r="N123" s="11"/>
      <c r="O123" s="102"/>
      <c r="P123" s="102"/>
      <c r="Q123" s="12" t="e">
        <f>VLOOKUP(O123, '[1]لیست محصولات اردیبهشت ۱۴۰۳'!B:C,2,0)</f>
        <v>#N/A</v>
      </c>
      <c r="R123" s="102"/>
      <c r="S123" s="11" t="e">
        <f>VLOOKUP(O123, '[1]لیست محصولات اردیبهشت ۱۴۰۳'!B:F,5,0)</f>
        <v>#N/A</v>
      </c>
      <c r="T123" s="13" t="e">
        <f>VLOOKUP(O123, '[1]لیست محصولات اردیبهشت ۱۴۰۳'!B:G,6,0)</f>
        <v>#N/A</v>
      </c>
      <c r="U123" s="14"/>
      <c r="V123" s="15">
        <f t="shared" si="8"/>
        <v>0</v>
      </c>
      <c r="W123" s="11">
        <f t="shared" si="9"/>
        <v>0</v>
      </c>
      <c r="X123" s="13" t="e">
        <f t="shared" si="10"/>
        <v>#N/A</v>
      </c>
      <c r="Y123" s="16"/>
      <c r="Z123" s="13" t="e">
        <f t="shared" si="11"/>
        <v>#N/A</v>
      </c>
      <c r="AA123" s="17"/>
      <c r="AB123" s="12"/>
      <c r="AC123" s="18"/>
      <c r="AD123" s="19"/>
      <c r="AE123" s="18"/>
      <c r="AF123" s="20"/>
      <c r="AG123" s="21"/>
      <c r="AH123" s="22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102"/>
      <c r="H124" s="9"/>
      <c r="I124" s="102"/>
      <c r="J124" s="102"/>
      <c r="K124" s="10"/>
      <c r="L124" s="11"/>
      <c r="M124" s="11"/>
      <c r="N124" s="11"/>
      <c r="O124" s="102"/>
      <c r="P124" s="102"/>
      <c r="Q124" s="12" t="e">
        <f>VLOOKUP(O124, '[1]لیست محصولات اردیبهشت ۱۴۰۳'!B:C,2,0)</f>
        <v>#N/A</v>
      </c>
      <c r="R124" s="102"/>
      <c r="S124" s="11" t="e">
        <f>VLOOKUP(O124, '[1]لیست محصولات اردیبهشت ۱۴۰۳'!B:F,5,0)</f>
        <v>#N/A</v>
      </c>
      <c r="T124" s="13" t="e">
        <f>VLOOKUP(O124, '[1]لیست محصولات اردیبهشت ۱۴۰۳'!B:G,6,0)</f>
        <v>#N/A</v>
      </c>
      <c r="U124" s="14"/>
      <c r="V124" s="15">
        <f t="shared" si="8"/>
        <v>0</v>
      </c>
      <c r="W124" s="11">
        <f t="shared" si="9"/>
        <v>0</v>
      </c>
      <c r="X124" s="13" t="e">
        <f t="shared" si="10"/>
        <v>#N/A</v>
      </c>
      <c r="Y124" s="16"/>
      <c r="Z124" s="13" t="e">
        <f t="shared" si="11"/>
        <v>#N/A</v>
      </c>
      <c r="AA124" s="17"/>
      <c r="AB124" s="12"/>
      <c r="AC124" s="18"/>
      <c r="AD124" s="19"/>
      <c r="AE124" s="18"/>
      <c r="AF124" s="20"/>
      <c r="AG124" s="21"/>
      <c r="AH124" s="22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102"/>
      <c r="H125" s="9"/>
      <c r="I125" s="102"/>
      <c r="J125" s="102"/>
      <c r="K125" s="10"/>
      <c r="L125" s="11"/>
      <c r="M125" s="11"/>
      <c r="N125" s="11"/>
      <c r="O125" s="102"/>
      <c r="P125" s="102"/>
      <c r="Q125" s="12" t="e">
        <f>VLOOKUP(O125, '[1]لیست محصولات اردیبهشت ۱۴۰۳'!B:C,2,0)</f>
        <v>#N/A</v>
      </c>
      <c r="R125" s="102"/>
      <c r="S125" s="11" t="e">
        <f>VLOOKUP(O125, '[1]لیست محصولات اردیبهشت ۱۴۰۳'!B:F,5,0)</f>
        <v>#N/A</v>
      </c>
      <c r="T125" s="13" t="e">
        <f>VLOOKUP(O125, '[1]لیست محصولات اردیبهشت ۱۴۰۳'!B:G,6,0)</f>
        <v>#N/A</v>
      </c>
      <c r="U125" s="14"/>
      <c r="V125" s="15">
        <f t="shared" si="8"/>
        <v>0</v>
      </c>
      <c r="W125" s="11">
        <f t="shared" si="9"/>
        <v>0</v>
      </c>
      <c r="X125" s="13" t="e">
        <f t="shared" si="10"/>
        <v>#N/A</v>
      </c>
      <c r="Y125" s="16"/>
      <c r="Z125" s="13" t="e">
        <f t="shared" si="11"/>
        <v>#N/A</v>
      </c>
      <c r="AA125" s="17"/>
      <c r="AB125" s="12"/>
      <c r="AC125" s="18"/>
      <c r="AD125" s="19"/>
      <c r="AE125" s="18"/>
      <c r="AF125" s="20"/>
      <c r="AG125" s="21"/>
      <c r="AH125" s="22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102"/>
      <c r="H126" s="9"/>
      <c r="I126" s="102"/>
      <c r="J126" s="102"/>
      <c r="K126" s="10"/>
      <c r="L126" s="11"/>
      <c r="M126" s="11"/>
      <c r="N126" s="11"/>
      <c r="O126" s="102"/>
      <c r="P126" s="102"/>
      <c r="Q126" s="12" t="e">
        <f>VLOOKUP(O126, '[1]لیست محصولات اردیبهشت ۱۴۰۳'!B:C,2,0)</f>
        <v>#N/A</v>
      </c>
      <c r="R126" s="102"/>
      <c r="S126" s="11" t="e">
        <f>VLOOKUP(O126, '[1]لیست محصولات اردیبهشت ۱۴۰۳'!B:F,5,0)</f>
        <v>#N/A</v>
      </c>
      <c r="T126" s="13" t="e">
        <f>VLOOKUP(O126, '[1]لیست محصولات اردیبهشت ۱۴۰۳'!B:G,6,0)</f>
        <v>#N/A</v>
      </c>
      <c r="U126" s="14"/>
      <c r="V126" s="15">
        <f t="shared" si="8"/>
        <v>0</v>
      </c>
      <c r="W126" s="11">
        <f t="shared" si="9"/>
        <v>0</v>
      </c>
      <c r="X126" s="13" t="e">
        <f t="shared" si="10"/>
        <v>#N/A</v>
      </c>
      <c r="Y126" s="16"/>
      <c r="Z126" s="13" t="e">
        <f t="shared" si="11"/>
        <v>#N/A</v>
      </c>
      <c r="AA126" s="17"/>
      <c r="AB126" s="12"/>
      <c r="AC126" s="18"/>
      <c r="AD126" s="19"/>
      <c r="AE126" s="18"/>
      <c r="AF126" s="20"/>
      <c r="AG126" s="21"/>
      <c r="AH126" s="22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102"/>
      <c r="H127" s="9"/>
      <c r="I127" s="102"/>
      <c r="J127" s="102"/>
      <c r="K127" s="10"/>
      <c r="L127" s="11"/>
      <c r="M127" s="11"/>
      <c r="N127" s="11"/>
      <c r="O127" s="102"/>
      <c r="P127" s="102"/>
      <c r="Q127" s="12" t="e">
        <f>VLOOKUP(O127, '[1]لیست محصولات اردیبهشت ۱۴۰۳'!B:C,2,0)</f>
        <v>#N/A</v>
      </c>
      <c r="R127" s="102"/>
      <c r="S127" s="11" t="e">
        <f>VLOOKUP(O127, '[1]لیست محصولات اردیبهشت ۱۴۰۳'!B:F,5,0)</f>
        <v>#N/A</v>
      </c>
      <c r="T127" s="13" t="e">
        <f>VLOOKUP(O127, '[1]لیست محصولات اردیبهشت ۱۴۰۳'!B:G,6,0)</f>
        <v>#N/A</v>
      </c>
      <c r="U127" s="14"/>
      <c r="V127" s="15">
        <f t="shared" si="8"/>
        <v>0</v>
      </c>
      <c r="W127" s="11">
        <f t="shared" si="9"/>
        <v>0</v>
      </c>
      <c r="X127" s="13" t="e">
        <f t="shared" si="10"/>
        <v>#N/A</v>
      </c>
      <c r="Y127" s="16"/>
      <c r="Z127" s="13" t="e">
        <f t="shared" si="11"/>
        <v>#N/A</v>
      </c>
      <c r="AA127" s="17"/>
      <c r="AB127" s="12"/>
      <c r="AC127" s="18"/>
      <c r="AD127" s="19"/>
      <c r="AE127" s="18"/>
      <c r="AF127" s="20"/>
      <c r="AG127" s="21"/>
      <c r="AH127" s="22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102"/>
      <c r="H128" s="9"/>
      <c r="I128" s="102"/>
      <c r="J128" s="102"/>
      <c r="K128" s="10"/>
      <c r="L128" s="11"/>
      <c r="M128" s="11"/>
      <c r="N128" s="11"/>
      <c r="O128" s="102"/>
      <c r="P128" s="102"/>
      <c r="Q128" s="12" t="e">
        <f>VLOOKUP(O128, '[1]لیست محصولات اردیبهشت ۱۴۰۳'!B:C,2,0)</f>
        <v>#N/A</v>
      </c>
      <c r="R128" s="102"/>
      <c r="S128" s="11" t="e">
        <f>VLOOKUP(O128, '[1]لیست محصولات اردیبهشت ۱۴۰۳'!B:F,5,0)</f>
        <v>#N/A</v>
      </c>
      <c r="T128" s="13" t="e">
        <f>VLOOKUP(O128, '[1]لیست محصولات اردیبهشت ۱۴۰۳'!B:G,6,0)</f>
        <v>#N/A</v>
      </c>
      <c r="U128" s="14"/>
      <c r="V128" s="15">
        <f t="shared" si="8"/>
        <v>0</v>
      </c>
      <c r="W128" s="11">
        <f t="shared" si="9"/>
        <v>0</v>
      </c>
      <c r="X128" s="13" t="e">
        <f t="shared" si="10"/>
        <v>#N/A</v>
      </c>
      <c r="Y128" s="16"/>
      <c r="Z128" s="13" t="e">
        <f t="shared" si="11"/>
        <v>#N/A</v>
      </c>
      <c r="AA128" s="17"/>
      <c r="AB128" s="12"/>
      <c r="AC128" s="18"/>
      <c r="AD128" s="19"/>
      <c r="AE128" s="18"/>
      <c r="AF128" s="20"/>
      <c r="AG128" s="21"/>
      <c r="AH128" s="22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102"/>
      <c r="H129" s="9"/>
      <c r="I129" s="102"/>
      <c r="J129" s="102"/>
      <c r="K129" s="10"/>
      <c r="L129" s="11"/>
      <c r="M129" s="11"/>
      <c r="N129" s="11"/>
      <c r="O129" s="102"/>
      <c r="P129" s="102"/>
      <c r="Q129" s="12" t="e">
        <f>VLOOKUP(O129, '[1]لیست محصولات اردیبهشت ۱۴۰۳'!B:C,2,0)</f>
        <v>#N/A</v>
      </c>
      <c r="R129" s="102"/>
      <c r="S129" s="11" t="e">
        <f>VLOOKUP(O129, '[1]لیست محصولات اردیبهشت ۱۴۰۳'!B:F,5,0)</f>
        <v>#N/A</v>
      </c>
      <c r="T129" s="13" t="e">
        <f>VLOOKUP(O129, '[1]لیست محصولات اردیبهشت ۱۴۰۳'!B:G,6,0)</f>
        <v>#N/A</v>
      </c>
      <c r="U129" s="14"/>
      <c r="V129" s="15">
        <f t="shared" si="8"/>
        <v>0</v>
      </c>
      <c r="W129" s="11">
        <f t="shared" si="9"/>
        <v>0</v>
      </c>
      <c r="X129" s="13" t="e">
        <f t="shared" si="10"/>
        <v>#N/A</v>
      </c>
      <c r="Y129" s="16"/>
      <c r="Z129" s="13" t="e">
        <f t="shared" si="11"/>
        <v>#N/A</v>
      </c>
      <c r="AA129" s="17"/>
      <c r="AB129" s="12"/>
      <c r="AC129" s="18"/>
      <c r="AD129" s="19"/>
      <c r="AE129" s="18"/>
      <c r="AF129" s="20"/>
      <c r="AG129" s="21"/>
      <c r="AH129" s="22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102"/>
      <c r="H130" s="9"/>
      <c r="I130" s="102"/>
      <c r="J130" s="102"/>
      <c r="K130" s="10"/>
      <c r="L130" s="11"/>
      <c r="M130" s="11"/>
      <c r="N130" s="11"/>
      <c r="O130" s="102"/>
      <c r="P130" s="102"/>
      <c r="Q130" s="12" t="e">
        <f>VLOOKUP(O130, '[1]لیست محصولات اردیبهشت ۱۴۰۳'!B:C,2,0)</f>
        <v>#N/A</v>
      </c>
      <c r="R130" s="102"/>
      <c r="S130" s="11" t="e">
        <f>VLOOKUP(O130, '[1]لیست محصولات اردیبهشت ۱۴۰۳'!B:F,5,0)</f>
        <v>#N/A</v>
      </c>
      <c r="T130" s="13" t="e">
        <f>VLOOKUP(O130, '[1]لیست محصولات اردیبهشت ۱۴۰۳'!B:G,6,0)</f>
        <v>#N/A</v>
      </c>
      <c r="U130" s="14"/>
      <c r="V130" s="15">
        <f t="shared" ref="V130:V193" si="14">IF(C130, P130, U130 )</f>
        <v>0</v>
      </c>
      <c r="W130" s="11">
        <f t="shared" si="9"/>
        <v>0</v>
      </c>
      <c r="X130" s="13" t="e">
        <f t="shared" si="10"/>
        <v>#N/A</v>
      </c>
      <c r="Y130" s="16"/>
      <c r="Z130" s="13" t="e">
        <f t="shared" si="11"/>
        <v>#N/A</v>
      </c>
      <c r="AA130" s="17"/>
      <c r="AB130" s="12"/>
      <c r="AC130" s="18"/>
      <c r="AD130" s="19"/>
      <c r="AE130" s="18"/>
      <c r="AF130" s="20"/>
      <c r="AG130" s="21"/>
      <c r="AH130" s="22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102"/>
      <c r="H131" s="9"/>
      <c r="I131" s="102"/>
      <c r="J131" s="102"/>
      <c r="K131" s="10"/>
      <c r="L131" s="11"/>
      <c r="M131" s="11"/>
      <c r="N131" s="11"/>
      <c r="O131" s="102"/>
      <c r="P131" s="102"/>
      <c r="Q131" s="12" t="e">
        <f>VLOOKUP(O131, '[1]لیست محصولات اردیبهشت ۱۴۰۳'!B:C,2,0)</f>
        <v>#N/A</v>
      </c>
      <c r="R131" s="102"/>
      <c r="S131" s="11" t="e">
        <f>VLOOKUP(O131, '[1]لیست محصولات اردیبهشت ۱۴۰۳'!B:F,5,0)</f>
        <v>#N/A</v>
      </c>
      <c r="T131" s="13" t="e">
        <f>VLOOKUP(O131, '[1]لیست محصولات اردیبهشت ۱۴۰۳'!B:G,6,0)</f>
        <v>#N/A</v>
      </c>
      <c r="U131" s="14"/>
      <c r="V131" s="15">
        <f t="shared" si="14"/>
        <v>0</v>
      </c>
      <c r="W131" s="11">
        <f t="shared" si="9"/>
        <v>0</v>
      </c>
      <c r="X131" s="13" t="e">
        <f t="shared" si="10"/>
        <v>#N/A</v>
      </c>
      <c r="Y131" s="16"/>
      <c r="Z131" s="13" t="e">
        <f t="shared" si="11"/>
        <v>#N/A</v>
      </c>
      <c r="AA131" s="17"/>
      <c r="AB131" s="12"/>
      <c r="AC131" s="18"/>
      <c r="AD131" s="19"/>
      <c r="AE131" s="18"/>
      <c r="AF131" s="20"/>
      <c r="AG131" s="21"/>
      <c r="AH131" s="22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102"/>
      <c r="H132" s="9"/>
      <c r="I132" s="102"/>
      <c r="J132" s="102"/>
      <c r="K132" s="10"/>
      <c r="L132" s="11"/>
      <c r="M132" s="11"/>
      <c r="N132" s="11"/>
      <c r="O132" s="102"/>
      <c r="P132" s="102"/>
      <c r="Q132" s="12" t="e">
        <f>VLOOKUP(O132, '[1]لیست محصولات اردیبهشت ۱۴۰۳'!B:C,2,0)</f>
        <v>#N/A</v>
      </c>
      <c r="R132" s="102"/>
      <c r="S132" s="11" t="e">
        <f>VLOOKUP(O132, '[1]لیست محصولات اردیبهشت ۱۴۰۳'!B:F,5,0)</f>
        <v>#N/A</v>
      </c>
      <c r="T132" s="13" t="e">
        <f>VLOOKUP(O132, '[1]لیست محصولات اردیبهشت ۱۴۰۳'!B:G,6,0)</f>
        <v>#N/A</v>
      </c>
      <c r="U132" s="14"/>
      <c r="V132" s="15">
        <f t="shared" si="14"/>
        <v>0</v>
      </c>
      <c r="W132" s="11">
        <f t="shared" si="9"/>
        <v>0</v>
      </c>
      <c r="X132" s="13" t="e">
        <f t="shared" si="10"/>
        <v>#N/A</v>
      </c>
      <c r="Y132" s="16"/>
      <c r="Z132" s="13" t="e">
        <f t="shared" si="11"/>
        <v>#N/A</v>
      </c>
      <c r="AA132" s="17"/>
      <c r="AB132" s="12"/>
      <c r="AC132" s="18"/>
      <c r="AD132" s="19"/>
      <c r="AE132" s="18"/>
      <c r="AF132" s="20"/>
      <c r="AG132" s="21"/>
      <c r="AH132" s="22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102"/>
      <c r="H133" s="9"/>
      <c r="I133" s="102"/>
      <c r="J133" s="102"/>
      <c r="K133" s="10"/>
      <c r="L133" s="11"/>
      <c r="M133" s="11"/>
      <c r="N133" s="11"/>
      <c r="O133" s="102"/>
      <c r="P133" s="102"/>
      <c r="Q133" s="12" t="e">
        <f>VLOOKUP(O133, '[1]لیست محصولات اردیبهشت ۱۴۰۳'!B:C,2,0)</f>
        <v>#N/A</v>
      </c>
      <c r="R133" s="102"/>
      <c r="S133" s="11" t="e">
        <f>VLOOKUP(O133, '[1]لیست محصولات اردیبهشت ۱۴۰۳'!B:F,5,0)</f>
        <v>#N/A</v>
      </c>
      <c r="T133" s="13" t="e">
        <f>VLOOKUP(O133, '[1]لیست محصولات اردیبهشت ۱۴۰۳'!B:G,6,0)</f>
        <v>#N/A</v>
      </c>
      <c r="U133" s="14"/>
      <c r="V133" s="15">
        <f t="shared" si="14"/>
        <v>0</v>
      </c>
      <c r="W133" s="11">
        <f t="shared" si="9"/>
        <v>0</v>
      </c>
      <c r="X133" s="13" t="e">
        <f t="shared" si="10"/>
        <v>#N/A</v>
      </c>
      <c r="Y133" s="16"/>
      <c r="Z133" s="13" t="e">
        <f t="shared" si="11"/>
        <v>#N/A</v>
      </c>
      <c r="AA133" s="17"/>
      <c r="AB133" s="12"/>
      <c r="AC133" s="18"/>
      <c r="AD133" s="19"/>
      <c r="AE133" s="18"/>
      <c r="AF133" s="20"/>
      <c r="AG133" s="21"/>
      <c r="AH133" s="22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102"/>
      <c r="H134" s="9"/>
      <c r="I134" s="102"/>
      <c r="J134" s="102"/>
      <c r="K134" s="10"/>
      <c r="L134" s="11"/>
      <c r="M134" s="11"/>
      <c r="N134" s="11"/>
      <c r="O134" s="102"/>
      <c r="P134" s="102"/>
      <c r="Q134" s="12" t="e">
        <f>VLOOKUP(O134, '[1]لیست محصولات اردیبهشت ۱۴۰۳'!B:C,2,0)</f>
        <v>#N/A</v>
      </c>
      <c r="R134" s="102"/>
      <c r="S134" s="11" t="e">
        <f>VLOOKUP(O134, '[1]لیست محصولات اردیبهشت ۱۴۰۳'!B:F,5,0)</f>
        <v>#N/A</v>
      </c>
      <c r="T134" s="13" t="e">
        <f>VLOOKUP(O134, '[1]لیست محصولات اردیبهشت ۱۴۰۳'!B:G,6,0)</f>
        <v>#N/A</v>
      </c>
      <c r="U134" s="14"/>
      <c r="V134" s="15">
        <f t="shared" si="14"/>
        <v>0</v>
      </c>
      <c r="W134" s="11">
        <f t="shared" si="9"/>
        <v>0</v>
      </c>
      <c r="X134" s="13" t="e">
        <f t="shared" si="10"/>
        <v>#N/A</v>
      </c>
      <c r="Y134" s="16"/>
      <c r="Z134" s="13" t="e">
        <f t="shared" si="11"/>
        <v>#N/A</v>
      </c>
      <c r="AA134" s="17"/>
      <c r="AB134" s="12"/>
      <c r="AC134" s="18"/>
      <c r="AD134" s="19"/>
      <c r="AE134" s="18"/>
      <c r="AF134" s="20"/>
      <c r="AG134" s="21"/>
      <c r="AH134" s="22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102"/>
      <c r="H135" s="9"/>
      <c r="I135" s="102"/>
      <c r="J135" s="102"/>
      <c r="K135" s="10"/>
      <c r="L135" s="11"/>
      <c r="M135" s="11"/>
      <c r="N135" s="11"/>
      <c r="O135" s="102"/>
      <c r="P135" s="102"/>
      <c r="Q135" s="12" t="e">
        <f>VLOOKUP(O135, '[1]لیست محصولات اردیبهشت ۱۴۰۳'!B:C,2,0)</f>
        <v>#N/A</v>
      </c>
      <c r="R135" s="102"/>
      <c r="S135" s="11" t="e">
        <f>VLOOKUP(O135, '[1]لیست محصولات اردیبهشت ۱۴۰۳'!B:F,5,0)</f>
        <v>#N/A</v>
      </c>
      <c r="T135" s="13" t="e">
        <f>VLOOKUP(O135, '[1]لیست محصولات اردیبهشت ۱۴۰۳'!B:G,6,0)</f>
        <v>#N/A</v>
      </c>
      <c r="U135" s="14"/>
      <c r="V135" s="15">
        <f t="shared" si="14"/>
        <v>0</v>
      </c>
      <c r="W135" s="11">
        <f t="shared" si="9"/>
        <v>0</v>
      </c>
      <c r="X135" s="13" t="e">
        <f t="shared" si="10"/>
        <v>#N/A</v>
      </c>
      <c r="Y135" s="16"/>
      <c r="Z135" s="13" t="e">
        <f t="shared" si="11"/>
        <v>#N/A</v>
      </c>
      <c r="AA135" s="17"/>
      <c r="AB135" s="12"/>
      <c r="AC135" s="18"/>
      <c r="AD135" s="19"/>
      <c r="AE135" s="18"/>
      <c r="AF135" s="20"/>
      <c r="AG135" s="21"/>
      <c r="AH135" s="22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102"/>
      <c r="H136" s="9"/>
      <c r="I136" s="102"/>
      <c r="J136" s="102"/>
      <c r="K136" s="10"/>
      <c r="L136" s="11"/>
      <c r="M136" s="11"/>
      <c r="N136" s="11"/>
      <c r="O136" s="102"/>
      <c r="P136" s="102"/>
      <c r="Q136" s="12" t="e">
        <f>VLOOKUP(O136, '[1]لیست محصولات اردیبهشت ۱۴۰۳'!B:C,2,0)</f>
        <v>#N/A</v>
      </c>
      <c r="R136" s="102"/>
      <c r="S136" s="11" t="e">
        <f>VLOOKUP(O136, '[1]لیست محصولات اردیبهشت ۱۴۰۳'!B:F,5,0)</f>
        <v>#N/A</v>
      </c>
      <c r="T136" s="13" t="e">
        <f>VLOOKUP(O136, '[1]لیست محصولات اردیبهشت ۱۴۰۳'!B:G,6,0)</f>
        <v>#N/A</v>
      </c>
      <c r="U136" s="14"/>
      <c r="V136" s="15">
        <f t="shared" si="14"/>
        <v>0</v>
      </c>
      <c r="W136" s="11">
        <f t="shared" si="9"/>
        <v>0</v>
      </c>
      <c r="X136" s="13" t="e">
        <f t="shared" si="10"/>
        <v>#N/A</v>
      </c>
      <c r="Y136" s="16"/>
      <c r="Z136" s="13" t="e">
        <f t="shared" si="11"/>
        <v>#N/A</v>
      </c>
      <c r="AA136" s="17"/>
      <c r="AB136" s="12"/>
      <c r="AC136" s="18"/>
      <c r="AD136" s="19"/>
      <c r="AE136" s="18"/>
      <c r="AF136" s="20"/>
      <c r="AG136" s="21"/>
      <c r="AH136" s="22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102"/>
      <c r="H137" s="9"/>
      <c r="I137" s="102"/>
      <c r="J137" s="102"/>
      <c r="K137" s="10"/>
      <c r="L137" s="11"/>
      <c r="M137" s="11"/>
      <c r="N137" s="11"/>
      <c r="O137" s="102"/>
      <c r="P137" s="102"/>
      <c r="Q137" s="12" t="e">
        <f>VLOOKUP(O137, '[1]لیست محصولات اردیبهشت ۱۴۰۳'!B:C,2,0)</f>
        <v>#N/A</v>
      </c>
      <c r="R137" s="102"/>
      <c r="S137" s="11" t="e">
        <f>VLOOKUP(O137, '[1]لیست محصولات اردیبهشت ۱۴۰۳'!B:F,5,0)</f>
        <v>#N/A</v>
      </c>
      <c r="T137" s="13" t="e">
        <f>VLOOKUP(O137, '[1]لیست محصولات اردیبهشت ۱۴۰۳'!B:G,6,0)</f>
        <v>#N/A</v>
      </c>
      <c r="U137" s="14"/>
      <c r="V137" s="15">
        <f t="shared" si="14"/>
        <v>0</v>
      </c>
      <c r="W137" s="11">
        <f t="shared" si="9"/>
        <v>0</v>
      </c>
      <c r="X137" s="13" t="e">
        <f t="shared" si="10"/>
        <v>#N/A</v>
      </c>
      <c r="Y137" s="16"/>
      <c r="Z137" s="13" t="e">
        <f t="shared" si="11"/>
        <v>#N/A</v>
      </c>
      <c r="AA137" s="17"/>
      <c r="AB137" s="12"/>
      <c r="AC137" s="18"/>
      <c r="AD137" s="19"/>
      <c r="AE137" s="18"/>
      <c r="AF137" s="20"/>
      <c r="AG137" s="21"/>
      <c r="AH137" s="22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102"/>
      <c r="H138" s="9"/>
      <c r="I138" s="102"/>
      <c r="J138" s="102"/>
      <c r="K138" s="10"/>
      <c r="L138" s="11"/>
      <c r="M138" s="11"/>
      <c r="N138" s="11"/>
      <c r="O138" s="102"/>
      <c r="P138" s="102"/>
      <c r="Q138" s="12" t="e">
        <f>VLOOKUP(O138, '[1]لیست محصولات اردیبهشت ۱۴۰۳'!B:C,2,0)</f>
        <v>#N/A</v>
      </c>
      <c r="R138" s="102"/>
      <c r="S138" s="11" t="e">
        <f>VLOOKUP(O138, '[1]لیست محصولات اردیبهشت ۱۴۰۳'!B:F,5,0)</f>
        <v>#N/A</v>
      </c>
      <c r="T138" s="13" t="e">
        <f>VLOOKUP(O138, '[1]لیست محصولات اردیبهشت ۱۴۰۳'!B:G,6,0)</f>
        <v>#N/A</v>
      </c>
      <c r="U138" s="14"/>
      <c r="V138" s="15">
        <f t="shared" si="14"/>
        <v>0</v>
      </c>
      <c r="W138" s="11">
        <f t="shared" si="9"/>
        <v>0</v>
      </c>
      <c r="X138" s="13" t="e">
        <f t="shared" si="10"/>
        <v>#N/A</v>
      </c>
      <c r="Y138" s="16"/>
      <c r="Z138" s="13" t="e">
        <f t="shared" si="11"/>
        <v>#N/A</v>
      </c>
      <c r="AA138" s="17"/>
      <c r="AB138" s="12"/>
      <c r="AC138" s="18"/>
      <c r="AD138" s="19"/>
      <c r="AE138" s="18"/>
      <c r="AF138" s="20"/>
      <c r="AG138" s="21"/>
      <c r="AH138" s="22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102"/>
      <c r="H139" s="9"/>
      <c r="I139" s="102"/>
      <c r="J139" s="102"/>
      <c r="K139" s="10"/>
      <c r="L139" s="11"/>
      <c r="M139" s="11"/>
      <c r="N139" s="11"/>
      <c r="O139" s="102"/>
      <c r="P139" s="102"/>
      <c r="Q139" s="12" t="e">
        <f>VLOOKUP(O139, '[1]لیست محصولات اردیبهشت ۱۴۰۳'!B:C,2,0)</f>
        <v>#N/A</v>
      </c>
      <c r="R139" s="102"/>
      <c r="S139" s="11" t="e">
        <f>VLOOKUP(O139, '[1]لیست محصولات اردیبهشت ۱۴۰۳'!B:F,5,0)</f>
        <v>#N/A</v>
      </c>
      <c r="T139" s="13" t="e">
        <f>VLOOKUP(O139, '[1]لیست محصولات اردیبهشت ۱۴۰۳'!B:G,6,0)</f>
        <v>#N/A</v>
      </c>
      <c r="U139" s="14"/>
      <c r="V139" s="15">
        <f t="shared" si="14"/>
        <v>0</v>
      </c>
      <c r="W139" s="11">
        <f t="shared" si="9"/>
        <v>0</v>
      </c>
      <c r="X139" s="13" t="e">
        <f t="shared" si="10"/>
        <v>#N/A</v>
      </c>
      <c r="Y139" s="16"/>
      <c r="Z139" s="13" t="e">
        <f t="shared" si="11"/>
        <v>#N/A</v>
      </c>
      <c r="AA139" s="17"/>
      <c r="AB139" s="12"/>
      <c r="AC139" s="18"/>
      <c r="AD139" s="19"/>
      <c r="AE139" s="18"/>
      <c r="AF139" s="20"/>
      <c r="AG139" s="21"/>
      <c r="AH139" s="22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102"/>
      <c r="H140" s="9"/>
      <c r="I140" s="102"/>
      <c r="J140" s="102"/>
      <c r="K140" s="10"/>
      <c r="L140" s="11"/>
      <c r="M140" s="11"/>
      <c r="N140" s="11"/>
      <c r="O140" s="102"/>
      <c r="P140" s="102"/>
      <c r="Q140" s="12" t="e">
        <f>VLOOKUP(O140, '[1]لیست محصولات اردیبهشت ۱۴۰۳'!B:C,2,0)</f>
        <v>#N/A</v>
      </c>
      <c r="R140" s="102"/>
      <c r="S140" s="11" t="e">
        <f>VLOOKUP(O140, '[1]لیست محصولات اردیبهشت ۱۴۰۳'!B:F,5,0)</f>
        <v>#N/A</v>
      </c>
      <c r="T140" s="13" t="e">
        <f>VLOOKUP(O140, '[1]لیست محصولات اردیبهشت ۱۴۰۳'!B:G,6,0)</f>
        <v>#N/A</v>
      </c>
      <c r="U140" s="14"/>
      <c r="V140" s="15">
        <f t="shared" si="14"/>
        <v>0</v>
      </c>
      <c r="W140" s="11">
        <f t="shared" si="9"/>
        <v>0</v>
      </c>
      <c r="X140" s="13" t="e">
        <f t="shared" si="10"/>
        <v>#N/A</v>
      </c>
      <c r="Y140" s="16"/>
      <c r="Z140" s="13" t="e">
        <f t="shared" si="11"/>
        <v>#N/A</v>
      </c>
      <c r="AA140" s="17"/>
      <c r="AB140" s="12"/>
      <c r="AC140" s="18"/>
      <c r="AD140" s="19"/>
      <c r="AE140" s="18"/>
      <c r="AF140" s="20"/>
      <c r="AG140" s="21"/>
      <c r="AH140" s="22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102"/>
      <c r="H141" s="9"/>
      <c r="I141" s="102"/>
      <c r="J141" s="102"/>
      <c r="K141" s="10"/>
      <c r="L141" s="11"/>
      <c r="M141" s="11"/>
      <c r="N141" s="11"/>
      <c r="O141" s="102"/>
      <c r="P141" s="102"/>
      <c r="Q141" s="12" t="e">
        <f>VLOOKUP(O141, '[1]لیست محصولات اردیبهشت ۱۴۰۳'!B:C,2,0)</f>
        <v>#N/A</v>
      </c>
      <c r="R141" s="102"/>
      <c r="S141" s="11" t="e">
        <f>VLOOKUP(O141, '[1]لیست محصولات اردیبهشت ۱۴۰۳'!B:F,5,0)</f>
        <v>#N/A</v>
      </c>
      <c r="T141" s="13" t="e">
        <f>VLOOKUP(O141, '[1]لیست محصولات اردیبهشت ۱۴۰۳'!B:G,6,0)</f>
        <v>#N/A</v>
      </c>
      <c r="U141" s="14"/>
      <c r="V141" s="15">
        <f t="shared" si="14"/>
        <v>0</v>
      </c>
      <c r="W141" s="11">
        <f t="shared" si="9"/>
        <v>0</v>
      </c>
      <c r="X141" s="13" t="e">
        <f t="shared" si="10"/>
        <v>#N/A</v>
      </c>
      <c r="Y141" s="16"/>
      <c r="Z141" s="13" t="e">
        <f t="shared" si="11"/>
        <v>#N/A</v>
      </c>
      <c r="AA141" s="17"/>
      <c r="AB141" s="12"/>
      <c r="AC141" s="18"/>
      <c r="AD141" s="19"/>
      <c r="AE141" s="18"/>
      <c r="AF141" s="20"/>
      <c r="AG141" s="21"/>
      <c r="AH141" s="22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102"/>
      <c r="H142" s="9"/>
      <c r="I142" s="102"/>
      <c r="J142" s="102"/>
      <c r="K142" s="10"/>
      <c r="L142" s="11"/>
      <c r="M142" s="11"/>
      <c r="N142" s="11"/>
      <c r="O142" s="102"/>
      <c r="P142" s="102"/>
      <c r="Q142" s="12" t="e">
        <f>VLOOKUP(O142, '[1]لیست محصولات اردیبهشت ۱۴۰۳'!B:C,2,0)</f>
        <v>#N/A</v>
      </c>
      <c r="R142" s="102"/>
      <c r="S142" s="11" t="e">
        <f>VLOOKUP(O142, '[1]لیست محصولات اردیبهشت ۱۴۰۳'!B:F,5,0)</f>
        <v>#N/A</v>
      </c>
      <c r="T142" s="13" t="e">
        <f>VLOOKUP(O142, '[1]لیست محصولات اردیبهشت ۱۴۰۳'!B:G,6,0)</f>
        <v>#N/A</v>
      </c>
      <c r="U142" s="14"/>
      <c r="V142" s="15">
        <f t="shared" si="14"/>
        <v>0</v>
      </c>
      <c r="W142" s="11">
        <f t="shared" si="9"/>
        <v>0</v>
      </c>
      <c r="X142" s="13" t="e">
        <f t="shared" si="10"/>
        <v>#N/A</v>
      </c>
      <c r="Y142" s="16"/>
      <c r="Z142" s="13" t="e">
        <f t="shared" si="11"/>
        <v>#N/A</v>
      </c>
      <c r="AA142" s="17"/>
      <c r="AB142" s="12"/>
      <c r="AC142" s="18"/>
      <c r="AD142" s="19"/>
      <c r="AE142" s="18"/>
      <c r="AF142" s="20"/>
      <c r="AG142" s="21"/>
      <c r="AH142" s="22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102"/>
      <c r="H143" s="9"/>
      <c r="I143" s="102"/>
      <c r="J143" s="102"/>
      <c r="K143" s="10"/>
      <c r="L143" s="11"/>
      <c r="M143" s="11"/>
      <c r="N143" s="11"/>
      <c r="O143" s="102"/>
      <c r="P143" s="102"/>
      <c r="Q143" s="12" t="e">
        <f>VLOOKUP(O143, '[1]لیست محصولات اردیبهشت ۱۴۰۳'!B:C,2,0)</f>
        <v>#N/A</v>
      </c>
      <c r="R143" s="102"/>
      <c r="S143" s="11" t="e">
        <f>VLOOKUP(O143, '[1]لیست محصولات اردیبهشت ۱۴۰۳'!B:F,5,0)</f>
        <v>#N/A</v>
      </c>
      <c r="T143" s="13" t="e">
        <f>VLOOKUP(O143, '[1]لیست محصولات اردیبهشت ۱۴۰۳'!B:G,6,0)</f>
        <v>#N/A</v>
      </c>
      <c r="U143" s="14"/>
      <c r="V143" s="15">
        <f t="shared" si="14"/>
        <v>0</v>
      </c>
      <c r="W143" s="11">
        <f t="shared" si="9"/>
        <v>0</v>
      </c>
      <c r="X143" s="13" t="e">
        <f t="shared" si="10"/>
        <v>#N/A</v>
      </c>
      <c r="Y143" s="16"/>
      <c r="Z143" s="13" t="e">
        <f t="shared" si="11"/>
        <v>#N/A</v>
      </c>
      <c r="AA143" s="17"/>
      <c r="AB143" s="12"/>
      <c r="AC143" s="18"/>
      <c r="AD143" s="19"/>
      <c r="AE143" s="18"/>
      <c r="AF143" s="20"/>
      <c r="AG143" s="21"/>
      <c r="AH143" s="22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102"/>
      <c r="H144" s="9"/>
      <c r="I144" s="102"/>
      <c r="J144" s="102"/>
      <c r="K144" s="10"/>
      <c r="L144" s="11"/>
      <c r="M144" s="11"/>
      <c r="N144" s="11"/>
      <c r="O144" s="102"/>
      <c r="P144" s="102"/>
      <c r="Q144" s="12" t="e">
        <f>VLOOKUP(O144, '[1]لیست محصولات اردیبهشت ۱۴۰۳'!B:C,2,0)</f>
        <v>#N/A</v>
      </c>
      <c r="R144" s="102"/>
      <c r="S144" s="11" t="e">
        <f>VLOOKUP(O144, '[1]لیست محصولات اردیبهشت ۱۴۰۳'!B:F,5,0)</f>
        <v>#N/A</v>
      </c>
      <c r="T144" s="13" t="e">
        <f>VLOOKUP(O144, '[1]لیست محصولات اردیبهشت ۱۴۰۳'!B:G,6,0)</f>
        <v>#N/A</v>
      </c>
      <c r="U144" s="14"/>
      <c r="V144" s="15">
        <f t="shared" si="14"/>
        <v>0</v>
      </c>
      <c r="W144" s="11">
        <f t="shared" si="9"/>
        <v>0</v>
      </c>
      <c r="X144" s="13" t="e">
        <f t="shared" si="10"/>
        <v>#N/A</v>
      </c>
      <c r="Y144" s="16"/>
      <c r="Z144" s="13" t="e">
        <f t="shared" si="11"/>
        <v>#N/A</v>
      </c>
      <c r="AA144" s="17"/>
      <c r="AB144" s="12"/>
      <c r="AC144" s="18"/>
      <c r="AD144" s="19"/>
      <c r="AE144" s="18"/>
      <c r="AF144" s="20"/>
      <c r="AG144" s="21"/>
      <c r="AH144" s="22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102"/>
      <c r="H145" s="9"/>
      <c r="I145" s="102"/>
      <c r="J145" s="102"/>
      <c r="K145" s="10"/>
      <c r="L145" s="11"/>
      <c r="M145" s="11"/>
      <c r="N145" s="11"/>
      <c r="O145" s="102"/>
      <c r="P145" s="102"/>
      <c r="Q145" s="12" t="e">
        <f>VLOOKUP(O145, '[1]لیست محصولات اردیبهشت ۱۴۰۳'!B:C,2,0)</f>
        <v>#N/A</v>
      </c>
      <c r="R145" s="102"/>
      <c r="S145" s="11" t="e">
        <f>VLOOKUP(O145, '[1]لیست محصولات اردیبهشت ۱۴۰۳'!B:F,5,0)</f>
        <v>#N/A</v>
      </c>
      <c r="T145" s="13" t="e">
        <f>VLOOKUP(O145, '[1]لیست محصولات اردیبهشت ۱۴۰۳'!B:G,6,0)</f>
        <v>#N/A</v>
      </c>
      <c r="U145" s="14"/>
      <c r="V145" s="15">
        <f t="shared" si="14"/>
        <v>0</v>
      </c>
      <c r="W145" s="11">
        <f t="shared" si="9"/>
        <v>0</v>
      </c>
      <c r="X145" s="13" t="e">
        <f t="shared" si="10"/>
        <v>#N/A</v>
      </c>
      <c r="Y145" s="16"/>
      <c r="Z145" s="13" t="e">
        <f t="shared" si="11"/>
        <v>#N/A</v>
      </c>
      <c r="AA145" s="17"/>
      <c r="AB145" s="12"/>
      <c r="AC145" s="18"/>
      <c r="AD145" s="19"/>
      <c r="AE145" s="18"/>
      <c r="AF145" s="20"/>
      <c r="AG145" s="21"/>
      <c r="AH145" s="22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102"/>
      <c r="H146" s="9"/>
      <c r="I146" s="102"/>
      <c r="J146" s="102"/>
      <c r="K146" s="10"/>
      <c r="L146" s="11"/>
      <c r="M146" s="11"/>
      <c r="N146" s="11"/>
      <c r="O146" s="102"/>
      <c r="P146" s="102"/>
      <c r="Q146" s="12" t="e">
        <f>VLOOKUP(O146, '[1]لیست محصولات اردیبهشت ۱۴۰۳'!B:C,2,0)</f>
        <v>#N/A</v>
      </c>
      <c r="R146" s="102"/>
      <c r="S146" s="11" t="e">
        <f>VLOOKUP(O146, '[1]لیست محصولات اردیبهشت ۱۴۰۳'!B:F,5,0)</f>
        <v>#N/A</v>
      </c>
      <c r="T146" s="13" t="e">
        <f>VLOOKUP(O146, '[1]لیست محصولات اردیبهشت ۱۴۰۳'!B:G,6,0)</f>
        <v>#N/A</v>
      </c>
      <c r="U146" s="14"/>
      <c r="V146" s="15">
        <f t="shared" si="14"/>
        <v>0</v>
      </c>
      <c r="W146" s="11">
        <f t="shared" si="9"/>
        <v>0</v>
      </c>
      <c r="X146" s="13" t="e">
        <f t="shared" si="10"/>
        <v>#N/A</v>
      </c>
      <c r="Y146" s="16"/>
      <c r="Z146" s="13" t="e">
        <f t="shared" si="11"/>
        <v>#N/A</v>
      </c>
      <c r="AA146" s="17"/>
      <c r="AB146" s="12"/>
      <c r="AC146" s="18"/>
      <c r="AD146" s="19"/>
      <c r="AE146" s="18"/>
      <c r="AF146" s="20"/>
      <c r="AG146" s="21"/>
      <c r="AH146" s="22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102"/>
      <c r="H147" s="9"/>
      <c r="I147" s="102"/>
      <c r="J147" s="102"/>
      <c r="K147" s="10"/>
      <c r="L147" s="11"/>
      <c r="M147" s="11"/>
      <c r="N147" s="11"/>
      <c r="O147" s="102"/>
      <c r="P147" s="102"/>
      <c r="Q147" s="12" t="e">
        <f>VLOOKUP(O147, '[1]لیست محصولات اردیبهشت ۱۴۰۳'!B:C,2,0)</f>
        <v>#N/A</v>
      </c>
      <c r="R147" s="102"/>
      <c r="S147" s="11" t="e">
        <f>VLOOKUP(O147, '[1]لیست محصولات اردیبهشت ۱۴۰۳'!B:F,5,0)</f>
        <v>#N/A</v>
      </c>
      <c r="T147" s="13" t="e">
        <f>VLOOKUP(O147, '[1]لیست محصولات اردیبهشت ۱۴۰۳'!B:G,6,0)</f>
        <v>#N/A</v>
      </c>
      <c r="U147" s="14"/>
      <c r="V147" s="15">
        <f t="shared" si="14"/>
        <v>0</v>
      </c>
      <c r="W147" s="11">
        <f t="shared" si="9"/>
        <v>0</v>
      </c>
      <c r="X147" s="13" t="e">
        <f t="shared" si="10"/>
        <v>#N/A</v>
      </c>
      <c r="Y147" s="16"/>
      <c r="Z147" s="13" t="e">
        <f t="shared" si="11"/>
        <v>#N/A</v>
      </c>
      <c r="AA147" s="17"/>
      <c r="AB147" s="12"/>
      <c r="AC147" s="18"/>
      <c r="AD147" s="19"/>
      <c r="AE147" s="18"/>
      <c r="AF147" s="20"/>
      <c r="AG147" s="21"/>
      <c r="AH147" s="22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102"/>
      <c r="H148" s="9"/>
      <c r="I148" s="102"/>
      <c r="J148" s="102"/>
      <c r="K148" s="10"/>
      <c r="L148" s="11"/>
      <c r="M148" s="11"/>
      <c r="N148" s="11"/>
      <c r="O148" s="102"/>
      <c r="P148" s="102"/>
      <c r="Q148" s="12" t="e">
        <f>VLOOKUP(O148, '[1]لیست محصولات اردیبهشت ۱۴۰۳'!B:C,2,0)</f>
        <v>#N/A</v>
      </c>
      <c r="R148" s="102"/>
      <c r="S148" s="11" t="e">
        <f>VLOOKUP(O148, '[1]لیست محصولات اردیبهشت ۱۴۰۳'!B:F,5,0)</f>
        <v>#N/A</v>
      </c>
      <c r="T148" s="13" t="e">
        <f>VLOOKUP(O148, '[1]لیست محصولات اردیبهشت ۱۴۰۳'!B:G,6,0)</f>
        <v>#N/A</v>
      </c>
      <c r="U148" s="14"/>
      <c r="V148" s="15">
        <f t="shared" si="14"/>
        <v>0</v>
      </c>
      <c r="W148" s="11">
        <f t="shared" si="9"/>
        <v>0</v>
      </c>
      <c r="X148" s="13" t="e">
        <f t="shared" si="10"/>
        <v>#N/A</v>
      </c>
      <c r="Y148" s="16"/>
      <c r="Z148" s="13" t="e">
        <f t="shared" si="11"/>
        <v>#N/A</v>
      </c>
      <c r="AA148" s="17"/>
      <c r="AB148" s="12"/>
      <c r="AC148" s="18"/>
      <c r="AD148" s="19"/>
      <c r="AE148" s="18"/>
      <c r="AF148" s="20"/>
      <c r="AG148" s="21"/>
      <c r="AH148" s="22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102"/>
      <c r="H149" s="9"/>
      <c r="I149" s="102"/>
      <c r="J149" s="102"/>
      <c r="K149" s="10"/>
      <c r="L149" s="11"/>
      <c r="M149" s="11"/>
      <c r="N149" s="11"/>
      <c r="O149" s="102"/>
      <c r="P149" s="102"/>
      <c r="Q149" s="12" t="e">
        <f>VLOOKUP(O149, '[1]لیست محصولات اردیبهشت ۱۴۰۳'!B:C,2,0)</f>
        <v>#N/A</v>
      </c>
      <c r="R149" s="102"/>
      <c r="S149" s="11" t="e">
        <f>VLOOKUP(O149, '[1]لیست محصولات اردیبهشت ۱۴۰۳'!B:F,5,0)</f>
        <v>#N/A</v>
      </c>
      <c r="T149" s="13" t="e">
        <f>VLOOKUP(O149, '[1]لیست محصولات اردیبهشت ۱۴۰۳'!B:G,6,0)</f>
        <v>#N/A</v>
      </c>
      <c r="U149" s="14"/>
      <c r="V149" s="15">
        <f t="shared" si="14"/>
        <v>0</v>
      </c>
      <c r="W149" s="11">
        <f t="shared" si="9"/>
        <v>0</v>
      </c>
      <c r="X149" s="13" t="e">
        <f t="shared" si="10"/>
        <v>#N/A</v>
      </c>
      <c r="Y149" s="16"/>
      <c r="Z149" s="13" t="e">
        <f t="shared" si="11"/>
        <v>#N/A</v>
      </c>
      <c r="AA149" s="17"/>
      <c r="AB149" s="12"/>
      <c r="AC149" s="18"/>
      <c r="AD149" s="19"/>
      <c r="AE149" s="18"/>
      <c r="AF149" s="20"/>
      <c r="AG149" s="21"/>
      <c r="AH149" s="22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102"/>
      <c r="H150" s="9"/>
      <c r="I150" s="102"/>
      <c r="J150" s="102"/>
      <c r="K150" s="10"/>
      <c r="L150" s="11"/>
      <c r="M150" s="11"/>
      <c r="N150" s="11"/>
      <c r="O150" s="102"/>
      <c r="P150" s="102"/>
      <c r="Q150" s="12" t="e">
        <f>VLOOKUP(O150, '[1]لیست محصولات اردیبهشت ۱۴۰۳'!B:C,2,0)</f>
        <v>#N/A</v>
      </c>
      <c r="R150" s="102"/>
      <c r="S150" s="11" t="e">
        <f>VLOOKUP(O150, '[1]لیست محصولات اردیبهشت ۱۴۰۳'!B:F,5,0)</f>
        <v>#N/A</v>
      </c>
      <c r="T150" s="13" t="e">
        <f>VLOOKUP(O150, '[1]لیست محصولات اردیبهشت ۱۴۰۳'!B:G,6,0)</f>
        <v>#N/A</v>
      </c>
      <c r="U150" s="14"/>
      <c r="V150" s="15">
        <f t="shared" si="14"/>
        <v>0</v>
      </c>
      <c r="W150" s="11">
        <f t="shared" si="9"/>
        <v>0</v>
      </c>
      <c r="X150" s="13" t="e">
        <f t="shared" si="10"/>
        <v>#N/A</v>
      </c>
      <c r="Y150" s="16"/>
      <c r="Z150" s="13" t="e">
        <f t="shared" si="11"/>
        <v>#N/A</v>
      </c>
      <c r="AA150" s="17"/>
      <c r="AB150" s="12"/>
      <c r="AC150" s="18"/>
      <c r="AD150" s="19"/>
      <c r="AE150" s="18"/>
      <c r="AF150" s="20"/>
      <c r="AG150" s="21"/>
      <c r="AH150" s="22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102"/>
      <c r="H151" s="9"/>
      <c r="I151" s="102"/>
      <c r="J151" s="102"/>
      <c r="K151" s="10"/>
      <c r="L151" s="11"/>
      <c r="M151" s="11"/>
      <c r="N151" s="11"/>
      <c r="O151" s="102"/>
      <c r="P151" s="102"/>
      <c r="Q151" s="12" t="e">
        <f>VLOOKUP(O151, '[1]لیست محصولات اردیبهشت ۱۴۰۳'!B:C,2,0)</f>
        <v>#N/A</v>
      </c>
      <c r="R151" s="102"/>
      <c r="S151" s="11" t="e">
        <f>VLOOKUP(O151, '[1]لیست محصولات اردیبهشت ۱۴۰۳'!B:F,5,0)</f>
        <v>#N/A</v>
      </c>
      <c r="T151" s="13" t="e">
        <f>VLOOKUP(O151, '[1]لیست محصولات اردیبهشت ۱۴۰۳'!B:G,6,0)</f>
        <v>#N/A</v>
      </c>
      <c r="U151" s="14"/>
      <c r="V151" s="15">
        <f t="shared" si="14"/>
        <v>0</v>
      </c>
      <c r="W151" s="11">
        <f t="shared" si="9"/>
        <v>0</v>
      </c>
      <c r="X151" s="13" t="e">
        <f t="shared" si="10"/>
        <v>#N/A</v>
      </c>
      <c r="Y151" s="16"/>
      <c r="Z151" s="13" t="e">
        <f t="shared" si="11"/>
        <v>#N/A</v>
      </c>
      <c r="AA151" s="17"/>
      <c r="AB151" s="12"/>
      <c r="AC151" s="18"/>
      <c r="AD151" s="19"/>
      <c r="AE151" s="18"/>
      <c r="AF151" s="20"/>
      <c r="AG151" s="21"/>
      <c r="AH151" s="22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102"/>
      <c r="H152" s="9"/>
      <c r="I152" s="102"/>
      <c r="J152" s="102"/>
      <c r="K152" s="10"/>
      <c r="L152" s="11"/>
      <c r="M152" s="11"/>
      <c r="N152" s="11"/>
      <c r="O152" s="102"/>
      <c r="P152" s="102"/>
      <c r="Q152" s="12" t="e">
        <f>VLOOKUP(O152, '[1]لیست محصولات اردیبهشت ۱۴۰۳'!B:C,2,0)</f>
        <v>#N/A</v>
      </c>
      <c r="R152" s="102"/>
      <c r="S152" s="11" t="e">
        <f>VLOOKUP(O152, '[1]لیست محصولات اردیبهشت ۱۴۰۳'!B:F,5,0)</f>
        <v>#N/A</v>
      </c>
      <c r="T152" s="13" t="e">
        <f>VLOOKUP(O152, '[1]لیست محصولات اردیبهشت ۱۴۰۳'!B:G,6,0)</f>
        <v>#N/A</v>
      </c>
      <c r="U152" s="14"/>
      <c r="V152" s="15">
        <f t="shared" si="14"/>
        <v>0</v>
      </c>
      <c r="W152" s="11">
        <f t="shared" si="9"/>
        <v>0</v>
      </c>
      <c r="X152" s="13" t="e">
        <f t="shared" si="10"/>
        <v>#N/A</v>
      </c>
      <c r="Y152" s="16"/>
      <c r="Z152" s="13" t="e">
        <f t="shared" si="11"/>
        <v>#N/A</v>
      </c>
      <c r="AA152" s="17"/>
      <c r="AB152" s="12"/>
      <c r="AC152" s="18"/>
      <c r="AD152" s="19"/>
      <c r="AE152" s="18"/>
      <c r="AF152" s="20"/>
      <c r="AG152" s="21"/>
      <c r="AH152" s="22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102"/>
      <c r="H153" s="9"/>
      <c r="I153" s="102"/>
      <c r="J153" s="102"/>
      <c r="K153" s="10"/>
      <c r="L153" s="11"/>
      <c r="M153" s="11"/>
      <c r="N153" s="11"/>
      <c r="O153" s="102"/>
      <c r="P153" s="102"/>
      <c r="Q153" s="12" t="e">
        <f>VLOOKUP(O153, '[1]لیست محصولات اردیبهشت ۱۴۰۳'!B:C,2,0)</f>
        <v>#N/A</v>
      </c>
      <c r="R153" s="102"/>
      <c r="S153" s="11" t="e">
        <f>VLOOKUP(O153, '[1]لیست محصولات اردیبهشت ۱۴۰۳'!B:F,5,0)</f>
        <v>#N/A</v>
      </c>
      <c r="T153" s="13" t="e">
        <f>VLOOKUP(O153, '[1]لیست محصولات اردیبهشت ۱۴۰۳'!B:G,6,0)</f>
        <v>#N/A</v>
      </c>
      <c r="U153" s="14"/>
      <c r="V153" s="15">
        <f t="shared" si="14"/>
        <v>0</v>
      </c>
      <c r="W153" s="11">
        <f t="shared" si="9"/>
        <v>0</v>
      </c>
      <c r="X153" s="13" t="e">
        <f t="shared" si="10"/>
        <v>#N/A</v>
      </c>
      <c r="Y153" s="16"/>
      <c r="Z153" s="13" t="e">
        <f t="shared" si="11"/>
        <v>#N/A</v>
      </c>
      <c r="AA153" s="17"/>
      <c r="AB153" s="12"/>
      <c r="AC153" s="18"/>
      <c r="AD153" s="19"/>
      <c r="AE153" s="18"/>
      <c r="AF153" s="20"/>
      <c r="AG153" s="21"/>
      <c r="AH153" s="22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102"/>
      <c r="H154" s="9"/>
      <c r="I154" s="102"/>
      <c r="J154" s="102"/>
      <c r="K154" s="10"/>
      <c r="L154" s="11"/>
      <c r="M154" s="11"/>
      <c r="N154" s="11"/>
      <c r="O154" s="102"/>
      <c r="P154" s="102"/>
      <c r="Q154" s="12" t="e">
        <f>VLOOKUP(O154, '[1]لیست محصولات اردیبهشت ۱۴۰۳'!B:C,2,0)</f>
        <v>#N/A</v>
      </c>
      <c r="R154" s="102"/>
      <c r="S154" s="11" t="e">
        <f>VLOOKUP(O154, '[1]لیست محصولات اردیبهشت ۱۴۰۳'!B:F,5,0)</f>
        <v>#N/A</v>
      </c>
      <c r="T154" s="13" t="e">
        <f>VLOOKUP(O154, '[1]لیست محصولات اردیبهشت ۱۴۰۳'!B:G,6,0)</f>
        <v>#N/A</v>
      </c>
      <c r="U154" s="14"/>
      <c r="V154" s="15">
        <f t="shared" si="14"/>
        <v>0</v>
      </c>
      <c r="W154" s="11">
        <f t="shared" si="9"/>
        <v>0</v>
      </c>
      <c r="X154" s="13" t="e">
        <f t="shared" si="10"/>
        <v>#N/A</v>
      </c>
      <c r="Y154" s="16"/>
      <c r="Z154" s="13" t="e">
        <f t="shared" si="11"/>
        <v>#N/A</v>
      </c>
      <c r="AA154" s="17"/>
      <c r="AB154" s="12"/>
      <c r="AC154" s="18"/>
      <c r="AD154" s="19"/>
      <c r="AE154" s="18"/>
      <c r="AF154" s="20"/>
      <c r="AG154" s="21"/>
      <c r="AH154" s="22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102"/>
      <c r="H155" s="9"/>
      <c r="I155" s="102"/>
      <c r="J155" s="102"/>
      <c r="K155" s="10"/>
      <c r="L155" s="11"/>
      <c r="M155" s="11"/>
      <c r="N155" s="11"/>
      <c r="O155" s="102"/>
      <c r="P155" s="102"/>
      <c r="Q155" s="12" t="e">
        <f>VLOOKUP(O155, '[1]لیست محصولات اردیبهشت ۱۴۰۳'!B:C,2,0)</f>
        <v>#N/A</v>
      </c>
      <c r="R155" s="102"/>
      <c r="S155" s="11" t="e">
        <f>VLOOKUP(O155, '[1]لیست محصولات اردیبهشت ۱۴۰۳'!B:F,5,0)</f>
        <v>#N/A</v>
      </c>
      <c r="T155" s="13" t="e">
        <f>VLOOKUP(O155, '[1]لیست محصولات اردیبهشت ۱۴۰۳'!B:G,6,0)</f>
        <v>#N/A</v>
      </c>
      <c r="U155" s="14"/>
      <c r="V155" s="15">
        <f t="shared" si="14"/>
        <v>0</v>
      </c>
      <c r="W155" s="11">
        <f t="shared" si="9"/>
        <v>0</v>
      </c>
      <c r="X155" s="13" t="e">
        <f t="shared" si="10"/>
        <v>#N/A</v>
      </c>
      <c r="Y155" s="16"/>
      <c r="Z155" s="13" t="e">
        <f t="shared" si="11"/>
        <v>#N/A</v>
      </c>
      <c r="AA155" s="17"/>
      <c r="AB155" s="12"/>
      <c r="AC155" s="18"/>
      <c r="AD155" s="19"/>
      <c r="AE155" s="18"/>
      <c r="AF155" s="20"/>
      <c r="AG155" s="21"/>
      <c r="AH155" s="22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102"/>
      <c r="H156" s="9"/>
      <c r="I156" s="102"/>
      <c r="J156" s="102"/>
      <c r="K156" s="10"/>
      <c r="L156" s="11"/>
      <c r="M156" s="11"/>
      <c r="N156" s="11"/>
      <c r="O156" s="102"/>
      <c r="P156" s="102"/>
      <c r="Q156" s="12" t="e">
        <f>VLOOKUP(O156, '[1]لیست محصولات اردیبهشت ۱۴۰۳'!B:C,2,0)</f>
        <v>#N/A</v>
      </c>
      <c r="R156" s="102"/>
      <c r="S156" s="11" t="e">
        <f>VLOOKUP(O156, '[1]لیست محصولات اردیبهشت ۱۴۰۳'!B:F,5,0)</f>
        <v>#N/A</v>
      </c>
      <c r="T156" s="13" t="e">
        <f>VLOOKUP(O156, '[1]لیست محصولات اردیبهشت ۱۴۰۳'!B:G,6,0)</f>
        <v>#N/A</v>
      </c>
      <c r="U156" s="14"/>
      <c r="V156" s="15">
        <f t="shared" si="14"/>
        <v>0</v>
      </c>
      <c r="W156" s="11">
        <f t="shared" si="9"/>
        <v>0</v>
      </c>
      <c r="X156" s="13" t="e">
        <f t="shared" si="10"/>
        <v>#N/A</v>
      </c>
      <c r="Y156" s="16"/>
      <c r="Z156" s="13" t="e">
        <f t="shared" si="11"/>
        <v>#N/A</v>
      </c>
      <c r="AA156" s="17"/>
      <c r="AB156" s="12"/>
      <c r="AC156" s="18"/>
      <c r="AD156" s="19"/>
      <c r="AE156" s="18"/>
      <c r="AF156" s="20"/>
      <c r="AG156" s="21"/>
      <c r="AH156" s="22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102"/>
      <c r="H157" s="9"/>
      <c r="I157" s="102"/>
      <c r="J157" s="102"/>
      <c r="K157" s="10"/>
      <c r="L157" s="11"/>
      <c r="M157" s="11"/>
      <c r="N157" s="11"/>
      <c r="O157" s="102"/>
      <c r="P157" s="102"/>
      <c r="Q157" s="12" t="e">
        <f>VLOOKUP(O157, '[1]لیست محصولات اردیبهشت ۱۴۰۳'!B:C,2,0)</f>
        <v>#N/A</v>
      </c>
      <c r="R157" s="102"/>
      <c r="S157" s="11" t="e">
        <f>VLOOKUP(O157, '[1]لیست محصولات اردیبهشت ۱۴۰۳'!B:F,5,0)</f>
        <v>#N/A</v>
      </c>
      <c r="T157" s="13" t="e">
        <f>VLOOKUP(O157, '[1]لیست محصولات اردیبهشت ۱۴۰۳'!B:G,6,0)</f>
        <v>#N/A</v>
      </c>
      <c r="U157" s="14"/>
      <c r="V157" s="15">
        <f t="shared" si="14"/>
        <v>0</v>
      </c>
      <c r="W157" s="11">
        <f t="shared" si="9"/>
        <v>0</v>
      </c>
      <c r="X157" s="13" t="e">
        <f t="shared" si="10"/>
        <v>#N/A</v>
      </c>
      <c r="Y157" s="16"/>
      <c r="Z157" s="13" t="e">
        <f t="shared" si="11"/>
        <v>#N/A</v>
      </c>
      <c r="AA157" s="17"/>
      <c r="AB157" s="12"/>
      <c r="AC157" s="18"/>
      <c r="AD157" s="19"/>
      <c r="AE157" s="18"/>
      <c r="AF157" s="20"/>
      <c r="AG157" s="21"/>
      <c r="AH157" s="22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102"/>
      <c r="H158" s="9"/>
      <c r="I158" s="102"/>
      <c r="J158" s="102"/>
      <c r="K158" s="10"/>
      <c r="L158" s="11"/>
      <c r="M158" s="11"/>
      <c r="N158" s="11"/>
      <c r="O158" s="102"/>
      <c r="P158" s="102"/>
      <c r="Q158" s="12" t="e">
        <f>VLOOKUP(O158, '[1]لیست محصولات اردیبهشت ۱۴۰۳'!B:C,2,0)</f>
        <v>#N/A</v>
      </c>
      <c r="R158" s="102"/>
      <c r="S158" s="11" t="e">
        <f>VLOOKUP(O158, '[1]لیست محصولات اردیبهشت ۱۴۰۳'!B:F,5,0)</f>
        <v>#N/A</v>
      </c>
      <c r="T158" s="13" t="e">
        <f>VLOOKUP(O158, '[1]لیست محصولات اردیبهشت ۱۴۰۳'!B:G,6,0)</f>
        <v>#N/A</v>
      </c>
      <c r="U158" s="14"/>
      <c r="V158" s="15">
        <f t="shared" si="14"/>
        <v>0</v>
      </c>
      <c r="W158" s="11">
        <f t="shared" si="9"/>
        <v>0</v>
      </c>
      <c r="X158" s="13" t="e">
        <f t="shared" si="10"/>
        <v>#N/A</v>
      </c>
      <c r="Y158" s="16"/>
      <c r="Z158" s="13" t="e">
        <f t="shared" si="11"/>
        <v>#N/A</v>
      </c>
      <c r="AA158" s="17"/>
      <c r="AB158" s="12"/>
      <c r="AC158" s="18"/>
      <c r="AD158" s="19"/>
      <c r="AE158" s="18"/>
      <c r="AF158" s="20"/>
      <c r="AG158" s="21"/>
      <c r="AH158" s="22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102"/>
      <c r="H159" s="9"/>
      <c r="I159" s="102"/>
      <c r="J159" s="102"/>
      <c r="K159" s="10"/>
      <c r="L159" s="11"/>
      <c r="M159" s="11"/>
      <c r="N159" s="11"/>
      <c r="O159" s="102"/>
      <c r="P159" s="102"/>
      <c r="Q159" s="12" t="e">
        <f>VLOOKUP(O159, '[1]لیست محصولات اردیبهشت ۱۴۰۳'!B:C,2,0)</f>
        <v>#N/A</v>
      </c>
      <c r="R159" s="102"/>
      <c r="S159" s="11" t="e">
        <f>VLOOKUP(O159, '[1]لیست محصولات اردیبهشت ۱۴۰۳'!B:F,5,0)</f>
        <v>#N/A</v>
      </c>
      <c r="T159" s="13" t="e">
        <f>VLOOKUP(O159, '[1]لیست محصولات اردیبهشت ۱۴۰۳'!B:G,6,0)</f>
        <v>#N/A</v>
      </c>
      <c r="U159" s="14"/>
      <c r="V159" s="15">
        <f t="shared" si="14"/>
        <v>0</v>
      </c>
      <c r="W159" s="11">
        <f t="shared" si="9"/>
        <v>0</v>
      </c>
      <c r="X159" s="13" t="e">
        <f t="shared" si="10"/>
        <v>#N/A</v>
      </c>
      <c r="Y159" s="16"/>
      <c r="Z159" s="13" t="e">
        <f t="shared" si="11"/>
        <v>#N/A</v>
      </c>
      <c r="AA159" s="17"/>
      <c r="AB159" s="12"/>
      <c r="AC159" s="18"/>
      <c r="AD159" s="19"/>
      <c r="AE159" s="18"/>
      <c r="AF159" s="20"/>
      <c r="AG159" s="21"/>
      <c r="AH159" s="22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102"/>
      <c r="H160" s="9"/>
      <c r="I160" s="102"/>
      <c r="J160" s="102"/>
      <c r="K160" s="10"/>
      <c r="L160" s="11"/>
      <c r="M160" s="11"/>
      <c r="N160" s="11"/>
      <c r="O160" s="102"/>
      <c r="P160" s="102"/>
      <c r="Q160" s="12" t="e">
        <f>VLOOKUP(O160, '[1]لیست محصولات اردیبهشت ۱۴۰۳'!B:C,2,0)</f>
        <v>#N/A</v>
      </c>
      <c r="R160" s="102"/>
      <c r="S160" s="11" t="e">
        <f>VLOOKUP(O160, '[1]لیست محصولات اردیبهشت ۱۴۰۳'!B:F,5,0)</f>
        <v>#N/A</v>
      </c>
      <c r="T160" s="13" t="e">
        <f>VLOOKUP(O160, '[1]لیست محصولات اردیبهشت ۱۴۰۳'!B:G,6,0)</f>
        <v>#N/A</v>
      </c>
      <c r="U160" s="14"/>
      <c r="V160" s="15">
        <f t="shared" si="14"/>
        <v>0</v>
      </c>
      <c r="W160" s="11">
        <f t="shared" si="9"/>
        <v>0</v>
      </c>
      <c r="X160" s="13" t="e">
        <f t="shared" si="10"/>
        <v>#N/A</v>
      </c>
      <c r="Y160" s="16"/>
      <c r="Z160" s="13" t="e">
        <f t="shared" si="11"/>
        <v>#N/A</v>
      </c>
      <c r="AA160" s="17"/>
      <c r="AB160" s="12"/>
      <c r="AC160" s="18"/>
      <c r="AD160" s="19"/>
      <c r="AE160" s="18"/>
      <c r="AF160" s="20"/>
      <c r="AG160" s="21"/>
      <c r="AH160" s="22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102"/>
      <c r="H161" s="9"/>
      <c r="I161" s="102"/>
      <c r="J161" s="102"/>
      <c r="K161" s="10"/>
      <c r="L161" s="11"/>
      <c r="M161" s="11"/>
      <c r="N161" s="11"/>
      <c r="O161" s="102"/>
      <c r="P161" s="102"/>
      <c r="Q161" s="12" t="e">
        <f>VLOOKUP(O161, '[1]لیست محصولات اردیبهشت ۱۴۰۳'!B:C,2,0)</f>
        <v>#N/A</v>
      </c>
      <c r="R161" s="102"/>
      <c r="S161" s="11" t="e">
        <f>VLOOKUP(O161, '[1]لیست محصولات اردیبهشت ۱۴۰۳'!B:F,5,0)</f>
        <v>#N/A</v>
      </c>
      <c r="T161" s="13" t="e">
        <f>VLOOKUP(O161, '[1]لیست محصولات اردیبهشت ۱۴۰۳'!B:G,6,0)</f>
        <v>#N/A</v>
      </c>
      <c r="U161" s="14"/>
      <c r="V161" s="15">
        <f t="shared" si="14"/>
        <v>0</v>
      </c>
      <c r="W161" s="11">
        <f t="shared" si="9"/>
        <v>0</v>
      </c>
      <c r="X161" s="13" t="e">
        <f t="shared" si="10"/>
        <v>#N/A</v>
      </c>
      <c r="Y161" s="16"/>
      <c r="Z161" s="13" t="e">
        <f t="shared" si="11"/>
        <v>#N/A</v>
      </c>
      <c r="AA161" s="17"/>
      <c r="AB161" s="12"/>
      <c r="AC161" s="18"/>
      <c r="AD161" s="19"/>
      <c r="AE161" s="18"/>
      <c r="AF161" s="20"/>
      <c r="AG161" s="21"/>
      <c r="AH161" s="22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102"/>
      <c r="H162" s="9"/>
      <c r="I162" s="102"/>
      <c r="J162" s="102"/>
      <c r="K162" s="10"/>
      <c r="L162" s="11"/>
      <c r="M162" s="11"/>
      <c r="N162" s="11"/>
      <c r="O162" s="102"/>
      <c r="P162" s="102"/>
      <c r="Q162" s="12" t="e">
        <f>VLOOKUP(O162, '[1]لیست محصولات اردیبهشت ۱۴۰۳'!B:C,2,0)</f>
        <v>#N/A</v>
      </c>
      <c r="R162" s="102"/>
      <c r="S162" s="11" t="e">
        <f>VLOOKUP(O162, '[1]لیست محصولات اردیبهشت ۱۴۰۳'!B:F,5,0)</f>
        <v>#N/A</v>
      </c>
      <c r="T162" s="13" t="e">
        <f>VLOOKUP(O162, '[1]لیست محصولات اردیبهشت ۱۴۰۳'!B:G,6,0)</f>
        <v>#N/A</v>
      </c>
      <c r="U162" s="14"/>
      <c r="V162" s="15">
        <f t="shared" si="14"/>
        <v>0</v>
      </c>
      <c r="W162" s="11">
        <f t="shared" si="9"/>
        <v>0</v>
      </c>
      <c r="X162" s="13" t="e">
        <f t="shared" si="10"/>
        <v>#N/A</v>
      </c>
      <c r="Y162" s="16"/>
      <c r="Z162" s="13" t="e">
        <f t="shared" si="11"/>
        <v>#N/A</v>
      </c>
      <c r="AA162" s="17"/>
      <c r="AB162" s="12"/>
      <c r="AC162" s="18"/>
      <c r="AD162" s="19"/>
      <c r="AE162" s="18"/>
      <c r="AF162" s="20"/>
      <c r="AG162" s="21"/>
      <c r="AH162" s="22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102"/>
      <c r="H163" s="9"/>
      <c r="I163" s="102"/>
      <c r="J163" s="102"/>
      <c r="K163" s="10"/>
      <c r="L163" s="11"/>
      <c r="M163" s="11"/>
      <c r="N163" s="11"/>
      <c r="O163" s="102"/>
      <c r="P163" s="102"/>
      <c r="Q163" s="12" t="e">
        <f>VLOOKUP(O163, '[1]لیست محصولات اردیبهشت ۱۴۰۳'!B:C,2,0)</f>
        <v>#N/A</v>
      </c>
      <c r="R163" s="102"/>
      <c r="S163" s="11" t="e">
        <f>VLOOKUP(O163, '[1]لیست محصولات اردیبهشت ۱۴۰۳'!B:F,5,0)</f>
        <v>#N/A</v>
      </c>
      <c r="T163" s="13" t="e">
        <f>VLOOKUP(O163, '[1]لیست محصولات اردیبهشت ۱۴۰۳'!B:G,6,0)</f>
        <v>#N/A</v>
      </c>
      <c r="U163" s="14"/>
      <c r="V163" s="15">
        <f t="shared" si="14"/>
        <v>0</v>
      </c>
      <c r="W163" s="11">
        <f t="shared" si="9"/>
        <v>0</v>
      </c>
      <c r="X163" s="13" t="e">
        <f t="shared" si="10"/>
        <v>#N/A</v>
      </c>
      <c r="Y163" s="16"/>
      <c r="Z163" s="13" t="e">
        <f t="shared" si="11"/>
        <v>#N/A</v>
      </c>
      <c r="AA163" s="17"/>
      <c r="AB163" s="12"/>
      <c r="AC163" s="18"/>
      <c r="AD163" s="19"/>
      <c r="AE163" s="18"/>
      <c r="AF163" s="20"/>
      <c r="AG163" s="21"/>
      <c r="AH163" s="22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102"/>
      <c r="H164" s="9"/>
      <c r="I164" s="102"/>
      <c r="J164" s="102"/>
      <c r="K164" s="10"/>
      <c r="L164" s="11"/>
      <c r="M164" s="11"/>
      <c r="N164" s="11"/>
      <c r="O164" s="102"/>
      <c r="P164" s="102"/>
      <c r="Q164" s="12" t="e">
        <f>VLOOKUP(O164, '[1]لیست محصولات اردیبهشت ۱۴۰۳'!B:C,2,0)</f>
        <v>#N/A</v>
      </c>
      <c r="R164" s="102"/>
      <c r="S164" s="11" t="e">
        <f>VLOOKUP(O164, '[1]لیست محصولات اردیبهشت ۱۴۰۳'!B:F,5,0)</f>
        <v>#N/A</v>
      </c>
      <c r="T164" s="13" t="e">
        <f>VLOOKUP(O164, '[1]لیست محصولات اردیبهشت ۱۴۰۳'!B:G,6,0)</f>
        <v>#N/A</v>
      </c>
      <c r="U164" s="14"/>
      <c r="V164" s="15">
        <f t="shared" si="14"/>
        <v>0</v>
      </c>
      <c r="W164" s="11">
        <f t="shared" si="9"/>
        <v>0</v>
      </c>
      <c r="X164" s="13" t="e">
        <f t="shared" si="10"/>
        <v>#N/A</v>
      </c>
      <c r="Y164" s="16"/>
      <c r="Z164" s="13" t="e">
        <f t="shared" si="11"/>
        <v>#N/A</v>
      </c>
      <c r="AA164" s="17"/>
      <c r="AB164" s="12"/>
      <c r="AC164" s="18"/>
      <c r="AD164" s="19"/>
      <c r="AE164" s="18"/>
      <c r="AF164" s="20"/>
      <c r="AG164" s="21"/>
      <c r="AH164" s="22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102"/>
      <c r="H165" s="9"/>
      <c r="I165" s="102"/>
      <c r="J165" s="102"/>
      <c r="K165" s="10"/>
      <c r="L165" s="11"/>
      <c r="M165" s="11"/>
      <c r="N165" s="11"/>
      <c r="O165" s="102"/>
      <c r="P165" s="102"/>
      <c r="Q165" s="12" t="e">
        <f>VLOOKUP(O165, '[1]لیست محصولات اردیبهشت ۱۴۰۳'!B:C,2,0)</f>
        <v>#N/A</v>
      </c>
      <c r="R165" s="102"/>
      <c r="S165" s="11" t="e">
        <f>VLOOKUP(O165, '[1]لیست محصولات اردیبهشت ۱۴۰۳'!B:F,5,0)</f>
        <v>#N/A</v>
      </c>
      <c r="T165" s="13" t="e">
        <f>VLOOKUP(O165, '[1]لیست محصولات اردیبهشت ۱۴۰۳'!B:G,6,0)</f>
        <v>#N/A</v>
      </c>
      <c r="U165" s="14"/>
      <c r="V165" s="15">
        <f t="shared" si="14"/>
        <v>0</v>
      </c>
      <c r="W165" s="11">
        <f t="shared" si="9"/>
        <v>0</v>
      </c>
      <c r="X165" s="13" t="e">
        <f t="shared" si="10"/>
        <v>#N/A</v>
      </c>
      <c r="Y165" s="16"/>
      <c r="Z165" s="13" t="e">
        <f t="shared" si="11"/>
        <v>#N/A</v>
      </c>
      <c r="AA165" s="17"/>
      <c r="AB165" s="12"/>
      <c r="AC165" s="18"/>
      <c r="AD165" s="19"/>
      <c r="AE165" s="18"/>
      <c r="AF165" s="20"/>
      <c r="AG165" s="21"/>
      <c r="AH165" s="22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102"/>
      <c r="H166" s="9"/>
      <c r="I166" s="102"/>
      <c r="J166" s="102"/>
      <c r="K166" s="10"/>
      <c r="L166" s="11"/>
      <c r="M166" s="11"/>
      <c r="N166" s="11"/>
      <c r="O166" s="102"/>
      <c r="P166" s="102"/>
      <c r="Q166" s="12" t="e">
        <f>VLOOKUP(O166, '[1]لیست محصولات اردیبهشت ۱۴۰۳'!B:C,2,0)</f>
        <v>#N/A</v>
      </c>
      <c r="R166" s="102"/>
      <c r="S166" s="11" t="e">
        <f>VLOOKUP(O166, '[1]لیست محصولات اردیبهشت ۱۴۰۳'!B:F,5,0)</f>
        <v>#N/A</v>
      </c>
      <c r="T166" s="13" t="e">
        <f>VLOOKUP(O166, '[1]لیست محصولات اردیبهشت ۱۴۰۳'!B:G,6,0)</f>
        <v>#N/A</v>
      </c>
      <c r="U166" s="14"/>
      <c r="V166" s="15">
        <f t="shared" si="14"/>
        <v>0</v>
      </c>
      <c r="W166" s="11">
        <f t="shared" si="9"/>
        <v>0</v>
      </c>
      <c r="X166" s="13" t="e">
        <f t="shared" si="10"/>
        <v>#N/A</v>
      </c>
      <c r="Y166" s="16"/>
      <c r="Z166" s="13" t="e">
        <f t="shared" si="11"/>
        <v>#N/A</v>
      </c>
      <c r="AA166" s="17"/>
      <c r="AB166" s="12"/>
      <c r="AC166" s="18"/>
      <c r="AD166" s="19"/>
      <c r="AE166" s="18"/>
      <c r="AF166" s="20"/>
      <c r="AG166" s="21"/>
      <c r="AH166" s="22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102"/>
      <c r="H167" s="9"/>
      <c r="I167" s="102"/>
      <c r="J167" s="102"/>
      <c r="K167" s="10"/>
      <c r="L167" s="11"/>
      <c r="M167" s="11"/>
      <c r="N167" s="11"/>
      <c r="O167" s="102"/>
      <c r="P167" s="102"/>
      <c r="Q167" s="12" t="e">
        <f>VLOOKUP(O167, '[1]لیست محصولات اردیبهشت ۱۴۰۳'!B:C,2,0)</f>
        <v>#N/A</v>
      </c>
      <c r="R167" s="102"/>
      <c r="S167" s="11" t="e">
        <f>VLOOKUP(O167, '[1]لیست محصولات اردیبهشت ۱۴۰۳'!B:F,5,0)</f>
        <v>#N/A</v>
      </c>
      <c r="T167" s="13" t="e">
        <f>VLOOKUP(O167, '[1]لیست محصولات اردیبهشت ۱۴۰۳'!B:G,6,0)</f>
        <v>#N/A</v>
      </c>
      <c r="U167" s="14"/>
      <c r="V167" s="15">
        <f t="shared" si="14"/>
        <v>0</v>
      </c>
      <c r="W167" s="11">
        <f t="shared" si="9"/>
        <v>0</v>
      </c>
      <c r="X167" s="13" t="e">
        <f t="shared" si="10"/>
        <v>#N/A</v>
      </c>
      <c r="Y167" s="16"/>
      <c r="Z167" s="13" t="e">
        <f t="shared" si="11"/>
        <v>#N/A</v>
      </c>
      <c r="AA167" s="17"/>
      <c r="AB167" s="12"/>
      <c r="AC167" s="18"/>
      <c r="AD167" s="19"/>
      <c r="AE167" s="18"/>
      <c r="AF167" s="20"/>
      <c r="AG167" s="21"/>
      <c r="AH167" s="22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102"/>
      <c r="H168" s="9"/>
      <c r="I168" s="102"/>
      <c r="J168" s="102"/>
      <c r="K168" s="10"/>
      <c r="L168" s="11"/>
      <c r="M168" s="11"/>
      <c r="N168" s="11"/>
      <c r="O168" s="102"/>
      <c r="P168" s="102"/>
      <c r="Q168" s="12" t="e">
        <f>VLOOKUP(O168, '[1]لیست محصولات اردیبهشت ۱۴۰۳'!B:C,2,0)</f>
        <v>#N/A</v>
      </c>
      <c r="R168" s="102"/>
      <c r="S168" s="11" t="e">
        <f>VLOOKUP(O168, '[1]لیست محصولات اردیبهشت ۱۴۰۳'!B:F,5,0)</f>
        <v>#N/A</v>
      </c>
      <c r="T168" s="13" t="e">
        <f>VLOOKUP(O168, '[1]لیست محصولات اردیبهشت ۱۴۰۳'!B:G,6,0)</f>
        <v>#N/A</v>
      </c>
      <c r="U168" s="14"/>
      <c r="V168" s="15">
        <f t="shared" si="14"/>
        <v>0</v>
      </c>
      <c r="W168" s="11">
        <f t="shared" si="9"/>
        <v>0</v>
      </c>
      <c r="X168" s="13" t="e">
        <f t="shared" si="10"/>
        <v>#N/A</v>
      </c>
      <c r="Y168" s="16"/>
      <c r="Z168" s="13" t="e">
        <f t="shared" si="11"/>
        <v>#N/A</v>
      </c>
      <c r="AA168" s="17"/>
      <c r="AB168" s="12"/>
      <c r="AC168" s="18"/>
      <c r="AD168" s="19"/>
      <c r="AE168" s="18"/>
      <c r="AF168" s="20"/>
      <c r="AG168" s="21"/>
      <c r="AH168" s="22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102"/>
      <c r="H169" s="9"/>
      <c r="I169" s="102"/>
      <c r="J169" s="102"/>
      <c r="K169" s="10"/>
      <c r="L169" s="11"/>
      <c r="M169" s="11"/>
      <c r="N169" s="11"/>
      <c r="O169" s="102"/>
      <c r="P169" s="102"/>
      <c r="Q169" s="12" t="e">
        <f>VLOOKUP(O169, '[1]لیست محصولات اردیبهشت ۱۴۰۳'!B:C,2,0)</f>
        <v>#N/A</v>
      </c>
      <c r="R169" s="102"/>
      <c r="S169" s="11" t="e">
        <f>VLOOKUP(O169, '[1]لیست محصولات اردیبهشت ۱۴۰۳'!B:F,5,0)</f>
        <v>#N/A</v>
      </c>
      <c r="T169" s="13" t="e">
        <f>VLOOKUP(O169, '[1]لیست محصولات اردیبهشت ۱۴۰۳'!B:G,6,0)</f>
        <v>#N/A</v>
      </c>
      <c r="U169" s="14"/>
      <c r="V169" s="15">
        <f t="shared" si="14"/>
        <v>0</v>
      </c>
      <c r="W169" s="11">
        <f t="shared" si="9"/>
        <v>0</v>
      </c>
      <c r="X169" s="13" t="e">
        <f t="shared" si="10"/>
        <v>#N/A</v>
      </c>
      <c r="Y169" s="16"/>
      <c r="Z169" s="13" t="e">
        <f t="shared" si="11"/>
        <v>#N/A</v>
      </c>
      <c r="AA169" s="17"/>
      <c r="AB169" s="12"/>
      <c r="AC169" s="18"/>
      <c r="AD169" s="19"/>
      <c r="AE169" s="18"/>
      <c r="AF169" s="20"/>
      <c r="AG169" s="21"/>
      <c r="AH169" s="22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102"/>
      <c r="H170" s="9"/>
      <c r="I170" s="102"/>
      <c r="J170" s="102"/>
      <c r="K170" s="10"/>
      <c r="L170" s="11"/>
      <c r="M170" s="11"/>
      <c r="N170" s="11"/>
      <c r="O170" s="102"/>
      <c r="P170" s="102"/>
      <c r="Q170" s="12" t="e">
        <f>VLOOKUP(O170, '[1]لیست محصولات اردیبهشت ۱۴۰۳'!B:C,2,0)</f>
        <v>#N/A</v>
      </c>
      <c r="R170" s="102"/>
      <c r="S170" s="11" t="e">
        <f>VLOOKUP(O170, '[1]لیست محصولات اردیبهشت ۱۴۰۳'!B:F,5,0)</f>
        <v>#N/A</v>
      </c>
      <c r="T170" s="13" t="e">
        <f>VLOOKUP(O170, '[1]لیست محصولات اردیبهشت ۱۴۰۳'!B:G,6,0)</f>
        <v>#N/A</v>
      </c>
      <c r="U170" s="14"/>
      <c r="V170" s="15">
        <f t="shared" si="14"/>
        <v>0</v>
      </c>
      <c r="W170" s="11">
        <f t="shared" si="9"/>
        <v>0</v>
      </c>
      <c r="X170" s="13" t="e">
        <f t="shared" si="10"/>
        <v>#N/A</v>
      </c>
      <c r="Y170" s="16"/>
      <c r="Z170" s="13" t="e">
        <f t="shared" si="11"/>
        <v>#N/A</v>
      </c>
      <c r="AA170" s="17"/>
      <c r="AB170" s="12"/>
      <c r="AC170" s="18"/>
      <c r="AD170" s="19"/>
      <c r="AE170" s="18"/>
      <c r="AF170" s="20"/>
      <c r="AG170" s="21"/>
      <c r="AH170" s="22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102"/>
      <c r="H171" s="9"/>
      <c r="I171" s="102"/>
      <c r="J171" s="102"/>
      <c r="K171" s="10"/>
      <c r="L171" s="11"/>
      <c r="M171" s="11"/>
      <c r="N171" s="11"/>
      <c r="O171" s="102"/>
      <c r="P171" s="102"/>
      <c r="Q171" s="12" t="e">
        <f>VLOOKUP(O171, '[1]لیست محصولات اردیبهشت ۱۴۰۳'!B:C,2,0)</f>
        <v>#N/A</v>
      </c>
      <c r="R171" s="102"/>
      <c r="S171" s="11" t="e">
        <f>VLOOKUP(O171, '[1]لیست محصولات اردیبهشت ۱۴۰۳'!B:F,5,0)</f>
        <v>#N/A</v>
      </c>
      <c r="T171" s="13" t="e">
        <f>VLOOKUP(O171, '[1]لیست محصولات اردیبهشت ۱۴۰۳'!B:G,6,0)</f>
        <v>#N/A</v>
      </c>
      <c r="U171" s="14"/>
      <c r="V171" s="15">
        <f t="shared" si="14"/>
        <v>0</v>
      </c>
      <c r="W171" s="11">
        <f t="shared" si="9"/>
        <v>0</v>
      </c>
      <c r="X171" s="13" t="e">
        <f t="shared" si="10"/>
        <v>#N/A</v>
      </c>
      <c r="Y171" s="16"/>
      <c r="Z171" s="13" t="e">
        <f t="shared" si="11"/>
        <v>#N/A</v>
      </c>
      <c r="AA171" s="17"/>
      <c r="AB171" s="12"/>
      <c r="AC171" s="18"/>
      <c r="AD171" s="19"/>
      <c r="AE171" s="18"/>
      <c r="AF171" s="20"/>
      <c r="AG171" s="21"/>
      <c r="AH171" s="22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102"/>
      <c r="H172" s="9"/>
      <c r="I172" s="102"/>
      <c r="J172" s="102"/>
      <c r="K172" s="10"/>
      <c r="L172" s="11"/>
      <c r="M172" s="11"/>
      <c r="N172" s="11"/>
      <c r="O172" s="102"/>
      <c r="P172" s="102"/>
      <c r="Q172" s="12" t="e">
        <f>VLOOKUP(O172, '[1]لیست محصولات اردیبهشت ۱۴۰۳'!B:C,2,0)</f>
        <v>#N/A</v>
      </c>
      <c r="R172" s="102"/>
      <c r="S172" s="11" t="e">
        <f>VLOOKUP(O172, '[1]لیست محصولات اردیبهشت ۱۴۰۳'!B:F,5,0)</f>
        <v>#N/A</v>
      </c>
      <c r="T172" s="13" t="e">
        <f>VLOOKUP(O172, '[1]لیست محصولات اردیبهشت ۱۴۰۳'!B:G,6,0)</f>
        <v>#N/A</v>
      </c>
      <c r="U172" s="14"/>
      <c r="V172" s="15">
        <f t="shared" si="14"/>
        <v>0</v>
      </c>
      <c r="W172" s="11">
        <f t="shared" si="9"/>
        <v>0</v>
      </c>
      <c r="X172" s="13" t="e">
        <f t="shared" si="10"/>
        <v>#N/A</v>
      </c>
      <c r="Y172" s="16"/>
      <c r="Z172" s="13" t="e">
        <f t="shared" si="11"/>
        <v>#N/A</v>
      </c>
      <c r="AA172" s="17"/>
      <c r="AB172" s="12"/>
      <c r="AC172" s="18"/>
      <c r="AD172" s="19"/>
      <c r="AE172" s="18"/>
      <c r="AF172" s="20"/>
      <c r="AG172" s="21"/>
      <c r="AH172" s="22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102"/>
      <c r="H173" s="9"/>
      <c r="I173" s="102"/>
      <c r="J173" s="102"/>
      <c r="K173" s="10"/>
      <c r="L173" s="11"/>
      <c r="M173" s="11"/>
      <c r="N173" s="11"/>
      <c r="O173" s="102"/>
      <c r="P173" s="102"/>
      <c r="Q173" s="12" t="e">
        <f>VLOOKUP(O173, '[1]لیست محصولات اردیبهشت ۱۴۰۳'!B:C,2,0)</f>
        <v>#N/A</v>
      </c>
      <c r="R173" s="102"/>
      <c r="S173" s="11" t="e">
        <f>VLOOKUP(O173, '[1]لیست محصولات اردیبهشت ۱۴۰۳'!B:F,5,0)</f>
        <v>#N/A</v>
      </c>
      <c r="T173" s="13" t="e">
        <f>VLOOKUP(O173, '[1]لیست محصولات اردیبهشت ۱۴۰۳'!B:G,6,0)</f>
        <v>#N/A</v>
      </c>
      <c r="U173" s="14"/>
      <c r="V173" s="15">
        <f t="shared" si="14"/>
        <v>0</v>
      </c>
      <c r="W173" s="11">
        <f t="shared" si="9"/>
        <v>0</v>
      </c>
      <c r="X173" s="13" t="e">
        <f t="shared" si="10"/>
        <v>#N/A</v>
      </c>
      <c r="Y173" s="16"/>
      <c r="Z173" s="13" t="e">
        <f t="shared" si="11"/>
        <v>#N/A</v>
      </c>
      <c r="AA173" s="17"/>
      <c r="AB173" s="12"/>
      <c r="AC173" s="18"/>
      <c r="AD173" s="19"/>
      <c r="AE173" s="18"/>
      <c r="AF173" s="20"/>
      <c r="AG173" s="21"/>
      <c r="AH173" s="22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102"/>
      <c r="H174" s="9"/>
      <c r="I174" s="102"/>
      <c r="J174" s="102"/>
      <c r="K174" s="10"/>
      <c r="L174" s="11"/>
      <c r="M174" s="11"/>
      <c r="N174" s="11"/>
      <c r="O174" s="102"/>
      <c r="P174" s="102"/>
      <c r="Q174" s="12" t="e">
        <f>VLOOKUP(O174, '[1]لیست محصولات اردیبهشت ۱۴۰۳'!B:C,2,0)</f>
        <v>#N/A</v>
      </c>
      <c r="R174" s="102"/>
      <c r="S174" s="11" t="e">
        <f>VLOOKUP(O174, '[1]لیست محصولات اردیبهشت ۱۴۰۳'!B:F,5,0)</f>
        <v>#N/A</v>
      </c>
      <c r="T174" s="13" t="e">
        <f>VLOOKUP(O174, '[1]لیست محصولات اردیبهشت ۱۴۰۳'!B:G,6,0)</f>
        <v>#N/A</v>
      </c>
      <c r="U174" s="14"/>
      <c r="V174" s="15">
        <f t="shared" si="14"/>
        <v>0</v>
      </c>
      <c r="W174" s="11">
        <f t="shared" si="9"/>
        <v>0</v>
      </c>
      <c r="X174" s="13" t="e">
        <f t="shared" si="10"/>
        <v>#N/A</v>
      </c>
      <c r="Y174" s="16"/>
      <c r="Z174" s="13" t="e">
        <f t="shared" si="11"/>
        <v>#N/A</v>
      </c>
      <c r="AA174" s="17"/>
      <c r="AB174" s="12"/>
      <c r="AC174" s="18"/>
      <c r="AD174" s="19"/>
      <c r="AE174" s="18"/>
      <c r="AF174" s="20"/>
      <c r="AG174" s="21"/>
      <c r="AH174" s="22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102"/>
      <c r="H175" s="9"/>
      <c r="I175" s="102"/>
      <c r="J175" s="102"/>
      <c r="K175" s="10"/>
      <c r="L175" s="11"/>
      <c r="M175" s="11"/>
      <c r="N175" s="11"/>
      <c r="O175" s="102"/>
      <c r="P175" s="102"/>
      <c r="Q175" s="12" t="e">
        <f>VLOOKUP(O175, '[1]لیست محصولات اردیبهشت ۱۴۰۳'!B:C,2,0)</f>
        <v>#N/A</v>
      </c>
      <c r="R175" s="102"/>
      <c r="S175" s="11" t="e">
        <f>VLOOKUP(O175, '[1]لیست محصولات اردیبهشت ۱۴۰۳'!B:F,5,0)</f>
        <v>#N/A</v>
      </c>
      <c r="T175" s="13" t="e">
        <f>VLOOKUP(O175, '[1]لیست محصولات اردیبهشت ۱۴۰۳'!B:G,6,0)</f>
        <v>#N/A</v>
      </c>
      <c r="U175" s="14"/>
      <c r="V175" s="15">
        <f t="shared" si="14"/>
        <v>0</v>
      </c>
      <c r="W175" s="11">
        <f t="shared" si="9"/>
        <v>0</v>
      </c>
      <c r="X175" s="13" t="e">
        <f t="shared" si="10"/>
        <v>#N/A</v>
      </c>
      <c r="Y175" s="16"/>
      <c r="Z175" s="13" t="e">
        <f t="shared" si="11"/>
        <v>#N/A</v>
      </c>
      <c r="AA175" s="17"/>
      <c r="AB175" s="12"/>
      <c r="AC175" s="18"/>
      <c r="AD175" s="19"/>
      <c r="AE175" s="18"/>
      <c r="AF175" s="20"/>
      <c r="AG175" s="21"/>
      <c r="AH175" s="22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102"/>
      <c r="H176" s="9"/>
      <c r="I176" s="102"/>
      <c r="J176" s="102"/>
      <c r="K176" s="10"/>
      <c r="L176" s="11"/>
      <c r="M176" s="11"/>
      <c r="N176" s="11"/>
      <c r="O176" s="102"/>
      <c r="P176" s="102"/>
      <c r="Q176" s="12" t="e">
        <f>VLOOKUP(O176, '[1]لیست محصولات اردیبهشت ۱۴۰۳'!B:C,2,0)</f>
        <v>#N/A</v>
      </c>
      <c r="R176" s="102"/>
      <c r="S176" s="11" t="e">
        <f>VLOOKUP(O176, '[1]لیست محصولات اردیبهشت ۱۴۰۳'!B:F,5,0)</f>
        <v>#N/A</v>
      </c>
      <c r="T176" s="13" t="e">
        <f>VLOOKUP(O176, '[1]لیست محصولات اردیبهشت ۱۴۰۳'!B:G,6,0)</f>
        <v>#N/A</v>
      </c>
      <c r="U176" s="14"/>
      <c r="V176" s="15">
        <f t="shared" si="14"/>
        <v>0</v>
      </c>
      <c r="W176" s="11">
        <f t="shared" si="9"/>
        <v>0</v>
      </c>
      <c r="X176" s="13" t="e">
        <f t="shared" si="10"/>
        <v>#N/A</v>
      </c>
      <c r="Y176" s="16"/>
      <c r="Z176" s="13" t="e">
        <f t="shared" si="11"/>
        <v>#N/A</v>
      </c>
      <c r="AA176" s="17"/>
      <c r="AB176" s="12"/>
      <c r="AC176" s="18"/>
      <c r="AD176" s="19"/>
      <c r="AE176" s="18"/>
      <c r="AF176" s="20"/>
      <c r="AG176" s="21"/>
      <c r="AH176" s="22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102"/>
      <c r="H177" s="9"/>
      <c r="I177" s="102"/>
      <c r="J177" s="102"/>
      <c r="K177" s="10"/>
      <c r="L177" s="11"/>
      <c r="M177" s="11"/>
      <c r="N177" s="11"/>
      <c r="O177" s="102"/>
      <c r="P177" s="102"/>
      <c r="Q177" s="12" t="e">
        <f>VLOOKUP(O177, '[1]لیست محصولات اردیبهشت ۱۴۰۳'!B:C,2,0)</f>
        <v>#N/A</v>
      </c>
      <c r="R177" s="102"/>
      <c r="S177" s="11" t="e">
        <f>VLOOKUP(O177, '[1]لیست محصولات اردیبهشت ۱۴۰۳'!B:F,5,0)</f>
        <v>#N/A</v>
      </c>
      <c r="T177" s="13" t="e">
        <f>VLOOKUP(O177, '[1]لیست محصولات اردیبهشت ۱۴۰۳'!B:G,6,0)</f>
        <v>#N/A</v>
      </c>
      <c r="U177" s="14"/>
      <c r="V177" s="15">
        <f t="shared" si="14"/>
        <v>0</v>
      </c>
      <c r="W177" s="11">
        <f t="shared" si="9"/>
        <v>0</v>
      </c>
      <c r="X177" s="13" t="e">
        <f t="shared" si="10"/>
        <v>#N/A</v>
      </c>
      <c r="Y177" s="16"/>
      <c r="Z177" s="13" t="e">
        <f t="shared" si="11"/>
        <v>#N/A</v>
      </c>
      <c r="AA177" s="17"/>
      <c r="AB177" s="12"/>
      <c r="AC177" s="18"/>
      <c r="AD177" s="19"/>
      <c r="AE177" s="18"/>
      <c r="AF177" s="20"/>
      <c r="AG177" s="21"/>
      <c r="AH177" s="22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102"/>
      <c r="H178" s="9"/>
      <c r="I178" s="102"/>
      <c r="J178" s="102"/>
      <c r="K178" s="10"/>
      <c r="L178" s="11"/>
      <c r="M178" s="11"/>
      <c r="N178" s="11"/>
      <c r="O178" s="102"/>
      <c r="P178" s="102"/>
      <c r="Q178" s="12" t="e">
        <f>VLOOKUP(O178, '[1]لیست محصولات اردیبهشت ۱۴۰۳'!B:C,2,0)</f>
        <v>#N/A</v>
      </c>
      <c r="R178" s="102"/>
      <c r="S178" s="11" t="e">
        <f>VLOOKUP(O178, '[1]لیست محصولات اردیبهشت ۱۴۰۳'!B:F,5,0)</f>
        <v>#N/A</v>
      </c>
      <c r="T178" s="13" t="e">
        <f>VLOOKUP(O178, '[1]لیست محصولات اردیبهشت ۱۴۰۳'!B:G,6,0)</f>
        <v>#N/A</v>
      </c>
      <c r="U178" s="14"/>
      <c r="V178" s="15">
        <f t="shared" si="14"/>
        <v>0</v>
      </c>
      <c r="W178" s="11">
        <f t="shared" si="9"/>
        <v>0</v>
      </c>
      <c r="X178" s="13" t="e">
        <f t="shared" si="10"/>
        <v>#N/A</v>
      </c>
      <c r="Y178" s="16"/>
      <c r="Z178" s="13" t="e">
        <f t="shared" si="11"/>
        <v>#N/A</v>
      </c>
      <c r="AA178" s="17"/>
      <c r="AB178" s="12"/>
      <c r="AC178" s="18"/>
      <c r="AD178" s="19"/>
      <c r="AE178" s="18"/>
      <c r="AF178" s="20"/>
      <c r="AG178" s="21"/>
      <c r="AH178" s="22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102"/>
      <c r="H179" s="9"/>
      <c r="I179" s="102"/>
      <c r="J179" s="102"/>
      <c r="K179" s="10"/>
      <c r="L179" s="11"/>
      <c r="M179" s="11"/>
      <c r="N179" s="11"/>
      <c r="O179" s="102"/>
      <c r="P179" s="102"/>
      <c r="Q179" s="12" t="e">
        <f>VLOOKUP(O179, '[1]لیست محصولات اردیبهشت ۱۴۰۳'!B:C,2,0)</f>
        <v>#N/A</v>
      </c>
      <c r="R179" s="102"/>
      <c r="S179" s="11" t="e">
        <f>VLOOKUP(O179, '[1]لیست محصولات اردیبهشت ۱۴۰۳'!B:F,5,0)</f>
        <v>#N/A</v>
      </c>
      <c r="T179" s="13" t="e">
        <f>VLOOKUP(O179, '[1]لیست محصولات اردیبهشت ۱۴۰۳'!B:G,6,0)</f>
        <v>#N/A</v>
      </c>
      <c r="U179" s="14"/>
      <c r="V179" s="15">
        <f t="shared" si="14"/>
        <v>0</v>
      </c>
      <c r="W179" s="11">
        <f t="shared" si="9"/>
        <v>0</v>
      </c>
      <c r="X179" s="13" t="e">
        <f t="shared" si="10"/>
        <v>#N/A</v>
      </c>
      <c r="Y179" s="16"/>
      <c r="Z179" s="13" t="e">
        <f t="shared" si="11"/>
        <v>#N/A</v>
      </c>
      <c r="AA179" s="17"/>
      <c r="AB179" s="12"/>
      <c r="AC179" s="18"/>
      <c r="AD179" s="19"/>
      <c r="AE179" s="18"/>
      <c r="AF179" s="20"/>
      <c r="AG179" s="21"/>
      <c r="AH179" s="22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102"/>
      <c r="H180" s="9"/>
      <c r="I180" s="102"/>
      <c r="J180" s="102"/>
      <c r="K180" s="10"/>
      <c r="L180" s="11"/>
      <c r="M180" s="11"/>
      <c r="N180" s="11"/>
      <c r="O180" s="102"/>
      <c r="P180" s="102"/>
      <c r="Q180" s="12" t="e">
        <f>VLOOKUP(O180, '[1]لیست محصولات اردیبهشت ۱۴۰۳'!B:C,2,0)</f>
        <v>#N/A</v>
      </c>
      <c r="R180" s="102"/>
      <c r="S180" s="11" t="e">
        <f>VLOOKUP(O180, '[1]لیست محصولات اردیبهشت ۱۴۰۳'!B:F,5,0)</f>
        <v>#N/A</v>
      </c>
      <c r="T180" s="13" t="e">
        <f>VLOOKUP(O180, '[1]لیست محصولات اردیبهشت ۱۴۰۳'!B:G,6,0)</f>
        <v>#N/A</v>
      </c>
      <c r="U180" s="14"/>
      <c r="V180" s="15">
        <f t="shared" si="14"/>
        <v>0</v>
      </c>
      <c r="W180" s="11">
        <f t="shared" si="9"/>
        <v>0</v>
      </c>
      <c r="X180" s="13" t="e">
        <f t="shared" si="10"/>
        <v>#N/A</v>
      </c>
      <c r="Y180" s="16"/>
      <c r="Z180" s="13" t="e">
        <f t="shared" si="11"/>
        <v>#N/A</v>
      </c>
      <c r="AA180" s="17"/>
      <c r="AB180" s="12"/>
      <c r="AC180" s="18"/>
      <c r="AD180" s="19"/>
      <c r="AE180" s="18"/>
      <c r="AF180" s="20"/>
      <c r="AG180" s="21"/>
      <c r="AH180" s="22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102"/>
      <c r="H181" s="9"/>
      <c r="I181" s="102"/>
      <c r="J181" s="102"/>
      <c r="K181" s="10"/>
      <c r="L181" s="11"/>
      <c r="M181" s="11"/>
      <c r="N181" s="11"/>
      <c r="O181" s="102"/>
      <c r="P181" s="102"/>
      <c r="Q181" s="12" t="e">
        <f>VLOOKUP(O181, '[1]لیست محصولات اردیبهشت ۱۴۰۳'!B:C,2,0)</f>
        <v>#N/A</v>
      </c>
      <c r="R181" s="102"/>
      <c r="S181" s="11" t="e">
        <f>VLOOKUP(O181, '[1]لیست محصولات اردیبهشت ۱۴۰۳'!B:F,5,0)</f>
        <v>#N/A</v>
      </c>
      <c r="T181" s="13" t="e">
        <f>VLOOKUP(O181, '[1]لیست محصولات اردیبهشت ۱۴۰۳'!B:G,6,0)</f>
        <v>#N/A</v>
      </c>
      <c r="U181" s="14"/>
      <c r="V181" s="15">
        <f t="shared" si="14"/>
        <v>0</v>
      </c>
      <c r="W181" s="11">
        <f t="shared" si="9"/>
        <v>0</v>
      </c>
      <c r="X181" s="13" t="e">
        <f t="shared" si="10"/>
        <v>#N/A</v>
      </c>
      <c r="Y181" s="16"/>
      <c r="Z181" s="13" t="e">
        <f t="shared" si="11"/>
        <v>#N/A</v>
      </c>
      <c r="AA181" s="17"/>
      <c r="AB181" s="12"/>
      <c r="AC181" s="18"/>
      <c r="AD181" s="19"/>
      <c r="AE181" s="18"/>
      <c r="AF181" s="20"/>
      <c r="AG181" s="21"/>
      <c r="AH181" s="22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102"/>
      <c r="H182" s="9"/>
      <c r="I182" s="102"/>
      <c r="J182" s="102"/>
      <c r="K182" s="10"/>
      <c r="L182" s="11"/>
      <c r="M182" s="11"/>
      <c r="N182" s="11"/>
      <c r="O182" s="102"/>
      <c r="P182" s="102"/>
      <c r="Q182" s="12" t="e">
        <f>VLOOKUP(O182, '[1]لیست محصولات اردیبهشت ۱۴۰۳'!B:C,2,0)</f>
        <v>#N/A</v>
      </c>
      <c r="R182" s="102"/>
      <c r="S182" s="11" t="e">
        <f>VLOOKUP(O182, '[1]لیست محصولات اردیبهشت ۱۴۰۳'!B:F,5,0)</f>
        <v>#N/A</v>
      </c>
      <c r="T182" s="13" t="e">
        <f>VLOOKUP(O182, '[1]لیست محصولات اردیبهشت ۱۴۰۳'!B:G,6,0)</f>
        <v>#N/A</v>
      </c>
      <c r="U182" s="14"/>
      <c r="V182" s="15">
        <f t="shared" si="14"/>
        <v>0</v>
      </c>
      <c r="W182" s="11">
        <f t="shared" si="9"/>
        <v>0</v>
      </c>
      <c r="X182" s="13" t="e">
        <f t="shared" si="10"/>
        <v>#N/A</v>
      </c>
      <c r="Y182" s="16"/>
      <c r="Z182" s="13" t="e">
        <f t="shared" si="11"/>
        <v>#N/A</v>
      </c>
      <c r="AA182" s="17"/>
      <c r="AB182" s="12"/>
      <c r="AC182" s="18"/>
      <c r="AD182" s="19"/>
      <c r="AE182" s="18"/>
      <c r="AF182" s="20"/>
      <c r="AG182" s="21"/>
      <c r="AH182" s="22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102"/>
      <c r="H183" s="9"/>
      <c r="I183" s="102"/>
      <c r="J183" s="102"/>
      <c r="K183" s="10"/>
      <c r="L183" s="11"/>
      <c r="M183" s="11"/>
      <c r="N183" s="11"/>
      <c r="O183" s="102"/>
      <c r="P183" s="102"/>
      <c r="Q183" s="12" t="e">
        <f>VLOOKUP(O183, '[1]لیست محصولات اردیبهشت ۱۴۰۳'!B:C,2,0)</f>
        <v>#N/A</v>
      </c>
      <c r="R183" s="102"/>
      <c r="S183" s="11" t="e">
        <f>VLOOKUP(O183, '[1]لیست محصولات اردیبهشت ۱۴۰۳'!B:F,5,0)</f>
        <v>#N/A</v>
      </c>
      <c r="T183" s="13" t="e">
        <f>VLOOKUP(O183, '[1]لیست محصولات اردیبهشت ۱۴۰۳'!B:G,6,0)</f>
        <v>#N/A</v>
      </c>
      <c r="U183" s="14"/>
      <c r="V183" s="15">
        <f t="shared" si="14"/>
        <v>0</v>
      </c>
      <c r="W183" s="11">
        <f t="shared" si="9"/>
        <v>0</v>
      </c>
      <c r="X183" s="13" t="e">
        <f t="shared" si="10"/>
        <v>#N/A</v>
      </c>
      <c r="Y183" s="16"/>
      <c r="Z183" s="13" t="e">
        <f t="shared" si="11"/>
        <v>#N/A</v>
      </c>
      <c r="AA183" s="17"/>
      <c r="AB183" s="12"/>
      <c r="AC183" s="18"/>
      <c r="AD183" s="19"/>
      <c r="AE183" s="18"/>
      <c r="AF183" s="20"/>
      <c r="AG183" s="21"/>
      <c r="AH183" s="22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102"/>
      <c r="H184" s="9"/>
      <c r="I184" s="102"/>
      <c r="J184" s="102"/>
      <c r="K184" s="10"/>
      <c r="L184" s="11"/>
      <c r="M184" s="11"/>
      <c r="N184" s="11"/>
      <c r="O184" s="102"/>
      <c r="P184" s="102"/>
      <c r="Q184" s="12" t="e">
        <f>VLOOKUP(O184, '[1]لیست محصولات اردیبهشت ۱۴۰۳'!B:C,2,0)</f>
        <v>#N/A</v>
      </c>
      <c r="R184" s="102"/>
      <c r="S184" s="11" t="e">
        <f>VLOOKUP(O184, '[1]لیست محصولات اردیبهشت ۱۴۰۳'!B:F,5,0)</f>
        <v>#N/A</v>
      </c>
      <c r="T184" s="13" t="e">
        <f>VLOOKUP(O184, '[1]لیست محصولات اردیبهشت ۱۴۰۳'!B:G,6,0)</f>
        <v>#N/A</v>
      </c>
      <c r="U184" s="14"/>
      <c r="V184" s="15">
        <f t="shared" si="14"/>
        <v>0</v>
      </c>
      <c r="W184" s="11">
        <f t="shared" si="9"/>
        <v>0</v>
      </c>
      <c r="X184" s="13" t="e">
        <f t="shared" si="10"/>
        <v>#N/A</v>
      </c>
      <c r="Y184" s="16"/>
      <c r="Z184" s="13" t="e">
        <f t="shared" si="11"/>
        <v>#N/A</v>
      </c>
      <c r="AA184" s="17"/>
      <c r="AB184" s="12"/>
      <c r="AC184" s="18"/>
      <c r="AD184" s="19"/>
      <c r="AE184" s="18"/>
      <c r="AF184" s="20"/>
      <c r="AG184" s="21"/>
      <c r="AH184" s="22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102"/>
      <c r="H185" s="9"/>
      <c r="I185" s="102"/>
      <c r="J185" s="102"/>
      <c r="K185" s="10"/>
      <c r="L185" s="11"/>
      <c r="M185" s="11"/>
      <c r="N185" s="11"/>
      <c r="O185" s="102"/>
      <c r="P185" s="102"/>
      <c r="Q185" s="12" t="e">
        <f>VLOOKUP(O185, '[1]لیست محصولات اردیبهشت ۱۴۰۳'!B:C,2,0)</f>
        <v>#N/A</v>
      </c>
      <c r="R185" s="102"/>
      <c r="S185" s="11" t="e">
        <f>VLOOKUP(O185, '[1]لیست محصولات اردیبهشت ۱۴۰۳'!B:F,5,0)</f>
        <v>#N/A</v>
      </c>
      <c r="T185" s="13" t="e">
        <f>VLOOKUP(O185, '[1]لیست محصولات اردیبهشت ۱۴۰۳'!B:G,6,0)</f>
        <v>#N/A</v>
      </c>
      <c r="U185" s="14"/>
      <c r="V185" s="15">
        <f t="shared" si="14"/>
        <v>0</v>
      </c>
      <c r="W185" s="11">
        <f t="shared" si="9"/>
        <v>0</v>
      </c>
      <c r="X185" s="13" t="e">
        <f t="shared" si="10"/>
        <v>#N/A</v>
      </c>
      <c r="Y185" s="16"/>
      <c r="Z185" s="13" t="e">
        <f t="shared" si="11"/>
        <v>#N/A</v>
      </c>
      <c r="AA185" s="17"/>
      <c r="AB185" s="12"/>
      <c r="AC185" s="18"/>
      <c r="AD185" s="19"/>
      <c r="AE185" s="18"/>
      <c r="AF185" s="20"/>
      <c r="AG185" s="21"/>
      <c r="AH185" s="22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102"/>
      <c r="H186" s="9"/>
      <c r="I186" s="102"/>
      <c r="J186" s="102"/>
      <c r="K186" s="10"/>
      <c r="L186" s="11"/>
      <c r="M186" s="11"/>
      <c r="N186" s="11"/>
      <c r="O186" s="102"/>
      <c r="P186" s="102"/>
      <c r="Q186" s="12" t="e">
        <f>VLOOKUP(O186, '[1]لیست محصولات اردیبهشت ۱۴۰۳'!B:C,2,0)</f>
        <v>#N/A</v>
      </c>
      <c r="R186" s="102"/>
      <c r="S186" s="11" t="e">
        <f>VLOOKUP(O186, '[1]لیست محصولات اردیبهشت ۱۴۰۳'!B:F,5,0)</f>
        <v>#N/A</v>
      </c>
      <c r="T186" s="13" t="e">
        <f>VLOOKUP(O186, '[1]لیست محصولات اردیبهشت ۱۴۰۳'!B:G,6,0)</f>
        <v>#N/A</v>
      </c>
      <c r="U186" s="14"/>
      <c r="V186" s="15">
        <f t="shared" si="14"/>
        <v>0</v>
      </c>
      <c r="W186" s="11">
        <f t="shared" si="9"/>
        <v>0</v>
      </c>
      <c r="X186" s="13" t="e">
        <f t="shared" si="10"/>
        <v>#N/A</v>
      </c>
      <c r="Y186" s="16"/>
      <c r="Z186" s="13" t="e">
        <f t="shared" si="11"/>
        <v>#N/A</v>
      </c>
      <c r="AA186" s="17"/>
      <c r="AB186" s="12"/>
      <c r="AC186" s="18"/>
      <c r="AD186" s="19"/>
      <c r="AE186" s="18"/>
      <c r="AF186" s="20"/>
      <c r="AG186" s="21"/>
      <c r="AH186" s="22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102"/>
      <c r="H187" s="9"/>
      <c r="I187" s="102"/>
      <c r="J187" s="102"/>
      <c r="K187" s="10"/>
      <c r="L187" s="11"/>
      <c r="M187" s="11"/>
      <c r="N187" s="11"/>
      <c r="O187" s="102"/>
      <c r="P187" s="102"/>
      <c r="Q187" s="12" t="e">
        <f>VLOOKUP(O187, '[1]لیست محصولات اردیبهشت ۱۴۰۳'!B:C,2,0)</f>
        <v>#N/A</v>
      </c>
      <c r="R187" s="102"/>
      <c r="S187" s="11" t="e">
        <f>VLOOKUP(O187, '[1]لیست محصولات اردیبهشت ۱۴۰۳'!B:F,5,0)</f>
        <v>#N/A</v>
      </c>
      <c r="T187" s="13" t="e">
        <f>VLOOKUP(O187, '[1]لیست محصولات اردیبهشت ۱۴۰۳'!B:G,6,0)</f>
        <v>#N/A</v>
      </c>
      <c r="U187" s="14"/>
      <c r="V187" s="15">
        <f t="shared" si="14"/>
        <v>0</v>
      </c>
      <c r="W187" s="11">
        <f t="shared" si="9"/>
        <v>0</v>
      </c>
      <c r="X187" s="13" t="e">
        <f t="shared" si="10"/>
        <v>#N/A</v>
      </c>
      <c r="Y187" s="16"/>
      <c r="Z187" s="13" t="e">
        <f t="shared" si="11"/>
        <v>#N/A</v>
      </c>
      <c r="AA187" s="17"/>
      <c r="AB187" s="12"/>
      <c r="AC187" s="18"/>
      <c r="AD187" s="19"/>
      <c r="AE187" s="18"/>
      <c r="AF187" s="20"/>
      <c r="AG187" s="21"/>
      <c r="AH187" s="22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102"/>
      <c r="H188" s="9"/>
      <c r="I188" s="102"/>
      <c r="J188" s="102"/>
      <c r="K188" s="10"/>
      <c r="L188" s="11"/>
      <c r="M188" s="11"/>
      <c r="N188" s="11"/>
      <c r="O188" s="102"/>
      <c r="P188" s="102"/>
      <c r="Q188" s="12" t="e">
        <f>VLOOKUP(O188, '[1]لیست محصولات اردیبهشت ۱۴۰۳'!B:C,2,0)</f>
        <v>#N/A</v>
      </c>
      <c r="R188" s="102"/>
      <c r="S188" s="11" t="e">
        <f>VLOOKUP(O188, '[1]لیست محصولات اردیبهشت ۱۴۰۳'!B:F,5,0)</f>
        <v>#N/A</v>
      </c>
      <c r="T188" s="13" t="e">
        <f>VLOOKUP(O188, '[1]لیست محصولات اردیبهشت ۱۴۰۳'!B:G,6,0)</f>
        <v>#N/A</v>
      </c>
      <c r="U188" s="14"/>
      <c r="V188" s="15">
        <f t="shared" si="14"/>
        <v>0</v>
      </c>
      <c r="W188" s="11">
        <f t="shared" si="9"/>
        <v>0</v>
      </c>
      <c r="X188" s="13" t="e">
        <f t="shared" si="10"/>
        <v>#N/A</v>
      </c>
      <c r="Y188" s="16"/>
      <c r="Z188" s="13" t="e">
        <f t="shared" si="11"/>
        <v>#N/A</v>
      </c>
      <c r="AA188" s="17"/>
      <c r="AB188" s="12"/>
      <c r="AC188" s="18"/>
      <c r="AD188" s="19"/>
      <c r="AE188" s="18"/>
      <c r="AF188" s="20"/>
      <c r="AG188" s="21"/>
      <c r="AH188" s="22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102"/>
      <c r="H189" s="9"/>
      <c r="I189" s="102"/>
      <c r="J189" s="102"/>
      <c r="K189" s="10"/>
      <c r="L189" s="11"/>
      <c r="M189" s="11"/>
      <c r="N189" s="11"/>
      <c r="O189" s="102"/>
      <c r="P189" s="102"/>
      <c r="Q189" s="12" t="e">
        <f>VLOOKUP(O189, '[1]لیست محصولات اردیبهشت ۱۴۰۳'!B:C,2,0)</f>
        <v>#N/A</v>
      </c>
      <c r="R189" s="102"/>
      <c r="S189" s="11" t="e">
        <f>VLOOKUP(O189, '[1]لیست محصولات اردیبهشت ۱۴۰۳'!B:F,5,0)</f>
        <v>#N/A</v>
      </c>
      <c r="T189" s="13" t="e">
        <f>VLOOKUP(O189, '[1]لیست محصولات اردیبهشت ۱۴۰۳'!B:G,6,0)</f>
        <v>#N/A</v>
      </c>
      <c r="U189" s="14"/>
      <c r="V189" s="15">
        <f t="shared" si="14"/>
        <v>0</v>
      </c>
      <c r="W189" s="11">
        <f t="shared" si="9"/>
        <v>0</v>
      </c>
      <c r="X189" s="13" t="e">
        <f t="shared" si="10"/>
        <v>#N/A</v>
      </c>
      <c r="Y189" s="16"/>
      <c r="Z189" s="13" t="e">
        <f t="shared" si="11"/>
        <v>#N/A</v>
      </c>
      <c r="AA189" s="17"/>
      <c r="AB189" s="12"/>
      <c r="AC189" s="18"/>
      <c r="AD189" s="19"/>
      <c r="AE189" s="18"/>
      <c r="AF189" s="20"/>
      <c r="AG189" s="21"/>
      <c r="AH189" s="22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102"/>
      <c r="H190" s="9"/>
      <c r="I190" s="102"/>
      <c r="J190" s="102"/>
      <c r="K190" s="10"/>
      <c r="L190" s="11"/>
      <c r="M190" s="11"/>
      <c r="N190" s="11"/>
      <c r="O190" s="102"/>
      <c r="P190" s="102"/>
      <c r="Q190" s="12" t="e">
        <f>VLOOKUP(O190, '[1]لیست محصولات اردیبهشت ۱۴۰۳'!B:C,2,0)</f>
        <v>#N/A</v>
      </c>
      <c r="R190" s="102"/>
      <c r="S190" s="11" t="e">
        <f>VLOOKUP(O190, '[1]لیست محصولات اردیبهشت ۱۴۰۳'!B:F,5,0)</f>
        <v>#N/A</v>
      </c>
      <c r="T190" s="13" t="e">
        <f>VLOOKUP(O190, '[1]لیست محصولات اردیبهشت ۱۴۰۳'!B:G,6,0)</f>
        <v>#N/A</v>
      </c>
      <c r="U190" s="14"/>
      <c r="V190" s="15">
        <f t="shared" si="14"/>
        <v>0</v>
      </c>
      <c r="W190" s="11">
        <f t="shared" si="9"/>
        <v>0</v>
      </c>
      <c r="X190" s="13" t="e">
        <f t="shared" si="10"/>
        <v>#N/A</v>
      </c>
      <c r="Y190" s="16"/>
      <c r="Z190" s="13" t="e">
        <f t="shared" si="11"/>
        <v>#N/A</v>
      </c>
      <c r="AA190" s="17"/>
      <c r="AB190" s="12"/>
      <c r="AC190" s="18"/>
      <c r="AD190" s="19"/>
      <c r="AE190" s="18"/>
      <c r="AF190" s="20"/>
      <c r="AG190" s="21"/>
      <c r="AH190" s="22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102"/>
      <c r="H191" s="9"/>
      <c r="I191" s="102"/>
      <c r="J191" s="102"/>
      <c r="K191" s="10"/>
      <c r="L191" s="11"/>
      <c r="M191" s="11"/>
      <c r="N191" s="11"/>
      <c r="O191" s="102"/>
      <c r="P191" s="102"/>
      <c r="Q191" s="12" t="e">
        <f>VLOOKUP(O191, '[1]لیست محصولات اردیبهشت ۱۴۰۳'!B:C,2,0)</f>
        <v>#N/A</v>
      </c>
      <c r="R191" s="102"/>
      <c r="S191" s="11" t="e">
        <f>VLOOKUP(O191, '[1]لیست محصولات اردیبهشت ۱۴۰۳'!B:F,5,0)</f>
        <v>#N/A</v>
      </c>
      <c r="T191" s="13" t="e">
        <f>VLOOKUP(O191, '[1]لیست محصولات اردیبهشت ۱۴۰۳'!B:G,6,0)</f>
        <v>#N/A</v>
      </c>
      <c r="U191" s="14"/>
      <c r="V191" s="15">
        <f t="shared" si="14"/>
        <v>0</v>
      </c>
      <c r="W191" s="11">
        <f t="shared" si="9"/>
        <v>0</v>
      </c>
      <c r="X191" s="13" t="e">
        <f t="shared" si="10"/>
        <v>#N/A</v>
      </c>
      <c r="Y191" s="16"/>
      <c r="Z191" s="13" t="e">
        <f t="shared" si="11"/>
        <v>#N/A</v>
      </c>
      <c r="AA191" s="17"/>
      <c r="AB191" s="12"/>
      <c r="AC191" s="18"/>
      <c r="AD191" s="19"/>
      <c r="AE191" s="18"/>
      <c r="AF191" s="20"/>
      <c r="AG191" s="21"/>
      <c r="AH191" s="22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102"/>
      <c r="H192" s="9"/>
      <c r="I192" s="102"/>
      <c r="J192" s="102"/>
      <c r="K192" s="10"/>
      <c r="L192" s="11"/>
      <c r="M192" s="11"/>
      <c r="N192" s="11"/>
      <c r="O192" s="102"/>
      <c r="P192" s="102"/>
      <c r="Q192" s="12" t="e">
        <f>VLOOKUP(O192, '[1]لیست محصولات اردیبهشت ۱۴۰۳'!B:C,2,0)</f>
        <v>#N/A</v>
      </c>
      <c r="R192" s="102"/>
      <c r="S192" s="11" t="e">
        <f>VLOOKUP(O192, '[1]لیست محصولات اردیبهشت ۱۴۰۳'!B:F,5,0)</f>
        <v>#N/A</v>
      </c>
      <c r="T192" s="13" t="e">
        <f>VLOOKUP(O192, '[1]لیست محصولات اردیبهشت ۱۴۰۳'!B:G,6,0)</f>
        <v>#N/A</v>
      </c>
      <c r="U192" s="14"/>
      <c r="V192" s="15">
        <f t="shared" si="14"/>
        <v>0</v>
      </c>
      <c r="W192" s="11">
        <f t="shared" si="9"/>
        <v>0</v>
      </c>
      <c r="X192" s="13" t="e">
        <f t="shared" si="10"/>
        <v>#N/A</v>
      </c>
      <c r="Y192" s="16"/>
      <c r="Z192" s="13" t="e">
        <f t="shared" si="11"/>
        <v>#N/A</v>
      </c>
      <c r="AA192" s="17"/>
      <c r="AB192" s="12"/>
      <c r="AC192" s="18"/>
      <c r="AD192" s="19"/>
      <c r="AE192" s="18"/>
      <c r="AF192" s="20"/>
      <c r="AG192" s="21"/>
      <c r="AH192" s="22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102"/>
      <c r="H193" s="9"/>
      <c r="I193" s="102"/>
      <c r="J193" s="102"/>
      <c r="K193" s="10"/>
      <c r="L193" s="11"/>
      <c r="M193" s="11"/>
      <c r="N193" s="11"/>
      <c r="O193" s="102"/>
      <c r="P193" s="102"/>
      <c r="Q193" s="12" t="e">
        <f>VLOOKUP(O193, '[1]لیست محصولات اردیبهشت ۱۴۰۳'!B:C,2,0)</f>
        <v>#N/A</v>
      </c>
      <c r="R193" s="102"/>
      <c r="S193" s="11" t="e">
        <f>VLOOKUP(O193, '[1]لیست محصولات اردیبهشت ۱۴۰۳'!B:F,5,0)</f>
        <v>#N/A</v>
      </c>
      <c r="T193" s="13" t="e">
        <f>VLOOKUP(O193, '[1]لیست محصولات اردیبهشت ۱۴۰۳'!B:G,6,0)</f>
        <v>#N/A</v>
      </c>
      <c r="U193" s="14"/>
      <c r="V193" s="15">
        <f t="shared" si="14"/>
        <v>0</v>
      </c>
      <c r="W193" s="11">
        <f t="shared" si="9"/>
        <v>0</v>
      </c>
      <c r="X193" s="13" t="e">
        <f t="shared" si="10"/>
        <v>#N/A</v>
      </c>
      <c r="Y193" s="16"/>
      <c r="Z193" s="13" t="e">
        <f t="shared" si="11"/>
        <v>#N/A</v>
      </c>
      <c r="AA193" s="17"/>
      <c r="AB193" s="12"/>
      <c r="AC193" s="18"/>
      <c r="AD193" s="19"/>
      <c r="AE193" s="18"/>
      <c r="AF193" s="20"/>
      <c r="AG193" s="21"/>
      <c r="AH193" s="22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102"/>
      <c r="H194" s="9"/>
      <c r="I194" s="102"/>
      <c r="J194" s="102"/>
      <c r="K194" s="10"/>
      <c r="L194" s="11"/>
      <c r="M194" s="11"/>
      <c r="N194" s="11"/>
      <c r="O194" s="102"/>
      <c r="P194" s="102"/>
      <c r="Q194" s="12" t="e">
        <f>VLOOKUP(O194, '[1]لیست محصولات اردیبهشت ۱۴۰۳'!B:C,2,0)</f>
        <v>#N/A</v>
      </c>
      <c r="R194" s="102"/>
      <c r="S194" s="11" t="e">
        <f>VLOOKUP(O194, '[1]لیست محصولات اردیبهشت ۱۴۰۳'!B:F,5,0)</f>
        <v>#N/A</v>
      </c>
      <c r="T194" s="13" t="e">
        <f>VLOOKUP(O194, '[1]لیست محصولات اردیبهشت ۱۴۰۳'!B:G,6,0)</f>
        <v>#N/A</v>
      </c>
      <c r="U194" s="14"/>
      <c r="V194" s="15">
        <f t="shared" ref="V194:V200" si="16">IF(C194, P194, U194 )</f>
        <v>0</v>
      </c>
      <c r="W194" s="11">
        <f t="shared" si="9"/>
        <v>0</v>
      </c>
      <c r="X194" s="13" t="e">
        <f t="shared" si="10"/>
        <v>#N/A</v>
      </c>
      <c r="Y194" s="16"/>
      <c r="Z194" s="13" t="e">
        <f t="shared" si="11"/>
        <v>#N/A</v>
      </c>
      <c r="AA194" s="17"/>
      <c r="AB194" s="12"/>
      <c r="AC194" s="18"/>
      <c r="AD194" s="19"/>
      <c r="AE194" s="18"/>
      <c r="AF194" s="20"/>
      <c r="AG194" s="21"/>
      <c r="AH194" s="22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102"/>
      <c r="H195" s="9"/>
      <c r="I195" s="102"/>
      <c r="J195" s="102"/>
      <c r="K195" s="10"/>
      <c r="L195" s="11"/>
      <c r="M195" s="11"/>
      <c r="N195" s="11"/>
      <c r="O195" s="102"/>
      <c r="P195" s="102"/>
      <c r="Q195" s="12" t="e">
        <f>VLOOKUP(O195, '[1]لیست محصولات اردیبهشت ۱۴۰۳'!B:C,2,0)</f>
        <v>#N/A</v>
      </c>
      <c r="R195" s="102"/>
      <c r="S195" s="11" t="e">
        <f>VLOOKUP(O195, '[1]لیست محصولات اردیبهشت ۱۴۰۳'!B:F,5,0)</f>
        <v>#N/A</v>
      </c>
      <c r="T195" s="13" t="e">
        <f>VLOOKUP(O195, '[1]لیست محصولات اردیبهشت ۱۴۰۳'!B:G,6,0)</f>
        <v>#N/A</v>
      </c>
      <c r="U195" s="14"/>
      <c r="V195" s="15">
        <f t="shared" si="16"/>
        <v>0</v>
      </c>
      <c r="W195" s="11">
        <f t="shared" si="9"/>
        <v>0</v>
      </c>
      <c r="X195" s="13" t="e">
        <f t="shared" si="10"/>
        <v>#N/A</v>
      </c>
      <c r="Y195" s="16"/>
      <c r="Z195" s="13" t="e">
        <f t="shared" si="11"/>
        <v>#N/A</v>
      </c>
      <c r="AA195" s="17"/>
      <c r="AB195" s="12"/>
      <c r="AC195" s="18"/>
      <c r="AD195" s="19"/>
      <c r="AE195" s="18"/>
      <c r="AF195" s="20"/>
      <c r="AG195" s="21"/>
      <c r="AH195" s="22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102"/>
      <c r="H196" s="9"/>
      <c r="I196" s="102"/>
      <c r="J196" s="102"/>
      <c r="K196" s="10"/>
      <c r="L196" s="11"/>
      <c r="M196" s="11"/>
      <c r="N196" s="11"/>
      <c r="O196" s="102"/>
      <c r="P196" s="102"/>
      <c r="Q196" s="12" t="e">
        <f>VLOOKUP(O196, '[1]لیست محصولات اردیبهشت ۱۴۰۳'!B:C,2,0)</f>
        <v>#N/A</v>
      </c>
      <c r="R196" s="102"/>
      <c r="S196" s="11" t="e">
        <f>VLOOKUP(O196, '[1]لیست محصولات اردیبهشت ۱۴۰۳'!B:F,5,0)</f>
        <v>#N/A</v>
      </c>
      <c r="T196" s="13" t="e">
        <f>VLOOKUP(O196, '[1]لیست محصولات اردیبهشت ۱۴۰۳'!B:G,6,0)</f>
        <v>#N/A</v>
      </c>
      <c r="U196" s="14"/>
      <c r="V196" s="15">
        <f t="shared" si="16"/>
        <v>0</v>
      </c>
      <c r="W196" s="11">
        <f t="shared" si="9"/>
        <v>0</v>
      </c>
      <c r="X196" s="13" t="e">
        <f t="shared" si="10"/>
        <v>#N/A</v>
      </c>
      <c r="Y196" s="16"/>
      <c r="Z196" s="13" t="e">
        <f t="shared" si="11"/>
        <v>#N/A</v>
      </c>
      <c r="AA196" s="17"/>
      <c r="AB196" s="12"/>
      <c r="AC196" s="18"/>
      <c r="AD196" s="19"/>
      <c r="AE196" s="18"/>
      <c r="AF196" s="20"/>
      <c r="AG196" s="21"/>
      <c r="AH196" s="22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102"/>
      <c r="H197" s="9"/>
      <c r="I197" s="102"/>
      <c r="J197" s="102"/>
      <c r="K197" s="10"/>
      <c r="L197" s="11"/>
      <c r="M197" s="11"/>
      <c r="N197" s="11"/>
      <c r="O197" s="102"/>
      <c r="P197" s="102"/>
      <c r="Q197" s="12" t="e">
        <f>VLOOKUP(O197, '[1]لیست محصولات اردیبهشت ۱۴۰۳'!B:C,2,0)</f>
        <v>#N/A</v>
      </c>
      <c r="R197" s="102"/>
      <c r="S197" s="11" t="e">
        <f>VLOOKUP(O197, '[1]لیست محصولات اردیبهشت ۱۴۰۳'!B:F,5,0)</f>
        <v>#N/A</v>
      </c>
      <c r="T197" s="13" t="e">
        <f>VLOOKUP(O197, '[1]لیست محصولات اردیبهشت ۱۴۰۳'!B:G,6,0)</f>
        <v>#N/A</v>
      </c>
      <c r="U197" s="14"/>
      <c r="V197" s="15">
        <f t="shared" si="16"/>
        <v>0</v>
      </c>
      <c r="W197" s="11">
        <f t="shared" si="9"/>
        <v>0</v>
      </c>
      <c r="X197" s="13" t="e">
        <f t="shared" si="10"/>
        <v>#N/A</v>
      </c>
      <c r="Y197" s="16"/>
      <c r="Z197" s="13" t="e">
        <f t="shared" si="11"/>
        <v>#N/A</v>
      </c>
      <c r="AA197" s="17"/>
      <c r="AB197" s="12"/>
      <c r="AC197" s="18"/>
      <c r="AD197" s="19"/>
      <c r="AE197" s="18"/>
      <c r="AF197" s="20"/>
      <c r="AG197" s="21"/>
      <c r="AH197" s="22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102"/>
      <c r="H198" s="9"/>
      <c r="I198" s="102"/>
      <c r="J198" s="102"/>
      <c r="K198" s="10"/>
      <c r="L198" s="11"/>
      <c r="M198" s="11"/>
      <c r="N198" s="11"/>
      <c r="O198" s="102"/>
      <c r="P198" s="102"/>
      <c r="Q198" s="12" t="e">
        <f>VLOOKUP(O198, '[1]لیست محصولات اردیبهشت ۱۴۰۳'!B:C,2,0)</f>
        <v>#N/A</v>
      </c>
      <c r="R198" s="102"/>
      <c r="S198" s="11" t="e">
        <f>VLOOKUP(O198, '[1]لیست محصولات اردیبهشت ۱۴۰۳'!B:F,5,0)</f>
        <v>#N/A</v>
      </c>
      <c r="T198" s="13" t="e">
        <f>VLOOKUP(O198, '[1]لیست محصولات اردیبهشت ۱۴۰۳'!B:G,6,0)</f>
        <v>#N/A</v>
      </c>
      <c r="U198" s="14"/>
      <c r="V198" s="15">
        <f t="shared" si="16"/>
        <v>0</v>
      </c>
      <c r="W198" s="11">
        <f t="shared" si="9"/>
        <v>0</v>
      </c>
      <c r="X198" s="13" t="e">
        <f t="shared" si="10"/>
        <v>#N/A</v>
      </c>
      <c r="Y198" s="16"/>
      <c r="Z198" s="13" t="e">
        <f t="shared" si="11"/>
        <v>#N/A</v>
      </c>
      <c r="AA198" s="17"/>
      <c r="AB198" s="12"/>
      <c r="AC198" s="18"/>
      <c r="AD198" s="19"/>
      <c r="AE198" s="18"/>
      <c r="AF198" s="20"/>
      <c r="AG198" s="21"/>
      <c r="AH198" s="22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102"/>
      <c r="H199" s="9"/>
      <c r="I199" s="102"/>
      <c r="J199" s="102"/>
      <c r="K199" s="10"/>
      <c r="L199" s="11"/>
      <c r="M199" s="11"/>
      <c r="N199" s="11"/>
      <c r="O199" s="102"/>
      <c r="P199" s="102"/>
      <c r="Q199" s="12" t="e">
        <f>VLOOKUP(O199, '[1]لیست محصولات اردیبهشت ۱۴۰۳'!B:C,2,0)</f>
        <v>#N/A</v>
      </c>
      <c r="R199" s="102"/>
      <c r="S199" s="11" t="e">
        <f>VLOOKUP(O199, '[1]لیست محصولات اردیبهشت ۱۴۰۳'!B:F,5,0)</f>
        <v>#N/A</v>
      </c>
      <c r="T199" s="13" t="e">
        <f>VLOOKUP(O199, '[1]لیست محصولات اردیبهشت ۱۴۰۳'!B:G,6,0)</f>
        <v>#N/A</v>
      </c>
      <c r="U199" s="14"/>
      <c r="V199" s="15">
        <f t="shared" si="16"/>
        <v>0</v>
      </c>
      <c r="W199" s="11">
        <f t="shared" si="9"/>
        <v>0</v>
      </c>
      <c r="X199" s="13" t="e">
        <f t="shared" si="10"/>
        <v>#N/A</v>
      </c>
      <c r="Y199" s="16"/>
      <c r="Z199" s="13" t="e">
        <f t="shared" si="11"/>
        <v>#N/A</v>
      </c>
      <c r="AA199" s="17"/>
      <c r="AB199" s="12"/>
      <c r="AC199" s="18"/>
      <c r="AD199" s="19"/>
      <c r="AE199" s="18"/>
      <c r="AF199" s="20"/>
      <c r="AG199" s="21"/>
      <c r="AH199" s="22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102"/>
      <c r="H200" s="9"/>
      <c r="I200" s="102"/>
      <c r="J200" s="102"/>
      <c r="K200" s="10" t="str">
        <f ca="1">IF(C200, TODAY(), "" )</f>
        <v/>
      </c>
      <c r="L200" s="11"/>
      <c r="M200" s="11"/>
      <c r="N200" s="11"/>
      <c r="O200" s="102"/>
      <c r="P200" s="102"/>
      <c r="Q200" s="12" t="e">
        <f>VLOOKUP(O200, '[1]لیست محصولات اردیبهشت ۱۴۰۳'!B:C,2,0)</f>
        <v>#N/A</v>
      </c>
      <c r="R200" s="102"/>
      <c r="S200" s="11" t="e">
        <f>VLOOKUP(O200, '[1]لیست محصولات اردیبهشت ۱۴۰۳'!B:F,5,0)</f>
        <v>#N/A</v>
      </c>
      <c r="T200" s="13" t="e">
        <f>VLOOKUP(O200, '[1]لیست محصولات اردیبهشت ۱۴۰۳'!B:G,6,0)</f>
        <v>#N/A</v>
      </c>
      <c r="U200" s="14"/>
      <c r="V200" s="15">
        <f t="shared" si="16"/>
        <v>0</v>
      </c>
      <c r="W200" s="11">
        <f t="shared" si="9"/>
        <v>0</v>
      </c>
      <c r="X200" s="13" t="e">
        <f t="shared" si="10"/>
        <v>#N/A</v>
      </c>
      <c r="Y200" s="16"/>
      <c r="Z200" s="13" t="e">
        <f t="shared" si="11"/>
        <v>#N/A</v>
      </c>
      <c r="AA200" s="17"/>
      <c r="AB200" s="12"/>
      <c r="AC200" s="18"/>
      <c r="AD200" s="19"/>
      <c r="AE200" s="18"/>
      <c r="AF200" s="20"/>
      <c r="AG200" s="21" t="str">
        <f>IF(V200=P200, "FALSE", "TRUE" )</f>
        <v>FALSE</v>
      </c>
      <c r="AH200" s="22" t="str">
        <f t="shared" si="17"/>
        <v xml:space="preserve">   -   </v>
      </c>
    </row>
    <row r="201" spans="1:44" ht="22.35" customHeight="1">
      <c r="U201" s="27"/>
    </row>
    <row r="202" spans="1:44" ht="22.35" customHeight="1">
      <c r="AA202" s="31" t="s">
        <v>11</v>
      </c>
      <c r="AB202" s="31" t="s">
        <v>13</v>
      </c>
      <c r="AC202" s="32" t="s">
        <v>154</v>
      </c>
      <c r="AE202" s="31"/>
      <c r="AF202" s="31" t="s">
        <v>155</v>
      </c>
      <c r="AG202" s="31" t="s">
        <v>15</v>
      </c>
      <c r="AH202" s="33" t="s">
        <v>156</v>
      </c>
      <c r="AI202" s="34" t="s">
        <v>157</v>
      </c>
      <c r="AJ202" s="35"/>
      <c r="AK202" s="31" t="s">
        <v>158</v>
      </c>
      <c r="AL202" s="31" t="s">
        <v>159</v>
      </c>
      <c r="AM202" s="31" t="s">
        <v>160</v>
      </c>
      <c r="AN202" s="31" t="s">
        <v>161</v>
      </c>
      <c r="AO202" s="31" t="s">
        <v>162</v>
      </c>
      <c r="AP202" s="31" t="s">
        <v>163</v>
      </c>
      <c r="AQ202" s="31" t="s">
        <v>164</v>
      </c>
    </row>
    <row r="203" spans="1:44" ht="22.35" customHeight="1">
      <c r="AA203" s="36"/>
      <c r="AB203" s="36"/>
      <c r="AC203" s="37" t="s">
        <v>165</v>
      </c>
      <c r="AE203" s="36"/>
      <c r="AF203" s="36" t="s">
        <v>166</v>
      </c>
      <c r="AG203" s="36">
        <v>80</v>
      </c>
      <c r="AH203" s="38">
        <f t="shared" ref="AH203:AH266" si="18">SUMIF(O:O,AA203,P:P)</f>
        <v>0</v>
      </c>
      <c r="AI203" s="39">
        <f t="shared" ref="AI203:AI266" si="19">SUMIF(O:O,AA203,V:V)</f>
        <v>0</v>
      </c>
      <c r="AJ203" s="40">
        <f>AH203-AI203</f>
        <v>0</v>
      </c>
      <c r="AK203" s="41">
        <f>AH203*AG203/1000</f>
        <v>0</v>
      </c>
      <c r="AL203" s="42">
        <f>AO203+AQ203-[3]Sheet1!$AH204</f>
        <v>0</v>
      </c>
      <c r="AM203" s="42">
        <f>AL203-AJ203</f>
        <v>0</v>
      </c>
      <c r="AN203" s="41">
        <f>AL203*AG203/1000</f>
        <v>0</v>
      </c>
      <c r="AO203" s="42"/>
      <c r="AP203" s="41" t="str">
        <f>IF(AM203&lt;0,AM203*AG203/1000,"")</f>
        <v/>
      </c>
      <c r="AQ203" s="42"/>
      <c r="AR203" s="21">
        <v>4</v>
      </c>
    </row>
    <row r="204" spans="1:44" ht="22.35" customHeight="1">
      <c r="AA204" s="36"/>
      <c r="AB204" s="36"/>
      <c r="AC204" s="37" t="s">
        <v>165</v>
      </c>
      <c r="AE204" s="36"/>
      <c r="AF204" s="36" t="s">
        <v>166</v>
      </c>
      <c r="AG204" s="36">
        <v>80</v>
      </c>
      <c r="AH204" s="38">
        <f t="shared" si="18"/>
        <v>0</v>
      </c>
      <c r="AI204" s="39">
        <f t="shared" si="19"/>
        <v>0</v>
      </c>
      <c r="AJ204" s="40">
        <f t="shared" ref="AJ204:AJ222" si="20">AH204-AI204</f>
        <v>0</v>
      </c>
      <c r="AK204" s="41">
        <f>AH204*AG204/1000</f>
        <v>0</v>
      </c>
      <c r="AL204" s="42">
        <f>AO204+AQ204-[3]Sheet1!$AH205</f>
        <v>0</v>
      </c>
      <c r="AM204" s="42">
        <f>AL204-AJ204</f>
        <v>0</v>
      </c>
      <c r="AN204" s="41">
        <f t="shared" ref="AN204:AN267" si="21">AL204*AG204/1000</f>
        <v>0</v>
      </c>
      <c r="AO204" s="42"/>
      <c r="AP204" s="41" t="str">
        <f t="shared" ref="AP204:AP267" si="22">IF(AM204&lt;0,AM204*AG204/1000,"")</f>
        <v/>
      </c>
      <c r="AQ204" s="42"/>
      <c r="AR204" s="21">
        <v>4</v>
      </c>
    </row>
    <row r="205" spans="1:44" ht="22.35" customHeight="1">
      <c r="AA205" s="36"/>
      <c r="AB205" s="36"/>
      <c r="AC205" s="37" t="s">
        <v>165</v>
      </c>
      <c r="AE205" s="36"/>
      <c r="AF205" s="36" t="s">
        <v>166</v>
      </c>
      <c r="AG205" s="36">
        <v>40</v>
      </c>
      <c r="AH205" s="38">
        <f t="shared" si="18"/>
        <v>0</v>
      </c>
      <c r="AI205" s="39">
        <f t="shared" si="19"/>
        <v>0</v>
      </c>
      <c r="AJ205" s="40">
        <f t="shared" si="20"/>
        <v>0</v>
      </c>
      <c r="AK205" s="41">
        <f>AH205*AG205/1000</f>
        <v>0</v>
      </c>
      <c r="AL205" s="42"/>
      <c r="AM205" s="42"/>
      <c r="AN205" s="41">
        <f t="shared" si="21"/>
        <v>0</v>
      </c>
      <c r="AO205" s="41"/>
      <c r="AP205" s="41" t="str">
        <f t="shared" si="22"/>
        <v/>
      </c>
      <c r="AQ205" s="42"/>
      <c r="AR205" s="21">
        <v>8</v>
      </c>
    </row>
    <row r="206" spans="1:44" ht="22.35" customHeight="1">
      <c r="AA206" s="36">
        <v>1110.0999999999999</v>
      </c>
      <c r="AB206" s="36" t="s">
        <v>167</v>
      </c>
      <c r="AC206" s="37" t="s">
        <v>165</v>
      </c>
      <c r="AE206" s="36"/>
      <c r="AF206" s="36" t="s">
        <v>166</v>
      </c>
      <c r="AG206" s="36">
        <v>80</v>
      </c>
      <c r="AH206" s="38">
        <f t="shared" si="18"/>
        <v>0</v>
      </c>
      <c r="AI206" s="39">
        <f t="shared" si="19"/>
        <v>0</v>
      </c>
      <c r="AJ206" s="40">
        <f t="shared" si="20"/>
        <v>0</v>
      </c>
      <c r="AK206" s="41">
        <f>AH206*AG206/1000</f>
        <v>0</v>
      </c>
      <c r="AL206" s="42">
        <f>AO206+AQ206-[3]Sheet1!$AH207</f>
        <v>0</v>
      </c>
      <c r="AM206" s="42">
        <f>AL206-AJ206</f>
        <v>0</v>
      </c>
      <c r="AN206" s="41">
        <f t="shared" si="21"/>
        <v>0</v>
      </c>
      <c r="AO206" s="42"/>
      <c r="AP206" s="41" t="str">
        <f t="shared" si="22"/>
        <v/>
      </c>
      <c r="AQ206" s="42"/>
      <c r="AR206" s="21">
        <v>4</v>
      </c>
    </row>
    <row r="207" spans="1:44" ht="22.35" customHeight="1">
      <c r="AA207" s="36">
        <v>1110.2</v>
      </c>
      <c r="AB207" s="36" t="str">
        <f>" Ethiopia Alo Villageدهکده آلو +"</f>
        <v xml:space="preserve"> Ethiopia Alo Villageدهکده آلو +</v>
      </c>
      <c r="AC207" s="37" t="s">
        <v>165</v>
      </c>
      <c r="AE207" s="36"/>
      <c r="AF207" s="36" t="s">
        <v>166</v>
      </c>
      <c r="AG207" s="36">
        <v>80</v>
      </c>
      <c r="AH207" s="38">
        <f t="shared" si="18"/>
        <v>0</v>
      </c>
      <c r="AI207" s="39">
        <f t="shared" si="19"/>
        <v>0</v>
      </c>
      <c r="AJ207" s="40">
        <f t="shared" si="20"/>
        <v>0</v>
      </c>
      <c r="AK207" s="41">
        <f t="shared" ref="AK207:AK240" si="23">AH207*AG207/1000</f>
        <v>0</v>
      </c>
      <c r="AL207" s="42">
        <f>AO207+AQ207-[3]Sheet1!$AH208</f>
        <v>0</v>
      </c>
      <c r="AM207" s="42">
        <f t="shared" ref="AM207:AM216" si="24">AL207-AJ207</f>
        <v>0</v>
      </c>
      <c r="AN207" s="41">
        <f t="shared" si="21"/>
        <v>0</v>
      </c>
      <c r="AO207" s="42"/>
      <c r="AP207" s="41" t="str">
        <f t="shared" si="22"/>
        <v/>
      </c>
      <c r="AQ207" s="42"/>
      <c r="AR207" s="21">
        <v>4</v>
      </c>
    </row>
    <row r="208" spans="1:44" ht="22.35" customHeight="1">
      <c r="AA208" s="36">
        <v>1110.3</v>
      </c>
      <c r="AB208" s="36" t="s">
        <v>167</v>
      </c>
      <c r="AC208" s="37" t="s">
        <v>165</v>
      </c>
      <c r="AE208" s="36"/>
      <c r="AF208" s="36" t="s">
        <v>166</v>
      </c>
      <c r="AG208" s="36">
        <v>40</v>
      </c>
      <c r="AH208" s="38">
        <f t="shared" si="18"/>
        <v>0</v>
      </c>
      <c r="AI208" s="39">
        <f t="shared" si="19"/>
        <v>0</v>
      </c>
      <c r="AJ208" s="40">
        <f t="shared" si="20"/>
        <v>0</v>
      </c>
      <c r="AK208" s="41">
        <f t="shared" si="23"/>
        <v>0</v>
      </c>
      <c r="AL208" s="42">
        <f>AO208+AQ208-[3]Sheet1!$AH209</f>
        <v>0</v>
      </c>
      <c r="AM208" s="42">
        <f t="shared" si="24"/>
        <v>0</v>
      </c>
      <c r="AN208" s="41">
        <f t="shared" si="21"/>
        <v>0</v>
      </c>
      <c r="AO208" s="42"/>
      <c r="AP208" s="41" t="str">
        <f t="shared" si="22"/>
        <v/>
      </c>
      <c r="AQ208" s="42"/>
      <c r="AR208" s="21">
        <v>8</v>
      </c>
    </row>
    <row r="209" spans="27:44" ht="22.35" customHeight="1">
      <c r="AA209" s="36"/>
      <c r="AB209" s="36"/>
      <c r="AC209" s="37" t="s">
        <v>165</v>
      </c>
      <c r="AE209" s="36"/>
      <c r="AF209" s="36" t="s">
        <v>166</v>
      </c>
      <c r="AG209" s="36">
        <v>80</v>
      </c>
      <c r="AH209" s="38">
        <f t="shared" si="18"/>
        <v>0</v>
      </c>
      <c r="AI209" s="39">
        <f t="shared" si="19"/>
        <v>0</v>
      </c>
      <c r="AJ209" s="40">
        <f t="shared" si="20"/>
        <v>0</v>
      </c>
      <c r="AK209" s="41">
        <f t="shared" si="23"/>
        <v>0</v>
      </c>
      <c r="AL209" s="42">
        <f>AO209+AQ209-[3]Sheet1!$AH210</f>
        <v>0</v>
      </c>
      <c r="AM209" s="42">
        <f t="shared" si="24"/>
        <v>0</v>
      </c>
      <c r="AN209" s="41">
        <f t="shared" si="21"/>
        <v>0</v>
      </c>
      <c r="AO209" s="42"/>
      <c r="AP209" s="41" t="str">
        <f t="shared" si="22"/>
        <v/>
      </c>
      <c r="AQ209" s="42"/>
      <c r="AR209" s="21">
        <v>4</v>
      </c>
    </row>
    <row r="210" spans="27:44" ht="22.35" customHeight="1">
      <c r="AA210" s="36"/>
      <c r="AB210" s="36"/>
      <c r="AC210" s="37" t="s">
        <v>165</v>
      </c>
      <c r="AE210" s="36"/>
      <c r="AF210" s="36" t="s">
        <v>166</v>
      </c>
      <c r="AG210" s="36">
        <v>80</v>
      </c>
      <c r="AH210" s="38">
        <f t="shared" si="18"/>
        <v>0</v>
      </c>
      <c r="AI210" s="39">
        <f t="shared" si="19"/>
        <v>0</v>
      </c>
      <c r="AJ210" s="40">
        <f t="shared" si="20"/>
        <v>0</v>
      </c>
      <c r="AK210" s="41">
        <f t="shared" si="23"/>
        <v>0</v>
      </c>
      <c r="AL210" s="42">
        <f>AO210+AQ210-[3]Sheet1!$AH211</f>
        <v>0</v>
      </c>
      <c r="AM210" s="42">
        <f t="shared" si="24"/>
        <v>0</v>
      </c>
      <c r="AN210" s="41">
        <f t="shared" si="21"/>
        <v>0</v>
      </c>
      <c r="AO210" s="42"/>
      <c r="AP210" s="41" t="str">
        <f t="shared" si="22"/>
        <v/>
      </c>
      <c r="AQ210" s="42"/>
      <c r="AR210" s="21">
        <v>4</v>
      </c>
    </row>
    <row r="211" spans="27:44" ht="22.35" customHeight="1">
      <c r="AA211" s="36"/>
      <c r="AB211" s="36"/>
      <c r="AC211" s="37" t="s">
        <v>165</v>
      </c>
      <c r="AE211" s="36"/>
      <c r="AF211" s="36" t="s">
        <v>166</v>
      </c>
      <c r="AG211" s="36">
        <v>40</v>
      </c>
      <c r="AH211" s="38">
        <f t="shared" si="18"/>
        <v>0</v>
      </c>
      <c r="AI211" s="39">
        <f t="shared" si="19"/>
        <v>0</v>
      </c>
      <c r="AJ211" s="40">
        <f t="shared" si="20"/>
        <v>0</v>
      </c>
      <c r="AK211" s="41">
        <f t="shared" si="23"/>
        <v>0</v>
      </c>
      <c r="AL211" s="42">
        <f>AO211+AQ211-[3]Sheet1!$AH212</f>
        <v>0</v>
      </c>
      <c r="AM211" s="42">
        <f t="shared" si="24"/>
        <v>0</v>
      </c>
      <c r="AN211" s="41">
        <f t="shared" si="21"/>
        <v>0</v>
      </c>
      <c r="AO211" s="42"/>
      <c r="AP211" s="41" t="str">
        <f t="shared" si="22"/>
        <v/>
      </c>
      <c r="AQ211" s="42"/>
      <c r="AR211" s="21">
        <v>8</v>
      </c>
    </row>
    <row r="212" spans="27:44" ht="22.35" customHeight="1">
      <c r="AA212" s="36">
        <v>1112.0999999999999</v>
      </c>
      <c r="AB212" s="36" t="s">
        <v>168</v>
      </c>
      <c r="AC212" s="37" t="s">
        <v>165</v>
      </c>
      <c r="AE212" s="36"/>
      <c r="AF212" s="36" t="s">
        <v>166</v>
      </c>
      <c r="AG212" s="36">
        <v>80</v>
      </c>
      <c r="AH212" s="38">
        <f t="shared" si="18"/>
        <v>0</v>
      </c>
      <c r="AI212" s="39">
        <f t="shared" si="19"/>
        <v>0</v>
      </c>
      <c r="AJ212" s="40">
        <f t="shared" si="20"/>
        <v>0</v>
      </c>
      <c r="AK212" s="41">
        <f t="shared" si="23"/>
        <v>0</v>
      </c>
      <c r="AL212" s="42">
        <f>AO212+AQ212-[3]Sheet1!$AH213</f>
        <v>0</v>
      </c>
      <c r="AM212" s="42">
        <f t="shared" si="24"/>
        <v>0</v>
      </c>
      <c r="AN212" s="41">
        <f t="shared" si="21"/>
        <v>0</v>
      </c>
      <c r="AO212" s="42"/>
      <c r="AP212" s="41" t="str">
        <f t="shared" si="22"/>
        <v/>
      </c>
      <c r="AQ212" s="42"/>
      <c r="AR212" s="21">
        <v>4</v>
      </c>
    </row>
    <row r="213" spans="27:44" ht="22.35" customHeight="1">
      <c r="AA213" s="36">
        <v>1112.2</v>
      </c>
      <c r="AB213" s="36" t="s">
        <v>169</v>
      </c>
      <c r="AC213" s="37" t="s">
        <v>165</v>
      </c>
      <c r="AE213" s="36"/>
      <c r="AF213" s="36" t="s">
        <v>166</v>
      </c>
      <c r="AG213" s="36">
        <v>80</v>
      </c>
      <c r="AH213" s="38">
        <f t="shared" si="18"/>
        <v>0</v>
      </c>
      <c r="AI213" s="39">
        <f t="shared" si="19"/>
        <v>0</v>
      </c>
      <c r="AJ213" s="40">
        <f t="shared" si="20"/>
        <v>0</v>
      </c>
      <c r="AK213" s="41">
        <f t="shared" si="23"/>
        <v>0</v>
      </c>
      <c r="AL213" s="42">
        <f>AO213+AQ213-[3]Sheet1!$AH214</f>
        <v>0</v>
      </c>
      <c r="AM213" s="42">
        <f t="shared" si="24"/>
        <v>0</v>
      </c>
      <c r="AN213" s="41">
        <f t="shared" si="21"/>
        <v>0</v>
      </c>
      <c r="AO213" s="42"/>
      <c r="AP213" s="41" t="str">
        <f t="shared" si="22"/>
        <v/>
      </c>
      <c r="AQ213" s="42"/>
      <c r="AR213" s="21">
        <v>4</v>
      </c>
    </row>
    <row r="214" spans="27:44" ht="22.35" customHeight="1">
      <c r="AA214" s="36">
        <v>1112.3</v>
      </c>
      <c r="AB214" s="36" t="s">
        <v>168</v>
      </c>
      <c r="AC214" s="37" t="s">
        <v>165</v>
      </c>
      <c r="AE214" s="36"/>
      <c r="AF214" s="36" t="s">
        <v>166</v>
      </c>
      <c r="AG214" s="36">
        <v>40</v>
      </c>
      <c r="AH214" s="38">
        <f t="shared" si="18"/>
        <v>0</v>
      </c>
      <c r="AI214" s="39">
        <f t="shared" si="19"/>
        <v>0</v>
      </c>
      <c r="AJ214" s="40">
        <f t="shared" si="20"/>
        <v>0</v>
      </c>
      <c r="AK214" s="41">
        <f t="shared" si="23"/>
        <v>0</v>
      </c>
      <c r="AL214" s="42">
        <f>AO214+AQ214-[3]Sheet1!$AH215</f>
        <v>0</v>
      </c>
      <c r="AM214" s="42">
        <f t="shared" si="24"/>
        <v>0</v>
      </c>
      <c r="AN214" s="41">
        <f t="shared" si="21"/>
        <v>0</v>
      </c>
      <c r="AO214" s="42"/>
      <c r="AP214" s="41" t="str">
        <f t="shared" si="22"/>
        <v/>
      </c>
      <c r="AQ214" s="42"/>
      <c r="AR214" s="21">
        <v>8</v>
      </c>
    </row>
    <row r="215" spans="27:44" ht="22.35" customHeight="1">
      <c r="AA215" s="36">
        <v>1113.0999999999999</v>
      </c>
      <c r="AB215" s="36" t="s">
        <v>170</v>
      </c>
      <c r="AC215" s="37" t="s">
        <v>165</v>
      </c>
      <c r="AE215" s="36"/>
      <c r="AF215" s="36" t="s">
        <v>166</v>
      </c>
      <c r="AG215" s="36">
        <v>80</v>
      </c>
      <c r="AH215" s="38">
        <f t="shared" si="18"/>
        <v>0</v>
      </c>
      <c r="AI215" s="39">
        <f t="shared" si="19"/>
        <v>0</v>
      </c>
      <c r="AJ215" s="40">
        <f t="shared" si="20"/>
        <v>0</v>
      </c>
      <c r="AK215" s="41">
        <f t="shared" si="23"/>
        <v>0</v>
      </c>
      <c r="AL215" s="42">
        <f>AO215+AQ215-[3]Sheet1!$AH216</f>
        <v>0</v>
      </c>
      <c r="AM215" s="42">
        <f t="shared" si="24"/>
        <v>0</v>
      </c>
      <c r="AN215" s="41">
        <f t="shared" si="21"/>
        <v>0</v>
      </c>
      <c r="AO215" s="42"/>
      <c r="AP215" s="41" t="str">
        <f t="shared" si="22"/>
        <v/>
      </c>
      <c r="AQ215" s="42"/>
      <c r="AR215" s="21">
        <v>4</v>
      </c>
    </row>
    <row r="216" spans="27:44" ht="22.35" customHeight="1">
      <c r="AA216" s="36">
        <v>1113.2</v>
      </c>
      <c r="AB216" s="36" t="s">
        <v>171</v>
      </c>
      <c r="AC216" s="37" t="s">
        <v>165</v>
      </c>
      <c r="AE216" s="36"/>
      <c r="AF216" s="36" t="s">
        <v>166</v>
      </c>
      <c r="AG216" s="36">
        <v>80</v>
      </c>
      <c r="AH216" s="38">
        <f t="shared" si="18"/>
        <v>0</v>
      </c>
      <c r="AI216" s="39">
        <f t="shared" si="19"/>
        <v>0</v>
      </c>
      <c r="AJ216" s="40">
        <f t="shared" si="20"/>
        <v>0</v>
      </c>
      <c r="AK216" s="41">
        <f t="shared" si="23"/>
        <v>0</v>
      </c>
      <c r="AL216" s="42">
        <f>AO216+AQ216-[3]Sheet1!$AH217</f>
        <v>0</v>
      </c>
      <c r="AM216" s="42">
        <f t="shared" si="24"/>
        <v>0</v>
      </c>
      <c r="AN216" s="41">
        <f t="shared" si="21"/>
        <v>0</v>
      </c>
      <c r="AO216" s="41"/>
      <c r="AP216" s="41" t="str">
        <f t="shared" si="22"/>
        <v/>
      </c>
      <c r="AQ216" s="42"/>
      <c r="AR216" s="21">
        <v>4</v>
      </c>
    </row>
    <row r="217" spans="27:44" ht="22.35" customHeight="1">
      <c r="AA217" s="36">
        <v>1113.3</v>
      </c>
      <c r="AB217" s="36" t="s">
        <v>170</v>
      </c>
      <c r="AC217" s="37" t="s">
        <v>165</v>
      </c>
      <c r="AE217" s="36"/>
      <c r="AF217" s="36" t="s">
        <v>166</v>
      </c>
      <c r="AG217" s="36">
        <v>40</v>
      </c>
      <c r="AH217" s="38">
        <f t="shared" si="18"/>
        <v>0</v>
      </c>
      <c r="AI217" s="39">
        <f t="shared" si="19"/>
        <v>0</v>
      </c>
      <c r="AJ217" s="40">
        <f t="shared" si="20"/>
        <v>0</v>
      </c>
      <c r="AK217" s="41">
        <f t="shared" si="23"/>
        <v>0</v>
      </c>
      <c r="AL217" s="42">
        <f>AO217+AQ217-[3]Sheet1!$AH218</f>
        <v>0</v>
      </c>
      <c r="AM217" s="42">
        <f>AL217-AJ217</f>
        <v>0</v>
      </c>
      <c r="AN217" s="41">
        <f t="shared" si="21"/>
        <v>0</v>
      </c>
      <c r="AO217" s="42"/>
      <c r="AP217" s="41" t="str">
        <f t="shared" si="22"/>
        <v/>
      </c>
      <c r="AQ217" s="42"/>
      <c r="AR217" s="21">
        <v>8</v>
      </c>
    </row>
    <row r="218" spans="27:44" ht="22.35" customHeight="1">
      <c r="AA218" s="36">
        <v>1114.0999999999999</v>
      </c>
      <c r="AB218" s="36" t="s">
        <v>172</v>
      </c>
      <c r="AC218" s="37" t="s">
        <v>165</v>
      </c>
      <c r="AE218" s="36"/>
      <c r="AF218" s="36" t="s">
        <v>166</v>
      </c>
      <c r="AG218" s="36">
        <v>80</v>
      </c>
      <c r="AH218" s="38">
        <f t="shared" si="18"/>
        <v>0</v>
      </c>
      <c r="AI218" s="39">
        <f t="shared" si="19"/>
        <v>0</v>
      </c>
      <c r="AJ218" s="40">
        <f t="shared" si="20"/>
        <v>0</v>
      </c>
      <c r="AK218" s="41">
        <f t="shared" si="23"/>
        <v>0</v>
      </c>
      <c r="AL218" s="42">
        <f>AO218+AQ218-[3]Sheet1!$AH219</f>
        <v>0</v>
      </c>
      <c r="AM218" s="42">
        <f t="shared" ref="AM218:AM267" si="25">AL218-AJ218</f>
        <v>0</v>
      </c>
      <c r="AN218" s="41">
        <f t="shared" si="21"/>
        <v>0</v>
      </c>
      <c r="AO218" s="42"/>
      <c r="AP218" s="41" t="str">
        <f t="shared" si="22"/>
        <v/>
      </c>
      <c r="AQ218" s="42"/>
      <c r="AR218" s="21">
        <v>4</v>
      </c>
    </row>
    <row r="219" spans="27:44" ht="22.35" customHeight="1">
      <c r="AA219" s="36">
        <v>1114.2</v>
      </c>
      <c r="AB219" s="36" t="s">
        <v>173</v>
      </c>
      <c r="AC219" s="37" t="s">
        <v>165</v>
      </c>
      <c r="AE219" s="36"/>
      <c r="AF219" s="36" t="s">
        <v>166</v>
      </c>
      <c r="AG219" s="36">
        <v>80</v>
      </c>
      <c r="AH219" s="38">
        <f t="shared" si="18"/>
        <v>0</v>
      </c>
      <c r="AI219" s="39">
        <f t="shared" si="19"/>
        <v>0</v>
      </c>
      <c r="AJ219" s="40">
        <f t="shared" si="20"/>
        <v>0</v>
      </c>
      <c r="AK219" s="41">
        <f t="shared" si="23"/>
        <v>0</v>
      </c>
      <c r="AL219" s="42">
        <f>AO219+AQ219-[3]Sheet1!$AH220</f>
        <v>0</v>
      </c>
      <c r="AM219" s="42">
        <f t="shared" si="25"/>
        <v>0</v>
      </c>
      <c r="AN219" s="41">
        <f t="shared" si="21"/>
        <v>0</v>
      </c>
      <c r="AO219" s="42"/>
      <c r="AP219" s="41" t="str">
        <f t="shared" si="22"/>
        <v/>
      </c>
      <c r="AQ219" s="42"/>
      <c r="AR219" s="21">
        <v>4</v>
      </c>
    </row>
    <row r="220" spans="27:44" ht="22.35" customHeight="1">
      <c r="AA220" s="36">
        <v>1114.3</v>
      </c>
      <c r="AB220" s="36" t="s">
        <v>172</v>
      </c>
      <c r="AC220" s="37" t="s">
        <v>165</v>
      </c>
      <c r="AE220" s="36"/>
      <c r="AF220" s="36" t="s">
        <v>166</v>
      </c>
      <c r="AG220" s="36">
        <v>40</v>
      </c>
      <c r="AH220" s="38">
        <f t="shared" si="18"/>
        <v>0</v>
      </c>
      <c r="AI220" s="39">
        <f t="shared" si="19"/>
        <v>0</v>
      </c>
      <c r="AJ220" s="40">
        <f t="shared" si="20"/>
        <v>0</v>
      </c>
      <c r="AK220" s="41">
        <f t="shared" si="23"/>
        <v>0</v>
      </c>
      <c r="AL220" s="42">
        <f>AO220+AQ220-[3]Sheet1!$AH221</f>
        <v>0</v>
      </c>
      <c r="AM220" s="42">
        <f t="shared" si="25"/>
        <v>0</v>
      </c>
      <c r="AN220" s="41">
        <f t="shared" si="21"/>
        <v>0</v>
      </c>
      <c r="AO220" s="42"/>
      <c r="AP220" s="41" t="str">
        <f t="shared" si="22"/>
        <v/>
      </c>
      <c r="AQ220" s="42"/>
      <c r="AR220" s="21">
        <v>8</v>
      </c>
    </row>
    <row r="221" spans="27:44" ht="22.35" customHeight="1">
      <c r="AA221" s="36"/>
      <c r="AB221" s="36"/>
      <c r="AC221" s="37" t="s">
        <v>165</v>
      </c>
      <c r="AE221" s="36"/>
      <c r="AF221" s="36" t="s">
        <v>166</v>
      </c>
      <c r="AG221" s="36"/>
      <c r="AH221" s="38">
        <f t="shared" si="18"/>
        <v>0</v>
      </c>
      <c r="AI221" s="39">
        <f t="shared" si="19"/>
        <v>0</v>
      </c>
      <c r="AJ221" s="40">
        <f t="shared" si="20"/>
        <v>0</v>
      </c>
      <c r="AK221" s="41">
        <f t="shared" si="23"/>
        <v>0</v>
      </c>
      <c r="AL221" s="42">
        <f>AO221+AQ221-[3]Sheet1!$AH222</f>
        <v>0</v>
      </c>
      <c r="AM221" s="42">
        <f t="shared" si="25"/>
        <v>0</v>
      </c>
      <c r="AN221" s="41">
        <f t="shared" si="21"/>
        <v>0</v>
      </c>
      <c r="AO221" s="42"/>
      <c r="AP221" s="41" t="str">
        <f t="shared" si="22"/>
        <v/>
      </c>
      <c r="AQ221" s="42"/>
      <c r="AR221" s="21"/>
    </row>
    <row r="222" spans="27:44" ht="22.35" customHeight="1">
      <c r="AA222" s="36"/>
      <c r="AB222" s="36"/>
      <c r="AC222" s="37" t="s">
        <v>165</v>
      </c>
      <c r="AE222" s="36"/>
      <c r="AF222" s="36" t="s">
        <v>166</v>
      </c>
      <c r="AG222" s="36"/>
      <c r="AH222" s="38">
        <f t="shared" si="18"/>
        <v>0</v>
      </c>
      <c r="AI222" s="39">
        <f t="shared" si="19"/>
        <v>0</v>
      </c>
      <c r="AJ222" s="40">
        <f t="shared" si="20"/>
        <v>0</v>
      </c>
      <c r="AK222" s="41">
        <f t="shared" si="23"/>
        <v>0</v>
      </c>
      <c r="AL222" s="42">
        <f>AO222+AQ222-[3]Sheet1!$AH223</f>
        <v>0</v>
      </c>
      <c r="AM222" s="42">
        <f t="shared" si="25"/>
        <v>0</v>
      </c>
      <c r="AN222" s="41">
        <f t="shared" si="21"/>
        <v>0</v>
      </c>
      <c r="AO222" s="42"/>
      <c r="AP222" s="41" t="str">
        <f t="shared" si="22"/>
        <v/>
      </c>
      <c r="AQ222" s="42"/>
      <c r="AR222" s="21"/>
    </row>
    <row r="223" spans="27:44" ht="22.35" customHeight="1">
      <c r="AA223" s="43">
        <v>3309.1</v>
      </c>
      <c r="AB223" s="43" t="s">
        <v>174</v>
      </c>
      <c r="AC223" s="44" t="s">
        <v>165</v>
      </c>
      <c r="AE223" s="43"/>
      <c r="AF223" s="43" t="s">
        <v>175</v>
      </c>
      <c r="AG223" s="43">
        <v>150</v>
      </c>
      <c r="AH223" s="45">
        <f t="shared" si="18"/>
        <v>0</v>
      </c>
      <c r="AI223" s="46">
        <f t="shared" si="19"/>
        <v>0</v>
      </c>
      <c r="AJ223" s="47">
        <f>AH223-AI223</f>
        <v>0</v>
      </c>
      <c r="AK223" s="48">
        <f t="shared" si="23"/>
        <v>0</v>
      </c>
      <c r="AL223" s="49">
        <f>AO223+AQ223-[3]Sheet1!$AH224</f>
        <v>0</v>
      </c>
      <c r="AM223" s="49">
        <f t="shared" si="25"/>
        <v>0</v>
      </c>
      <c r="AN223" s="48">
        <f t="shared" si="21"/>
        <v>0</v>
      </c>
      <c r="AO223" s="49"/>
      <c r="AP223" s="48" t="str">
        <f t="shared" si="22"/>
        <v/>
      </c>
      <c r="AQ223" s="49"/>
      <c r="AR223" s="21">
        <v>30</v>
      </c>
    </row>
    <row r="224" spans="27:44" ht="22.35" customHeight="1">
      <c r="AA224" s="43">
        <v>3309.2</v>
      </c>
      <c r="AB224" s="43" t="s">
        <v>174</v>
      </c>
      <c r="AC224" s="44" t="s">
        <v>165</v>
      </c>
      <c r="AE224" s="43"/>
      <c r="AF224" s="43" t="s">
        <v>175</v>
      </c>
      <c r="AG224" s="43">
        <v>750</v>
      </c>
      <c r="AH224" s="45">
        <f t="shared" si="18"/>
        <v>0</v>
      </c>
      <c r="AI224" s="46">
        <f t="shared" si="19"/>
        <v>0</v>
      </c>
      <c r="AJ224" s="47">
        <f t="shared" ref="AJ224:AJ239" si="26">AH224-AI224</f>
        <v>0</v>
      </c>
      <c r="AK224" s="48">
        <f t="shared" si="23"/>
        <v>0</v>
      </c>
      <c r="AL224" s="49">
        <f>AO224+AQ224-[3]Sheet1!$AH225</f>
        <v>0</v>
      </c>
      <c r="AM224" s="49">
        <f t="shared" si="25"/>
        <v>0</v>
      </c>
      <c r="AN224" s="48">
        <f t="shared" si="21"/>
        <v>0</v>
      </c>
      <c r="AO224" s="49"/>
      <c r="AP224" s="48" t="str">
        <f t="shared" si="22"/>
        <v/>
      </c>
      <c r="AQ224" s="49"/>
      <c r="AR224" s="21">
        <v>8</v>
      </c>
    </row>
    <row r="225" spans="27:44" ht="22.35" customHeight="1">
      <c r="AA225" s="43">
        <v>3309.3</v>
      </c>
      <c r="AB225" s="43" t="s">
        <v>174</v>
      </c>
      <c r="AC225" s="44" t="s">
        <v>165</v>
      </c>
      <c r="AE225" s="43"/>
      <c r="AF225" s="43" t="s">
        <v>175</v>
      </c>
      <c r="AG225" s="43">
        <v>40</v>
      </c>
      <c r="AH225" s="45">
        <f t="shared" si="18"/>
        <v>0</v>
      </c>
      <c r="AI225" s="46">
        <f t="shared" si="19"/>
        <v>0</v>
      </c>
      <c r="AJ225" s="47">
        <f t="shared" si="26"/>
        <v>0</v>
      </c>
      <c r="AK225" s="48">
        <f t="shared" si="23"/>
        <v>0</v>
      </c>
      <c r="AL225" s="49">
        <f>AO225+AQ225-[3]Sheet1!$AH226</f>
        <v>0</v>
      </c>
      <c r="AM225" s="49">
        <f t="shared" si="25"/>
        <v>0</v>
      </c>
      <c r="AN225" s="48">
        <f t="shared" si="21"/>
        <v>0</v>
      </c>
      <c r="AO225" s="49"/>
      <c r="AP225" s="48" t="str">
        <f t="shared" si="22"/>
        <v/>
      </c>
      <c r="AQ225" s="49"/>
      <c r="AR225" s="21">
        <v>8</v>
      </c>
    </row>
    <row r="226" spans="27:44" ht="22.35" customHeight="1">
      <c r="AA226" s="43">
        <v>3313.1</v>
      </c>
      <c r="AB226" s="43" t="s">
        <v>176</v>
      </c>
      <c r="AC226" s="44" t="s">
        <v>165</v>
      </c>
      <c r="AE226" s="43"/>
      <c r="AF226" s="43" t="s">
        <v>175</v>
      </c>
      <c r="AG226" s="43">
        <v>150</v>
      </c>
      <c r="AH226" s="45">
        <f t="shared" si="18"/>
        <v>0</v>
      </c>
      <c r="AI226" s="46">
        <f t="shared" si="19"/>
        <v>0</v>
      </c>
      <c r="AJ226" s="47">
        <f t="shared" si="26"/>
        <v>0</v>
      </c>
      <c r="AK226" s="48">
        <f t="shared" si="23"/>
        <v>0</v>
      </c>
      <c r="AL226" s="49">
        <f>AO226+AQ226-[3]Sheet1!$AH227</f>
        <v>0</v>
      </c>
      <c r="AM226" s="49">
        <f t="shared" si="25"/>
        <v>0</v>
      </c>
      <c r="AN226" s="48">
        <f t="shared" si="21"/>
        <v>0</v>
      </c>
      <c r="AO226" s="49"/>
      <c r="AP226" s="48" t="str">
        <f t="shared" si="22"/>
        <v/>
      </c>
      <c r="AQ226" s="49"/>
      <c r="AR226" s="21">
        <v>30</v>
      </c>
    </row>
    <row r="227" spans="27:44" ht="22.35" customHeight="1">
      <c r="AA227" s="43">
        <v>3313.2</v>
      </c>
      <c r="AB227" s="43" t="s">
        <v>176</v>
      </c>
      <c r="AC227" s="44" t="s">
        <v>165</v>
      </c>
      <c r="AE227" s="43"/>
      <c r="AF227" s="43" t="s">
        <v>175</v>
      </c>
      <c r="AG227" s="43">
        <v>750</v>
      </c>
      <c r="AH227" s="45">
        <f t="shared" si="18"/>
        <v>0</v>
      </c>
      <c r="AI227" s="46">
        <f t="shared" si="19"/>
        <v>0</v>
      </c>
      <c r="AJ227" s="47">
        <f t="shared" si="26"/>
        <v>0</v>
      </c>
      <c r="AK227" s="48">
        <f t="shared" si="23"/>
        <v>0</v>
      </c>
      <c r="AL227" s="49">
        <f>AO227+AQ227-[3]Sheet1!$AH228</f>
        <v>0</v>
      </c>
      <c r="AM227" s="49">
        <f t="shared" si="25"/>
        <v>0</v>
      </c>
      <c r="AN227" s="48">
        <f t="shared" si="21"/>
        <v>0</v>
      </c>
      <c r="AO227" s="49"/>
      <c r="AP227" s="48" t="str">
        <f t="shared" si="22"/>
        <v/>
      </c>
      <c r="AQ227" s="49"/>
      <c r="AR227" s="21">
        <v>8</v>
      </c>
    </row>
    <row r="228" spans="27:44" ht="22.35" customHeight="1">
      <c r="AA228" s="43">
        <v>3313.3</v>
      </c>
      <c r="AB228" s="43" t="s">
        <v>176</v>
      </c>
      <c r="AC228" s="44" t="s">
        <v>165</v>
      </c>
      <c r="AE228" s="43"/>
      <c r="AF228" s="43" t="s">
        <v>175</v>
      </c>
      <c r="AG228" s="43">
        <v>40</v>
      </c>
      <c r="AH228" s="45">
        <f t="shared" si="18"/>
        <v>0</v>
      </c>
      <c r="AI228" s="46">
        <f t="shared" si="19"/>
        <v>0</v>
      </c>
      <c r="AJ228" s="47">
        <f t="shared" si="26"/>
        <v>0</v>
      </c>
      <c r="AK228" s="48">
        <f t="shared" si="23"/>
        <v>0</v>
      </c>
      <c r="AL228" s="49">
        <f>AO228+AQ228-[3]Sheet1!$AH229</f>
        <v>0</v>
      </c>
      <c r="AM228" s="49">
        <f t="shared" si="25"/>
        <v>0</v>
      </c>
      <c r="AN228" s="48">
        <f t="shared" si="21"/>
        <v>0</v>
      </c>
      <c r="AO228" s="49"/>
      <c r="AP228" s="48" t="str">
        <f t="shared" si="22"/>
        <v/>
      </c>
      <c r="AQ228" s="49"/>
      <c r="AR228" s="21">
        <v>8</v>
      </c>
    </row>
    <row r="229" spans="27:44" ht="22.35" customHeight="1">
      <c r="AA229" s="43">
        <v>3314.1</v>
      </c>
      <c r="AB229" s="43" t="s">
        <v>177</v>
      </c>
      <c r="AC229" s="44" t="s">
        <v>165</v>
      </c>
      <c r="AE229" s="43"/>
      <c r="AF229" s="43" t="s">
        <v>175</v>
      </c>
      <c r="AG229" s="43">
        <v>150</v>
      </c>
      <c r="AH229" s="45">
        <f t="shared" si="18"/>
        <v>0</v>
      </c>
      <c r="AI229" s="46">
        <f t="shared" si="19"/>
        <v>0</v>
      </c>
      <c r="AJ229" s="47">
        <f t="shared" si="26"/>
        <v>0</v>
      </c>
      <c r="AK229" s="48">
        <f t="shared" si="23"/>
        <v>0</v>
      </c>
      <c r="AL229" s="49">
        <f>AO229+AQ229-[3]Sheet1!$AH230</f>
        <v>0</v>
      </c>
      <c r="AM229" s="49">
        <f t="shared" si="25"/>
        <v>0</v>
      </c>
      <c r="AN229" s="48">
        <f t="shared" si="21"/>
        <v>0</v>
      </c>
      <c r="AO229" s="49"/>
      <c r="AP229" s="48" t="str">
        <f t="shared" si="22"/>
        <v/>
      </c>
      <c r="AQ229" s="49"/>
      <c r="AR229" s="21">
        <v>30</v>
      </c>
    </row>
    <row r="230" spans="27:44" ht="22.35" customHeight="1">
      <c r="AA230" s="43">
        <v>3314.2</v>
      </c>
      <c r="AB230" s="43" t="s">
        <v>177</v>
      </c>
      <c r="AC230" s="44" t="s">
        <v>165</v>
      </c>
      <c r="AE230" s="43"/>
      <c r="AF230" s="43" t="s">
        <v>175</v>
      </c>
      <c r="AG230" s="43">
        <v>750</v>
      </c>
      <c r="AH230" s="45">
        <f t="shared" si="18"/>
        <v>0</v>
      </c>
      <c r="AI230" s="46">
        <f t="shared" si="19"/>
        <v>0</v>
      </c>
      <c r="AJ230" s="47">
        <f t="shared" si="26"/>
        <v>0</v>
      </c>
      <c r="AK230" s="48">
        <f t="shared" si="23"/>
        <v>0</v>
      </c>
      <c r="AL230" s="49">
        <f>AO230+AQ230-[3]Sheet1!$AH231</f>
        <v>0</v>
      </c>
      <c r="AM230" s="49">
        <f t="shared" si="25"/>
        <v>0</v>
      </c>
      <c r="AN230" s="48">
        <f t="shared" si="21"/>
        <v>0</v>
      </c>
      <c r="AO230" s="49"/>
      <c r="AP230" s="48" t="str">
        <f t="shared" si="22"/>
        <v/>
      </c>
      <c r="AQ230" s="49"/>
      <c r="AR230" s="21">
        <v>8</v>
      </c>
    </row>
    <row r="231" spans="27:44" ht="22.35" customHeight="1">
      <c r="AA231" s="43">
        <v>3314.3</v>
      </c>
      <c r="AB231" s="43" t="s">
        <v>177</v>
      </c>
      <c r="AC231" s="44" t="s">
        <v>165</v>
      </c>
      <c r="AE231" s="43"/>
      <c r="AF231" s="43" t="s">
        <v>175</v>
      </c>
      <c r="AG231" s="43">
        <v>40</v>
      </c>
      <c r="AH231" s="45">
        <f t="shared" si="18"/>
        <v>0</v>
      </c>
      <c r="AI231" s="46">
        <f t="shared" si="19"/>
        <v>0</v>
      </c>
      <c r="AJ231" s="47">
        <f t="shared" si="26"/>
        <v>0</v>
      </c>
      <c r="AK231" s="48">
        <f t="shared" si="23"/>
        <v>0</v>
      </c>
      <c r="AL231" s="49">
        <f>AO231+AQ231-[3]Sheet1!$AH232</f>
        <v>0</v>
      </c>
      <c r="AM231" s="49">
        <f t="shared" si="25"/>
        <v>0</v>
      </c>
      <c r="AN231" s="48">
        <f t="shared" si="21"/>
        <v>0</v>
      </c>
      <c r="AO231" s="49"/>
      <c r="AP231" s="48" t="str">
        <f t="shared" si="22"/>
        <v/>
      </c>
      <c r="AQ231" s="49"/>
      <c r="AR231" s="21">
        <v>8</v>
      </c>
    </row>
    <row r="232" spans="27:44" ht="22.35" customHeight="1">
      <c r="AA232" s="43">
        <v>3315.1</v>
      </c>
      <c r="AB232" s="43" t="s">
        <v>178</v>
      </c>
      <c r="AC232" s="44" t="s">
        <v>165</v>
      </c>
      <c r="AE232" s="43"/>
      <c r="AF232" s="43" t="s">
        <v>175</v>
      </c>
      <c r="AG232" s="43">
        <v>150</v>
      </c>
      <c r="AH232" s="45">
        <f t="shared" si="18"/>
        <v>0</v>
      </c>
      <c r="AI232" s="46">
        <f t="shared" si="19"/>
        <v>0</v>
      </c>
      <c r="AJ232" s="47">
        <f t="shared" si="26"/>
        <v>0</v>
      </c>
      <c r="AK232" s="48">
        <f t="shared" si="23"/>
        <v>0</v>
      </c>
      <c r="AL232" s="49">
        <f>AO232+AQ232-[3]Sheet1!$AH233</f>
        <v>0</v>
      </c>
      <c r="AM232" s="49">
        <f t="shared" si="25"/>
        <v>0</v>
      </c>
      <c r="AN232" s="48">
        <f t="shared" si="21"/>
        <v>0</v>
      </c>
      <c r="AO232" s="49"/>
      <c r="AP232" s="48" t="str">
        <f t="shared" si="22"/>
        <v/>
      </c>
      <c r="AQ232" s="49"/>
      <c r="AR232" s="21">
        <v>30</v>
      </c>
    </row>
    <row r="233" spans="27:44" ht="22.35" customHeight="1">
      <c r="AA233" s="43">
        <v>3315.2</v>
      </c>
      <c r="AB233" s="43" t="s">
        <v>178</v>
      </c>
      <c r="AC233" s="44" t="s">
        <v>165</v>
      </c>
      <c r="AE233" s="43"/>
      <c r="AF233" s="43" t="s">
        <v>175</v>
      </c>
      <c r="AG233" s="43">
        <v>750</v>
      </c>
      <c r="AH233" s="45">
        <f t="shared" si="18"/>
        <v>0</v>
      </c>
      <c r="AI233" s="46">
        <f t="shared" si="19"/>
        <v>0</v>
      </c>
      <c r="AJ233" s="47">
        <f t="shared" si="26"/>
        <v>0</v>
      </c>
      <c r="AK233" s="48">
        <f t="shared" si="23"/>
        <v>0</v>
      </c>
      <c r="AL233" s="49">
        <f>AO233+AQ233-[3]Sheet1!$AH234</f>
        <v>0</v>
      </c>
      <c r="AM233" s="49">
        <f t="shared" si="25"/>
        <v>0</v>
      </c>
      <c r="AN233" s="48">
        <f t="shared" si="21"/>
        <v>0</v>
      </c>
      <c r="AO233" s="49"/>
      <c r="AP233" s="48" t="str">
        <f t="shared" si="22"/>
        <v/>
      </c>
      <c r="AQ233" s="49"/>
      <c r="AR233" s="21">
        <v>8</v>
      </c>
    </row>
    <row r="234" spans="27:44" ht="22.35" customHeight="1">
      <c r="AA234" s="43">
        <v>3315.3</v>
      </c>
      <c r="AB234" s="43" t="s">
        <v>178</v>
      </c>
      <c r="AC234" s="44" t="s">
        <v>165</v>
      </c>
      <c r="AE234" s="43"/>
      <c r="AF234" s="43" t="s">
        <v>175</v>
      </c>
      <c r="AG234" s="43">
        <v>40</v>
      </c>
      <c r="AH234" s="45">
        <f t="shared" si="18"/>
        <v>0</v>
      </c>
      <c r="AI234" s="46">
        <f t="shared" si="19"/>
        <v>0</v>
      </c>
      <c r="AJ234" s="47">
        <f t="shared" si="26"/>
        <v>0</v>
      </c>
      <c r="AK234" s="48">
        <f t="shared" si="23"/>
        <v>0</v>
      </c>
      <c r="AL234" s="49">
        <f>AO234+AQ234-[3]Sheet1!$AH235</f>
        <v>0</v>
      </c>
      <c r="AM234" s="49">
        <f t="shared" si="25"/>
        <v>0</v>
      </c>
      <c r="AN234" s="48">
        <f t="shared" si="21"/>
        <v>0</v>
      </c>
      <c r="AO234" s="49"/>
      <c r="AP234" s="48" t="str">
        <f t="shared" si="22"/>
        <v/>
      </c>
      <c r="AQ234" s="49"/>
      <c r="AR234" s="21">
        <v>8</v>
      </c>
    </row>
    <row r="235" spans="27:44" ht="22.35" customHeight="1">
      <c r="AA235" s="43"/>
      <c r="AB235" s="43"/>
      <c r="AC235" s="44" t="s">
        <v>165</v>
      </c>
      <c r="AE235" s="43"/>
      <c r="AF235" s="43" t="s">
        <v>175</v>
      </c>
      <c r="AG235" s="43"/>
      <c r="AH235" s="45">
        <f t="shared" si="18"/>
        <v>0</v>
      </c>
      <c r="AI235" s="46">
        <f t="shared" si="19"/>
        <v>0</v>
      </c>
      <c r="AJ235" s="47">
        <f t="shared" si="26"/>
        <v>0</v>
      </c>
      <c r="AK235" s="48">
        <f t="shared" si="23"/>
        <v>0</v>
      </c>
      <c r="AL235" s="49">
        <f>AO235+AQ235-[3]Sheet1!$AH236</f>
        <v>0</v>
      </c>
      <c r="AM235" s="49">
        <f t="shared" si="25"/>
        <v>0</v>
      </c>
      <c r="AN235" s="48">
        <f t="shared" si="21"/>
        <v>0</v>
      </c>
      <c r="AO235" s="49"/>
      <c r="AP235" s="48" t="str">
        <f t="shared" si="22"/>
        <v/>
      </c>
      <c r="AQ235" s="49"/>
      <c r="AR235" s="21">
        <v>15</v>
      </c>
    </row>
    <row r="236" spans="27:44" ht="22.35" customHeight="1">
      <c r="AA236" s="43"/>
      <c r="AB236" s="43"/>
      <c r="AC236" s="44" t="s">
        <v>165</v>
      </c>
      <c r="AE236" s="43"/>
      <c r="AF236" s="43" t="s">
        <v>175</v>
      </c>
      <c r="AG236" s="43"/>
      <c r="AH236" s="45">
        <f t="shared" si="18"/>
        <v>0</v>
      </c>
      <c r="AI236" s="46">
        <f t="shared" si="19"/>
        <v>0</v>
      </c>
      <c r="AJ236" s="47">
        <f t="shared" si="26"/>
        <v>0</v>
      </c>
      <c r="AK236" s="48">
        <f t="shared" si="23"/>
        <v>0</v>
      </c>
      <c r="AL236" s="49">
        <f>AO236+AQ236-[3]Sheet1!$AH237</f>
        <v>0</v>
      </c>
      <c r="AM236" s="49">
        <f t="shared" si="25"/>
        <v>0</v>
      </c>
      <c r="AN236" s="48">
        <f t="shared" si="21"/>
        <v>0</v>
      </c>
      <c r="AO236" s="49"/>
      <c r="AP236" s="48" t="str">
        <f t="shared" si="22"/>
        <v/>
      </c>
      <c r="AQ236" s="49"/>
      <c r="AR236" s="21">
        <v>3</v>
      </c>
    </row>
    <row r="237" spans="27:44" ht="22.35" customHeight="1">
      <c r="AA237" s="43"/>
      <c r="AB237" s="43"/>
      <c r="AC237" s="44" t="s">
        <v>165</v>
      </c>
      <c r="AE237" s="43"/>
      <c r="AF237" s="43" t="s">
        <v>175</v>
      </c>
      <c r="AG237" s="43"/>
      <c r="AH237" s="45">
        <f t="shared" si="18"/>
        <v>0</v>
      </c>
      <c r="AI237" s="46">
        <f t="shared" si="19"/>
        <v>0</v>
      </c>
      <c r="AJ237" s="47">
        <f t="shared" si="26"/>
        <v>0</v>
      </c>
      <c r="AK237" s="48">
        <f t="shared" si="23"/>
        <v>0</v>
      </c>
      <c r="AL237" s="49">
        <f>AO237+AQ237-[3]Sheet1!$AH238</f>
        <v>0</v>
      </c>
      <c r="AM237" s="49">
        <f t="shared" si="25"/>
        <v>0</v>
      </c>
      <c r="AN237" s="48">
        <f t="shared" si="21"/>
        <v>0</v>
      </c>
      <c r="AO237" s="49"/>
      <c r="AP237" s="48" t="str">
        <f t="shared" si="22"/>
        <v/>
      </c>
      <c r="AQ237" s="49"/>
      <c r="AR237" s="21">
        <v>15</v>
      </c>
    </row>
    <row r="238" spans="27:44" ht="22.35" customHeight="1">
      <c r="AA238" s="43"/>
      <c r="AB238" s="43"/>
      <c r="AC238" s="44" t="s">
        <v>165</v>
      </c>
      <c r="AE238" s="43"/>
      <c r="AF238" s="43" t="s">
        <v>175</v>
      </c>
      <c r="AG238" s="43"/>
      <c r="AH238" s="45">
        <f t="shared" si="18"/>
        <v>0</v>
      </c>
      <c r="AI238" s="46">
        <f t="shared" si="19"/>
        <v>0</v>
      </c>
      <c r="AJ238" s="47">
        <f t="shared" si="26"/>
        <v>0</v>
      </c>
      <c r="AK238" s="48">
        <f t="shared" si="23"/>
        <v>0</v>
      </c>
      <c r="AL238" s="49">
        <f>AO238+AQ238-[3]Sheet1!$AH239</f>
        <v>0</v>
      </c>
      <c r="AM238" s="49">
        <f t="shared" si="25"/>
        <v>0</v>
      </c>
      <c r="AN238" s="48">
        <f t="shared" si="21"/>
        <v>0</v>
      </c>
      <c r="AO238" s="49"/>
      <c r="AP238" s="48" t="str">
        <f t="shared" si="22"/>
        <v/>
      </c>
      <c r="AQ238" s="49"/>
      <c r="AR238" s="21">
        <v>3</v>
      </c>
    </row>
    <row r="239" spans="27:44" ht="22.35" customHeight="1">
      <c r="AA239" s="43"/>
      <c r="AB239" s="43"/>
      <c r="AC239" s="44" t="s">
        <v>165</v>
      </c>
      <c r="AE239" s="43"/>
      <c r="AF239" s="43" t="s">
        <v>175</v>
      </c>
      <c r="AG239" s="43"/>
      <c r="AH239" s="45">
        <f t="shared" si="18"/>
        <v>0</v>
      </c>
      <c r="AI239" s="46">
        <f t="shared" si="19"/>
        <v>0</v>
      </c>
      <c r="AJ239" s="47">
        <f t="shared" si="26"/>
        <v>0</v>
      </c>
      <c r="AK239" s="48">
        <f t="shared" si="23"/>
        <v>0</v>
      </c>
      <c r="AL239" s="49">
        <f>AO239+AQ239-[3]Sheet1!$AH240</f>
        <v>0</v>
      </c>
      <c r="AM239" s="49">
        <f t="shared" si="25"/>
        <v>0</v>
      </c>
      <c r="AN239" s="48">
        <f t="shared" si="21"/>
        <v>0</v>
      </c>
      <c r="AO239" s="49"/>
      <c r="AP239" s="48" t="str">
        <f t="shared" si="22"/>
        <v/>
      </c>
      <c r="AQ239" s="49"/>
      <c r="AR239" s="21"/>
    </row>
    <row r="240" spans="27:44" ht="22.35" customHeight="1">
      <c r="AA240" s="50">
        <v>5501.1</v>
      </c>
      <c r="AB240" s="50" t="s">
        <v>179</v>
      </c>
      <c r="AC240" s="51" t="s">
        <v>165</v>
      </c>
      <c r="AE240" s="50"/>
      <c r="AF240" s="50" t="s">
        <v>180</v>
      </c>
      <c r="AG240" s="50">
        <v>150</v>
      </c>
      <c r="AH240" s="52">
        <f t="shared" si="18"/>
        <v>0</v>
      </c>
      <c r="AI240" s="53">
        <f t="shared" si="19"/>
        <v>0</v>
      </c>
      <c r="AJ240" s="54">
        <f>AH240-AI240</f>
        <v>0</v>
      </c>
      <c r="AK240" s="55">
        <f t="shared" si="23"/>
        <v>0</v>
      </c>
      <c r="AL240" s="56">
        <f>AO240+AQ240-[3]Sheet1!$AH241</f>
        <v>0</v>
      </c>
      <c r="AM240" s="56">
        <f t="shared" si="25"/>
        <v>0</v>
      </c>
      <c r="AN240" s="55">
        <f t="shared" si="21"/>
        <v>0</v>
      </c>
      <c r="AO240" s="56"/>
      <c r="AP240" s="55" t="str">
        <f t="shared" si="22"/>
        <v/>
      </c>
      <c r="AQ240" s="56"/>
      <c r="AR240" s="21">
        <v>30</v>
      </c>
    </row>
    <row r="241" spans="27:44" ht="22.35" customHeight="1">
      <c r="AA241" s="50">
        <v>5501.2</v>
      </c>
      <c r="AB241" s="50" t="s">
        <v>179</v>
      </c>
      <c r="AC241" s="51" t="s">
        <v>165</v>
      </c>
      <c r="AE241" s="50"/>
      <c r="AF241" s="50" t="s">
        <v>180</v>
      </c>
      <c r="AG241" s="50">
        <v>750</v>
      </c>
      <c r="AH241" s="52">
        <f t="shared" si="18"/>
        <v>0</v>
      </c>
      <c r="AI241" s="53">
        <f t="shared" si="19"/>
        <v>0</v>
      </c>
      <c r="AJ241" s="54">
        <f t="shared" ref="AJ241:AJ264" si="27">AH241-AI241</f>
        <v>0</v>
      </c>
      <c r="AK241" s="55">
        <f>AH241*AG241/1000</f>
        <v>0</v>
      </c>
      <c r="AL241" s="56">
        <f>AO241+AQ241-[3]Sheet1!$AH242</f>
        <v>0</v>
      </c>
      <c r="AM241" s="56">
        <f t="shared" si="25"/>
        <v>0</v>
      </c>
      <c r="AN241" s="55">
        <f t="shared" si="21"/>
        <v>0</v>
      </c>
      <c r="AO241" s="56"/>
      <c r="AP241" s="55" t="str">
        <f t="shared" si="22"/>
        <v/>
      </c>
      <c r="AQ241" s="56"/>
      <c r="AR241" s="21">
        <v>20</v>
      </c>
    </row>
    <row r="242" spans="27:44" ht="22.35" customHeight="1">
      <c r="AA242" s="50">
        <v>5501.3</v>
      </c>
      <c r="AB242" s="50" t="s">
        <v>179</v>
      </c>
      <c r="AC242" s="51" t="s">
        <v>165</v>
      </c>
      <c r="AE242" s="50"/>
      <c r="AF242" s="50" t="s">
        <v>180</v>
      </c>
      <c r="AG242" s="50">
        <v>4000</v>
      </c>
      <c r="AH242" s="52">
        <f t="shared" si="18"/>
        <v>11</v>
      </c>
      <c r="AI242" s="53">
        <f t="shared" si="19"/>
        <v>0</v>
      </c>
      <c r="AJ242" s="54">
        <f t="shared" si="27"/>
        <v>11</v>
      </c>
      <c r="AK242" s="55">
        <f t="shared" ref="AK242:AK267" si="28">AH242*AG242/1000</f>
        <v>44</v>
      </c>
      <c r="AL242" s="56">
        <f>AO242+AQ242-[3]Sheet1!$AH243</f>
        <v>0</v>
      </c>
      <c r="AM242" s="56">
        <f t="shared" si="25"/>
        <v>-11</v>
      </c>
      <c r="AN242" s="55">
        <f t="shared" si="21"/>
        <v>0</v>
      </c>
      <c r="AO242" s="56"/>
      <c r="AP242" s="55">
        <f t="shared" si="22"/>
        <v>-44</v>
      </c>
      <c r="AQ242" s="56"/>
      <c r="AR242" s="21">
        <v>42</v>
      </c>
    </row>
    <row r="243" spans="27:44" ht="22.35" customHeight="1">
      <c r="AA243" s="50">
        <v>5504.1</v>
      </c>
      <c r="AB243" s="50" t="s">
        <v>181</v>
      </c>
      <c r="AC243" s="51" t="s">
        <v>165</v>
      </c>
      <c r="AE243" s="50"/>
      <c r="AF243" s="50" t="s">
        <v>180</v>
      </c>
      <c r="AG243" s="50">
        <v>150</v>
      </c>
      <c r="AH243" s="52">
        <f t="shared" si="18"/>
        <v>0</v>
      </c>
      <c r="AI243" s="53">
        <f t="shared" si="19"/>
        <v>0</v>
      </c>
      <c r="AJ243" s="54">
        <f t="shared" si="27"/>
        <v>0</v>
      </c>
      <c r="AK243" s="55">
        <f t="shared" si="28"/>
        <v>0</v>
      </c>
      <c r="AL243" s="56">
        <f>AO243+AQ243-[3]Sheet1!$AH244</f>
        <v>0</v>
      </c>
      <c r="AM243" s="56">
        <f t="shared" si="25"/>
        <v>0</v>
      </c>
      <c r="AN243" s="55">
        <f t="shared" si="21"/>
        <v>0</v>
      </c>
      <c r="AO243" s="56"/>
      <c r="AP243" s="55" t="str">
        <f t="shared" si="22"/>
        <v/>
      </c>
      <c r="AQ243" s="56"/>
      <c r="AR243" s="21">
        <v>20</v>
      </c>
    </row>
    <row r="244" spans="27:44" ht="22.35" customHeight="1">
      <c r="AA244" s="50">
        <v>5504.2</v>
      </c>
      <c r="AB244" s="50" t="s">
        <v>181</v>
      </c>
      <c r="AC244" s="51" t="s">
        <v>165</v>
      </c>
      <c r="AE244" s="50"/>
      <c r="AF244" s="50" t="s">
        <v>180</v>
      </c>
      <c r="AG244" s="50">
        <v>750</v>
      </c>
      <c r="AH244" s="52">
        <f t="shared" si="18"/>
        <v>0</v>
      </c>
      <c r="AI244" s="53">
        <f t="shared" si="19"/>
        <v>0</v>
      </c>
      <c r="AJ244" s="54">
        <f t="shared" si="27"/>
        <v>0</v>
      </c>
      <c r="AK244" s="55">
        <f t="shared" si="28"/>
        <v>0</v>
      </c>
      <c r="AL244" s="56">
        <f>AO244+AQ244-[3]Sheet1!$AH245</f>
        <v>0</v>
      </c>
      <c r="AM244" s="56">
        <f t="shared" si="25"/>
        <v>0</v>
      </c>
      <c r="AN244" s="55">
        <f t="shared" si="21"/>
        <v>0</v>
      </c>
      <c r="AO244" s="56"/>
      <c r="AP244" s="55" t="str">
        <f t="shared" si="22"/>
        <v/>
      </c>
      <c r="AQ244" s="56"/>
      <c r="AR244" s="21">
        <v>72</v>
      </c>
    </row>
    <row r="245" spans="27:44" ht="22.35" customHeight="1">
      <c r="AA245" s="50">
        <v>5505.1</v>
      </c>
      <c r="AB245" s="50" t="s">
        <v>182</v>
      </c>
      <c r="AC245" s="51" t="s">
        <v>165</v>
      </c>
      <c r="AE245" s="50"/>
      <c r="AF245" s="50" t="s">
        <v>180</v>
      </c>
      <c r="AG245" s="50">
        <v>150</v>
      </c>
      <c r="AH245" s="52">
        <f t="shared" si="18"/>
        <v>0</v>
      </c>
      <c r="AI245" s="53">
        <f t="shared" si="19"/>
        <v>0</v>
      </c>
      <c r="AJ245" s="54">
        <f t="shared" si="27"/>
        <v>0</v>
      </c>
      <c r="AK245" s="55">
        <f t="shared" si="28"/>
        <v>0</v>
      </c>
      <c r="AL245" s="56">
        <f>AO245+AQ245-[3]Sheet1!$AH246</f>
        <v>0</v>
      </c>
      <c r="AM245" s="56">
        <f t="shared" si="25"/>
        <v>0</v>
      </c>
      <c r="AN245" s="55">
        <f t="shared" si="21"/>
        <v>0</v>
      </c>
      <c r="AO245" s="56"/>
      <c r="AP245" s="55" t="str">
        <f t="shared" si="22"/>
        <v/>
      </c>
      <c r="AQ245" s="56"/>
      <c r="AR245" s="21">
        <v>30</v>
      </c>
    </row>
    <row r="246" spans="27:44" ht="22.35" customHeight="1">
      <c r="AA246" s="50">
        <v>5505.2</v>
      </c>
      <c r="AB246" s="50" t="s">
        <v>182</v>
      </c>
      <c r="AC246" s="51" t="s">
        <v>165</v>
      </c>
      <c r="AE246" s="50"/>
      <c r="AF246" s="50" t="s">
        <v>180</v>
      </c>
      <c r="AG246" s="50">
        <v>750</v>
      </c>
      <c r="AH246" s="52">
        <f t="shared" si="18"/>
        <v>0</v>
      </c>
      <c r="AI246" s="53">
        <f t="shared" si="19"/>
        <v>0</v>
      </c>
      <c r="AJ246" s="54">
        <f t="shared" si="27"/>
        <v>0</v>
      </c>
      <c r="AK246" s="55">
        <f t="shared" si="28"/>
        <v>0</v>
      </c>
      <c r="AL246" s="56">
        <f>AO246+AQ246-[3]Sheet1!$AH247</f>
        <v>0</v>
      </c>
      <c r="AM246" s="56">
        <f t="shared" si="25"/>
        <v>0</v>
      </c>
      <c r="AN246" s="55">
        <f t="shared" si="21"/>
        <v>0</v>
      </c>
      <c r="AO246" s="56"/>
      <c r="AP246" s="55" t="str">
        <f t="shared" si="22"/>
        <v/>
      </c>
      <c r="AQ246" s="56"/>
      <c r="AR246" s="21">
        <v>20</v>
      </c>
    </row>
    <row r="247" spans="27:44" ht="22.35" customHeight="1">
      <c r="AA247" s="50">
        <v>5505.3</v>
      </c>
      <c r="AB247" s="50" t="s">
        <v>182</v>
      </c>
      <c r="AC247" s="51" t="s">
        <v>165</v>
      </c>
      <c r="AE247" s="50"/>
      <c r="AF247" s="50" t="s">
        <v>180</v>
      </c>
      <c r="AG247" s="50">
        <v>4000</v>
      </c>
      <c r="AH247" s="52">
        <f t="shared" si="18"/>
        <v>0</v>
      </c>
      <c r="AI247" s="53">
        <f t="shared" si="19"/>
        <v>0</v>
      </c>
      <c r="AJ247" s="54">
        <f t="shared" si="27"/>
        <v>0</v>
      </c>
      <c r="AK247" s="55">
        <f t="shared" si="28"/>
        <v>0</v>
      </c>
      <c r="AL247" s="56">
        <f>AO247+AQ247-[3]Sheet1!$AH248</f>
        <v>0</v>
      </c>
      <c r="AM247" s="56">
        <f t="shared" si="25"/>
        <v>0</v>
      </c>
      <c r="AN247" s="55">
        <f t="shared" si="21"/>
        <v>0</v>
      </c>
      <c r="AO247" s="56"/>
      <c r="AP247" s="55" t="str">
        <f t="shared" si="22"/>
        <v/>
      </c>
      <c r="AQ247" s="56"/>
      <c r="AR247" s="21">
        <v>42</v>
      </c>
    </row>
    <row r="248" spans="27:44" ht="22.35" customHeight="1">
      <c r="AA248" s="50"/>
      <c r="AB248" s="57"/>
      <c r="AC248" s="51" t="s">
        <v>165</v>
      </c>
      <c r="AE248" s="50"/>
      <c r="AF248" s="50" t="s">
        <v>180</v>
      </c>
      <c r="AG248" s="50">
        <v>150</v>
      </c>
      <c r="AH248" s="52">
        <f t="shared" si="18"/>
        <v>0</v>
      </c>
      <c r="AI248" s="53">
        <f t="shared" si="19"/>
        <v>0</v>
      </c>
      <c r="AJ248" s="54">
        <f t="shared" si="27"/>
        <v>0</v>
      </c>
      <c r="AK248" s="55">
        <f t="shared" si="28"/>
        <v>0</v>
      </c>
      <c r="AL248" s="56">
        <f>AO248+AQ248-[3]Sheet1!$AH249</f>
        <v>0</v>
      </c>
      <c r="AM248" s="56">
        <f t="shared" si="25"/>
        <v>0</v>
      </c>
      <c r="AN248" s="55">
        <f t="shared" si="21"/>
        <v>0</v>
      </c>
      <c r="AO248" s="56"/>
      <c r="AP248" s="55" t="str">
        <f t="shared" si="22"/>
        <v/>
      </c>
      <c r="AQ248" s="56"/>
      <c r="AR248" s="21">
        <v>30</v>
      </c>
    </row>
    <row r="249" spans="27:44" ht="22.35" customHeight="1">
      <c r="AA249" s="50"/>
      <c r="AB249" s="57"/>
      <c r="AC249" s="51" t="s">
        <v>165</v>
      </c>
      <c r="AE249" s="50"/>
      <c r="AF249" s="50" t="s">
        <v>180</v>
      </c>
      <c r="AG249" s="50">
        <v>750</v>
      </c>
      <c r="AH249" s="52">
        <f t="shared" si="18"/>
        <v>0</v>
      </c>
      <c r="AI249" s="53">
        <f t="shared" si="19"/>
        <v>0</v>
      </c>
      <c r="AJ249" s="54">
        <f t="shared" si="27"/>
        <v>0</v>
      </c>
      <c r="AK249" s="55">
        <f t="shared" si="28"/>
        <v>0</v>
      </c>
      <c r="AL249" s="56">
        <f>AO249+AQ249-[3]Sheet1!$AH250</f>
        <v>0</v>
      </c>
      <c r="AM249" s="56">
        <f t="shared" si="25"/>
        <v>0</v>
      </c>
      <c r="AN249" s="55">
        <f t="shared" si="21"/>
        <v>0</v>
      </c>
      <c r="AO249" s="56"/>
      <c r="AP249" s="55" t="str">
        <f t="shared" si="22"/>
        <v/>
      </c>
      <c r="AQ249" s="56"/>
      <c r="AR249" s="21">
        <v>20</v>
      </c>
    </row>
    <row r="250" spans="27:44" ht="22.35" customHeight="1">
      <c r="AA250" s="50"/>
      <c r="AB250" s="57"/>
      <c r="AC250" s="51" t="s">
        <v>165</v>
      </c>
      <c r="AE250" s="50"/>
      <c r="AF250" s="50" t="s">
        <v>180</v>
      </c>
      <c r="AG250" s="50">
        <v>4000</v>
      </c>
      <c r="AH250" s="52">
        <f t="shared" si="18"/>
        <v>0</v>
      </c>
      <c r="AI250" s="53">
        <f t="shared" si="19"/>
        <v>0</v>
      </c>
      <c r="AJ250" s="54">
        <f t="shared" si="27"/>
        <v>0</v>
      </c>
      <c r="AK250" s="55">
        <f t="shared" si="28"/>
        <v>0</v>
      </c>
      <c r="AL250" s="56">
        <f>AO250+AQ250-[3]Sheet1!$AH251</f>
        <v>0</v>
      </c>
      <c r="AM250" s="56">
        <f t="shared" si="25"/>
        <v>0</v>
      </c>
      <c r="AN250" s="55">
        <f t="shared" si="21"/>
        <v>0</v>
      </c>
      <c r="AO250" s="56"/>
      <c r="AP250" s="55" t="str">
        <f t="shared" si="22"/>
        <v/>
      </c>
      <c r="AQ250" s="56"/>
      <c r="AR250" s="21">
        <v>42</v>
      </c>
    </row>
    <row r="251" spans="27:44" ht="22.35" customHeight="1">
      <c r="AA251" s="50">
        <v>5511.1</v>
      </c>
      <c r="AB251" s="57" t="s">
        <v>183</v>
      </c>
      <c r="AC251" s="51" t="s">
        <v>165</v>
      </c>
      <c r="AE251" s="50"/>
      <c r="AF251" s="50" t="s">
        <v>180</v>
      </c>
      <c r="AG251" s="50">
        <v>150</v>
      </c>
      <c r="AH251" s="52">
        <f t="shared" si="18"/>
        <v>5</v>
      </c>
      <c r="AI251" s="53">
        <f t="shared" si="19"/>
        <v>0</v>
      </c>
      <c r="AJ251" s="54">
        <f t="shared" si="27"/>
        <v>5</v>
      </c>
      <c r="AK251" s="55">
        <f t="shared" si="28"/>
        <v>0.75</v>
      </c>
      <c r="AL251" s="56">
        <f>AO251+AQ251-[3]Sheet1!$AH252</f>
        <v>0</v>
      </c>
      <c r="AM251" s="56">
        <f t="shared" si="25"/>
        <v>-5</v>
      </c>
      <c r="AN251" s="55">
        <f t="shared" si="21"/>
        <v>0</v>
      </c>
      <c r="AO251" s="56"/>
      <c r="AP251" s="55">
        <f t="shared" si="22"/>
        <v>-0.75</v>
      </c>
      <c r="AQ251" s="56"/>
      <c r="AR251" s="21">
        <v>20</v>
      </c>
    </row>
    <row r="252" spans="27:44" ht="22.35" customHeight="1">
      <c r="AA252" s="50">
        <v>5511.2</v>
      </c>
      <c r="AB252" s="57" t="s">
        <v>183</v>
      </c>
      <c r="AC252" s="51" t="s">
        <v>165</v>
      </c>
      <c r="AE252" s="50"/>
      <c r="AF252" s="50" t="s">
        <v>180</v>
      </c>
      <c r="AG252" s="50">
        <v>750</v>
      </c>
      <c r="AH252" s="52">
        <f t="shared" si="18"/>
        <v>19</v>
      </c>
      <c r="AI252" s="53">
        <f t="shared" si="19"/>
        <v>0</v>
      </c>
      <c r="AJ252" s="54">
        <f t="shared" si="27"/>
        <v>19</v>
      </c>
      <c r="AK252" s="55">
        <f t="shared" si="28"/>
        <v>14.25</v>
      </c>
      <c r="AL252" s="56">
        <f>AO252+AQ252-[3]Sheet1!$AH253</f>
        <v>0</v>
      </c>
      <c r="AM252" s="56">
        <f t="shared" si="25"/>
        <v>-19</v>
      </c>
      <c r="AN252" s="55">
        <f t="shared" si="21"/>
        <v>0</v>
      </c>
      <c r="AO252" s="56"/>
      <c r="AP252" s="55">
        <f t="shared" si="22"/>
        <v>-14.25</v>
      </c>
      <c r="AQ252" s="56"/>
      <c r="AR252" s="21">
        <v>36</v>
      </c>
    </row>
    <row r="253" spans="27:44" ht="22.35" customHeight="1">
      <c r="AA253" s="50">
        <v>5511.11</v>
      </c>
      <c r="AB253" s="57" t="s">
        <v>184</v>
      </c>
      <c r="AC253" s="51" t="s">
        <v>165</v>
      </c>
      <c r="AE253" s="50"/>
      <c r="AF253" s="50" t="s">
        <v>180</v>
      </c>
      <c r="AG253" s="50">
        <v>150</v>
      </c>
      <c r="AH253" s="52">
        <f t="shared" si="18"/>
        <v>4</v>
      </c>
      <c r="AI253" s="53">
        <f t="shared" si="19"/>
        <v>0</v>
      </c>
      <c r="AJ253" s="54">
        <f t="shared" si="27"/>
        <v>4</v>
      </c>
      <c r="AK253" s="55">
        <f t="shared" si="28"/>
        <v>0.6</v>
      </c>
      <c r="AL253" s="56">
        <f>AO253+AQ253-[3]Sheet1!$AH254</f>
        <v>0</v>
      </c>
      <c r="AM253" s="56">
        <f t="shared" si="25"/>
        <v>-4</v>
      </c>
      <c r="AN253" s="55">
        <f t="shared" si="21"/>
        <v>0</v>
      </c>
      <c r="AO253" s="56"/>
      <c r="AP253" s="55">
        <f t="shared" si="22"/>
        <v>-0.6</v>
      </c>
      <c r="AQ253" s="56"/>
      <c r="AR253" s="21">
        <v>20</v>
      </c>
    </row>
    <row r="254" spans="27:44" ht="22.35" customHeight="1">
      <c r="AA254" s="50">
        <v>5511.22</v>
      </c>
      <c r="AB254" s="57" t="s">
        <v>185</v>
      </c>
      <c r="AC254" s="51" t="s">
        <v>165</v>
      </c>
      <c r="AE254" s="50"/>
      <c r="AF254" s="50" t="s">
        <v>180</v>
      </c>
      <c r="AG254" s="50">
        <v>750</v>
      </c>
      <c r="AH254" s="52">
        <f t="shared" si="18"/>
        <v>4</v>
      </c>
      <c r="AI254" s="53">
        <f t="shared" si="19"/>
        <v>0</v>
      </c>
      <c r="AJ254" s="54">
        <f t="shared" si="27"/>
        <v>4</v>
      </c>
      <c r="AK254" s="55">
        <f t="shared" si="28"/>
        <v>3</v>
      </c>
      <c r="AL254" s="56">
        <f>AO254+AQ254-[3]Sheet1!$AH255</f>
        <v>0</v>
      </c>
      <c r="AM254" s="56">
        <f t="shared" si="25"/>
        <v>-4</v>
      </c>
      <c r="AN254" s="55">
        <f t="shared" si="21"/>
        <v>0</v>
      </c>
      <c r="AO254" s="56"/>
      <c r="AP254" s="55">
        <f t="shared" si="22"/>
        <v>-3</v>
      </c>
      <c r="AQ254" s="56"/>
      <c r="AR254" s="21">
        <v>36</v>
      </c>
    </row>
    <row r="255" spans="27:44" ht="22.35" customHeight="1">
      <c r="AA255" s="50">
        <v>5513.1</v>
      </c>
      <c r="AB255" s="57" t="s">
        <v>186</v>
      </c>
      <c r="AC255" s="51" t="s">
        <v>165</v>
      </c>
      <c r="AE255" s="50"/>
      <c r="AF255" s="50" t="s">
        <v>180</v>
      </c>
      <c r="AG255" s="50">
        <v>150</v>
      </c>
      <c r="AH255" s="52">
        <f t="shared" si="18"/>
        <v>0</v>
      </c>
      <c r="AI255" s="53">
        <f t="shared" si="19"/>
        <v>0</v>
      </c>
      <c r="AJ255" s="54">
        <f t="shared" si="27"/>
        <v>0</v>
      </c>
      <c r="AK255" s="55">
        <f t="shared" si="28"/>
        <v>0</v>
      </c>
      <c r="AL255" s="56">
        <f>AO255+AQ255-[3]Sheet1!$AH256</f>
        <v>0</v>
      </c>
      <c r="AM255" s="56">
        <f t="shared" si="25"/>
        <v>0</v>
      </c>
      <c r="AN255" s="55">
        <f t="shared" si="21"/>
        <v>0</v>
      </c>
      <c r="AO255" s="56"/>
      <c r="AP255" s="55" t="str">
        <f t="shared" si="22"/>
        <v/>
      </c>
      <c r="AQ255" s="56"/>
      <c r="AR255" s="21">
        <v>20</v>
      </c>
    </row>
    <row r="256" spans="27:44" ht="22.35" customHeight="1">
      <c r="AA256" s="50">
        <v>5513.2</v>
      </c>
      <c r="AB256" s="57" t="s">
        <v>186</v>
      </c>
      <c r="AC256" s="51" t="s">
        <v>165</v>
      </c>
      <c r="AE256" s="50"/>
      <c r="AF256" s="50" t="s">
        <v>180</v>
      </c>
      <c r="AG256" s="50">
        <v>750</v>
      </c>
      <c r="AH256" s="52">
        <f t="shared" si="18"/>
        <v>0</v>
      </c>
      <c r="AI256" s="53">
        <f t="shared" si="19"/>
        <v>0</v>
      </c>
      <c r="AJ256" s="54">
        <f t="shared" si="27"/>
        <v>0</v>
      </c>
      <c r="AK256" s="55">
        <f t="shared" si="28"/>
        <v>0</v>
      </c>
      <c r="AL256" s="56">
        <f>AO256+AQ256-[3]Sheet1!$AH257</f>
        <v>0</v>
      </c>
      <c r="AM256" s="56">
        <f t="shared" si="25"/>
        <v>0</v>
      </c>
      <c r="AN256" s="55">
        <f t="shared" si="21"/>
        <v>0</v>
      </c>
      <c r="AO256" s="56"/>
      <c r="AP256" s="55" t="str">
        <f t="shared" si="22"/>
        <v/>
      </c>
      <c r="AQ256" s="56"/>
      <c r="AR256" s="21">
        <v>36</v>
      </c>
    </row>
    <row r="257" spans="27:44" ht="22.35" customHeight="1">
      <c r="AA257" s="50">
        <v>5517.1</v>
      </c>
      <c r="AB257" s="57" t="s">
        <v>187</v>
      </c>
      <c r="AC257" s="51" t="s">
        <v>165</v>
      </c>
      <c r="AE257" s="50"/>
      <c r="AF257" s="50" t="s">
        <v>180</v>
      </c>
      <c r="AG257" s="50">
        <v>150</v>
      </c>
      <c r="AH257" s="52">
        <f t="shared" si="18"/>
        <v>0</v>
      </c>
      <c r="AI257" s="53">
        <f t="shared" si="19"/>
        <v>0</v>
      </c>
      <c r="AJ257" s="54">
        <f t="shared" si="27"/>
        <v>0</v>
      </c>
      <c r="AK257" s="55">
        <f t="shared" si="28"/>
        <v>0</v>
      </c>
      <c r="AL257" s="56">
        <f>AO257+AQ257-[3]Sheet1!$AH258</f>
        <v>0</v>
      </c>
      <c r="AM257" s="56">
        <f t="shared" si="25"/>
        <v>0</v>
      </c>
      <c r="AN257" s="55">
        <f t="shared" si="21"/>
        <v>0</v>
      </c>
      <c r="AO257" s="56"/>
      <c r="AP257" s="55" t="str">
        <f t="shared" si="22"/>
        <v/>
      </c>
      <c r="AQ257" s="56"/>
      <c r="AR257" s="21">
        <v>20</v>
      </c>
    </row>
    <row r="258" spans="27:44" ht="22.35" customHeight="1">
      <c r="AA258" s="50">
        <v>5517.2</v>
      </c>
      <c r="AB258" s="57" t="s">
        <v>187</v>
      </c>
      <c r="AC258" s="51" t="s">
        <v>165</v>
      </c>
      <c r="AE258" s="50"/>
      <c r="AF258" s="50" t="s">
        <v>180</v>
      </c>
      <c r="AG258" s="50">
        <v>750</v>
      </c>
      <c r="AH258" s="52">
        <f t="shared" si="18"/>
        <v>0</v>
      </c>
      <c r="AI258" s="53">
        <f t="shared" si="19"/>
        <v>0</v>
      </c>
      <c r="AJ258" s="54">
        <f t="shared" si="27"/>
        <v>0</v>
      </c>
      <c r="AK258" s="55">
        <f t="shared" si="28"/>
        <v>0</v>
      </c>
      <c r="AL258" s="56">
        <f>AO258+AQ258-[3]Sheet1!$AH259</f>
        <v>0</v>
      </c>
      <c r="AM258" s="56">
        <f t="shared" si="25"/>
        <v>0</v>
      </c>
      <c r="AN258" s="55">
        <f t="shared" si="21"/>
        <v>0</v>
      </c>
      <c r="AO258" s="56"/>
      <c r="AP258" s="55" t="str">
        <f t="shared" si="22"/>
        <v/>
      </c>
      <c r="AQ258" s="56"/>
      <c r="AR258" s="21">
        <v>36</v>
      </c>
    </row>
    <row r="259" spans="27:44" ht="22.35" customHeight="1">
      <c r="AA259" s="50">
        <v>5518.1</v>
      </c>
      <c r="AB259" s="57" t="s">
        <v>188</v>
      </c>
      <c r="AC259" s="51" t="s">
        <v>165</v>
      </c>
      <c r="AE259" s="50"/>
      <c r="AF259" s="50" t="s">
        <v>180</v>
      </c>
      <c r="AG259" s="50">
        <v>150</v>
      </c>
      <c r="AH259" s="52">
        <f t="shared" si="18"/>
        <v>0</v>
      </c>
      <c r="AI259" s="53">
        <f t="shared" si="19"/>
        <v>0</v>
      </c>
      <c r="AJ259" s="54">
        <f t="shared" si="27"/>
        <v>0</v>
      </c>
      <c r="AK259" s="55">
        <f t="shared" si="28"/>
        <v>0</v>
      </c>
      <c r="AL259" s="56">
        <f>AO259+AQ259-[3]Sheet1!$AH260</f>
        <v>0</v>
      </c>
      <c r="AM259" s="56">
        <f t="shared" si="25"/>
        <v>0</v>
      </c>
      <c r="AN259" s="55">
        <f t="shared" si="21"/>
        <v>0</v>
      </c>
      <c r="AO259" s="56"/>
      <c r="AP259" s="55" t="str">
        <f t="shared" si="22"/>
        <v/>
      </c>
      <c r="AQ259" s="56"/>
      <c r="AR259" s="21">
        <v>20</v>
      </c>
    </row>
    <row r="260" spans="27:44" ht="22.35" customHeight="1">
      <c r="AA260" s="50">
        <v>5518.2</v>
      </c>
      <c r="AB260" s="57" t="s">
        <v>188</v>
      </c>
      <c r="AC260" s="51" t="s">
        <v>165</v>
      </c>
      <c r="AE260" s="50"/>
      <c r="AF260" s="50" t="s">
        <v>180</v>
      </c>
      <c r="AG260" s="50">
        <v>750</v>
      </c>
      <c r="AH260" s="52">
        <f t="shared" si="18"/>
        <v>0</v>
      </c>
      <c r="AI260" s="53">
        <f t="shared" si="19"/>
        <v>0</v>
      </c>
      <c r="AJ260" s="54">
        <f t="shared" si="27"/>
        <v>0</v>
      </c>
      <c r="AK260" s="55">
        <f t="shared" si="28"/>
        <v>0</v>
      </c>
      <c r="AL260" s="56">
        <f>AO260+AQ260-[3]Sheet1!$AH261</f>
        <v>0</v>
      </c>
      <c r="AM260" s="56">
        <f t="shared" si="25"/>
        <v>0</v>
      </c>
      <c r="AN260" s="55">
        <f t="shared" si="21"/>
        <v>0</v>
      </c>
      <c r="AO260" s="56"/>
      <c r="AP260" s="55" t="str">
        <f t="shared" si="22"/>
        <v/>
      </c>
      <c r="AQ260" s="56"/>
      <c r="AR260" s="21">
        <v>15</v>
      </c>
    </row>
    <row r="261" spans="27:44" ht="22.35" customHeight="1">
      <c r="AA261" s="50">
        <v>5518.3</v>
      </c>
      <c r="AB261" s="57" t="s">
        <v>188</v>
      </c>
      <c r="AC261" s="51" t="s">
        <v>165</v>
      </c>
      <c r="AE261" s="50"/>
      <c r="AF261" s="50" t="s">
        <v>180</v>
      </c>
      <c r="AG261" s="50">
        <v>4000</v>
      </c>
      <c r="AH261" s="52">
        <f t="shared" si="18"/>
        <v>0</v>
      </c>
      <c r="AI261" s="53">
        <f t="shared" si="19"/>
        <v>0</v>
      </c>
      <c r="AJ261" s="54">
        <f t="shared" si="27"/>
        <v>0</v>
      </c>
      <c r="AK261" s="55">
        <f t="shared" si="28"/>
        <v>0</v>
      </c>
      <c r="AL261" s="56">
        <f>AO261+AQ261-[3]Sheet1!$AH262</f>
        <v>0</v>
      </c>
      <c r="AM261" s="56">
        <f t="shared" si="25"/>
        <v>0</v>
      </c>
      <c r="AN261" s="55">
        <f t="shared" si="21"/>
        <v>0</v>
      </c>
      <c r="AO261" s="56"/>
      <c r="AP261" s="55" t="str">
        <f t="shared" si="22"/>
        <v/>
      </c>
      <c r="AQ261" s="56"/>
      <c r="AR261" s="21">
        <v>42</v>
      </c>
    </row>
    <row r="262" spans="27:44" ht="22.35" customHeight="1">
      <c r="AA262" s="50">
        <v>5516.1</v>
      </c>
      <c r="AB262" s="57" t="s">
        <v>189</v>
      </c>
      <c r="AC262" s="51" t="s">
        <v>165</v>
      </c>
      <c r="AE262" s="50"/>
      <c r="AF262" s="50" t="s">
        <v>180</v>
      </c>
      <c r="AG262" s="50">
        <v>150</v>
      </c>
      <c r="AH262" s="52">
        <f t="shared" si="18"/>
        <v>0</v>
      </c>
      <c r="AI262" s="53">
        <f t="shared" si="19"/>
        <v>0</v>
      </c>
      <c r="AJ262" s="54">
        <f t="shared" si="27"/>
        <v>0</v>
      </c>
      <c r="AK262" s="55">
        <f t="shared" si="28"/>
        <v>0</v>
      </c>
      <c r="AL262" s="56">
        <f>AO262+AQ262-[3]Sheet1!$AH263</f>
        <v>0</v>
      </c>
      <c r="AM262" s="56">
        <f t="shared" si="25"/>
        <v>0</v>
      </c>
      <c r="AN262" s="55">
        <f t="shared" si="21"/>
        <v>0</v>
      </c>
      <c r="AO262" s="56"/>
      <c r="AP262" s="55" t="str">
        <f t="shared" si="22"/>
        <v/>
      </c>
      <c r="AQ262" s="56"/>
      <c r="AR262" s="21">
        <v>15</v>
      </c>
    </row>
    <row r="263" spans="27:44" ht="22.35" customHeight="1">
      <c r="AA263" s="50">
        <v>5516.2</v>
      </c>
      <c r="AB263" s="57" t="s">
        <v>189</v>
      </c>
      <c r="AC263" s="51" t="s">
        <v>165</v>
      </c>
      <c r="AE263" s="50"/>
      <c r="AF263" s="50" t="s">
        <v>180</v>
      </c>
      <c r="AG263" s="50">
        <v>750</v>
      </c>
      <c r="AH263" s="52">
        <f t="shared" si="18"/>
        <v>0</v>
      </c>
      <c r="AI263" s="53">
        <f t="shared" si="19"/>
        <v>0</v>
      </c>
      <c r="AJ263" s="54">
        <f t="shared" si="27"/>
        <v>0</v>
      </c>
      <c r="AK263" s="55">
        <f t="shared" si="28"/>
        <v>0</v>
      </c>
      <c r="AL263" s="56">
        <f>AO263+AQ263-[3]Sheet1!$AH264</f>
        <v>0</v>
      </c>
      <c r="AM263" s="56">
        <f t="shared" si="25"/>
        <v>0</v>
      </c>
      <c r="AN263" s="55">
        <f t="shared" si="21"/>
        <v>0</v>
      </c>
      <c r="AO263" s="56"/>
      <c r="AP263" s="55" t="str">
        <f t="shared" si="22"/>
        <v/>
      </c>
      <c r="AQ263" s="56"/>
      <c r="AR263" s="21">
        <v>10</v>
      </c>
    </row>
    <row r="264" spans="27:44" ht="22.35" customHeight="1">
      <c r="AA264" s="50">
        <v>5516.3</v>
      </c>
      <c r="AB264" s="57" t="s">
        <v>189</v>
      </c>
      <c r="AC264" s="51" t="s">
        <v>165</v>
      </c>
      <c r="AE264" s="50"/>
      <c r="AF264" s="50" t="s">
        <v>180</v>
      </c>
      <c r="AG264" s="50">
        <v>4000</v>
      </c>
      <c r="AH264" s="52">
        <f t="shared" si="18"/>
        <v>0</v>
      </c>
      <c r="AI264" s="53">
        <f t="shared" si="19"/>
        <v>0</v>
      </c>
      <c r="AJ264" s="54">
        <f t="shared" si="27"/>
        <v>0</v>
      </c>
      <c r="AK264" s="55">
        <f t="shared" si="28"/>
        <v>0</v>
      </c>
      <c r="AL264" s="56">
        <f>AO264+AQ264-[3]Sheet1!$AH265</f>
        <v>0</v>
      </c>
      <c r="AM264" s="56">
        <f t="shared" si="25"/>
        <v>0</v>
      </c>
      <c r="AN264" s="55">
        <f t="shared" si="21"/>
        <v>0</v>
      </c>
      <c r="AO264" s="56"/>
      <c r="AP264" s="55" t="str">
        <f t="shared" si="22"/>
        <v/>
      </c>
      <c r="AQ264" s="56"/>
      <c r="AR264" s="21">
        <v>28</v>
      </c>
    </row>
    <row r="265" spans="27:44" ht="22.35" customHeight="1">
      <c r="AA265" s="58">
        <v>8800</v>
      </c>
      <c r="AB265" s="58" t="s">
        <v>190</v>
      </c>
      <c r="AC265" s="59" t="s">
        <v>191</v>
      </c>
      <c r="AE265" s="58" t="s">
        <v>192</v>
      </c>
      <c r="AF265" s="58" t="s">
        <v>193</v>
      </c>
      <c r="AG265" s="58" t="s">
        <v>67</v>
      </c>
      <c r="AH265" s="60">
        <f t="shared" si="18"/>
        <v>0</v>
      </c>
      <c r="AI265" s="58">
        <f t="shared" si="19"/>
        <v>0</v>
      </c>
      <c r="AJ265" s="58"/>
      <c r="AK265" s="61" t="e">
        <f t="shared" si="28"/>
        <v>#VALUE!</v>
      </c>
      <c r="AL265" s="61">
        <f>AO265+AQ265-[3]Sheet1!$AH266</f>
        <v>0</v>
      </c>
      <c r="AM265" s="61">
        <f t="shared" si="25"/>
        <v>0</v>
      </c>
      <c r="AN265" s="61" t="e">
        <f t="shared" si="21"/>
        <v>#VALUE!</v>
      </c>
      <c r="AO265" s="62"/>
      <c r="AP265" s="61" t="str">
        <f t="shared" si="22"/>
        <v/>
      </c>
      <c r="AQ265" s="62"/>
    </row>
    <row r="266" spans="27:44" ht="22.35" customHeight="1">
      <c r="AA266" s="58">
        <v>8810</v>
      </c>
      <c r="AB266" s="58" t="s">
        <v>194</v>
      </c>
      <c r="AC266" s="59" t="s">
        <v>191</v>
      </c>
      <c r="AE266" s="58" t="s">
        <v>192</v>
      </c>
      <c r="AF266" s="58" t="s">
        <v>195</v>
      </c>
      <c r="AG266" s="58" t="s">
        <v>67</v>
      </c>
      <c r="AH266" s="60">
        <f t="shared" si="18"/>
        <v>0</v>
      </c>
      <c r="AI266" s="58">
        <f t="shared" si="19"/>
        <v>0</v>
      </c>
      <c r="AJ266" s="58"/>
      <c r="AK266" s="61" t="e">
        <f t="shared" si="28"/>
        <v>#VALUE!</v>
      </c>
      <c r="AL266" s="61">
        <f>AO266+AQ266-[3]Sheet1!$AH267</f>
        <v>0</v>
      </c>
      <c r="AM266" s="61">
        <f t="shared" si="25"/>
        <v>0</v>
      </c>
      <c r="AN266" s="61" t="e">
        <f t="shared" si="21"/>
        <v>#VALUE!</v>
      </c>
      <c r="AO266" s="62"/>
      <c r="AP266" s="61" t="str">
        <f t="shared" si="22"/>
        <v/>
      </c>
      <c r="AQ266" s="62"/>
    </row>
    <row r="267" spans="27:44" ht="22.35" customHeight="1">
      <c r="AA267" s="58">
        <v>8820</v>
      </c>
      <c r="AB267" s="58" t="s">
        <v>196</v>
      </c>
      <c r="AC267" s="59" t="s">
        <v>191</v>
      </c>
      <c r="AE267" s="58" t="s">
        <v>192</v>
      </c>
      <c r="AF267" s="58" t="s">
        <v>195</v>
      </c>
      <c r="AG267" s="58" t="s">
        <v>67</v>
      </c>
      <c r="AH267" s="60">
        <f t="shared" ref="AH267" si="29">SUMIF(O:O,AA267,P:P)</f>
        <v>0</v>
      </c>
      <c r="AI267" s="58">
        <f t="shared" ref="AI267" si="30">SUMIF(O:O,AA267,V:V)</f>
        <v>0</v>
      </c>
      <c r="AJ267" s="58"/>
      <c r="AK267" s="61" t="e">
        <f t="shared" si="28"/>
        <v>#VALUE!</v>
      </c>
      <c r="AL267" s="61">
        <f>AO267+AQ267-[3]Sheet1!$AH268</f>
        <v>0</v>
      </c>
      <c r="AM267" s="61">
        <f t="shared" si="25"/>
        <v>0</v>
      </c>
      <c r="AN267" s="61" t="e">
        <f t="shared" si="21"/>
        <v>#VALUE!</v>
      </c>
      <c r="AO267" s="62"/>
      <c r="AP267" s="61" t="str">
        <f t="shared" si="22"/>
        <v/>
      </c>
      <c r="AQ267" s="62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37">
    <mergeCell ref="AD4:AD6"/>
    <mergeCell ref="AC4:AC6"/>
    <mergeCell ref="AB4:AB6"/>
    <mergeCell ref="AA4:AA6"/>
    <mergeCell ref="A1:B1"/>
    <mergeCell ref="C1:D1"/>
    <mergeCell ref="E1:F1"/>
    <mergeCell ref="U1:V1"/>
    <mergeCell ref="N4:N6"/>
    <mergeCell ref="M4:M6"/>
    <mergeCell ref="L4:L6"/>
    <mergeCell ref="J4:J6"/>
    <mergeCell ref="I4:I6"/>
    <mergeCell ref="H4:H6"/>
    <mergeCell ref="G4:G6"/>
    <mergeCell ref="H7:H9"/>
    <mergeCell ref="G7:G9"/>
    <mergeCell ref="AD7:AD9"/>
    <mergeCell ref="AC7:AC9"/>
    <mergeCell ref="AB7:AB9"/>
    <mergeCell ref="AA7:AA9"/>
    <mergeCell ref="N7:N9"/>
    <mergeCell ref="M7:M9"/>
    <mergeCell ref="L7:L9"/>
    <mergeCell ref="J7:J9"/>
    <mergeCell ref="I7:I9"/>
    <mergeCell ref="M10:M14"/>
    <mergeCell ref="N10:N14"/>
    <mergeCell ref="AD10:AD14"/>
    <mergeCell ref="AC10:AC14"/>
    <mergeCell ref="AB10:AB14"/>
    <mergeCell ref="AA10:AA14"/>
    <mergeCell ref="G10:G14"/>
    <mergeCell ref="H10:H14"/>
    <mergeCell ref="I10:I14"/>
    <mergeCell ref="J10:J14"/>
    <mergeCell ref="L10:L14"/>
    <mergeCell ref="H15:H16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J15:J16"/>
    <mergeCell ref="I15:I16"/>
    <mergeCell ref="H17:H18"/>
    <mergeCell ref="G17:G18"/>
    <mergeCell ref="AD17:AD18"/>
    <mergeCell ref="AC17:AC18"/>
    <mergeCell ref="AB17:AB18"/>
    <mergeCell ref="AA17:AA18"/>
    <mergeCell ref="N17:N18"/>
    <mergeCell ref="M17:M18"/>
    <mergeCell ref="L17:L18"/>
    <mergeCell ref="J17:J18"/>
    <mergeCell ref="I17:I18"/>
    <mergeCell ref="H19:H20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J19:J20"/>
    <mergeCell ref="I19:I20"/>
    <mergeCell ref="AD22:AD25"/>
    <mergeCell ref="AC22:AC25"/>
    <mergeCell ref="AB22:AB25"/>
    <mergeCell ref="AA22:AA25"/>
    <mergeCell ref="G22:G25"/>
    <mergeCell ref="H22:H25"/>
    <mergeCell ref="I22:I25"/>
    <mergeCell ref="J22:J25"/>
    <mergeCell ref="L22:L25"/>
    <mergeCell ref="M22:M25"/>
    <mergeCell ref="N22:N25"/>
    <mergeCell ref="H27:H28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J27:J28"/>
    <mergeCell ref="I27:I28"/>
    <mergeCell ref="H30:H32"/>
    <mergeCell ref="G30:G32"/>
    <mergeCell ref="AE30:AE32"/>
    <mergeCell ref="AD30:AD32"/>
    <mergeCell ref="AC30:AC32"/>
    <mergeCell ref="AB30:AB32"/>
    <mergeCell ref="AA30:AA32"/>
    <mergeCell ref="N30:N32"/>
    <mergeCell ref="M30:M32"/>
    <mergeCell ref="L30:L32"/>
    <mergeCell ref="J30:J32"/>
    <mergeCell ref="I30:I32"/>
    <mergeCell ref="H33:H34"/>
    <mergeCell ref="G33:G34"/>
    <mergeCell ref="AD33:AD34"/>
    <mergeCell ref="AC33:AC34"/>
    <mergeCell ref="AB33:AB34"/>
    <mergeCell ref="AA33:AA34"/>
    <mergeCell ref="N33:N34"/>
    <mergeCell ref="M33:M34"/>
    <mergeCell ref="L33:L34"/>
    <mergeCell ref="J33:J34"/>
    <mergeCell ref="I33:I34"/>
    <mergeCell ref="G37:G38"/>
    <mergeCell ref="N39:N44"/>
    <mergeCell ref="M39:M44"/>
    <mergeCell ref="L39:L44"/>
    <mergeCell ref="J39:J44"/>
    <mergeCell ref="I39:I44"/>
    <mergeCell ref="H39:H43"/>
    <mergeCell ref="G39:G44"/>
    <mergeCell ref="N37:N38"/>
    <mergeCell ref="M37:M38"/>
    <mergeCell ref="L37:L38"/>
    <mergeCell ref="J37:J38"/>
    <mergeCell ref="I37:I38"/>
    <mergeCell ref="AD39:AD44"/>
    <mergeCell ref="AC39:AC44"/>
    <mergeCell ref="AB39:AB44"/>
    <mergeCell ref="AA39:AA44"/>
    <mergeCell ref="AC37:AC38"/>
    <mergeCell ref="AB37:AB38"/>
    <mergeCell ref="AA37:AA38"/>
    <mergeCell ref="AD37:AD38"/>
    <mergeCell ref="H37:H38"/>
  </mergeCells>
  <conditionalFormatting sqref="G2:J3 AD2:AD4 Z2:Z200 J4 J7 AD7 J10 AD10 G15:J15 AD15 G17:J17 AD17 G19:J19 AD19 G21:J22 AD21:AD22 G26:J27 AD26:AD27 G29:J30 AD29:AD30 G33:J33 AD33 G35:J37 AD35:AD37 G39:J39 H44 G45:J200 AD45:AD200">
    <cfRule type="expression" dxfId="4" priority="65">
      <formula>$E2</formula>
    </cfRule>
    <cfRule type="expression" dxfId="3" priority="63">
      <formula>$A2</formula>
    </cfRule>
  </conditionalFormatting>
  <conditionalFormatting sqref="K2:Z2 G2:J3 AA2:AF4 Q3:Z200 J4 J7 AA7:AF7 J10 AA10:AF10 G15:P15 AA15:AF15 G17:P17 AA17:AF17 G19:P19 AA19:AF19 G21:P22 AA21:AF22 G26:P27 AA26:AF27 G29:P30 AA29:AF30 G33:P33 AA33:AF33 G35:P37 AA35:AF37 G39:P39 H44 G45:P200 AA45:AF200 K3:P3 H4 K4:K14 O4:P14 AE5:AF6 H7 AE8:AF9 H10 AE11:AF14 K16 O16:P16 AE16:AF16 K18 O18:P18 AE18:AF18 K20 O20:P20 AE20:AF20 K23:K25 O23:P25 AE23:AF25 K28 O28:P28 AE28:AF28 K31:K32 O31:P32 AF31:AF32 K34 O34:P34 AE34:AF34 K38 O38:P38 AE38:AF44 K40:K44 O40:P44">
    <cfRule type="expression" dxfId="2" priority="64">
      <formula>$C2</formula>
    </cfRule>
  </conditionalFormatting>
  <conditionalFormatting sqref="W2:W200">
    <cfRule type="expression" dxfId="1" priority="62">
      <formula>$AG2</formula>
    </cfRule>
  </conditionalFormatting>
  <conditionalFormatting sqref="AA39:AC39">
    <cfRule type="expression" dxfId="0" priority="83">
      <formula>$C38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{97BFB320-8FCC-434A-A0C1-0145B2C9C974}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{40736F68-B669-4187-A619-04FB6714CAE5}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{3E35BF03-0874-4983-B7DE-F0EB1A58E4C0}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{EA0D3487-1EC9-4F52-9EED-5773797EA449}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{F8F8F300-776C-418E-BF7F-78074433F8EF}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{BCA94963-9D48-450B-A785-0E5312BE8B59}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{208F5B2F-B39B-4669-9BB2-1BBB38B11E82}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{F2B13834-48BD-437A-9847-2EDFA1142C6A}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{4AE7DA73-99FD-4665-93D7-868845CCCEBC}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{965930E2-BBC3-4B70-A4D7-0C49416CED95}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{4B258103-D9E5-4C0B-87DF-4D61AFF2E65F}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{7C1EBF76-9398-468F-9DED-0B89E5D5A96E}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{A6E85694-9D7A-4EDF-AD72-3D4C82848F6C}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{0AF900FA-4E20-4CE0-8C45-C3DC5280757A}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{3D1ECA53-F4AF-4EFC-AE86-94E81491FAD9}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{F0FA9B4A-D37A-402B-B3BF-5FF901DC9B4F}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{6AC29383-6D9A-465B-9EFB-32A98555DCC4}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{939DE1D0-02E2-42CD-8E18-A83261710027}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{372612F5-AA8D-4209-8AF8-16893A78A76F}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{B7EF5F8A-CA6C-44D3-B83B-C5BC33240525}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{2F806A0E-1E2E-401C-B7B8-63791536239D}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{025AC1E4-C76F-4171-9659-A420A6E35CCE}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{D270A2CE-5C47-4761-8F4F-66A9162BF171}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{8BCAD018-3D5F-4BF0-8588-63E33138A061}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{0DACECB1-EFF4-4183-A165-CB613F57CF46}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{36EDFC23-3DAC-44E1-B858-93547BDCA362}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{10FCF1D4-6FF4-4EC9-9EC2-963A113ACDC4}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{7FB5030A-2C82-4B7E-93BD-9A9E67808A97}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{AAE6646E-8DF3-43F1-BF7C-DF48D8C7D5E9}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{31FCF7D3-527C-4095-9ADC-7E0170DEC6BB}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{D9BC69CF-915D-4757-A9BC-158F88157BBA}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{8259F726-645A-4F6D-9972-A8718BBA3B16}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{C51805C0-2088-452D-B17E-B38F9732D08A}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{72A0644C-5550-4C6A-83AF-D851046D1717}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{7C8E1207-18E3-4D10-A5DE-E5652430E034}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{E1C3EE61-A2CD-44D6-B133-CB84FD7F2FF2}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{075021FF-5461-48E4-B52F-CDDF0D92C46F}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{F783CE46-5800-41CF-ABDF-1E86DFF22895}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{69D9DA9A-E27B-487E-8E65-2049286E300F}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{B5A4C65F-A3DC-40D8-822F-0F83490FD29E}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{AD29C0E4-F20E-4C34-BC81-9BCB8024C443}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{CFB48FCB-0B77-4DED-9C90-969137F257F6}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{7C70FA36-AF8D-4127-BD37-3D1D2B98A739}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{AA3C7880-BE43-4FDA-BDF1-8B74A789EC7E}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{0169F7A4-1072-44FC-8C57-6600A489A544}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{8FAC1DC6-0FDD-46BC-B15B-25DB38536E3D}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{8C8EC244-A7DE-4F32-9C7D-C233691302F8}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{6CD2D287-26C6-4BBB-8428-E1BFB9530F15}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{1F6379C5-883F-49F8-A9AE-209BF28E1D96}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{884900DC-D8AD-4CC4-B632-4499A4CC0116}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{BF411942-5E39-4847-A45F-B9979C94E436}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{9F4C08CD-1520-4A35-8DA1-83323BA04AA9}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{115C7D34-5CD7-44A2-9EEA-F245CF170624}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{3F8D4D33-5464-4822-8C41-AC2D859833D8}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{18FA76AB-1203-45B0-8861-B03A1748EFDA}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{4C591A91-C724-46DE-A949-D3DD29127441}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{05533122-12A7-43F5-9A5C-9E679157885B}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{BA24A6D2-CD51-45D5-A69A-20F12F15949C}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{BAEF549A-1EF2-44E1-AA3C-D09EFC231069}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{0D761C38-6710-4324-BEA5-A9AA800E09B3}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{B6974B71-0CAC-41AD-BB9C-934E0E678BCC}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BFB320-8FCC-434A-A0C1-0145B2C9C97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0736F68-B669-4187-A619-04FB6714CAE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E35BF03-0874-4983-B7DE-F0EB1A58E4C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A0D3487-1EC9-4F52-9EED-5773797EA44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8F8F300-776C-418E-BF7F-78074433F8E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CA94963-9D48-450B-A785-0E5312BE8B5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08F5B2F-B39B-4669-9BB2-1BBB38B11E8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2B13834-48BD-437A-9847-2EDFA1142C6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AE7DA73-99FD-4665-93D7-868845CCCEB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65930E2-BBC3-4B70-A4D7-0C49416CED9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258103-D9E5-4C0B-87DF-4D61AFF2E65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C1EBF76-9398-468F-9DED-0B89E5D5A96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6E85694-9D7A-4EDF-AD72-3D4C82848F6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AF900FA-4E20-4CE0-8C45-C3DC5280757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D1ECA53-F4AF-4EFC-AE86-94E81491FAD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0FA9B4A-D37A-402B-B3BF-5FF901DC9B4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AC29383-6D9A-465B-9EFB-32A98555DCC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39DE1D0-02E2-42CD-8E18-A8326171002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72612F5-AA8D-4209-8AF8-16893A78A76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7EF5F8A-CA6C-44D3-B83B-C5BC3324052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F806A0E-1E2E-401C-B7B8-63791536239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25AC1E4-C76F-4171-9659-A420A6E35CC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270A2CE-5C47-4761-8F4F-66A9162BF17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BCAD018-3D5F-4BF0-8588-63E33138A06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DACECB1-EFF4-4183-A165-CB613F57CF4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6EDFC23-3DAC-44E1-B858-93547BDCA3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0FCF1D4-6FF4-4EC9-9EC2-963A113ACDC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FB5030A-2C82-4B7E-93BD-9A9E67808A9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AE6646E-8DF3-43F1-BF7C-DF48D8C7D5E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1FCF7D3-527C-4095-9ADC-7E0170DEC6B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9BC69CF-915D-4757-A9BC-158F88157BB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259F726-645A-4F6D-9972-A8718BBA3B1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51805C0-2088-452D-B17E-B38F9732D08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72A0644C-5550-4C6A-83AF-D851046D171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C8E1207-18E3-4D10-A5DE-E5652430E03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1C3EE61-A2CD-44D6-B133-CB84FD7F2FF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75021FF-5461-48E4-B52F-CDDF0D92C46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783CE46-5800-41CF-ABDF-1E86DFF2289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9D9DA9A-E27B-487E-8E65-2049286E300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5A4C65F-A3DC-40D8-822F-0F83490FD29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D29C0E4-F20E-4C34-BC81-9BCB8024C44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FB48FCB-0B77-4DED-9C90-969137F257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C70FA36-AF8D-4127-BD37-3D1D2B98A73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A3C7880-BE43-4FDA-BDF1-8B74A789EC7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169F7A4-1072-44FC-8C57-6600A489A54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FAC1DC6-0FDD-46BC-B15B-25DB38536E3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C8EC244-A7DE-4F32-9C7D-C233691302F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CD2D287-26C6-4BBB-8428-E1BFB9530F1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F6379C5-883F-49F8-A9AE-209BF28E1D9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84900DC-D8AD-4CC4-B632-4499A4CC011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F411942-5E39-4847-A45F-B9979C94E43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F4C08CD-1520-4A35-8DA1-83323BA04AA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15C7D34-5CD7-44A2-9EEA-F245CF17062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F8D4D33-5464-4822-8C41-AC2D859833D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8FA76AB-1203-45B0-8861-B03A1748EF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C591A91-C724-46DE-A949-D3DD2912744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5533122-12A7-43F5-9A5C-9E679157885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A24A6D2-CD51-45D5-A69A-20F12F15949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AEF549A-1EF2-44E1-AA3C-D09EFC23106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D761C38-6710-4324-BEA5-A9AA800E09B3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6974B71-0CAC-41AD-BB9C-934E0E678BC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1</vt:lpstr>
      <vt:lpstr>2</vt:lpstr>
      <vt:lpstr>3</vt:lpstr>
      <vt:lpstr>5</vt:lpstr>
      <vt:lpstr>6</vt:lpstr>
      <vt:lpstr>7</vt:lpstr>
      <vt:lpstr>8</vt:lpstr>
      <vt:lpstr>9</vt:lpstr>
      <vt:lpstr>10</vt:lpstr>
      <vt:lpstr>12</vt:lpstr>
      <vt:lpstr>13</vt:lpstr>
      <vt:lpstr>16</vt:lpstr>
      <vt:lpstr>17</vt:lpstr>
      <vt:lpstr>19</vt:lpstr>
      <vt:lpstr>20</vt:lpstr>
      <vt:lpstr>21</vt:lpstr>
      <vt:lpstr>22</vt:lpstr>
      <vt:lpstr>23</vt:lpstr>
      <vt:lpstr>24</vt:lpstr>
      <vt:lpstr>26</vt:lpstr>
      <vt:lpstr>27</vt:lpstr>
      <vt:lpstr>29</vt:lpstr>
      <vt:lpstr>30</vt:lpstr>
      <vt:lpstr>31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Noshad Shokouhfar</dc:creator>
  <cp:keywords/>
  <dc:description/>
  <cp:lastModifiedBy>Noshad Shokouhfar</cp:lastModifiedBy>
  <cp:revision/>
  <dcterms:created xsi:type="dcterms:W3CDTF">2024-04-15T11:16:25Z</dcterms:created>
  <dcterms:modified xsi:type="dcterms:W3CDTF">2024-06-20T09:36:51Z</dcterms:modified>
  <cp:category/>
  <cp:contentStatus/>
</cp:coreProperties>
</file>