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بهار 1403\02 - اردیبهشت\"/>
    </mc:Choice>
  </mc:AlternateContent>
  <xr:revisionPtr revIDLastSave="0" documentId="13_ncr:1_{C80A3751-799B-4D12-93B9-4F55C62D4D3B}" xr6:coauthVersionLast="47" xr6:coauthVersionMax="47" xr10:uidLastSave="{00000000-0000-0000-0000-000000000000}"/>
  <bookViews>
    <workbookView xWindow="-108" yWindow="-108" windowWidth="23256" windowHeight="12456" tabRatio="996" firstSheet="13" activeTab="15" xr2:uid="{F59F9B65-EDFD-4CEC-80EC-BC9E75FC2306}"/>
  </bookViews>
  <sheets>
    <sheet name="1" sheetId="1" r:id="rId1"/>
    <sheet name="2" sheetId="2" r:id="rId2"/>
    <sheet name="3" sheetId="3" r:id="rId3"/>
    <sheet name="4" sheetId="4" r:id="rId4"/>
    <sheet name="5" sheetId="5" r:id="rId5"/>
    <sheet name="6" sheetId="6" r:id="rId6"/>
    <sheet name="8" sheetId="7" r:id="rId7"/>
    <sheet name="9" sheetId="8" r:id="rId8"/>
    <sheet name="10" sheetId="9" r:id="rId9"/>
    <sheet name="11" sheetId="10" r:id="rId10"/>
    <sheet name="12" sheetId="11" r:id="rId11"/>
    <sheet name="13" sheetId="12" r:id="rId12"/>
    <sheet name="16" sheetId="13" r:id="rId13"/>
    <sheet name="17" sheetId="14" r:id="rId14"/>
    <sheet name="18" sheetId="15" r:id="rId15"/>
    <sheet name="19" sheetId="16" r:id="rId16"/>
    <sheet name="20" sheetId="17" r:id="rId17"/>
    <sheet name="22" sheetId="18" r:id="rId18"/>
    <sheet name="23" sheetId="19" r:id="rId19"/>
    <sheet name="24" sheetId="20" r:id="rId20"/>
    <sheet name="25" sheetId="21" r:id="rId21"/>
    <sheet name="26" sheetId="22" r:id="rId22"/>
    <sheet name="27" sheetId="23" r:id="rId23"/>
    <sheet name="29" sheetId="24" r:id="rId24"/>
    <sheet name="30" sheetId="25" r:id="rId25"/>
    <sheet name="31" sheetId="26" r:id="rId26"/>
  </sheets>
  <externalReferences>
    <externalReference r:id="rId27"/>
    <externalReference r:id="rId28"/>
    <externalReference r:id="rId2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0" i="26" l="1"/>
  <c r="V60" i="25" l="1"/>
  <c r="W60" i="25" s="1"/>
  <c r="T60" i="25"/>
  <c r="X60" i="25" s="1"/>
  <c r="Z60" i="25" s="1"/>
  <c r="S60" i="25"/>
  <c r="Q60" i="25"/>
  <c r="K60" i="25"/>
  <c r="V59" i="25"/>
  <c r="W59" i="25" s="1"/>
  <c r="T59" i="25"/>
  <c r="X59" i="25" s="1"/>
  <c r="Z59" i="25" s="1"/>
  <c r="S59" i="25"/>
  <c r="Q59" i="25"/>
  <c r="K59" i="25"/>
  <c r="K58" i="25"/>
  <c r="V4" i="26"/>
  <c r="W4" i="26" s="1"/>
  <c r="T4" i="26"/>
  <c r="X4" i="26" s="1"/>
  <c r="Z4" i="26" s="1"/>
  <c r="S4" i="26"/>
  <c r="Q4" i="26"/>
  <c r="K4" i="26"/>
  <c r="V5" i="24"/>
  <c r="W5" i="24" s="1"/>
  <c r="T5" i="24"/>
  <c r="X5" i="24" s="1"/>
  <c r="Z5" i="24" s="1"/>
  <c r="S5" i="24"/>
  <c r="Q5" i="24"/>
  <c r="K5" i="24"/>
  <c r="V3" i="26"/>
  <c r="W3" i="26" s="1"/>
  <c r="T3" i="26"/>
  <c r="X3" i="26" s="1"/>
  <c r="Z3" i="26" s="1"/>
  <c r="S3" i="26"/>
  <c r="Q3" i="26"/>
  <c r="K3" i="26"/>
  <c r="V2" i="26"/>
  <c r="W2" i="26" s="1"/>
  <c r="T2" i="26"/>
  <c r="X2" i="26" s="1"/>
  <c r="Z2" i="26" s="1"/>
  <c r="S2" i="26"/>
  <c r="Q2" i="26"/>
  <c r="K2" i="26"/>
  <c r="V4" i="24"/>
  <c r="W4" i="24" s="1"/>
  <c r="T4" i="24"/>
  <c r="X4" i="24" s="1"/>
  <c r="Z4" i="24" s="1"/>
  <c r="S4" i="24"/>
  <c r="Q4" i="24"/>
  <c r="K4" i="24"/>
  <c r="V3" i="24"/>
  <c r="W3" i="24" s="1"/>
  <c r="T3" i="24"/>
  <c r="X3" i="24" s="1"/>
  <c r="Z3" i="24" s="1"/>
  <c r="S3" i="24"/>
  <c r="Q3" i="24"/>
  <c r="K3" i="24"/>
  <c r="V31" i="22"/>
  <c r="W31" i="22" s="1"/>
  <c r="T31" i="22"/>
  <c r="X31" i="22" s="1"/>
  <c r="Z31" i="22" s="1"/>
  <c r="S31" i="22"/>
  <c r="Q31" i="22"/>
  <c r="K31" i="22"/>
  <c r="V30" i="22"/>
  <c r="W30" i="22" s="1"/>
  <c r="T30" i="22"/>
  <c r="X30" i="22" s="1"/>
  <c r="Z30" i="22" s="1"/>
  <c r="S30" i="22"/>
  <c r="Q30" i="22"/>
  <c r="K30" i="22"/>
  <c r="Q40" i="23"/>
  <c r="S40" i="23"/>
  <c r="T40" i="23"/>
  <c r="X40" i="23" s="1"/>
  <c r="Z40" i="23" s="1"/>
  <c r="V40" i="23"/>
  <c r="W40" i="23" s="1"/>
  <c r="W2" i="24"/>
  <c r="V2" i="24"/>
  <c r="T2" i="24"/>
  <c r="X2" i="24" s="1"/>
  <c r="Z2" i="24" s="1"/>
  <c r="S2" i="24"/>
  <c r="Q2" i="24"/>
  <c r="K2" i="24"/>
  <c r="V29" i="22"/>
  <c r="W29" i="22" s="1"/>
  <c r="T29" i="22"/>
  <c r="X29" i="22" s="1"/>
  <c r="Z29" i="22" s="1"/>
  <c r="S29" i="22"/>
  <c r="Q29" i="22"/>
  <c r="K29" i="22"/>
  <c r="V28" i="22"/>
  <c r="W28" i="22" s="1"/>
  <c r="T28" i="22"/>
  <c r="X28" i="22" s="1"/>
  <c r="Z28" i="22" s="1"/>
  <c r="S28" i="22"/>
  <c r="Q28" i="22"/>
  <c r="K28" i="22"/>
  <c r="V27" i="22"/>
  <c r="W27" i="22" s="1"/>
  <c r="T27" i="22"/>
  <c r="X27" i="22" s="1"/>
  <c r="Z27" i="22" s="1"/>
  <c r="S27" i="22"/>
  <c r="Q27" i="22"/>
  <c r="K27" i="22"/>
  <c r="V26" i="22"/>
  <c r="W26" i="22" s="1"/>
  <c r="T26" i="22"/>
  <c r="X26" i="22" s="1"/>
  <c r="Z26" i="22" s="1"/>
  <c r="S26" i="22"/>
  <c r="Q26" i="22"/>
  <c r="K26" i="22"/>
  <c r="Q8" i="21" l="1"/>
  <c r="W34" i="20"/>
  <c r="V34" i="20"/>
  <c r="T34" i="20"/>
  <c r="X34" i="20" s="1"/>
  <c r="Z34" i="20" s="1"/>
  <c r="S34" i="20"/>
  <c r="Q34" i="20"/>
  <c r="K34" i="20"/>
  <c r="V5" i="23"/>
  <c r="W5" i="23" s="1"/>
  <c r="T5" i="23"/>
  <c r="X5" i="23" s="1"/>
  <c r="Z5" i="23" s="1"/>
  <c r="S5" i="23"/>
  <c r="Q5" i="23"/>
  <c r="K5" i="23"/>
  <c r="V4" i="23"/>
  <c r="W4" i="23" s="1"/>
  <c r="T4" i="23"/>
  <c r="X4" i="23" s="1"/>
  <c r="Z4" i="23" s="1"/>
  <c r="S4" i="23"/>
  <c r="Q4" i="23"/>
  <c r="K4" i="23"/>
  <c r="V3" i="23"/>
  <c r="W3" i="23" s="1"/>
  <c r="T3" i="23"/>
  <c r="X3" i="23" s="1"/>
  <c r="Z3" i="23" s="1"/>
  <c r="S3" i="23"/>
  <c r="Q3" i="23"/>
  <c r="K3" i="23"/>
  <c r="V2" i="23"/>
  <c r="W2" i="23" s="1"/>
  <c r="T2" i="23"/>
  <c r="X2" i="23" s="1"/>
  <c r="Z2" i="23" s="1"/>
  <c r="S2" i="23"/>
  <c r="Q2" i="23"/>
  <c r="K2" i="23"/>
  <c r="V3" i="20"/>
  <c r="W3" i="20" s="1"/>
  <c r="T3" i="20"/>
  <c r="X3" i="20" s="1"/>
  <c r="Z3" i="20" s="1"/>
  <c r="S3" i="20"/>
  <c r="Q3" i="20"/>
  <c r="K3" i="20"/>
  <c r="V2" i="20"/>
  <c r="W2" i="20" s="1"/>
  <c r="T2" i="20"/>
  <c r="X2" i="20" s="1"/>
  <c r="Z2" i="20" s="1"/>
  <c r="S2" i="20"/>
  <c r="Q2" i="20"/>
  <c r="K2" i="20"/>
  <c r="Q54" i="16"/>
  <c r="V41" i="13" l="1"/>
  <c r="W41" i="13" s="1"/>
  <c r="T41" i="13"/>
  <c r="X41" i="13" s="1"/>
  <c r="Z41" i="13" s="1"/>
  <c r="S41" i="13"/>
  <c r="Q41" i="13"/>
  <c r="K41" i="13"/>
  <c r="V49" i="14"/>
  <c r="W49" i="14" s="1"/>
  <c r="T49" i="14"/>
  <c r="X49" i="14" s="1"/>
  <c r="Z49" i="14" s="1"/>
  <c r="S49" i="14"/>
  <c r="Q49" i="14"/>
  <c r="K49" i="14"/>
  <c r="V48" i="14"/>
  <c r="W48" i="14" s="1"/>
  <c r="T48" i="14"/>
  <c r="X48" i="14" s="1"/>
  <c r="Z48" i="14" s="1"/>
  <c r="S48" i="14"/>
  <c r="Q48" i="14"/>
  <c r="K48" i="14"/>
  <c r="V47" i="14"/>
  <c r="W47" i="14" s="1"/>
  <c r="T47" i="14"/>
  <c r="X47" i="14" s="1"/>
  <c r="Z47" i="14" s="1"/>
  <c r="S47" i="14"/>
  <c r="Q47" i="14"/>
  <c r="K47" i="14"/>
  <c r="V46" i="14"/>
  <c r="W46" i="14" s="1"/>
  <c r="T46" i="14"/>
  <c r="X46" i="14" s="1"/>
  <c r="Z46" i="14" s="1"/>
  <c r="S46" i="14"/>
  <c r="Q46" i="14"/>
  <c r="K46" i="14"/>
  <c r="V45" i="14"/>
  <c r="W45" i="14" s="1"/>
  <c r="T45" i="14"/>
  <c r="X45" i="14" s="1"/>
  <c r="Z45" i="14" s="1"/>
  <c r="S45" i="14"/>
  <c r="Q45" i="14"/>
  <c r="K45" i="14"/>
  <c r="V44" i="14"/>
  <c r="W44" i="14" s="1"/>
  <c r="T44" i="14"/>
  <c r="X44" i="14" s="1"/>
  <c r="Z44" i="14" s="1"/>
  <c r="S44" i="14"/>
  <c r="Q44" i="14"/>
  <c r="K44" i="14"/>
  <c r="K50" i="14"/>
  <c r="Q50" i="14"/>
  <c r="S50" i="14"/>
  <c r="T50" i="14"/>
  <c r="X50" i="14" s="1"/>
  <c r="Z50" i="14" s="1"/>
  <c r="V50" i="14"/>
  <c r="W50" i="14"/>
  <c r="K36" i="13"/>
  <c r="Q36" i="13"/>
  <c r="S36" i="13"/>
  <c r="T36" i="13"/>
  <c r="X36" i="13" s="1"/>
  <c r="Z36" i="13" s="1"/>
  <c r="V36" i="13"/>
  <c r="W36" i="13"/>
  <c r="V3" i="17" l="1"/>
  <c r="W3" i="17" s="1"/>
  <c r="T3" i="17"/>
  <c r="X3" i="17" s="1"/>
  <c r="Z3" i="17" s="1"/>
  <c r="S3" i="17"/>
  <c r="Q3" i="17"/>
  <c r="K3" i="17"/>
  <c r="V2" i="17"/>
  <c r="AG2" i="17" s="1"/>
  <c r="T2" i="17"/>
  <c r="X2" i="17" s="1"/>
  <c r="Z2" i="17" s="1"/>
  <c r="S2" i="17"/>
  <c r="Q2" i="17"/>
  <c r="K2" i="17"/>
  <c r="AG9" i="10"/>
  <c r="AH9" i="10"/>
  <c r="AL267" i="26"/>
  <c r="AN267" i="26" s="1"/>
  <c r="AI267" i="26"/>
  <c r="AH267" i="26"/>
  <c r="AK267" i="26" s="1"/>
  <c r="AL266" i="26"/>
  <c r="AI266" i="26"/>
  <c r="AH266" i="26"/>
  <c r="AK266" i="26" s="1"/>
  <c r="AL265" i="26"/>
  <c r="AM265" i="26" s="1"/>
  <c r="AP265" i="26" s="1"/>
  <c r="AI265" i="26"/>
  <c r="AH265" i="26"/>
  <c r="AK265" i="26" s="1"/>
  <c r="AL264" i="26"/>
  <c r="AN264" i="26" s="1"/>
  <c r="AH264" i="26"/>
  <c r="AK264" i="26" s="1"/>
  <c r="AL263" i="26"/>
  <c r="AN263" i="26" s="1"/>
  <c r="AI263" i="26"/>
  <c r="AH263" i="26"/>
  <c r="AK263" i="26" s="1"/>
  <c r="AL262" i="26"/>
  <c r="AN262" i="26" s="1"/>
  <c r="AI262" i="26"/>
  <c r="AH262" i="26"/>
  <c r="AK262" i="26" s="1"/>
  <c r="AL261" i="26"/>
  <c r="AN261" i="26" s="1"/>
  <c r="AI261" i="26"/>
  <c r="AH261" i="26"/>
  <c r="AK261" i="26" s="1"/>
  <c r="AL260" i="26"/>
  <c r="AN260" i="26" s="1"/>
  <c r="AI260" i="26"/>
  <c r="AH260" i="26"/>
  <c r="AK260" i="26" s="1"/>
  <c r="AL259" i="26"/>
  <c r="AN259" i="26" s="1"/>
  <c r="AI259" i="26"/>
  <c r="AH259" i="26"/>
  <c r="AK259" i="26" s="1"/>
  <c r="AL258" i="26"/>
  <c r="AI258" i="26"/>
  <c r="AH258" i="26"/>
  <c r="AK258" i="26" s="1"/>
  <c r="AL257" i="26"/>
  <c r="AN257" i="26" s="1"/>
  <c r="AI257" i="26"/>
  <c r="AH257" i="26"/>
  <c r="AK257" i="26" s="1"/>
  <c r="AL256" i="26"/>
  <c r="AI256" i="26"/>
  <c r="AH256" i="26"/>
  <c r="AK256" i="26" s="1"/>
  <c r="AL255" i="26"/>
  <c r="AN255" i="26" s="1"/>
  <c r="AI255" i="26"/>
  <c r="AH255" i="26"/>
  <c r="AK255" i="26" s="1"/>
  <c r="AL254" i="26"/>
  <c r="AN254" i="26" s="1"/>
  <c r="AH254" i="26"/>
  <c r="AK254" i="26" s="1"/>
  <c r="AL253" i="26"/>
  <c r="AN253" i="26" s="1"/>
  <c r="AH253" i="26"/>
  <c r="AK253" i="26" s="1"/>
  <c r="AL252" i="26"/>
  <c r="AN252" i="26" s="1"/>
  <c r="AI252" i="26"/>
  <c r="AH252" i="26"/>
  <c r="AK252" i="26" s="1"/>
  <c r="AL251" i="26"/>
  <c r="AN251" i="26" s="1"/>
  <c r="AH251" i="26"/>
  <c r="AK251" i="26" s="1"/>
  <c r="AL250" i="26"/>
  <c r="AI250" i="26"/>
  <c r="AH250" i="26"/>
  <c r="AK250" i="26" s="1"/>
  <c r="AL249" i="26"/>
  <c r="AN249" i="26" s="1"/>
  <c r="AI249" i="26"/>
  <c r="AH249" i="26"/>
  <c r="AK249" i="26" s="1"/>
  <c r="AL248" i="26"/>
  <c r="AI248" i="26"/>
  <c r="AH248" i="26"/>
  <c r="AK248" i="26" s="1"/>
  <c r="AL247" i="26"/>
  <c r="AN247" i="26" s="1"/>
  <c r="AI247" i="26"/>
  <c r="AH247" i="26"/>
  <c r="AK247" i="26" s="1"/>
  <c r="AL246" i="26"/>
  <c r="AN246" i="26" s="1"/>
  <c r="AI246" i="26"/>
  <c r="AH246" i="26"/>
  <c r="AK246" i="26" s="1"/>
  <c r="AL245" i="26"/>
  <c r="AN245" i="26" s="1"/>
  <c r="AI245" i="26"/>
  <c r="AH245" i="26"/>
  <c r="AK245" i="26" s="1"/>
  <c r="AL244" i="26"/>
  <c r="AN244" i="26" s="1"/>
  <c r="AI244" i="26"/>
  <c r="AH244" i="26"/>
  <c r="AK244" i="26" s="1"/>
  <c r="AL243" i="26"/>
  <c r="AN243" i="26" s="1"/>
  <c r="AI243" i="26"/>
  <c r="AH243" i="26"/>
  <c r="AK243" i="26" s="1"/>
  <c r="AL242" i="26"/>
  <c r="AH242" i="26"/>
  <c r="AK242" i="26" s="1"/>
  <c r="AL241" i="26"/>
  <c r="AN241" i="26" s="1"/>
  <c r="AH241" i="26"/>
  <c r="AK241" i="26" s="1"/>
  <c r="AL240" i="26"/>
  <c r="AH240" i="26"/>
  <c r="AK240" i="26" s="1"/>
  <c r="AL239" i="26"/>
  <c r="AN239" i="26" s="1"/>
  <c r="AI239" i="26"/>
  <c r="AH239" i="26"/>
  <c r="AK239" i="26" s="1"/>
  <c r="AL238" i="26"/>
  <c r="AN238" i="26" s="1"/>
  <c r="AI238" i="26"/>
  <c r="AH238" i="26"/>
  <c r="AK238" i="26" s="1"/>
  <c r="AL237" i="26"/>
  <c r="AN237" i="26" s="1"/>
  <c r="AI237" i="26"/>
  <c r="AH237" i="26"/>
  <c r="AK237" i="26" s="1"/>
  <c r="AL236" i="26"/>
  <c r="AN236" i="26" s="1"/>
  <c r="AI236" i="26"/>
  <c r="AH236" i="26"/>
  <c r="AK236" i="26" s="1"/>
  <c r="AL235" i="26"/>
  <c r="AN235" i="26" s="1"/>
  <c r="AI235" i="26"/>
  <c r="AH235" i="26"/>
  <c r="AK235" i="26" s="1"/>
  <c r="AL234" i="26"/>
  <c r="AI234" i="26"/>
  <c r="AH234" i="26"/>
  <c r="AK234" i="26" s="1"/>
  <c r="AL233" i="26"/>
  <c r="AN233" i="26" s="1"/>
  <c r="AI233" i="26"/>
  <c r="AH233" i="26"/>
  <c r="AK233" i="26" s="1"/>
  <c r="AL232" i="26"/>
  <c r="AI232" i="26"/>
  <c r="AH232" i="26"/>
  <c r="AK232" i="26" s="1"/>
  <c r="AL231" i="26"/>
  <c r="AN231" i="26" s="1"/>
  <c r="AI231" i="26"/>
  <c r="AH231" i="26"/>
  <c r="AK231" i="26" s="1"/>
  <c r="AL230" i="26"/>
  <c r="AN230" i="26" s="1"/>
  <c r="AI230" i="26"/>
  <c r="AH230" i="26"/>
  <c r="AK230" i="26" s="1"/>
  <c r="AL229" i="26"/>
  <c r="AN229" i="26" s="1"/>
  <c r="AI229" i="26"/>
  <c r="AH229" i="26"/>
  <c r="AK229" i="26" s="1"/>
  <c r="AL228" i="26"/>
  <c r="AN228" i="26" s="1"/>
  <c r="AI228" i="26"/>
  <c r="AH228" i="26"/>
  <c r="AK228" i="26" s="1"/>
  <c r="AL227" i="26"/>
  <c r="AN227" i="26" s="1"/>
  <c r="AI227" i="26"/>
  <c r="AH227" i="26"/>
  <c r="AK227" i="26" s="1"/>
  <c r="AL226" i="26"/>
  <c r="AI226" i="26"/>
  <c r="AH226" i="26"/>
  <c r="AK226" i="26" s="1"/>
  <c r="AL225" i="26"/>
  <c r="AN225" i="26" s="1"/>
  <c r="AI225" i="26"/>
  <c r="AH225" i="26"/>
  <c r="AK225" i="26" s="1"/>
  <c r="AL224" i="26"/>
  <c r="AI224" i="26"/>
  <c r="AH224" i="26"/>
  <c r="AK224" i="26" s="1"/>
  <c r="AL223" i="26"/>
  <c r="AN223" i="26" s="1"/>
  <c r="AI223" i="26"/>
  <c r="AH223" i="26"/>
  <c r="AK223" i="26" s="1"/>
  <c r="AL222" i="26"/>
  <c r="AN222" i="26" s="1"/>
  <c r="AI222" i="26"/>
  <c r="AH222" i="26"/>
  <c r="AK222" i="26" s="1"/>
  <c r="AL221" i="26"/>
  <c r="AN221" i="26" s="1"/>
  <c r="AI221" i="26"/>
  <c r="AH221" i="26"/>
  <c r="AK221" i="26" s="1"/>
  <c r="AL220" i="26"/>
  <c r="AN220" i="26" s="1"/>
  <c r="AI220" i="26"/>
  <c r="AH220" i="26"/>
  <c r="AK220" i="26" s="1"/>
  <c r="AL219" i="26"/>
  <c r="AN219" i="26" s="1"/>
  <c r="AI219" i="26"/>
  <c r="AH219" i="26"/>
  <c r="AK219" i="26" s="1"/>
  <c r="AL218" i="26"/>
  <c r="AN218" i="26" s="1"/>
  <c r="AI218" i="26"/>
  <c r="AH218" i="26"/>
  <c r="AK218" i="26" s="1"/>
  <c r="AL217" i="26"/>
  <c r="AN217" i="26" s="1"/>
  <c r="AI217" i="26"/>
  <c r="AH217" i="26"/>
  <c r="AK217" i="26" s="1"/>
  <c r="AL216" i="26"/>
  <c r="AN216" i="26" s="1"/>
  <c r="AI216" i="26"/>
  <c r="AH216" i="26"/>
  <c r="AK216" i="26" s="1"/>
  <c r="AL215" i="26"/>
  <c r="AN215" i="26" s="1"/>
  <c r="AI215" i="26"/>
  <c r="AH215" i="26"/>
  <c r="AK215" i="26" s="1"/>
  <c r="AL214" i="26"/>
  <c r="AN214" i="26" s="1"/>
  <c r="AI214" i="26"/>
  <c r="AH214" i="26"/>
  <c r="AK214" i="26" s="1"/>
  <c r="AL213" i="26"/>
  <c r="AN213" i="26" s="1"/>
  <c r="AI213" i="26"/>
  <c r="AH213" i="26"/>
  <c r="AK213" i="26" s="1"/>
  <c r="AL212" i="26"/>
  <c r="AN212" i="26" s="1"/>
  <c r="AI212" i="26"/>
  <c r="AH212" i="26"/>
  <c r="AK212" i="26" s="1"/>
  <c r="AL211" i="26"/>
  <c r="AN211" i="26" s="1"/>
  <c r="AI211" i="26"/>
  <c r="AH211" i="26"/>
  <c r="AK211" i="26" s="1"/>
  <c r="AL210" i="26"/>
  <c r="AN210" i="26" s="1"/>
  <c r="AI210" i="26"/>
  <c r="AH210" i="26"/>
  <c r="AK210" i="26" s="1"/>
  <c r="AL209" i="26"/>
  <c r="AN209" i="26" s="1"/>
  <c r="AI209" i="26"/>
  <c r="AH209" i="26"/>
  <c r="AK209" i="26" s="1"/>
  <c r="AL208" i="26"/>
  <c r="AN208" i="26" s="1"/>
  <c r="AI208" i="26"/>
  <c r="AH208" i="26"/>
  <c r="AK208" i="26" s="1"/>
  <c r="AL207" i="26"/>
  <c r="AN207" i="26" s="1"/>
  <c r="AI207" i="26"/>
  <c r="AH207" i="26"/>
  <c r="AK207" i="26" s="1"/>
  <c r="AB207" i="26"/>
  <c r="AL206" i="26"/>
  <c r="AN206" i="26" s="1"/>
  <c r="AI206" i="26"/>
  <c r="AH206" i="26"/>
  <c r="AK206" i="26" s="1"/>
  <c r="AP205" i="26"/>
  <c r="AN205" i="26"/>
  <c r="AI205" i="26"/>
  <c r="AH205" i="26"/>
  <c r="AL204" i="26"/>
  <c r="AN204" i="26" s="1"/>
  <c r="AI204" i="26"/>
  <c r="AH204" i="26"/>
  <c r="AL203" i="26"/>
  <c r="AN203" i="26" s="1"/>
  <c r="AI203" i="26"/>
  <c r="AH203" i="26"/>
  <c r="AH200" i="26"/>
  <c r="W200" i="26"/>
  <c r="V200" i="26"/>
  <c r="AG200" i="26" s="1"/>
  <c r="T200" i="26"/>
  <c r="X200" i="26" s="1"/>
  <c r="Z200" i="26" s="1"/>
  <c r="S200" i="26"/>
  <c r="Q200" i="26"/>
  <c r="K200" i="26"/>
  <c r="AH199" i="26"/>
  <c r="V199" i="26"/>
  <c r="W199" i="26" s="1"/>
  <c r="T199" i="26"/>
  <c r="X199" i="26" s="1"/>
  <c r="Z199" i="26" s="1"/>
  <c r="S199" i="26"/>
  <c r="Q199" i="26"/>
  <c r="AH198" i="26"/>
  <c r="W198" i="26"/>
  <c r="V198" i="26"/>
  <c r="T198" i="26"/>
  <c r="X198" i="26" s="1"/>
  <c r="Z198" i="26" s="1"/>
  <c r="S198" i="26"/>
  <c r="Q198" i="26"/>
  <c r="AH197" i="26"/>
  <c r="W197" i="26"/>
  <c r="V197" i="26"/>
  <c r="T197" i="26"/>
  <c r="X197" i="26" s="1"/>
  <c r="Z197" i="26" s="1"/>
  <c r="S197" i="26"/>
  <c r="Q197" i="26"/>
  <c r="AH196" i="26"/>
  <c r="W196" i="26"/>
  <c r="V196" i="26"/>
  <c r="T196" i="26"/>
  <c r="X196" i="26" s="1"/>
  <c r="Z196" i="26" s="1"/>
  <c r="S196" i="26"/>
  <c r="Q196" i="26"/>
  <c r="AH195" i="26"/>
  <c r="W195" i="26"/>
  <c r="V195" i="26"/>
  <c r="T195" i="26"/>
  <c r="X195" i="26" s="1"/>
  <c r="Z195" i="26" s="1"/>
  <c r="S195" i="26"/>
  <c r="Q195" i="26"/>
  <c r="AH194" i="26"/>
  <c r="W194" i="26"/>
  <c r="V194" i="26"/>
  <c r="T194" i="26"/>
  <c r="X194" i="26" s="1"/>
  <c r="Z194" i="26" s="1"/>
  <c r="S194" i="26"/>
  <c r="Q194" i="26"/>
  <c r="AH193" i="26"/>
  <c r="W193" i="26"/>
  <c r="V193" i="26"/>
  <c r="T193" i="26"/>
  <c r="X193" i="26" s="1"/>
  <c r="Z193" i="26" s="1"/>
  <c r="S193" i="26"/>
  <c r="Q193" i="26"/>
  <c r="AH192" i="26"/>
  <c r="W192" i="26"/>
  <c r="V192" i="26"/>
  <c r="T192" i="26"/>
  <c r="X192" i="26" s="1"/>
  <c r="Z192" i="26" s="1"/>
  <c r="S192" i="26"/>
  <c r="Q192" i="26"/>
  <c r="AH191" i="26"/>
  <c r="W191" i="26"/>
  <c r="V191" i="26"/>
  <c r="T191" i="26"/>
  <c r="X191" i="26" s="1"/>
  <c r="Z191" i="26" s="1"/>
  <c r="S191" i="26"/>
  <c r="Q191" i="26"/>
  <c r="AH190" i="26"/>
  <c r="W190" i="26"/>
  <c r="V190" i="26"/>
  <c r="T190" i="26"/>
  <c r="X190" i="26" s="1"/>
  <c r="Z190" i="26" s="1"/>
  <c r="S190" i="26"/>
  <c r="Q190" i="26"/>
  <c r="AH189" i="26"/>
  <c r="W189" i="26"/>
  <c r="V189" i="26"/>
  <c r="T189" i="26"/>
  <c r="X189" i="26" s="1"/>
  <c r="Z189" i="26" s="1"/>
  <c r="S189" i="26"/>
  <c r="Q189" i="26"/>
  <c r="AH188" i="26"/>
  <c r="W188" i="26"/>
  <c r="V188" i="26"/>
  <c r="T188" i="26"/>
  <c r="X188" i="26" s="1"/>
  <c r="Z188" i="26" s="1"/>
  <c r="S188" i="26"/>
  <c r="Q188" i="26"/>
  <c r="AH187" i="26"/>
  <c r="W187" i="26"/>
  <c r="V187" i="26"/>
  <c r="T187" i="26"/>
  <c r="X187" i="26" s="1"/>
  <c r="Z187" i="26" s="1"/>
  <c r="S187" i="26"/>
  <c r="Q187" i="26"/>
  <c r="AH186" i="26"/>
  <c r="W186" i="26"/>
  <c r="V186" i="26"/>
  <c r="T186" i="26"/>
  <c r="X186" i="26" s="1"/>
  <c r="Z186" i="26" s="1"/>
  <c r="S186" i="26"/>
  <c r="Q186" i="26"/>
  <c r="AH185" i="26"/>
  <c r="W185" i="26"/>
  <c r="V185" i="26"/>
  <c r="T185" i="26"/>
  <c r="X185" i="26" s="1"/>
  <c r="Z185" i="26" s="1"/>
  <c r="S185" i="26"/>
  <c r="Q185" i="26"/>
  <c r="AH184" i="26"/>
  <c r="W184" i="26"/>
  <c r="V184" i="26"/>
  <c r="T184" i="26"/>
  <c r="X184" i="26" s="1"/>
  <c r="Z184" i="26" s="1"/>
  <c r="S184" i="26"/>
  <c r="Q184" i="26"/>
  <c r="AH183" i="26"/>
  <c r="W183" i="26"/>
  <c r="V183" i="26"/>
  <c r="T183" i="26"/>
  <c r="X183" i="26" s="1"/>
  <c r="Z183" i="26" s="1"/>
  <c r="S183" i="26"/>
  <c r="Q183" i="26"/>
  <c r="AH182" i="26"/>
  <c r="W182" i="26"/>
  <c r="V182" i="26"/>
  <c r="T182" i="26"/>
  <c r="X182" i="26" s="1"/>
  <c r="Z182" i="26" s="1"/>
  <c r="S182" i="26"/>
  <c r="Q182" i="26"/>
  <c r="AH181" i="26"/>
  <c r="W181" i="26"/>
  <c r="V181" i="26"/>
  <c r="T181" i="26"/>
  <c r="X181" i="26" s="1"/>
  <c r="Z181" i="26" s="1"/>
  <c r="S181" i="26"/>
  <c r="Q181" i="26"/>
  <c r="AH180" i="26"/>
  <c r="W180" i="26"/>
  <c r="V180" i="26"/>
  <c r="T180" i="26"/>
  <c r="X180" i="26" s="1"/>
  <c r="Z180" i="26" s="1"/>
  <c r="S180" i="26"/>
  <c r="Q180" i="26"/>
  <c r="AH179" i="26"/>
  <c r="W179" i="26"/>
  <c r="V179" i="26"/>
  <c r="T179" i="26"/>
  <c r="X179" i="26" s="1"/>
  <c r="Z179" i="26" s="1"/>
  <c r="S179" i="26"/>
  <c r="Q179" i="26"/>
  <c r="AH178" i="26"/>
  <c r="W178" i="26"/>
  <c r="V178" i="26"/>
  <c r="T178" i="26"/>
  <c r="X178" i="26" s="1"/>
  <c r="Z178" i="26" s="1"/>
  <c r="S178" i="26"/>
  <c r="Q178" i="26"/>
  <c r="AH177" i="26"/>
  <c r="W177" i="26"/>
  <c r="V177" i="26"/>
  <c r="T177" i="26"/>
  <c r="X177" i="26" s="1"/>
  <c r="Z177" i="26" s="1"/>
  <c r="S177" i="26"/>
  <c r="Q177" i="26"/>
  <c r="AH176" i="26"/>
  <c r="W176" i="26"/>
  <c r="V176" i="26"/>
  <c r="T176" i="26"/>
  <c r="X176" i="26" s="1"/>
  <c r="Z176" i="26" s="1"/>
  <c r="S176" i="26"/>
  <c r="Q176" i="26"/>
  <c r="AH175" i="26"/>
  <c r="W175" i="26"/>
  <c r="V175" i="26"/>
  <c r="T175" i="26"/>
  <c r="X175" i="26" s="1"/>
  <c r="Z175" i="26" s="1"/>
  <c r="S175" i="26"/>
  <c r="Q175" i="26"/>
  <c r="AH174" i="26"/>
  <c r="W174" i="26"/>
  <c r="V174" i="26"/>
  <c r="T174" i="26"/>
  <c r="X174" i="26" s="1"/>
  <c r="Z174" i="26" s="1"/>
  <c r="S174" i="26"/>
  <c r="Q174" i="26"/>
  <c r="AH173" i="26"/>
  <c r="W173" i="26"/>
  <c r="V173" i="26"/>
  <c r="T173" i="26"/>
  <c r="X173" i="26" s="1"/>
  <c r="Z173" i="26" s="1"/>
  <c r="S173" i="26"/>
  <c r="Q173" i="26"/>
  <c r="AH172" i="26"/>
  <c r="W172" i="26"/>
  <c r="V172" i="26"/>
  <c r="T172" i="26"/>
  <c r="X172" i="26" s="1"/>
  <c r="Z172" i="26" s="1"/>
  <c r="S172" i="26"/>
  <c r="Q172" i="26"/>
  <c r="AH171" i="26"/>
  <c r="W171" i="26"/>
  <c r="V171" i="26"/>
  <c r="T171" i="26"/>
  <c r="X171" i="26" s="1"/>
  <c r="Z171" i="26" s="1"/>
  <c r="S171" i="26"/>
  <c r="Q171" i="26"/>
  <c r="AH170" i="26"/>
  <c r="W170" i="26"/>
  <c r="V170" i="26"/>
  <c r="T170" i="26"/>
  <c r="X170" i="26" s="1"/>
  <c r="Z170" i="26" s="1"/>
  <c r="S170" i="26"/>
  <c r="Q170" i="26"/>
  <c r="AH169" i="26"/>
  <c r="W169" i="26"/>
  <c r="V169" i="26"/>
  <c r="T169" i="26"/>
  <c r="X169" i="26" s="1"/>
  <c r="Z169" i="26" s="1"/>
  <c r="S169" i="26"/>
  <c r="Q169" i="26"/>
  <c r="AH168" i="26"/>
  <c r="W168" i="26"/>
  <c r="V168" i="26"/>
  <c r="T168" i="26"/>
  <c r="X168" i="26" s="1"/>
  <c r="Z168" i="26" s="1"/>
  <c r="S168" i="26"/>
  <c r="Q168" i="26"/>
  <c r="AH167" i="26"/>
  <c r="W167" i="26"/>
  <c r="V167" i="26"/>
  <c r="T167" i="26"/>
  <c r="X167" i="26" s="1"/>
  <c r="Z167" i="26" s="1"/>
  <c r="S167" i="26"/>
  <c r="Q167" i="26"/>
  <c r="AH166" i="26"/>
  <c r="W166" i="26"/>
  <c r="V166" i="26"/>
  <c r="T166" i="26"/>
  <c r="X166" i="26" s="1"/>
  <c r="Z166" i="26" s="1"/>
  <c r="S166" i="26"/>
  <c r="Q166" i="26"/>
  <c r="AH165" i="26"/>
  <c r="W165" i="26"/>
  <c r="V165" i="26"/>
  <c r="T165" i="26"/>
  <c r="X165" i="26" s="1"/>
  <c r="Z165" i="26" s="1"/>
  <c r="S165" i="26"/>
  <c r="Q165" i="26"/>
  <c r="AH164" i="26"/>
  <c r="W164" i="26"/>
  <c r="V164" i="26"/>
  <c r="T164" i="26"/>
  <c r="X164" i="26" s="1"/>
  <c r="Z164" i="26" s="1"/>
  <c r="S164" i="26"/>
  <c r="Q164" i="26"/>
  <c r="AH163" i="26"/>
  <c r="W163" i="26"/>
  <c r="V163" i="26"/>
  <c r="T163" i="26"/>
  <c r="X163" i="26" s="1"/>
  <c r="Z163" i="26" s="1"/>
  <c r="S163" i="26"/>
  <c r="Q163" i="26"/>
  <c r="AH162" i="26"/>
  <c r="W162" i="26"/>
  <c r="V162" i="26"/>
  <c r="T162" i="26"/>
  <c r="X162" i="26" s="1"/>
  <c r="Z162" i="26" s="1"/>
  <c r="S162" i="26"/>
  <c r="Q162" i="26"/>
  <c r="AH161" i="26"/>
  <c r="W161" i="26"/>
  <c r="V161" i="26"/>
  <c r="T161" i="26"/>
  <c r="X161" i="26" s="1"/>
  <c r="Z161" i="26" s="1"/>
  <c r="S161" i="26"/>
  <c r="Q161" i="26"/>
  <c r="AH160" i="26"/>
  <c r="W160" i="26"/>
  <c r="V160" i="26"/>
  <c r="T160" i="26"/>
  <c r="X160" i="26" s="1"/>
  <c r="Z160" i="26" s="1"/>
  <c r="S160" i="26"/>
  <c r="Q160" i="26"/>
  <c r="AH159" i="26"/>
  <c r="W159" i="26"/>
  <c r="V159" i="26"/>
  <c r="T159" i="26"/>
  <c r="X159" i="26" s="1"/>
  <c r="Z159" i="26" s="1"/>
  <c r="S159" i="26"/>
  <c r="Q159" i="26"/>
  <c r="AH158" i="26"/>
  <c r="W158" i="26"/>
  <c r="V158" i="26"/>
  <c r="T158" i="26"/>
  <c r="X158" i="26" s="1"/>
  <c r="Z158" i="26" s="1"/>
  <c r="S158" i="26"/>
  <c r="Q158" i="26"/>
  <c r="AH157" i="26"/>
  <c r="W157" i="26"/>
  <c r="V157" i="26"/>
  <c r="T157" i="26"/>
  <c r="X157" i="26" s="1"/>
  <c r="Z157" i="26" s="1"/>
  <c r="S157" i="26"/>
  <c r="Q157" i="26"/>
  <c r="AH156" i="26"/>
  <c r="W156" i="26"/>
  <c r="V156" i="26"/>
  <c r="T156" i="26"/>
  <c r="X156" i="26" s="1"/>
  <c r="Z156" i="26" s="1"/>
  <c r="S156" i="26"/>
  <c r="Q156" i="26"/>
  <c r="AH155" i="26"/>
  <c r="W155" i="26"/>
  <c r="V155" i="26"/>
  <c r="T155" i="26"/>
  <c r="X155" i="26" s="1"/>
  <c r="Z155" i="26" s="1"/>
  <c r="S155" i="26"/>
  <c r="Q155" i="26"/>
  <c r="AH154" i="26"/>
  <c r="W154" i="26"/>
  <c r="V154" i="26"/>
  <c r="T154" i="26"/>
  <c r="X154" i="26" s="1"/>
  <c r="Z154" i="26" s="1"/>
  <c r="S154" i="26"/>
  <c r="Q154" i="26"/>
  <c r="AH153" i="26"/>
  <c r="W153" i="26"/>
  <c r="V153" i="26"/>
  <c r="T153" i="26"/>
  <c r="X153" i="26" s="1"/>
  <c r="Z153" i="26" s="1"/>
  <c r="S153" i="26"/>
  <c r="Q153" i="26"/>
  <c r="AH152" i="26"/>
  <c r="W152" i="26"/>
  <c r="V152" i="26"/>
  <c r="T152" i="26"/>
  <c r="X152" i="26" s="1"/>
  <c r="Z152" i="26" s="1"/>
  <c r="S152" i="26"/>
  <c r="Q152" i="26"/>
  <c r="AH151" i="26"/>
  <c r="W151" i="26"/>
  <c r="V151" i="26"/>
  <c r="T151" i="26"/>
  <c r="X151" i="26" s="1"/>
  <c r="Z151" i="26" s="1"/>
  <c r="S151" i="26"/>
  <c r="Q151" i="26"/>
  <c r="AH150" i="26"/>
  <c r="W150" i="26"/>
  <c r="V150" i="26"/>
  <c r="T150" i="26"/>
  <c r="X150" i="26" s="1"/>
  <c r="Z150" i="26" s="1"/>
  <c r="S150" i="26"/>
  <c r="Q150" i="26"/>
  <c r="AH149" i="26"/>
  <c r="W149" i="26"/>
  <c r="V149" i="26"/>
  <c r="T149" i="26"/>
  <c r="X149" i="26" s="1"/>
  <c r="Z149" i="26" s="1"/>
  <c r="S149" i="26"/>
  <c r="Q149" i="26"/>
  <c r="AH148" i="26"/>
  <c r="W148" i="26"/>
  <c r="V148" i="26"/>
  <c r="T148" i="26"/>
  <c r="X148" i="26" s="1"/>
  <c r="Z148" i="26" s="1"/>
  <c r="S148" i="26"/>
  <c r="Q148" i="26"/>
  <c r="AH147" i="26"/>
  <c r="W147" i="26"/>
  <c r="V147" i="26"/>
  <c r="T147" i="26"/>
  <c r="X147" i="26" s="1"/>
  <c r="Z147" i="26" s="1"/>
  <c r="S147" i="26"/>
  <c r="Q147" i="26"/>
  <c r="AH146" i="26"/>
  <c r="W146" i="26"/>
  <c r="V146" i="26"/>
  <c r="T146" i="26"/>
  <c r="X146" i="26" s="1"/>
  <c r="Z146" i="26" s="1"/>
  <c r="S146" i="26"/>
  <c r="Q146" i="26"/>
  <c r="AH145" i="26"/>
  <c r="W145" i="26"/>
  <c r="V145" i="26"/>
  <c r="T145" i="26"/>
  <c r="X145" i="26" s="1"/>
  <c r="Z145" i="26" s="1"/>
  <c r="S145" i="26"/>
  <c r="Q145" i="26"/>
  <c r="AH144" i="26"/>
  <c r="W144" i="26"/>
  <c r="V144" i="26"/>
  <c r="T144" i="26"/>
  <c r="X144" i="26" s="1"/>
  <c r="Z144" i="26" s="1"/>
  <c r="S144" i="26"/>
  <c r="Q144" i="26"/>
  <c r="AH143" i="26"/>
  <c r="W143" i="26"/>
  <c r="V143" i="26"/>
  <c r="T143" i="26"/>
  <c r="X143" i="26" s="1"/>
  <c r="Z143" i="26" s="1"/>
  <c r="S143" i="26"/>
  <c r="Q143" i="26"/>
  <c r="AH142" i="26"/>
  <c r="W142" i="26"/>
  <c r="V142" i="26"/>
  <c r="T142" i="26"/>
  <c r="X142" i="26" s="1"/>
  <c r="Z142" i="26" s="1"/>
  <c r="S142" i="26"/>
  <c r="Q142" i="26"/>
  <c r="AH141" i="26"/>
  <c r="W141" i="26"/>
  <c r="V141" i="26"/>
  <c r="T141" i="26"/>
  <c r="X141" i="26" s="1"/>
  <c r="Z141" i="26" s="1"/>
  <c r="S141" i="26"/>
  <c r="Q141" i="26"/>
  <c r="AH140" i="26"/>
  <c r="W140" i="26"/>
  <c r="V140" i="26"/>
  <c r="T140" i="26"/>
  <c r="X140" i="26" s="1"/>
  <c r="Z140" i="26" s="1"/>
  <c r="S140" i="26"/>
  <c r="Q140" i="26"/>
  <c r="AH139" i="26"/>
  <c r="W139" i="26"/>
  <c r="V139" i="26"/>
  <c r="T139" i="26"/>
  <c r="X139" i="26" s="1"/>
  <c r="Z139" i="26" s="1"/>
  <c r="S139" i="26"/>
  <c r="Q139" i="26"/>
  <c r="AH138" i="26"/>
  <c r="W138" i="26"/>
  <c r="V138" i="26"/>
  <c r="T138" i="26"/>
  <c r="X138" i="26" s="1"/>
  <c r="Z138" i="26" s="1"/>
  <c r="S138" i="26"/>
  <c r="Q138" i="26"/>
  <c r="AH137" i="26"/>
  <c r="W137" i="26"/>
  <c r="V137" i="26"/>
  <c r="T137" i="26"/>
  <c r="X137" i="26" s="1"/>
  <c r="Z137" i="26" s="1"/>
  <c r="S137" i="26"/>
  <c r="Q137" i="26"/>
  <c r="AH136" i="26"/>
  <c r="W136" i="26"/>
  <c r="V136" i="26"/>
  <c r="T136" i="26"/>
  <c r="X136" i="26" s="1"/>
  <c r="Z136" i="26" s="1"/>
  <c r="S136" i="26"/>
  <c r="Q136" i="26"/>
  <c r="AH135" i="26"/>
  <c r="W135" i="26"/>
  <c r="V135" i="26"/>
  <c r="T135" i="26"/>
  <c r="X135" i="26" s="1"/>
  <c r="Z135" i="26" s="1"/>
  <c r="S135" i="26"/>
  <c r="Q135" i="26"/>
  <c r="AH134" i="26"/>
  <c r="W134" i="26"/>
  <c r="V134" i="26"/>
  <c r="T134" i="26"/>
  <c r="X134" i="26" s="1"/>
  <c r="Z134" i="26" s="1"/>
  <c r="S134" i="26"/>
  <c r="Q134" i="26"/>
  <c r="AH133" i="26"/>
  <c r="W133" i="26"/>
  <c r="V133" i="26"/>
  <c r="T133" i="26"/>
  <c r="X133" i="26" s="1"/>
  <c r="Z133" i="26" s="1"/>
  <c r="S133" i="26"/>
  <c r="Q133" i="26"/>
  <c r="AH132" i="26"/>
  <c r="W132" i="26"/>
  <c r="V132" i="26"/>
  <c r="T132" i="26"/>
  <c r="X132" i="26" s="1"/>
  <c r="Z132" i="26" s="1"/>
  <c r="S132" i="26"/>
  <c r="Q132" i="26"/>
  <c r="AH131" i="26"/>
  <c r="W131" i="26"/>
  <c r="V131" i="26"/>
  <c r="T131" i="26"/>
  <c r="X131" i="26" s="1"/>
  <c r="Z131" i="26" s="1"/>
  <c r="S131" i="26"/>
  <c r="Q131" i="26"/>
  <c r="AH130" i="26"/>
  <c r="W130" i="26"/>
  <c r="V130" i="26"/>
  <c r="T130" i="26"/>
  <c r="X130" i="26" s="1"/>
  <c r="Z130" i="26" s="1"/>
  <c r="S130" i="26"/>
  <c r="Q130" i="26"/>
  <c r="AH129" i="26"/>
  <c r="W129" i="26"/>
  <c r="V129" i="26"/>
  <c r="T129" i="26"/>
  <c r="X129" i="26" s="1"/>
  <c r="Z129" i="26" s="1"/>
  <c r="S129" i="26"/>
  <c r="Q129" i="26"/>
  <c r="AH128" i="26"/>
  <c r="W128" i="26"/>
  <c r="V128" i="26"/>
  <c r="T128" i="26"/>
  <c r="X128" i="26" s="1"/>
  <c r="Z128" i="26" s="1"/>
  <c r="S128" i="26"/>
  <c r="Q128" i="26"/>
  <c r="AH127" i="26"/>
  <c r="W127" i="26"/>
  <c r="V127" i="26"/>
  <c r="T127" i="26"/>
  <c r="X127" i="26" s="1"/>
  <c r="Z127" i="26" s="1"/>
  <c r="S127" i="26"/>
  <c r="Q127" i="26"/>
  <c r="AH126" i="26"/>
  <c r="W126" i="26"/>
  <c r="V126" i="26"/>
  <c r="T126" i="26"/>
  <c r="X126" i="26" s="1"/>
  <c r="Z126" i="26" s="1"/>
  <c r="S126" i="26"/>
  <c r="Q126" i="26"/>
  <c r="AH125" i="26"/>
  <c r="W125" i="26"/>
  <c r="V125" i="26"/>
  <c r="T125" i="26"/>
  <c r="X125" i="26" s="1"/>
  <c r="Z125" i="26" s="1"/>
  <c r="S125" i="26"/>
  <c r="Q125" i="26"/>
  <c r="AH124" i="26"/>
  <c r="W124" i="26"/>
  <c r="V124" i="26"/>
  <c r="T124" i="26"/>
  <c r="X124" i="26" s="1"/>
  <c r="Z124" i="26" s="1"/>
  <c r="S124" i="26"/>
  <c r="Q124" i="26"/>
  <c r="AH123" i="26"/>
  <c r="W123" i="26"/>
  <c r="V123" i="26"/>
  <c r="T123" i="26"/>
  <c r="X123" i="26" s="1"/>
  <c r="Z123" i="26" s="1"/>
  <c r="S123" i="26"/>
  <c r="Q123" i="26"/>
  <c r="AH122" i="26"/>
  <c r="W122" i="26"/>
  <c r="V122" i="26"/>
  <c r="T122" i="26"/>
  <c r="X122" i="26" s="1"/>
  <c r="Z122" i="26" s="1"/>
  <c r="S122" i="26"/>
  <c r="Q122" i="26"/>
  <c r="AH121" i="26"/>
  <c r="W121" i="26"/>
  <c r="V121" i="26"/>
  <c r="T121" i="26"/>
  <c r="X121" i="26" s="1"/>
  <c r="Z121" i="26" s="1"/>
  <c r="S121" i="26"/>
  <c r="Q121" i="26"/>
  <c r="AH120" i="26"/>
  <c r="W120" i="26"/>
  <c r="V120" i="26"/>
  <c r="T120" i="26"/>
  <c r="X120" i="26" s="1"/>
  <c r="Z120" i="26" s="1"/>
  <c r="S120" i="26"/>
  <c r="Q120" i="26"/>
  <c r="AH119" i="26"/>
  <c r="W119" i="26"/>
  <c r="V119" i="26"/>
  <c r="T119" i="26"/>
  <c r="X119" i="26" s="1"/>
  <c r="Z119" i="26" s="1"/>
  <c r="S119" i="26"/>
  <c r="Q119" i="26"/>
  <c r="AH118" i="26"/>
  <c r="W118" i="26"/>
  <c r="V118" i="26"/>
  <c r="T118" i="26"/>
  <c r="X118" i="26" s="1"/>
  <c r="Z118" i="26" s="1"/>
  <c r="S118" i="26"/>
  <c r="Q118" i="26"/>
  <c r="AH117" i="26"/>
  <c r="W117" i="26"/>
  <c r="V117" i="26"/>
  <c r="T117" i="26"/>
  <c r="X117" i="26" s="1"/>
  <c r="Z117" i="26" s="1"/>
  <c r="S117" i="26"/>
  <c r="Q117" i="26"/>
  <c r="AH116" i="26"/>
  <c r="W116" i="26"/>
  <c r="V116" i="26"/>
  <c r="T116" i="26"/>
  <c r="X116" i="26" s="1"/>
  <c r="Z116" i="26" s="1"/>
  <c r="S116" i="26"/>
  <c r="Q116" i="26"/>
  <c r="AH115" i="26"/>
  <c r="W115" i="26"/>
  <c r="V115" i="26"/>
  <c r="T115" i="26"/>
  <c r="X115" i="26" s="1"/>
  <c r="Z115" i="26" s="1"/>
  <c r="S115" i="26"/>
  <c r="Q115" i="26"/>
  <c r="AH114" i="26"/>
  <c r="W114" i="26"/>
  <c r="V114" i="26"/>
  <c r="T114" i="26"/>
  <c r="X114" i="26" s="1"/>
  <c r="Z114" i="26" s="1"/>
  <c r="S114" i="26"/>
  <c r="Q114" i="26"/>
  <c r="AH113" i="26"/>
  <c r="W113" i="26"/>
  <c r="V113" i="26"/>
  <c r="T113" i="26"/>
  <c r="X113" i="26" s="1"/>
  <c r="Z113" i="26" s="1"/>
  <c r="S113" i="26"/>
  <c r="Q113" i="26"/>
  <c r="AH112" i="26"/>
  <c r="W112" i="26"/>
  <c r="V112" i="26"/>
  <c r="T112" i="26"/>
  <c r="X112" i="26" s="1"/>
  <c r="Z112" i="26" s="1"/>
  <c r="S112" i="26"/>
  <c r="Q112" i="26"/>
  <c r="AH111" i="26"/>
  <c r="W111" i="26"/>
  <c r="V111" i="26"/>
  <c r="T111" i="26"/>
  <c r="X111" i="26" s="1"/>
  <c r="Z111" i="26" s="1"/>
  <c r="S111" i="26"/>
  <c r="Q111" i="26"/>
  <c r="AH110" i="26"/>
  <c r="W110" i="26"/>
  <c r="V110" i="26"/>
  <c r="T110" i="26"/>
  <c r="X110" i="26" s="1"/>
  <c r="Z110" i="26" s="1"/>
  <c r="S110" i="26"/>
  <c r="Q110" i="26"/>
  <c r="AH109" i="26"/>
  <c r="W109" i="26"/>
  <c r="V109" i="26"/>
  <c r="T109" i="26"/>
  <c r="X109" i="26" s="1"/>
  <c r="Z109" i="26" s="1"/>
  <c r="S109" i="26"/>
  <c r="Q109" i="26"/>
  <c r="AH108" i="26"/>
  <c r="W108" i="26"/>
  <c r="V108" i="26"/>
  <c r="T108" i="26"/>
  <c r="X108" i="26" s="1"/>
  <c r="Z108" i="26" s="1"/>
  <c r="S108" i="26"/>
  <c r="Q108" i="26"/>
  <c r="AH107" i="26"/>
  <c r="W107" i="26"/>
  <c r="V107" i="26"/>
  <c r="T107" i="26"/>
  <c r="X107" i="26" s="1"/>
  <c r="Z107" i="26" s="1"/>
  <c r="S107" i="26"/>
  <c r="Q107" i="26"/>
  <c r="AH106" i="26"/>
  <c r="W106" i="26"/>
  <c r="V106" i="26"/>
  <c r="T106" i="26"/>
  <c r="X106" i="26" s="1"/>
  <c r="Z106" i="26" s="1"/>
  <c r="S106" i="26"/>
  <c r="Q106" i="26"/>
  <c r="AH105" i="26"/>
  <c r="W105" i="26"/>
  <c r="V105" i="26"/>
  <c r="T105" i="26"/>
  <c r="X105" i="26" s="1"/>
  <c r="Z105" i="26" s="1"/>
  <c r="S105" i="26"/>
  <c r="Q105" i="26"/>
  <c r="AH104" i="26"/>
  <c r="W104" i="26"/>
  <c r="V104" i="26"/>
  <c r="T104" i="26"/>
  <c r="X104" i="26" s="1"/>
  <c r="Z104" i="26" s="1"/>
  <c r="S104" i="26"/>
  <c r="Q104" i="26"/>
  <c r="AH103" i="26"/>
  <c r="W103" i="26"/>
  <c r="V103" i="26"/>
  <c r="T103" i="26"/>
  <c r="X103" i="26" s="1"/>
  <c r="Z103" i="26" s="1"/>
  <c r="S103" i="26"/>
  <c r="Q103" i="26"/>
  <c r="AH102" i="26"/>
  <c r="W102" i="26"/>
  <c r="V102" i="26"/>
  <c r="T102" i="26"/>
  <c r="X102" i="26" s="1"/>
  <c r="Z102" i="26" s="1"/>
  <c r="S102" i="26"/>
  <c r="Q102" i="26"/>
  <c r="AH101" i="26"/>
  <c r="W101" i="26"/>
  <c r="V101" i="26"/>
  <c r="T101" i="26"/>
  <c r="X101" i="26" s="1"/>
  <c r="Z101" i="26" s="1"/>
  <c r="S101" i="26"/>
  <c r="Q101" i="26"/>
  <c r="AH100" i="26"/>
  <c r="W100" i="26"/>
  <c r="V100" i="26"/>
  <c r="T100" i="26"/>
  <c r="X100" i="26" s="1"/>
  <c r="Z100" i="26" s="1"/>
  <c r="S100" i="26"/>
  <c r="Q100" i="26"/>
  <c r="AH99" i="26"/>
  <c r="W99" i="26"/>
  <c r="V99" i="26"/>
  <c r="T99" i="26"/>
  <c r="X99" i="26" s="1"/>
  <c r="Z99" i="26" s="1"/>
  <c r="S99" i="26"/>
  <c r="Q99" i="26"/>
  <c r="AH98" i="26"/>
  <c r="W98" i="26"/>
  <c r="V98" i="26"/>
  <c r="T98" i="26"/>
  <c r="X98" i="26" s="1"/>
  <c r="Z98" i="26" s="1"/>
  <c r="S98" i="26"/>
  <c r="Q98" i="26"/>
  <c r="AH97" i="26"/>
  <c r="W97" i="26"/>
  <c r="V97" i="26"/>
  <c r="T97" i="26"/>
  <c r="X97" i="26" s="1"/>
  <c r="Z97" i="26" s="1"/>
  <c r="S97" i="26"/>
  <c r="Q97" i="26"/>
  <c r="AH96" i="26"/>
  <c r="W96" i="26"/>
  <c r="V96" i="26"/>
  <c r="T96" i="26"/>
  <c r="X96" i="26" s="1"/>
  <c r="Z96" i="26" s="1"/>
  <c r="S96" i="26"/>
  <c r="Q96" i="26"/>
  <c r="AH95" i="26"/>
  <c r="W95" i="26"/>
  <c r="V95" i="26"/>
  <c r="T95" i="26"/>
  <c r="X95" i="26" s="1"/>
  <c r="Z95" i="26" s="1"/>
  <c r="S95" i="26"/>
  <c r="Q95" i="26"/>
  <c r="AH94" i="26"/>
  <c r="W94" i="26"/>
  <c r="V94" i="26"/>
  <c r="T94" i="26"/>
  <c r="X94" i="26" s="1"/>
  <c r="Z94" i="26" s="1"/>
  <c r="S94" i="26"/>
  <c r="Q94" i="26"/>
  <c r="AH93" i="26"/>
  <c r="W93" i="26"/>
  <c r="V93" i="26"/>
  <c r="T93" i="26"/>
  <c r="X93" i="26" s="1"/>
  <c r="Z93" i="26" s="1"/>
  <c r="S93" i="26"/>
  <c r="Q93" i="26"/>
  <c r="AH92" i="26"/>
  <c r="W92" i="26"/>
  <c r="V92" i="26"/>
  <c r="T92" i="26"/>
  <c r="X92" i="26" s="1"/>
  <c r="Z92" i="26" s="1"/>
  <c r="S92" i="26"/>
  <c r="Q92" i="26"/>
  <c r="AH91" i="26"/>
  <c r="W91" i="26"/>
  <c r="V91" i="26"/>
  <c r="T91" i="26"/>
  <c r="X91" i="26" s="1"/>
  <c r="Z91" i="26" s="1"/>
  <c r="S91" i="26"/>
  <c r="Q91" i="26"/>
  <c r="AH90" i="26"/>
  <c r="W90" i="26"/>
  <c r="V90" i="26"/>
  <c r="T90" i="26"/>
  <c r="X90" i="26" s="1"/>
  <c r="Z90" i="26" s="1"/>
  <c r="S90" i="26"/>
  <c r="Q90" i="26"/>
  <c r="AH89" i="26"/>
  <c r="W89" i="26"/>
  <c r="V89" i="26"/>
  <c r="T89" i="26"/>
  <c r="X89" i="26" s="1"/>
  <c r="Z89" i="26" s="1"/>
  <c r="S89" i="26"/>
  <c r="Q89" i="26"/>
  <c r="AH88" i="26"/>
  <c r="W88" i="26"/>
  <c r="V88" i="26"/>
  <c r="T88" i="26"/>
  <c r="X88" i="26" s="1"/>
  <c r="Z88" i="26" s="1"/>
  <c r="S88" i="26"/>
  <c r="Q88" i="26"/>
  <c r="AH87" i="26"/>
  <c r="AG87" i="26"/>
  <c r="V87" i="26"/>
  <c r="W87" i="26" s="1"/>
  <c r="T87" i="26"/>
  <c r="X87" i="26" s="1"/>
  <c r="Z87" i="26" s="1"/>
  <c r="S87" i="26"/>
  <c r="Q87" i="26"/>
  <c r="K87" i="26"/>
  <c r="AH86" i="26"/>
  <c r="AG86" i="26"/>
  <c r="V86" i="26"/>
  <c r="W86" i="26" s="1"/>
  <c r="T86" i="26"/>
  <c r="X86" i="26" s="1"/>
  <c r="Z86" i="26" s="1"/>
  <c r="S86" i="26"/>
  <c r="Q86" i="26"/>
  <c r="K86" i="26"/>
  <c r="AH85" i="26"/>
  <c r="AG85" i="26"/>
  <c r="V85" i="26"/>
  <c r="W85" i="26" s="1"/>
  <c r="T85" i="26"/>
  <c r="X85" i="26" s="1"/>
  <c r="Z85" i="26" s="1"/>
  <c r="S85" i="26"/>
  <c r="Q85" i="26"/>
  <c r="K85" i="26"/>
  <c r="AH84" i="26"/>
  <c r="V84" i="26"/>
  <c r="T84" i="26"/>
  <c r="X84" i="26" s="1"/>
  <c r="Z84" i="26" s="1"/>
  <c r="S84" i="26"/>
  <c r="Q84" i="26"/>
  <c r="K84" i="26"/>
  <c r="AH83" i="26"/>
  <c r="AG83" i="26"/>
  <c r="V83" i="26"/>
  <c r="W83" i="26" s="1"/>
  <c r="T83" i="26"/>
  <c r="X83" i="26" s="1"/>
  <c r="Z83" i="26" s="1"/>
  <c r="S83" i="26"/>
  <c r="Q83" i="26"/>
  <c r="K83" i="26"/>
  <c r="AH82" i="26"/>
  <c r="AG82" i="26"/>
  <c r="V82" i="26"/>
  <c r="W82" i="26" s="1"/>
  <c r="T82" i="26"/>
  <c r="X82" i="26" s="1"/>
  <c r="Z82" i="26" s="1"/>
  <c r="S82" i="26"/>
  <c r="Q82" i="26"/>
  <c r="K82" i="26"/>
  <c r="AH81" i="26"/>
  <c r="AG81" i="26"/>
  <c r="V81" i="26"/>
  <c r="W81" i="26" s="1"/>
  <c r="T81" i="26"/>
  <c r="X81" i="26" s="1"/>
  <c r="Z81" i="26" s="1"/>
  <c r="S81" i="26"/>
  <c r="Q81" i="26"/>
  <c r="K81" i="26"/>
  <c r="AH80" i="26"/>
  <c r="V80" i="26"/>
  <c r="T80" i="26"/>
  <c r="X80" i="26" s="1"/>
  <c r="Z80" i="26" s="1"/>
  <c r="S80" i="26"/>
  <c r="Q80" i="26"/>
  <c r="K80" i="26"/>
  <c r="AH79" i="26"/>
  <c r="AG79" i="26"/>
  <c r="V79" i="26"/>
  <c r="W79" i="26" s="1"/>
  <c r="T79" i="26"/>
  <c r="X79" i="26" s="1"/>
  <c r="Z79" i="26" s="1"/>
  <c r="S79" i="26"/>
  <c r="Q79" i="26"/>
  <c r="K79" i="26"/>
  <c r="AH78" i="26"/>
  <c r="AG78" i="26"/>
  <c r="V78" i="26"/>
  <c r="W78" i="26" s="1"/>
  <c r="T78" i="26"/>
  <c r="X78" i="26" s="1"/>
  <c r="Z78" i="26" s="1"/>
  <c r="S78" i="26"/>
  <c r="Q78" i="26"/>
  <c r="K78" i="26"/>
  <c r="AH77" i="26"/>
  <c r="AG77" i="26"/>
  <c r="V77" i="26"/>
  <c r="W77" i="26" s="1"/>
  <c r="T77" i="26"/>
  <c r="X77" i="26" s="1"/>
  <c r="Z77" i="26" s="1"/>
  <c r="S77" i="26"/>
  <c r="Q77" i="26"/>
  <c r="K77" i="26"/>
  <c r="AH76" i="26"/>
  <c r="V76" i="26"/>
  <c r="T76" i="26"/>
  <c r="X76" i="26" s="1"/>
  <c r="Z76" i="26" s="1"/>
  <c r="S76" i="26"/>
  <c r="Q76" i="26"/>
  <c r="K76" i="26"/>
  <c r="AH75" i="26"/>
  <c r="AG75" i="26"/>
  <c r="V75" i="26"/>
  <c r="W75" i="26" s="1"/>
  <c r="T75" i="26"/>
  <c r="X75" i="26" s="1"/>
  <c r="Z75" i="26" s="1"/>
  <c r="S75" i="26"/>
  <c r="Q75" i="26"/>
  <c r="K75" i="26"/>
  <c r="AH74" i="26"/>
  <c r="AG74" i="26"/>
  <c r="V74" i="26"/>
  <c r="W74" i="26" s="1"/>
  <c r="T74" i="26"/>
  <c r="X74" i="26" s="1"/>
  <c r="Z74" i="26" s="1"/>
  <c r="S74" i="26"/>
  <c r="Q74" i="26"/>
  <c r="K74" i="26"/>
  <c r="AH73" i="26"/>
  <c r="AG73" i="26"/>
  <c r="V73" i="26"/>
  <c r="W73" i="26" s="1"/>
  <c r="T73" i="26"/>
  <c r="X73" i="26" s="1"/>
  <c r="Z73" i="26" s="1"/>
  <c r="S73" i="26"/>
  <c r="Q73" i="26"/>
  <c r="K73" i="26"/>
  <c r="AH72" i="26"/>
  <c r="V72" i="26"/>
  <c r="T72" i="26"/>
  <c r="X72" i="26" s="1"/>
  <c r="Z72" i="26" s="1"/>
  <c r="S72" i="26"/>
  <c r="Q72" i="26"/>
  <c r="K72" i="26"/>
  <c r="AH71" i="26"/>
  <c r="AG71" i="26"/>
  <c r="V71" i="26"/>
  <c r="W71" i="26" s="1"/>
  <c r="T71" i="26"/>
  <c r="X71" i="26" s="1"/>
  <c r="Z71" i="26" s="1"/>
  <c r="S71" i="26"/>
  <c r="Q71" i="26"/>
  <c r="K71" i="26"/>
  <c r="AH70" i="26"/>
  <c r="AG70" i="26"/>
  <c r="V70" i="26"/>
  <c r="W70" i="26" s="1"/>
  <c r="T70" i="26"/>
  <c r="X70" i="26" s="1"/>
  <c r="Z70" i="26" s="1"/>
  <c r="S70" i="26"/>
  <c r="Q70" i="26"/>
  <c r="K70" i="26"/>
  <c r="AH69" i="26"/>
  <c r="AG69" i="26"/>
  <c r="V69" i="26"/>
  <c r="W69" i="26" s="1"/>
  <c r="T69" i="26"/>
  <c r="X69" i="26" s="1"/>
  <c r="Z69" i="26" s="1"/>
  <c r="S69" i="26"/>
  <c r="Q69" i="26"/>
  <c r="K69" i="26"/>
  <c r="AH68" i="26"/>
  <c r="V68" i="26"/>
  <c r="T68" i="26"/>
  <c r="X68" i="26" s="1"/>
  <c r="Z68" i="26" s="1"/>
  <c r="S68" i="26"/>
  <c r="Q68" i="26"/>
  <c r="K68" i="26"/>
  <c r="AH67" i="26"/>
  <c r="AG67" i="26"/>
  <c r="V67" i="26"/>
  <c r="W67" i="26" s="1"/>
  <c r="T67" i="26"/>
  <c r="X67" i="26" s="1"/>
  <c r="Z67" i="26" s="1"/>
  <c r="S67" i="26"/>
  <c r="Q67" i="26"/>
  <c r="K67" i="26"/>
  <c r="AH66" i="26"/>
  <c r="AG66" i="26"/>
  <c r="V66" i="26"/>
  <c r="W66" i="26" s="1"/>
  <c r="T66" i="26"/>
  <c r="X66" i="26" s="1"/>
  <c r="Z66" i="26" s="1"/>
  <c r="S66" i="26"/>
  <c r="Q66" i="26"/>
  <c r="K66" i="26"/>
  <c r="AH65" i="26"/>
  <c r="AG65" i="26"/>
  <c r="V65" i="26"/>
  <c r="W65" i="26" s="1"/>
  <c r="T65" i="26"/>
  <c r="X65" i="26" s="1"/>
  <c r="Z65" i="26" s="1"/>
  <c r="S65" i="26"/>
  <c r="Q65" i="26"/>
  <c r="K65" i="26"/>
  <c r="AH64" i="26"/>
  <c r="V64" i="26"/>
  <c r="T64" i="26"/>
  <c r="X64" i="26" s="1"/>
  <c r="Z64" i="26" s="1"/>
  <c r="S64" i="26"/>
  <c r="Q64" i="26"/>
  <c r="K64" i="26"/>
  <c r="AH63" i="26"/>
  <c r="AG63" i="26"/>
  <c r="V63" i="26"/>
  <c r="W63" i="26" s="1"/>
  <c r="T63" i="26"/>
  <c r="X63" i="26" s="1"/>
  <c r="Z63" i="26" s="1"/>
  <c r="S63" i="26"/>
  <c r="Q63" i="26"/>
  <c r="K63" i="26"/>
  <c r="AH62" i="26"/>
  <c r="AG62" i="26"/>
  <c r="V62" i="26"/>
  <c r="W62" i="26" s="1"/>
  <c r="T62" i="26"/>
  <c r="X62" i="26" s="1"/>
  <c r="Z62" i="26" s="1"/>
  <c r="S62" i="26"/>
  <c r="Q62" i="26"/>
  <c r="K62" i="26"/>
  <c r="AH61" i="26"/>
  <c r="AG61" i="26"/>
  <c r="V61" i="26"/>
  <c r="W61" i="26" s="1"/>
  <c r="T61" i="26"/>
  <c r="X61" i="26" s="1"/>
  <c r="Z61" i="26" s="1"/>
  <c r="S61" i="26"/>
  <c r="Q61" i="26"/>
  <c r="K61" i="26"/>
  <c r="AH60" i="26"/>
  <c r="V60" i="26"/>
  <c r="T60" i="26"/>
  <c r="X60" i="26" s="1"/>
  <c r="Z60" i="26" s="1"/>
  <c r="S60" i="26"/>
  <c r="Q60" i="26"/>
  <c r="AH59" i="26"/>
  <c r="AG59" i="26"/>
  <c r="V59" i="26"/>
  <c r="W59" i="26" s="1"/>
  <c r="T59" i="26"/>
  <c r="X59" i="26" s="1"/>
  <c r="Z59" i="26" s="1"/>
  <c r="S59" i="26"/>
  <c r="Q59" i="26"/>
  <c r="K59" i="26"/>
  <c r="AH58" i="26"/>
  <c r="AG58" i="26"/>
  <c r="V58" i="26"/>
  <c r="W58" i="26" s="1"/>
  <c r="T58" i="26"/>
  <c r="X58" i="26" s="1"/>
  <c r="Z58" i="26" s="1"/>
  <c r="S58" i="26"/>
  <c r="Q58" i="26"/>
  <c r="K58" i="26"/>
  <c r="AH57" i="26"/>
  <c r="V57" i="26"/>
  <c r="W57" i="26" s="1"/>
  <c r="T57" i="26"/>
  <c r="X57" i="26" s="1"/>
  <c r="Z57" i="26" s="1"/>
  <c r="S57" i="26"/>
  <c r="Q57" i="26"/>
  <c r="K57" i="26"/>
  <c r="AH56" i="26"/>
  <c r="V56" i="26"/>
  <c r="T56" i="26"/>
  <c r="X56" i="26" s="1"/>
  <c r="Z56" i="26" s="1"/>
  <c r="S56" i="26"/>
  <c r="Q56" i="26"/>
  <c r="K56" i="26"/>
  <c r="AH55" i="26"/>
  <c r="AG55" i="26"/>
  <c r="V55" i="26"/>
  <c r="W55" i="26" s="1"/>
  <c r="T55" i="26"/>
  <c r="X55" i="26" s="1"/>
  <c r="Z55" i="26" s="1"/>
  <c r="S55" i="26"/>
  <c r="Q55" i="26"/>
  <c r="K55" i="26"/>
  <c r="AH54" i="26"/>
  <c r="V54" i="26"/>
  <c r="W54" i="26" s="1"/>
  <c r="T54" i="26"/>
  <c r="X54" i="26" s="1"/>
  <c r="Z54" i="26" s="1"/>
  <c r="S54" i="26"/>
  <c r="Q54" i="26"/>
  <c r="K54" i="26"/>
  <c r="AH53" i="26"/>
  <c r="AG53" i="26"/>
  <c r="V53" i="26"/>
  <c r="W53" i="26" s="1"/>
  <c r="T53" i="26"/>
  <c r="X53" i="26" s="1"/>
  <c r="Z53" i="26" s="1"/>
  <c r="S53" i="26"/>
  <c r="Q53" i="26"/>
  <c r="K53" i="26"/>
  <c r="AH52" i="26"/>
  <c r="V52" i="26"/>
  <c r="T52" i="26"/>
  <c r="X52" i="26" s="1"/>
  <c r="Z52" i="26" s="1"/>
  <c r="S52" i="26"/>
  <c r="Q52" i="26"/>
  <c r="K52" i="26"/>
  <c r="AH51" i="26"/>
  <c r="AG51" i="26"/>
  <c r="V51" i="26"/>
  <c r="W51" i="26" s="1"/>
  <c r="T51" i="26"/>
  <c r="X51" i="26" s="1"/>
  <c r="Z51" i="26" s="1"/>
  <c r="S51" i="26"/>
  <c r="Q51" i="26"/>
  <c r="K51" i="26"/>
  <c r="AH50" i="26"/>
  <c r="V50" i="26"/>
  <c r="W50" i="26" s="1"/>
  <c r="T50" i="26"/>
  <c r="X50" i="26" s="1"/>
  <c r="Z50" i="26" s="1"/>
  <c r="S50" i="26"/>
  <c r="Q50" i="26"/>
  <c r="AH49" i="26"/>
  <c r="V49" i="26"/>
  <c r="W49" i="26" s="1"/>
  <c r="T49" i="26"/>
  <c r="X49" i="26" s="1"/>
  <c r="Z49" i="26" s="1"/>
  <c r="S49" i="26"/>
  <c r="Q49" i="26"/>
  <c r="AH48" i="26"/>
  <c r="V48" i="26"/>
  <c r="T48" i="26"/>
  <c r="X48" i="26" s="1"/>
  <c r="Z48" i="26" s="1"/>
  <c r="S48" i="26"/>
  <c r="Q48" i="26"/>
  <c r="K48" i="26"/>
  <c r="AH47" i="26"/>
  <c r="AG47" i="26"/>
  <c r="V47" i="26"/>
  <c r="W47" i="26" s="1"/>
  <c r="T47" i="26"/>
  <c r="X47" i="26" s="1"/>
  <c r="Z47" i="26" s="1"/>
  <c r="S47" i="26"/>
  <c r="Q47" i="26"/>
  <c r="K47" i="26"/>
  <c r="AH46" i="26"/>
  <c r="V46" i="26"/>
  <c r="W46" i="26" s="1"/>
  <c r="T46" i="26"/>
  <c r="X46" i="26" s="1"/>
  <c r="Z46" i="26" s="1"/>
  <c r="S46" i="26"/>
  <c r="Q46" i="26"/>
  <c r="K46" i="26"/>
  <c r="AH45" i="26"/>
  <c r="V45" i="26"/>
  <c r="W45" i="26" s="1"/>
  <c r="T45" i="26"/>
  <c r="X45" i="26" s="1"/>
  <c r="Z45" i="26" s="1"/>
  <c r="S45" i="26"/>
  <c r="Q45" i="26"/>
  <c r="K45" i="26"/>
  <c r="AH44" i="26"/>
  <c r="V44" i="26"/>
  <c r="T44" i="26"/>
  <c r="X44" i="26" s="1"/>
  <c r="Z44" i="26" s="1"/>
  <c r="S44" i="26"/>
  <c r="Q44" i="26"/>
  <c r="K44" i="26"/>
  <c r="AH43" i="26"/>
  <c r="AG43" i="26"/>
  <c r="V43" i="26"/>
  <c r="W43" i="26" s="1"/>
  <c r="T43" i="26"/>
  <c r="X43" i="26" s="1"/>
  <c r="Z43" i="26" s="1"/>
  <c r="S43" i="26"/>
  <c r="Q43" i="26"/>
  <c r="K43" i="26"/>
  <c r="AH42" i="26"/>
  <c r="V42" i="26"/>
  <c r="T42" i="26"/>
  <c r="X42" i="26" s="1"/>
  <c r="Z42" i="26" s="1"/>
  <c r="S42" i="26"/>
  <c r="Q42" i="26"/>
  <c r="K42" i="26"/>
  <c r="AH41" i="26"/>
  <c r="V41" i="26"/>
  <c r="W41" i="26" s="1"/>
  <c r="T41" i="26"/>
  <c r="X41" i="26" s="1"/>
  <c r="Z41" i="26" s="1"/>
  <c r="S41" i="26"/>
  <c r="Q41" i="26"/>
  <c r="K41" i="26"/>
  <c r="AH40" i="26"/>
  <c r="V40" i="26"/>
  <c r="T40" i="26"/>
  <c r="X40" i="26" s="1"/>
  <c r="Z40" i="26" s="1"/>
  <c r="S40" i="26"/>
  <c r="Q40" i="26"/>
  <c r="K40" i="26"/>
  <c r="AH39" i="26"/>
  <c r="AG39" i="26"/>
  <c r="K39" i="26"/>
  <c r="AH38" i="26"/>
  <c r="V38" i="26"/>
  <c r="T38" i="26"/>
  <c r="X38" i="26" s="1"/>
  <c r="Z38" i="26" s="1"/>
  <c r="S38" i="26"/>
  <c r="Q38" i="26"/>
  <c r="K38" i="26"/>
  <c r="AH37" i="26"/>
  <c r="AG37" i="26"/>
  <c r="V37" i="26"/>
  <c r="W37" i="26" s="1"/>
  <c r="T37" i="26"/>
  <c r="X37" i="26" s="1"/>
  <c r="Z37" i="26" s="1"/>
  <c r="S37" i="26"/>
  <c r="Q37" i="26"/>
  <c r="K37" i="26"/>
  <c r="AH36" i="26"/>
  <c r="V36" i="26"/>
  <c r="T36" i="26"/>
  <c r="X36" i="26" s="1"/>
  <c r="Z36" i="26" s="1"/>
  <c r="S36" i="26"/>
  <c r="Q36" i="26"/>
  <c r="K36" i="26"/>
  <c r="AH35" i="26"/>
  <c r="AG35" i="26"/>
  <c r="V35" i="26"/>
  <c r="W35" i="26" s="1"/>
  <c r="T35" i="26"/>
  <c r="X35" i="26" s="1"/>
  <c r="Z35" i="26" s="1"/>
  <c r="S35" i="26"/>
  <c r="Q35" i="26"/>
  <c r="K35" i="26"/>
  <c r="AH34" i="26"/>
  <c r="AG34" i="26"/>
  <c r="V34" i="26"/>
  <c r="W34" i="26" s="1"/>
  <c r="T34" i="26"/>
  <c r="X34" i="26" s="1"/>
  <c r="Z34" i="26" s="1"/>
  <c r="S34" i="26"/>
  <c r="Q34" i="26"/>
  <c r="K34" i="26"/>
  <c r="AH33" i="26"/>
  <c r="AG33" i="26"/>
  <c r="V33" i="26"/>
  <c r="W33" i="26" s="1"/>
  <c r="T33" i="26"/>
  <c r="X33" i="26" s="1"/>
  <c r="Z33" i="26" s="1"/>
  <c r="S33" i="26"/>
  <c r="Q33" i="26"/>
  <c r="K33" i="26"/>
  <c r="AH32" i="26"/>
  <c r="V32" i="26"/>
  <c r="AG32" i="26" s="1"/>
  <c r="T32" i="26"/>
  <c r="X32" i="26" s="1"/>
  <c r="Z32" i="26" s="1"/>
  <c r="S32" i="26"/>
  <c r="Q32" i="26"/>
  <c r="K32" i="26"/>
  <c r="AH31" i="26"/>
  <c r="AG31" i="26"/>
  <c r="V31" i="26"/>
  <c r="W31" i="26" s="1"/>
  <c r="T31" i="26"/>
  <c r="X31" i="26" s="1"/>
  <c r="Z31" i="26" s="1"/>
  <c r="S31" i="26"/>
  <c r="Q31" i="26"/>
  <c r="K31" i="26"/>
  <c r="AH30" i="26"/>
  <c r="V30" i="26"/>
  <c r="W30" i="26" s="1"/>
  <c r="T30" i="26"/>
  <c r="X30" i="26" s="1"/>
  <c r="Z30" i="26" s="1"/>
  <c r="S30" i="26"/>
  <c r="Q30" i="26"/>
  <c r="K30" i="26"/>
  <c r="AH29" i="26"/>
  <c r="V29" i="26"/>
  <c r="W29" i="26" s="1"/>
  <c r="T29" i="26"/>
  <c r="X29" i="26" s="1"/>
  <c r="Z29" i="26" s="1"/>
  <c r="S29" i="26"/>
  <c r="Q29" i="26"/>
  <c r="K29" i="26"/>
  <c r="AH28" i="26"/>
  <c r="V28" i="26"/>
  <c r="AG28" i="26" s="1"/>
  <c r="T28" i="26"/>
  <c r="X28" i="26" s="1"/>
  <c r="Z28" i="26" s="1"/>
  <c r="S28" i="26"/>
  <c r="Q28" i="26"/>
  <c r="K28" i="26"/>
  <c r="AH27" i="26"/>
  <c r="V27" i="26"/>
  <c r="W27" i="26" s="1"/>
  <c r="T27" i="26"/>
  <c r="X27" i="26" s="1"/>
  <c r="Z27" i="26" s="1"/>
  <c r="S27" i="26"/>
  <c r="Q27" i="26"/>
  <c r="K27" i="26"/>
  <c r="AH26" i="26"/>
  <c r="V26" i="26"/>
  <c r="W26" i="26" s="1"/>
  <c r="T26" i="26"/>
  <c r="X26" i="26" s="1"/>
  <c r="Z26" i="26" s="1"/>
  <c r="S26" i="26"/>
  <c r="Q26" i="26"/>
  <c r="K26" i="26"/>
  <c r="AH25" i="26"/>
  <c r="V25" i="26"/>
  <c r="W25" i="26" s="1"/>
  <c r="T25" i="26"/>
  <c r="X25" i="26" s="1"/>
  <c r="Z25" i="26" s="1"/>
  <c r="S25" i="26"/>
  <c r="Q25" i="26"/>
  <c r="K25" i="26"/>
  <c r="AH24" i="26"/>
  <c r="V24" i="26"/>
  <c r="AG24" i="26" s="1"/>
  <c r="T24" i="26"/>
  <c r="X24" i="26" s="1"/>
  <c r="Z24" i="26" s="1"/>
  <c r="S24" i="26"/>
  <c r="Q24" i="26"/>
  <c r="K24" i="26"/>
  <c r="AH23" i="26"/>
  <c r="AG23" i="26"/>
  <c r="V23" i="26"/>
  <c r="W23" i="26" s="1"/>
  <c r="T23" i="26"/>
  <c r="X23" i="26" s="1"/>
  <c r="Z23" i="26" s="1"/>
  <c r="S23" i="26"/>
  <c r="Q23" i="26"/>
  <c r="K23" i="26"/>
  <c r="AH22" i="26"/>
  <c r="V22" i="26"/>
  <c r="W22" i="26" s="1"/>
  <c r="T22" i="26"/>
  <c r="X22" i="26" s="1"/>
  <c r="Z22" i="26" s="1"/>
  <c r="S22" i="26"/>
  <c r="Q22" i="26"/>
  <c r="K22" i="26"/>
  <c r="AH21" i="26"/>
  <c r="V21" i="26"/>
  <c r="W21" i="26" s="1"/>
  <c r="T21" i="26"/>
  <c r="X21" i="26" s="1"/>
  <c r="Z21" i="26" s="1"/>
  <c r="S21" i="26"/>
  <c r="Q21" i="26"/>
  <c r="K21" i="26"/>
  <c r="AH20" i="26"/>
  <c r="W20" i="26"/>
  <c r="V20" i="26"/>
  <c r="AG20" i="26" s="1"/>
  <c r="T20" i="26"/>
  <c r="X20" i="26" s="1"/>
  <c r="Z20" i="26" s="1"/>
  <c r="S20" i="26"/>
  <c r="Q20" i="26"/>
  <c r="K20" i="26"/>
  <c r="AH19" i="26"/>
  <c r="AG19" i="26"/>
  <c r="V19" i="26"/>
  <c r="W19" i="26" s="1"/>
  <c r="T19" i="26"/>
  <c r="X19" i="26" s="1"/>
  <c r="Z19" i="26" s="1"/>
  <c r="S19" i="26"/>
  <c r="Q19" i="26"/>
  <c r="K19" i="26"/>
  <c r="AH18" i="26"/>
  <c r="V18" i="26"/>
  <c r="W18" i="26" s="1"/>
  <c r="T18" i="26"/>
  <c r="X18" i="26" s="1"/>
  <c r="Z18" i="26" s="1"/>
  <c r="S18" i="26"/>
  <c r="Q18" i="26"/>
  <c r="K18" i="26"/>
  <c r="AH17" i="26"/>
  <c r="V17" i="26"/>
  <c r="W17" i="26" s="1"/>
  <c r="T17" i="26"/>
  <c r="X17" i="26" s="1"/>
  <c r="Z17" i="26" s="1"/>
  <c r="S17" i="26"/>
  <c r="Q17" i="26"/>
  <c r="K17" i="26"/>
  <c r="AH16" i="26"/>
  <c r="V16" i="26"/>
  <c r="AG16" i="26" s="1"/>
  <c r="T16" i="26"/>
  <c r="X16" i="26" s="1"/>
  <c r="Z16" i="26" s="1"/>
  <c r="S16" i="26"/>
  <c r="Q16" i="26"/>
  <c r="K16" i="26"/>
  <c r="AH15" i="26"/>
  <c r="AG15" i="26"/>
  <c r="V15" i="26"/>
  <c r="W15" i="26" s="1"/>
  <c r="T15" i="26"/>
  <c r="X15" i="26" s="1"/>
  <c r="Z15" i="26" s="1"/>
  <c r="S15" i="26"/>
  <c r="Q15" i="26"/>
  <c r="K15" i="26"/>
  <c r="AH14" i="26"/>
  <c r="V14" i="26"/>
  <c r="W14" i="26" s="1"/>
  <c r="T14" i="26"/>
  <c r="X14" i="26" s="1"/>
  <c r="Z14" i="26" s="1"/>
  <c r="S14" i="26"/>
  <c r="Q14" i="26"/>
  <c r="K14" i="26"/>
  <c r="AH13" i="26"/>
  <c r="V13" i="26"/>
  <c r="W13" i="26" s="1"/>
  <c r="T13" i="26"/>
  <c r="X13" i="26" s="1"/>
  <c r="Z13" i="26" s="1"/>
  <c r="S13" i="26"/>
  <c r="Q13" i="26"/>
  <c r="K13" i="26"/>
  <c r="AH12" i="26"/>
  <c r="V12" i="26"/>
  <c r="AG12" i="26" s="1"/>
  <c r="T12" i="26"/>
  <c r="X12" i="26" s="1"/>
  <c r="Z12" i="26" s="1"/>
  <c r="S12" i="26"/>
  <c r="Q12" i="26"/>
  <c r="K12" i="26"/>
  <c r="AH11" i="26"/>
  <c r="V11" i="26"/>
  <c r="W11" i="26" s="1"/>
  <c r="T11" i="26"/>
  <c r="X11" i="26" s="1"/>
  <c r="Z11" i="26" s="1"/>
  <c r="S11" i="26"/>
  <c r="Q11" i="26"/>
  <c r="K11" i="26"/>
  <c r="AH10" i="26"/>
  <c r="V10" i="26"/>
  <c r="W10" i="26" s="1"/>
  <c r="T10" i="26"/>
  <c r="X10" i="26" s="1"/>
  <c r="Z10" i="26" s="1"/>
  <c r="S10" i="26"/>
  <c r="Q10" i="26"/>
  <c r="K10" i="26"/>
  <c r="AH9" i="26"/>
  <c r="V9" i="26"/>
  <c r="W9" i="26" s="1"/>
  <c r="T9" i="26"/>
  <c r="X9" i="26" s="1"/>
  <c r="Z9" i="26" s="1"/>
  <c r="S9" i="26"/>
  <c r="Q9" i="26"/>
  <c r="K9" i="26"/>
  <c r="AH8" i="26"/>
  <c r="V8" i="26"/>
  <c r="AG8" i="26" s="1"/>
  <c r="T8" i="26"/>
  <c r="X8" i="26" s="1"/>
  <c r="Z8" i="26" s="1"/>
  <c r="S8" i="26"/>
  <c r="Q8" i="26"/>
  <c r="K8" i="26"/>
  <c r="AH7" i="26"/>
  <c r="V7" i="26"/>
  <c r="W7" i="26" s="1"/>
  <c r="T7" i="26"/>
  <c r="X7" i="26" s="1"/>
  <c r="Z7" i="26" s="1"/>
  <c r="S7" i="26"/>
  <c r="Q7" i="26"/>
  <c r="K7" i="26"/>
  <c r="AH6" i="26"/>
  <c r="V6" i="26"/>
  <c r="W6" i="26" s="1"/>
  <c r="T6" i="26"/>
  <c r="X6" i="26" s="1"/>
  <c r="Z6" i="26" s="1"/>
  <c r="S6" i="26"/>
  <c r="Q6" i="26"/>
  <c r="K6" i="26"/>
  <c r="AH5" i="26"/>
  <c r="V5" i="26"/>
  <c r="W5" i="26" s="1"/>
  <c r="T5" i="26"/>
  <c r="X5" i="26" s="1"/>
  <c r="Z5" i="26" s="1"/>
  <c r="S5" i="26"/>
  <c r="Q5" i="26"/>
  <c r="K5" i="26"/>
  <c r="AH4" i="26"/>
  <c r="AG4" i="26"/>
  <c r="AH3" i="26"/>
  <c r="AG3" i="26"/>
  <c r="AH2" i="26"/>
  <c r="AG2" i="26"/>
  <c r="AL267" i="24"/>
  <c r="AN267" i="24" s="1"/>
  <c r="AI267" i="24"/>
  <c r="AH267" i="24"/>
  <c r="AK267" i="24" s="1"/>
  <c r="AL266" i="24"/>
  <c r="AI266" i="24"/>
  <c r="AH266" i="24"/>
  <c r="AK266" i="24" s="1"/>
  <c r="AL265" i="24"/>
  <c r="AM265" i="24" s="1"/>
  <c r="AP265" i="24" s="1"/>
  <c r="AI265" i="24"/>
  <c r="AH265" i="24"/>
  <c r="AK265" i="24" s="1"/>
  <c r="AL264" i="24"/>
  <c r="AN264" i="24" s="1"/>
  <c r="AI264" i="24"/>
  <c r="AH264" i="24"/>
  <c r="AK264" i="24" s="1"/>
  <c r="AL263" i="24"/>
  <c r="AN263" i="24" s="1"/>
  <c r="AI263" i="24"/>
  <c r="AH263" i="24"/>
  <c r="AK263" i="24" s="1"/>
  <c r="AL262" i="24"/>
  <c r="AN262" i="24" s="1"/>
  <c r="AI262" i="24"/>
  <c r="AH262" i="24"/>
  <c r="AK262" i="24" s="1"/>
  <c r="AL261" i="24"/>
  <c r="AN261" i="24" s="1"/>
  <c r="AH261" i="24"/>
  <c r="AK261" i="24" s="1"/>
  <c r="AL260" i="24"/>
  <c r="AN260" i="24" s="1"/>
  <c r="AI260" i="24"/>
  <c r="AH260" i="24"/>
  <c r="AK260" i="24" s="1"/>
  <c r="AL259" i="24"/>
  <c r="AN259" i="24" s="1"/>
  <c r="AI259" i="24"/>
  <c r="AH259" i="24"/>
  <c r="AK259" i="24" s="1"/>
  <c r="AL258" i="24"/>
  <c r="AN258" i="24" s="1"/>
  <c r="AI258" i="24"/>
  <c r="AH258" i="24"/>
  <c r="AK258" i="24" s="1"/>
  <c r="AL257" i="24"/>
  <c r="AI257" i="24"/>
  <c r="AH257" i="24"/>
  <c r="AK257" i="24" s="1"/>
  <c r="AL256" i="24"/>
  <c r="AN256" i="24" s="1"/>
  <c r="AI256" i="24"/>
  <c r="AH256" i="24"/>
  <c r="AK256" i="24" s="1"/>
  <c r="AL255" i="24"/>
  <c r="AI255" i="24"/>
  <c r="AH255" i="24"/>
  <c r="AK255" i="24" s="1"/>
  <c r="AL254" i="24"/>
  <c r="AI254" i="24"/>
  <c r="AH254" i="24"/>
  <c r="AK254" i="24" s="1"/>
  <c r="AL253" i="24"/>
  <c r="AI253" i="24"/>
  <c r="AH253" i="24"/>
  <c r="AK253" i="24" s="1"/>
  <c r="AL252" i="24"/>
  <c r="AN252" i="24" s="1"/>
  <c r="AI252" i="24"/>
  <c r="AH252" i="24"/>
  <c r="AK252" i="24" s="1"/>
  <c r="AL251" i="24"/>
  <c r="AH251" i="24"/>
  <c r="AK251" i="24" s="1"/>
  <c r="AL250" i="24"/>
  <c r="AN250" i="24" s="1"/>
  <c r="AI250" i="24"/>
  <c r="AH250" i="24"/>
  <c r="AK250" i="24" s="1"/>
  <c r="AL249" i="24"/>
  <c r="AI249" i="24"/>
  <c r="AH249" i="24"/>
  <c r="AK249" i="24" s="1"/>
  <c r="AL248" i="24"/>
  <c r="AN248" i="24" s="1"/>
  <c r="AI248" i="24"/>
  <c r="AH248" i="24"/>
  <c r="AK248" i="24" s="1"/>
  <c r="AL247" i="24"/>
  <c r="AI247" i="24"/>
  <c r="AH247" i="24"/>
  <c r="AK247" i="24" s="1"/>
  <c r="AL246" i="24"/>
  <c r="AI246" i="24"/>
  <c r="AH246" i="24"/>
  <c r="AK246" i="24" s="1"/>
  <c r="AL245" i="24"/>
  <c r="AI245" i="24"/>
  <c r="AH245" i="24"/>
  <c r="AK245" i="24" s="1"/>
  <c r="AL244" i="24"/>
  <c r="AN244" i="24" s="1"/>
  <c r="AI244" i="24"/>
  <c r="AH244" i="24"/>
  <c r="AK244" i="24" s="1"/>
  <c r="AL243" i="24"/>
  <c r="AI243" i="24"/>
  <c r="AH243" i="24"/>
  <c r="AK243" i="24" s="1"/>
  <c r="AL242" i="24"/>
  <c r="AN242" i="24" s="1"/>
  <c r="AI242" i="24"/>
  <c r="AH242" i="24"/>
  <c r="AK242" i="24" s="1"/>
  <c r="AL241" i="24"/>
  <c r="AI241" i="24"/>
  <c r="AH241" i="24"/>
  <c r="AK241" i="24" s="1"/>
  <c r="AL240" i="24"/>
  <c r="AN240" i="24" s="1"/>
  <c r="AH240" i="24"/>
  <c r="AK240" i="24" s="1"/>
  <c r="AL239" i="24"/>
  <c r="AI239" i="24"/>
  <c r="AH239" i="24"/>
  <c r="AK239" i="24" s="1"/>
  <c r="AL238" i="24"/>
  <c r="AI238" i="24"/>
  <c r="AH238" i="24"/>
  <c r="AK238" i="24" s="1"/>
  <c r="AL237" i="24"/>
  <c r="AI237" i="24"/>
  <c r="AH237" i="24"/>
  <c r="AK237" i="24" s="1"/>
  <c r="AL236" i="24"/>
  <c r="AN236" i="24" s="1"/>
  <c r="AI236" i="24"/>
  <c r="AH236" i="24"/>
  <c r="AK236" i="24" s="1"/>
  <c r="AL235" i="24"/>
  <c r="AI235" i="24"/>
  <c r="AH235" i="24"/>
  <c r="AK235" i="24" s="1"/>
  <c r="AL234" i="24"/>
  <c r="AN234" i="24" s="1"/>
  <c r="AI234" i="24"/>
  <c r="AH234" i="24"/>
  <c r="AK234" i="24" s="1"/>
  <c r="AL233" i="24"/>
  <c r="AI233" i="24"/>
  <c r="AH233" i="24"/>
  <c r="AK233" i="24" s="1"/>
  <c r="AL232" i="24"/>
  <c r="AN232" i="24" s="1"/>
  <c r="AI232" i="24"/>
  <c r="AH232" i="24"/>
  <c r="AK232" i="24" s="1"/>
  <c r="AL231" i="24"/>
  <c r="AI231" i="24"/>
  <c r="AH231" i="24"/>
  <c r="AK231" i="24" s="1"/>
  <c r="AL230" i="24"/>
  <c r="AI230" i="24"/>
  <c r="AH230" i="24"/>
  <c r="AK230" i="24" s="1"/>
  <c r="AL229" i="24"/>
  <c r="AI229" i="24"/>
  <c r="AH229" i="24"/>
  <c r="AK229" i="24" s="1"/>
  <c r="AL228" i="24"/>
  <c r="AN228" i="24" s="1"/>
  <c r="AI228" i="24"/>
  <c r="AH228" i="24"/>
  <c r="AK228" i="24" s="1"/>
  <c r="AL227" i="24"/>
  <c r="AI227" i="24"/>
  <c r="AH227" i="24"/>
  <c r="AK227" i="24" s="1"/>
  <c r="AL226" i="24"/>
  <c r="AN226" i="24" s="1"/>
  <c r="AI226" i="24"/>
  <c r="AH226" i="24"/>
  <c r="AK226" i="24" s="1"/>
  <c r="AL225" i="24"/>
  <c r="AI225" i="24"/>
  <c r="AH225" i="24"/>
  <c r="AK225" i="24" s="1"/>
  <c r="AL224" i="24"/>
  <c r="AN224" i="24" s="1"/>
  <c r="AI224" i="24"/>
  <c r="AH224" i="24"/>
  <c r="AK224" i="24" s="1"/>
  <c r="AL223" i="24"/>
  <c r="AI223" i="24"/>
  <c r="AH223" i="24"/>
  <c r="AL222" i="24"/>
  <c r="AI222" i="24"/>
  <c r="AH222" i="24"/>
  <c r="AL221" i="24"/>
  <c r="AI221" i="24"/>
  <c r="AH221" i="24"/>
  <c r="AL220" i="24"/>
  <c r="AI220" i="24"/>
  <c r="AH220" i="24"/>
  <c r="AL219" i="24"/>
  <c r="AI219" i="24"/>
  <c r="AH219" i="24"/>
  <c r="AL218" i="24"/>
  <c r="AI218" i="24"/>
  <c r="AH218" i="24"/>
  <c r="AL217" i="24"/>
  <c r="AI217" i="24"/>
  <c r="AH217" i="24"/>
  <c r="AL216" i="24"/>
  <c r="AI216" i="24"/>
  <c r="AH216" i="24"/>
  <c r="AL215" i="24"/>
  <c r="AI215" i="24"/>
  <c r="AH215" i="24"/>
  <c r="AL214" i="24"/>
  <c r="AI214" i="24"/>
  <c r="AH214" i="24"/>
  <c r="AL213" i="24"/>
  <c r="AI213" i="24"/>
  <c r="AH213" i="24"/>
  <c r="AL212" i="24"/>
  <c r="AI212" i="24"/>
  <c r="AH212" i="24"/>
  <c r="AL211" i="24"/>
  <c r="AI211" i="24"/>
  <c r="AH211" i="24"/>
  <c r="AL210" i="24"/>
  <c r="AI210" i="24"/>
  <c r="AH210" i="24"/>
  <c r="AL209" i="24"/>
  <c r="AI209" i="24"/>
  <c r="AH209" i="24"/>
  <c r="AL208" i="24"/>
  <c r="AI208" i="24"/>
  <c r="AH208" i="24"/>
  <c r="AL207" i="24"/>
  <c r="AI207" i="24"/>
  <c r="AH207" i="24"/>
  <c r="AB207" i="24"/>
  <c r="AL206" i="24"/>
  <c r="AN206" i="24" s="1"/>
  <c r="AI206" i="24"/>
  <c r="AH206" i="24"/>
  <c r="AK206" i="24" s="1"/>
  <c r="AP205" i="24"/>
  <c r="AN205" i="24"/>
  <c r="AI205" i="24"/>
  <c r="AH205" i="24"/>
  <c r="AK205" i="24" s="1"/>
  <c r="AL204" i="24"/>
  <c r="AN204" i="24" s="1"/>
  <c r="AI204" i="24"/>
  <c r="AH204" i="24"/>
  <c r="AK204" i="24" s="1"/>
  <c r="AL203" i="24"/>
  <c r="AN203" i="24" s="1"/>
  <c r="AI203" i="24"/>
  <c r="AH203" i="24"/>
  <c r="AK203" i="24" s="1"/>
  <c r="AH200" i="24"/>
  <c r="W200" i="24"/>
  <c r="V200" i="24"/>
  <c r="AG200" i="24" s="1"/>
  <c r="T200" i="24"/>
  <c r="X200" i="24" s="1"/>
  <c r="Z200" i="24" s="1"/>
  <c r="S200" i="24"/>
  <c r="Q200" i="24"/>
  <c r="K200" i="24"/>
  <c r="AH199" i="24"/>
  <c r="V199" i="24"/>
  <c r="W199" i="24" s="1"/>
  <c r="T199" i="24"/>
  <c r="X199" i="24" s="1"/>
  <c r="Z199" i="24" s="1"/>
  <c r="S199" i="24"/>
  <c r="Q199" i="24"/>
  <c r="AH198" i="24"/>
  <c r="V198" i="24"/>
  <c r="W198" i="24" s="1"/>
  <c r="T198" i="24"/>
  <c r="X198" i="24" s="1"/>
  <c r="Z198" i="24" s="1"/>
  <c r="S198" i="24"/>
  <c r="Q198" i="24"/>
  <c r="AH197" i="24"/>
  <c r="V197" i="24"/>
  <c r="W197" i="24" s="1"/>
  <c r="T197" i="24"/>
  <c r="X197" i="24" s="1"/>
  <c r="Z197" i="24" s="1"/>
  <c r="S197" i="24"/>
  <c r="Q197" i="24"/>
  <c r="AH196" i="24"/>
  <c r="W196" i="24"/>
  <c r="V196" i="24"/>
  <c r="T196" i="24"/>
  <c r="X196" i="24" s="1"/>
  <c r="Z196" i="24" s="1"/>
  <c r="S196" i="24"/>
  <c r="Q196" i="24"/>
  <c r="AH195" i="24"/>
  <c r="W195" i="24"/>
  <c r="V195" i="24"/>
  <c r="T195" i="24"/>
  <c r="X195" i="24" s="1"/>
  <c r="Z195" i="24" s="1"/>
  <c r="S195" i="24"/>
  <c r="Q195" i="24"/>
  <c r="AH194" i="24"/>
  <c r="W194" i="24"/>
  <c r="V194" i="24"/>
  <c r="T194" i="24"/>
  <c r="X194" i="24" s="1"/>
  <c r="Z194" i="24" s="1"/>
  <c r="S194" i="24"/>
  <c r="Q194" i="24"/>
  <c r="AH193" i="24"/>
  <c r="W193" i="24"/>
  <c r="V193" i="24"/>
  <c r="T193" i="24"/>
  <c r="X193" i="24" s="1"/>
  <c r="Z193" i="24" s="1"/>
  <c r="S193" i="24"/>
  <c r="Q193" i="24"/>
  <c r="AH192" i="24"/>
  <c r="W192" i="24"/>
  <c r="V192" i="24"/>
  <c r="T192" i="24"/>
  <c r="X192" i="24" s="1"/>
  <c r="Z192" i="24" s="1"/>
  <c r="S192" i="24"/>
  <c r="Q192" i="24"/>
  <c r="AH191" i="24"/>
  <c r="W191" i="24"/>
  <c r="V191" i="24"/>
  <c r="T191" i="24"/>
  <c r="X191" i="24" s="1"/>
  <c r="Z191" i="24" s="1"/>
  <c r="S191" i="24"/>
  <c r="Q191" i="24"/>
  <c r="AH190" i="24"/>
  <c r="W190" i="24"/>
  <c r="V190" i="24"/>
  <c r="T190" i="24"/>
  <c r="X190" i="24" s="1"/>
  <c r="Z190" i="24" s="1"/>
  <c r="S190" i="24"/>
  <c r="Q190" i="24"/>
  <c r="AH189" i="24"/>
  <c r="W189" i="24"/>
  <c r="V189" i="24"/>
  <c r="T189" i="24"/>
  <c r="X189" i="24" s="1"/>
  <c r="Z189" i="24" s="1"/>
  <c r="S189" i="24"/>
  <c r="Q189" i="24"/>
  <c r="AH188" i="24"/>
  <c r="W188" i="24"/>
  <c r="V188" i="24"/>
  <c r="T188" i="24"/>
  <c r="X188" i="24" s="1"/>
  <c r="Z188" i="24" s="1"/>
  <c r="S188" i="24"/>
  <c r="Q188" i="24"/>
  <c r="AH187" i="24"/>
  <c r="W187" i="24"/>
  <c r="V187" i="24"/>
  <c r="T187" i="24"/>
  <c r="X187" i="24" s="1"/>
  <c r="Z187" i="24" s="1"/>
  <c r="S187" i="24"/>
  <c r="Q187" i="24"/>
  <c r="AH186" i="24"/>
  <c r="W186" i="24"/>
  <c r="V186" i="24"/>
  <c r="T186" i="24"/>
  <c r="X186" i="24" s="1"/>
  <c r="Z186" i="24" s="1"/>
  <c r="S186" i="24"/>
  <c r="Q186" i="24"/>
  <c r="AH185" i="24"/>
  <c r="W185" i="24"/>
  <c r="V185" i="24"/>
  <c r="T185" i="24"/>
  <c r="X185" i="24" s="1"/>
  <c r="Z185" i="24" s="1"/>
  <c r="S185" i="24"/>
  <c r="Q185" i="24"/>
  <c r="AH184" i="24"/>
  <c r="W184" i="24"/>
  <c r="V184" i="24"/>
  <c r="T184" i="24"/>
  <c r="X184" i="24" s="1"/>
  <c r="Z184" i="24" s="1"/>
  <c r="S184" i="24"/>
  <c r="Q184" i="24"/>
  <c r="AH183" i="24"/>
  <c r="W183" i="24"/>
  <c r="V183" i="24"/>
  <c r="T183" i="24"/>
  <c r="X183" i="24" s="1"/>
  <c r="Z183" i="24" s="1"/>
  <c r="S183" i="24"/>
  <c r="Q183" i="24"/>
  <c r="AH182" i="24"/>
  <c r="W182" i="24"/>
  <c r="V182" i="24"/>
  <c r="T182" i="24"/>
  <c r="X182" i="24" s="1"/>
  <c r="Z182" i="24" s="1"/>
  <c r="S182" i="24"/>
  <c r="Q182" i="24"/>
  <c r="AH181" i="24"/>
  <c r="W181" i="24"/>
  <c r="V181" i="24"/>
  <c r="T181" i="24"/>
  <c r="X181" i="24" s="1"/>
  <c r="Z181" i="24" s="1"/>
  <c r="S181" i="24"/>
  <c r="Q181" i="24"/>
  <c r="AH180" i="24"/>
  <c r="W180" i="24"/>
  <c r="V180" i="24"/>
  <c r="T180" i="24"/>
  <c r="X180" i="24" s="1"/>
  <c r="Z180" i="24" s="1"/>
  <c r="S180" i="24"/>
  <c r="Q180" i="24"/>
  <c r="AH179" i="24"/>
  <c r="W179" i="24"/>
  <c r="V179" i="24"/>
  <c r="T179" i="24"/>
  <c r="X179" i="24" s="1"/>
  <c r="Z179" i="24" s="1"/>
  <c r="S179" i="24"/>
  <c r="Q179" i="24"/>
  <c r="AH178" i="24"/>
  <c r="W178" i="24"/>
  <c r="V178" i="24"/>
  <c r="T178" i="24"/>
  <c r="X178" i="24" s="1"/>
  <c r="Z178" i="24" s="1"/>
  <c r="S178" i="24"/>
  <c r="Q178" i="24"/>
  <c r="AH177" i="24"/>
  <c r="W177" i="24"/>
  <c r="V177" i="24"/>
  <c r="T177" i="24"/>
  <c r="X177" i="24" s="1"/>
  <c r="Z177" i="24" s="1"/>
  <c r="S177" i="24"/>
  <c r="Q177" i="24"/>
  <c r="AH176" i="24"/>
  <c r="W176" i="24"/>
  <c r="V176" i="24"/>
  <c r="T176" i="24"/>
  <c r="X176" i="24" s="1"/>
  <c r="Z176" i="24" s="1"/>
  <c r="S176" i="24"/>
  <c r="Q176" i="24"/>
  <c r="AH175" i="24"/>
  <c r="W175" i="24"/>
  <c r="V175" i="24"/>
  <c r="T175" i="24"/>
  <c r="X175" i="24" s="1"/>
  <c r="Z175" i="24" s="1"/>
  <c r="S175" i="24"/>
  <c r="Q175" i="24"/>
  <c r="AH174" i="24"/>
  <c r="W174" i="24"/>
  <c r="V174" i="24"/>
  <c r="T174" i="24"/>
  <c r="X174" i="24" s="1"/>
  <c r="Z174" i="24" s="1"/>
  <c r="S174" i="24"/>
  <c r="Q174" i="24"/>
  <c r="AH173" i="24"/>
  <c r="W173" i="24"/>
  <c r="V173" i="24"/>
  <c r="T173" i="24"/>
  <c r="X173" i="24" s="1"/>
  <c r="Z173" i="24" s="1"/>
  <c r="S173" i="24"/>
  <c r="Q173" i="24"/>
  <c r="AH172" i="24"/>
  <c r="W172" i="24"/>
  <c r="V172" i="24"/>
  <c r="T172" i="24"/>
  <c r="X172" i="24" s="1"/>
  <c r="Z172" i="24" s="1"/>
  <c r="S172" i="24"/>
  <c r="Q172" i="24"/>
  <c r="AH171" i="24"/>
  <c r="W171" i="24"/>
  <c r="V171" i="24"/>
  <c r="T171" i="24"/>
  <c r="X171" i="24" s="1"/>
  <c r="Z171" i="24" s="1"/>
  <c r="S171" i="24"/>
  <c r="Q171" i="24"/>
  <c r="AH170" i="24"/>
  <c r="W170" i="24"/>
  <c r="V170" i="24"/>
  <c r="T170" i="24"/>
  <c r="X170" i="24" s="1"/>
  <c r="Z170" i="24" s="1"/>
  <c r="S170" i="24"/>
  <c r="Q170" i="24"/>
  <c r="AH169" i="24"/>
  <c r="W169" i="24"/>
  <c r="V169" i="24"/>
  <c r="T169" i="24"/>
  <c r="X169" i="24" s="1"/>
  <c r="Z169" i="24" s="1"/>
  <c r="S169" i="24"/>
  <c r="Q169" i="24"/>
  <c r="AH168" i="24"/>
  <c r="W168" i="24"/>
  <c r="V168" i="24"/>
  <c r="T168" i="24"/>
  <c r="X168" i="24" s="1"/>
  <c r="Z168" i="24" s="1"/>
  <c r="S168" i="24"/>
  <c r="Q168" i="24"/>
  <c r="AH167" i="24"/>
  <c r="W167" i="24"/>
  <c r="V167" i="24"/>
  <c r="T167" i="24"/>
  <c r="X167" i="24" s="1"/>
  <c r="Z167" i="24" s="1"/>
  <c r="S167" i="24"/>
  <c r="Q167" i="24"/>
  <c r="AH166" i="24"/>
  <c r="W166" i="24"/>
  <c r="V166" i="24"/>
  <c r="T166" i="24"/>
  <c r="X166" i="24" s="1"/>
  <c r="Z166" i="24" s="1"/>
  <c r="S166" i="24"/>
  <c r="Q166" i="24"/>
  <c r="AH165" i="24"/>
  <c r="W165" i="24"/>
  <c r="V165" i="24"/>
  <c r="T165" i="24"/>
  <c r="X165" i="24" s="1"/>
  <c r="Z165" i="24" s="1"/>
  <c r="S165" i="24"/>
  <c r="Q165" i="24"/>
  <c r="AH164" i="24"/>
  <c r="W164" i="24"/>
  <c r="V164" i="24"/>
  <c r="T164" i="24"/>
  <c r="X164" i="24" s="1"/>
  <c r="Z164" i="24" s="1"/>
  <c r="S164" i="24"/>
  <c r="Q164" i="24"/>
  <c r="AH163" i="24"/>
  <c r="W163" i="24"/>
  <c r="V163" i="24"/>
  <c r="T163" i="24"/>
  <c r="X163" i="24" s="1"/>
  <c r="Z163" i="24" s="1"/>
  <c r="S163" i="24"/>
  <c r="Q163" i="24"/>
  <c r="AH162" i="24"/>
  <c r="W162" i="24"/>
  <c r="V162" i="24"/>
  <c r="T162" i="24"/>
  <c r="X162" i="24" s="1"/>
  <c r="Z162" i="24" s="1"/>
  <c r="S162" i="24"/>
  <c r="Q162" i="24"/>
  <c r="AH161" i="24"/>
  <c r="W161" i="24"/>
  <c r="V161" i="24"/>
  <c r="T161" i="24"/>
  <c r="X161" i="24" s="1"/>
  <c r="Z161" i="24" s="1"/>
  <c r="S161" i="24"/>
  <c r="Q161" i="24"/>
  <c r="AH160" i="24"/>
  <c r="W160" i="24"/>
  <c r="V160" i="24"/>
  <c r="T160" i="24"/>
  <c r="X160" i="24" s="1"/>
  <c r="Z160" i="24" s="1"/>
  <c r="S160" i="24"/>
  <c r="Q160" i="24"/>
  <c r="AH159" i="24"/>
  <c r="W159" i="24"/>
  <c r="V159" i="24"/>
  <c r="T159" i="24"/>
  <c r="X159" i="24" s="1"/>
  <c r="Z159" i="24" s="1"/>
  <c r="S159" i="24"/>
  <c r="Q159" i="24"/>
  <c r="AH158" i="24"/>
  <c r="W158" i="24"/>
  <c r="V158" i="24"/>
  <c r="T158" i="24"/>
  <c r="X158" i="24" s="1"/>
  <c r="Z158" i="24" s="1"/>
  <c r="S158" i="24"/>
  <c r="Q158" i="24"/>
  <c r="AH157" i="24"/>
  <c r="W157" i="24"/>
  <c r="V157" i="24"/>
  <c r="T157" i="24"/>
  <c r="X157" i="24" s="1"/>
  <c r="Z157" i="24" s="1"/>
  <c r="S157" i="24"/>
  <c r="Q157" i="24"/>
  <c r="AH156" i="24"/>
  <c r="W156" i="24"/>
  <c r="V156" i="24"/>
  <c r="T156" i="24"/>
  <c r="X156" i="24" s="1"/>
  <c r="Z156" i="24" s="1"/>
  <c r="S156" i="24"/>
  <c r="Q156" i="24"/>
  <c r="AH155" i="24"/>
  <c r="W155" i="24"/>
  <c r="V155" i="24"/>
  <c r="T155" i="24"/>
  <c r="X155" i="24" s="1"/>
  <c r="Z155" i="24" s="1"/>
  <c r="S155" i="24"/>
  <c r="Q155" i="24"/>
  <c r="AH154" i="24"/>
  <c r="W154" i="24"/>
  <c r="V154" i="24"/>
  <c r="T154" i="24"/>
  <c r="X154" i="24" s="1"/>
  <c r="Z154" i="24" s="1"/>
  <c r="S154" i="24"/>
  <c r="Q154" i="24"/>
  <c r="AH153" i="24"/>
  <c r="W153" i="24"/>
  <c r="V153" i="24"/>
  <c r="T153" i="24"/>
  <c r="X153" i="24" s="1"/>
  <c r="Z153" i="24" s="1"/>
  <c r="S153" i="24"/>
  <c r="Q153" i="24"/>
  <c r="AH152" i="24"/>
  <c r="W152" i="24"/>
  <c r="V152" i="24"/>
  <c r="T152" i="24"/>
  <c r="X152" i="24" s="1"/>
  <c r="Z152" i="24" s="1"/>
  <c r="S152" i="24"/>
  <c r="Q152" i="24"/>
  <c r="AH151" i="24"/>
  <c r="W151" i="24"/>
  <c r="V151" i="24"/>
  <c r="T151" i="24"/>
  <c r="X151" i="24" s="1"/>
  <c r="Z151" i="24" s="1"/>
  <c r="S151" i="24"/>
  <c r="Q151" i="24"/>
  <c r="AH150" i="24"/>
  <c r="W150" i="24"/>
  <c r="V150" i="24"/>
  <c r="T150" i="24"/>
  <c r="X150" i="24" s="1"/>
  <c r="Z150" i="24" s="1"/>
  <c r="S150" i="24"/>
  <c r="Q150" i="24"/>
  <c r="AH149" i="24"/>
  <c r="W149" i="24"/>
  <c r="V149" i="24"/>
  <c r="T149" i="24"/>
  <c r="X149" i="24" s="1"/>
  <c r="Z149" i="24" s="1"/>
  <c r="S149" i="24"/>
  <c r="Q149" i="24"/>
  <c r="AH148" i="24"/>
  <c r="W148" i="24"/>
  <c r="V148" i="24"/>
  <c r="T148" i="24"/>
  <c r="X148" i="24" s="1"/>
  <c r="Z148" i="24" s="1"/>
  <c r="S148" i="24"/>
  <c r="Q148" i="24"/>
  <c r="AH147" i="24"/>
  <c r="W147" i="24"/>
  <c r="V147" i="24"/>
  <c r="T147" i="24"/>
  <c r="X147" i="24" s="1"/>
  <c r="Z147" i="24" s="1"/>
  <c r="S147" i="24"/>
  <c r="Q147" i="24"/>
  <c r="AH146" i="24"/>
  <c r="W146" i="24"/>
  <c r="V146" i="24"/>
  <c r="T146" i="24"/>
  <c r="X146" i="24" s="1"/>
  <c r="Z146" i="24" s="1"/>
  <c r="S146" i="24"/>
  <c r="Q146" i="24"/>
  <c r="AH145" i="24"/>
  <c r="W145" i="24"/>
  <c r="V145" i="24"/>
  <c r="T145" i="24"/>
  <c r="X145" i="24" s="1"/>
  <c r="Z145" i="24" s="1"/>
  <c r="S145" i="24"/>
  <c r="Q145" i="24"/>
  <c r="AH144" i="24"/>
  <c r="W144" i="24"/>
  <c r="V144" i="24"/>
  <c r="T144" i="24"/>
  <c r="X144" i="24" s="1"/>
  <c r="Z144" i="24" s="1"/>
  <c r="S144" i="24"/>
  <c r="Q144" i="24"/>
  <c r="AH143" i="24"/>
  <c r="W143" i="24"/>
  <c r="V143" i="24"/>
  <c r="T143" i="24"/>
  <c r="X143" i="24" s="1"/>
  <c r="Z143" i="24" s="1"/>
  <c r="S143" i="24"/>
  <c r="Q143" i="24"/>
  <c r="AH142" i="24"/>
  <c r="W142" i="24"/>
  <c r="V142" i="24"/>
  <c r="T142" i="24"/>
  <c r="X142" i="24" s="1"/>
  <c r="Z142" i="24" s="1"/>
  <c r="S142" i="24"/>
  <c r="Q142" i="24"/>
  <c r="AH141" i="24"/>
  <c r="W141" i="24"/>
  <c r="V141" i="24"/>
  <c r="T141" i="24"/>
  <c r="X141" i="24" s="1"/>
  <c r="Z141" i="24" s="1"/>
  <c r="S141" i="24"/>
  <c r="Q141" i="24"/>
  <c r="AH140" i="24"/>
  <c r="W140" i="24"/>
  <c r="V140" i="24"/>
  <c r="T140" i="24"/>
  <c r="X140" i="24" s="1"/>
  <c r="Z140" i="24" s="1"/>
  <c r="S140" i="24"/>
  <c r="Q140" i="24"/>
  <c r="AH139" i="24"/>
  <c r="W139" i="24"/>
  <c r="V139" i="24"/>
  <c r="T139" i="24"/>
  <c r="X139" i="24" s="1"/>
  <c r="Z139" i="24" s="1"/>
  <c r="S139" i="24"/>
  <c r="Q139" i="24"/>
  <c r="AH138" i="24"/>
  <c r="W138" i="24"/>
  <c r="V138" i="24"/>
  <c r="T138" i="24"/>
  <c r="X138" i="24" s="1"/>
  <c r="Z138" i="24" s="1"/>
  <c r="S138" i="24"/>
  <c r="Q138" i="24"/>
  <c r="AH137" i="24"/>
  <c r="W137" i="24"/>
  <c r="V137" i="24"/>
  <c r="T137" i="24"/>
  <c r="X137" i="24" s="1"/>
  <c r="Z137" i="24" s="1"/>
  <c r="S137" i="24"/>
  <c r="Q137" i="24"/>
  <c r="AH136" i="24"/>
  <c r="W136" i="24"/>
  <c r="V136" i="24"/>
  <c r="T136" i="24"/>
  <c r="X136" i="24" s="1"/>
  <c r="Z136" i="24" s="1"/>
  <c r="S136" i="24"/>
  <c r="Q136" i="24"/>
  <c r="AH135" i="24"/>
  <c r="W135" i="24"/>
  <c r="V135" i="24"/>
  <c r="T135" i="24"/>
  <c r="X135" i="24" s="1"/>
  <c r="Z135" i="24" s="1"/>
  <c r="S135" i="24"/>
  <c r="Q135" i="24"/>
  <c r="AH134" i="24"/>
  <c r="W134" i="24"/>
  <c r="V134" i="24"/>
  <c r="T134" i="24"/>
  <c r="X134" i="24" s="1"/>
  <c r="Z134" i="24" s="1"/>
  <c r="S134" i="24"/>
  <c r="Q134" i="24"/>
  <c r="AH133" i="24"/>
  <c r="W133" i="24"/>
  <c r="V133" i="24"/>
  <c r="T133" i="24"/>
  <c r="X133" i="24" s="1"/>
  <c r="Z133" i="24" s="1"/>
  <c r="S133" i="24"/>
  <c r="Q133" i="24"/>
  <c r="AH132" i="24"/>
  <c r="W132" i="24"/>
  <c r="V132" i="24"/>
  <c r="T132" i="24"/>
  <c r="X132" i="24" s="1"/>
  <c r="Z132" i="24" s="1"/>
  <c r="S132" i="24"/>
  <c r="Q132" i="24"/>
  <c r="AH131" i="24"/>
  <c r="W131" i="24"/>
  <c r="V131" i="24"/>
  <c r="T131" i="24"/>
  <c r="X131" i="24" s="1"/>
  <c r="Z131" i="24" s="1"/>
  <c r="S131" i="24"/>
  <c r="Q131" i="24"/>
  <c r="AH130" i="24"/>
  <c r="W130" i="24"/>
  <c r="V130" i="24"/>
  <c r="T130" i="24"/>
  <c r="X130" i="24" s="1"/>
  <c r="Z130" i="24" s="1"/>
  <c r="S130" i="24"/>
  <c r="Q130" i="24"/>
  <c r="AH129" i="24"/>
  <c r="W129" i="24"/>
  <c r="V129" i="24"/>
  <c r="T129" i="24"/>
  <c r="X129" i="24" s="1"/>
  <c r="Z129" i="24" s="1"/>
  <c r="S129" i="24"/>
  <c r="Q129" i="24"/>
  <c r="AH128" i="24"/>
  <c r="W128" i="24"/>
  <c r="V128" i="24"/>
  <c r="T128" i="24"/>
  <c r="X128" i="24" s="1"/>
  <c r="Z128" i="24" s="1"/>
  <c r="S128" i="24"/>
  <c r="Q128" i="24"/>
  <c r="AH127" i="24"/>
  <c r="W127" i="24"/>
  <c r="V127" i="24"/>
  <c r="T127" i="24"/>
  <c r="X127" i="24" s="1"/>
  <c r="Z127" i="24" s="1"/>
  <c r="S127" i="24"/>
  <c r="Q127" i="24"/>
  <c r="AH126" i="24"/>
  <c r="W126" i="24"/>
  <c r="V126" i="24"/>
  <c r="T126" i="24"/>
  <c r="X126" i="24" s="1"/>
  <c r="Z126" i="24" s="1"/>
  <c r="S126" i="24"/>
  <c r="Q126" i="24"/>
  <c r="AH125" i="24"/>
  <c r="W125" i="24"/>
  <c r="V125" i="24"/>
  <c r="T125" i="24"/>
  <c r="X125" i="24" s="1"/>
  <c r="Z125" i="24" s="1"/>
  <c r="S125" i="24"/>
  <c r="Q125" i="24"/>
  <c r="AH124" i="24"/>
  <c r="W124" i="24"/>
  <c r="V124" i="24"/>
  <c r="T124" i="24"/>
  <c r="X124" i="24" s="1"/>
  <c r="Z124" i="24" s="1"/>
  <c r="S124" i="24"/>
  <c r="Q124" i="24"/>
  <c r="AH123" i="24"/>
  <c r="W123" i="24"/>
  <c r="V123" i="24"/>
  <c r="T123" i="24"/>
  <c r="X123" i="24" s="1"/>
  <c r="Z123" i="24" s="1"/>
  <c r="S123" i="24"/>
  <c r="Q123" i="24"/>
  <c r="AH122" i="24"/>
  <c r="W122" i="24"/>
  <c r="V122" i="24"/>
  <c r="T122" i="24"/>
  <c r="X122" i="24" s="1"/>
  <c r="Z122" i="24" s="1"/>
  <c r="S122" i="24"/>
  <c r="Q122" i="24"/>
  <c r="AH121" i="24"/>
  <c r="W121" i="24"/>
  <c r="V121" i="24"/>
  <c r="T121" i="24"/>
  <c r="X121" i="24" s="1"/>
  <c r="Z121" i="24" s="1"/>
  <c r="S121" i="24"/>
  <c r="Q121" i="24"/>
  <c r="AH120" i="24"/>
  <c r="W120" i="24"/>
  <c r="V120" i="24"/>
  <c r="T120" i="24"/>
  <c r="X120" i="24" s="1"/>
  <c r="Z120" i="24" s="1"/>
  <c r="S120" i="24"/>
  <c r="Q120" i="24"/>
  <c r="AH119" i="24"/>
  <c r="W119" i="24"/>
  <c r="V119" i="24"/>
  <c r="T119" i="24"/>
  <c r="X119" i="24" s="1"/>
  <c r="Z119" i="24" s="1"/>
  <c r="S119" i="24"/>
  <c r="Q119" i="24"/>
  <c r="AH118" i="24"/>
  <c r="W118" i="24"/>
  <c r="V118" i="24"/>
  <c r="T118" i="24"/>
  <c r="X118" i="24" s="1"/>
  <c r="Z118" i="24" s="1"/>
  <c r="S118" i="24"/>
  <c r="Q118" i="24"/>
  <c r="AH117" i="24"/>
  <c r="W117" i="24"/>
  <c r="V117" i="24"/>
  <c r="T117" i="24"/>
  <c r="X117" i="24" s="1"/>
  <c r="Z117" i="24" s="1"/>
  <c r="S117" i="24"/>
  <c r="Q117" i="24"/>
  <c r="AH116" i="24"/>
  <c r="W116" i="24"/>
  <c r="V116" i="24"/>
  <c r="T116" i="24"/>
  <c r="X116" i="24" s="1"/>
  <c r="Z116" i="24" s="1"/>
  <c r="S116" i="24"/>
  <c r="Q116" i="24"/>
  <c r="AH115" i="24"/>
  <c r="W115" i="24"/>
  <c r="V115" i="24"/>
  <c r="T115" i="24"/>
  <c r="X115" i="24" s="1"/>
  <c r="Z115" i="24" s="1"/>
  <c r="S115" i="24"/>
  <c r="Q115" i="24"/>
  <c r="AH114" i="24"/>
  <c r="W114" i="24"/>
  <c r="V114" i="24"/>
  <c r="T114" i="24"/>
  <c r="X114" i="24" s="1"/>
  <c r="Z114" i="24" s="1"/>
  <c r="S114" i="24"/>
  <c r="Q114" i="24"/>
  <c r="AH113" i="24"/>
  <c r="W113" i="24"/>
  <c r="V113" i="24"/>
  <c r="T113" i="24"/>
  <c r="X113" i="24" s="1"/>
  <c r="Z113" i="24" s="1"/>
  <c r="S113" i="24"/>
  <c r="Q113" i="24"/>
  <c r="AH112" i="24"/>
  <c r="W112" i="24"/>
  <c r="V112" i="24"/>
  <c r="T112" i="24"/>
  <c r="X112" i="24" s="1"/>
  <c r="Z112" i="24" s="1"/>
  <c r="S112" i="24"/>
  <c r="Q112" i="24"/>
  <c r="AH111" i="24"/>
  <c r="W111" i="24"/>
  <c r="V111" i="24"/>
  <c r="T111" i="24"/>
  <c r="X111" i="24" s="1"/>
  <c r="Z111" i="24" s="1"/>
  <c r="S111" i="24"/>
  <c r="Q111" i="24"/>
  <c r="AH110" i="24"/>
  <c r="W110" i="24"/>
  <c r="V110" i="24"/>
  <c r="T110" i="24"/>
  <c r="X110" i="24" s="1"/>
  <c r="Z110" i="24" s="1"/>
  <c r="S110" i="24"/>
  <c r="Q110" i="24"/>
  <c r="AH109" i="24"/>
  <c r="W109" i="24"/>
  <c r="V109" i="24"/>
  <c r="T109" i="24"/>
  <c r="X109" i="24" s="1"/>
  <c r="Z109" i="24" s="1"/>
  <c r="S109" i="24"/>
  <c r="Q109" i="24"/>
  <c r="AH108" i="24"/>
  <c r="W108" i="24"/>
  <c r="V108" i="24"/>
  <c r="T108" i="24"/>
  <c r="X108" i="24" s="1"/>
  <c r="Z108" i="24" s="1"/>
  <c r="S108" i="24"/>
  <c r="Q108" i="24"/>
  <c r="AH107" i="24"/>
  <c r="W107" i="24"/>
  <c r="V107" i="24"/>
  <c r="T107" i="24"/>
  <c r="X107" i="24" s="1"/>
  <c r="Z107" i="24" s="1"/>
  <c r="S107" i="24"/>
  <c r="Q107" i="24"/>
  <c r="AH106" i="24"/>
  <c r="W106" i="24"/>
  <c r="V106" i="24"/>
  <c r="T106" i="24"/>
  <c r="X106" i="24" s="1"/>
  <c r="Z106" i="24" s="1"/>
  <c r="S106" i="24"/>
  <c r="Q106" i="24"/>
  <c r="AH105" i="24"/>
  <c r="W105" i="24"/>
  <c r="V105" i="24"/>
  <c r="T105" i="24"/>
  <c r="X105" i="24" s="1"/>
  <c r="Z105" i="24" s="1"/>
  <c r="S105" i="24"/>
  <c r="Q105" i="24"/>
  <c r="AH104" i="24"/>
  <c r="W104" i="24"/>
  <c r="V104" i="24"/>
  <c r="T104" i="24"/>
  <c r="X104" i="24" s="1"/>
  <c r="Z104" i="24" s="1"/>
  <c r="S104" i="24"/>
  <c r="Q104" i="24"/>
  <c r="AH103" i="24"/>
  <c r="W103" i="24"/>
  <c r="V103" i="24"/>
  <c r="T103" i="24"/>
  <c r="X103" i="24" s="1"/>
  <c r="Z103" i="24" s="1"/>
  <c r="S103" i="24"/>
  <c r="Q103" i="24"/>
  <c r="AH102" i="24"/>
  <c r="W102" i="24"/>
  <c r="V102" i="24"/>
  <c r="T102" i="24"/>
  <c r="X102" i="24" s="1"/>
  <c r="Z102" i="24" s="1"/>
  <c r="S102" i="24"/>
  <c r="Q102" i="24"/>
  <c r="AH101" i="24"/>
  <c r="W101" i="24"/>
  <c r="V101" i="24"/>
  <c r="T101" i="24"/>
  <c r="X101" i="24" s="1"/>
  <c r="Z101" i="24" s="1"/>
  <c r="S101" i="24"/>
  <c r="Q101" i="24"/>
  <c r="AH100" i="24"/>
  <c r="W100" i="24"/>
  <c r="V100" i="24"/>
  <c r="T100" i="24"/>
  <c r="X100" i="24" s="1"/>
  <c r="Z100" i="24" s="1"/>
  <c r="S100" i="24"/>
  <c r="Q100" i="24"/>
  <c r="AH99" i="24"/>
  <c r="W99" i="24"/>
  <c r="V99" i="24"/>
  <c r="T99" i="24"/>
  <c r="X99" i="24" s="1"/>
  <c r="Z99" i="24" s="1"/>
  <c r="S99" i="24"/>
  <c r="Q99" i="24"/>
  <c r="AH98" i="24"/>
  <c r="W98" i="24"/>
  <c r="V98" i="24"/>
  <c r="T98" i="24"/>
  <c r="X98" i="24" s="1"/>
  <c r="Z98" i="24" s="1"/>
  <c r="S98" i="24"/>
  <c r="Q98" i="24"/>
  <c r="AH97" i="24"/>
  <c r="W97" i="24"/>
  <c r="V97" i="24"/>
  <c r="T97" i="24"/>
  <c r="X97" i="24" s="1"/>
  <c r="Z97" i="24" s="1"/>
  <c r="S97" i="24"/>
  <c r="Q97" i="24"/>
  <c r="AH96" i="24"/>
  <c r="W96" i="24"/>
  <c r="V96" i="24"/>
  <c r="T96" i="24"/>
  <c r="X96" i="24" s="1"/>
  <c r="Z96" i="24" s="1"/>
  <c r="S96" i="24"/>
  <c r="Q96" i="24"/>
  <c r="AH95" i="24"/>
  <c r="W95" i="24"/>
  <c r="V95" i="24"/>
  <c r="T95" i="24"/>
  <c r="X95" i="24" s="1"/>
  <c r="Z95" i="24" s="1"/>
  <c r="S95" i="24"/>
  <c r="Q95" i="24"/>
  <c r="AH94" i="24"/>
  <c r="W94" i="24"/>
  <c r="V94" i="24"/>
  <c r="T94" i="24"/>
  <c r="X94" i="24" s="1"/>
  <c r="Z94" i="24" s="1"/>
  <c r="S94" i="24"/>
  <c r="Q94" i="24"/>
  <c r="AH93" i="24"/>
  <c r="W93" i="24"/>
  <c r="V93" i="24"/>
  <c r="T93" i="24"/>
  <c r="X93" i="24" s="1"/>
  <c r="Z93" i="24" s="1"/>
  <c r="S93" i="24"/>
  <c r="Q93" i="24"/>
  <c r="AH92" i="24"/>
  <c r="W92" i="24"/>
  <c r="V92" i="24"/>
  <c r="T92" i="24"/>
  <c r="X92" i="24" s="1"/>
  <c r="Z92" i="24" s="1"/>
  <c r="S92" i="24"/>
  <c r="Q92" i="24"/>
  <c r="AH91" i="24"/>
  <c r="W91" i="24"/>
  <c r="V91" i="24"/>
  <c r="T91" i="24"/>
  <c r="X91" i="24" s="1"/>
  <c r="Z91" i="24" s="1"/>
  <c r="S91" i="24"/>
  <c r="Q91" i="24"/>
  <c r="AH90" i="24"/>
  <c r="W90" i="24"/>
  <c r="V90" i="24"/>
  <c r="T90" i="24"/>
  <c r="X90" i="24" s="1"/>
  <c r="Z90" i="24" s="1"/>
  <c r="S90" i="24"/>
  <c r="Q90" i="24"/>
  <c r="AH89" i="24"/>
  <c r="W89" i="24"/>
  <c r="V89" i="24"/>
  <c r="T89" i="24"/>
  <c r="X89" i="24" s="1"/>
  <c r="Z89" i="24" s="1"/>
  <c r="S89" i="24"/>
  <c r="Q89" i="24"/>
  <c r="AH88" i="24"/>
  <c r="W88" i="24"/>
  <c r="V88" i="24"/>
  <c r="T88" i="24"/>
  <c r="X88" i="24" s="1"/>
  <c r="Z88" i="24" s="1"/>
  <c r="S88" i="24"/>
  <c r="Q88" i="24"/>
  <c r="AH87" i="24"/>
  <c r="V87" i="24"/>
  <c r="AG87" i="24" s="1"/>
  <c r="T87" i="24"/>
  <c r="X87" i="24" s="1"/>
  <c r="Z87" i="24" s="1"/>
  <c r="S87" i="24"/>
  <c r="Q87" i="24"/>
  <c r="K87" i="24"/>
  <c r="AH86" i="24"/>
  <c r="W86" i="24"/>
  <c r="V86" i="24"/>
  <c r="AG86" i="24" s="1"/>
  <c r="T86" i="24"/>
  <c r="X86" i="24" s="1"/>
  <c r="Z86" i="24" s="1"/>
  <c r="S86" i="24"/>
  <c r="Q86" i="24"/>
  <c r="K86" i="24"/>
  <c r="AH85" i="24"/>
  <c r="V85" i="24"/>
  <c r="AG85" i="24" s="1"/>
  <c r="T85" i="24"/>
  <c r="X85" i="24" s="1"/>
  <c r="Z85" i="24" s="1"/>
  <c r="S85" i="24"/>
  <c r="Q85" i="24"/>
  <c r="K85" i="24"/>
  <c r="AH84" i="24"/>
  <c r="AG84" i="24"/>
  <c r="V84" i="24"/>
  <c r="W84" i="24" s="1"/>
  <c r="T84" i="24"/>
  <c r="X84" i="24" s="1"/>
  <c r="Z84" i="24" s="1"/>
  <c r="S84" i="24"/>
  <c r="Q84" i="24"/>
  <c r="K84" i="24"/>
  <c r="AH83" i="24"/>
  <c r="V83" i="24"/>
  <c r="AG83" i="24" s="1"/>
  <c r="T83" i="24"/>
  <c r="X83" i="24" s="1"/>
  <c r="Z83" i="24" s="1"/>
  <c r="S83" i="24"/>
  <c r="Q83" i="24"/>
  <c r="K83" i="24"/>
  <c r="AH82" i="24"/>
  <c r="V82" i="24"/>
  <c r="AG82" i="24" s="1"/>
  <c r="T82" i="24"/>
  <c r="X82" i="24" s="1"/>
  <c r="Z82" i="24" s="1"/>
  <c r="S82" i="24"/>
  <c r="Q82" i="24"/>
  <c r="K82" i="24"/>
  <c r="AH81" i="24"/>
  <c r="V81" i="24"/>
  <c r="AG81" i="24" s="1"/>
  <c r="T81" i="24"/>
  <c r="X81" i="24" s="1"/>
  <c r="Z81" i="24" s="1"/>
  <c r="S81" i="24"/>
  <c r="Q81" i="24"/>
  <c r="K81" i="24"/>
  <c r="AH80" i="24"/>
  <c r="W80" i="24"/>
  <c r="V80" i="24"/>
  <c r="AG80" i="24" s="1"/>
  <c r="T80" i="24"/>
  <c r="X80" i="24" s="1"/>
  <c r="Z80" i="24" s="1"/>
  <c r="S80" i="24"/>
  <c r="Q80" i="24"/>
  <c r="K80" i="24"/>
  <c r="AH79" i="24"/>
  <c r="V79" i="24"/>
  <c r="AG79" i="24" s="1"/>
  <c r="T79" i="24"/>
  <c r="X79" i="24" s="1"/>
  <c r="Z79" i="24" s="1"/>
  <c r="S79" i="24"/>
  <c r="Q79" i="24"/>
  <c r="K79" i="24"/>
  <c r="AH78" i="24"/>
  <c r="W78" i="24"/>
  <c r="V78" i="24"/>
  <c r="AG78" i="24" s="1"/>
  <c r="T78" i="24"/>
  <c r="X78" i="24" s="1"/>
  <c r="Z78" i="24" s="1"/>
  <c r="S78" i="24"/>
  <c r="Q78" i="24"/>
  <c r="K78" i="24"/>
  <c r="AH77" i="24"/>
  <c r="V77" i="24"/>
  <c r="AG77" i="24" s="1"/>
  <c r="T77" i="24"/>
  <c r="X77" i="24" s="1"/>
  <c r="Z77" i="24" s="1"/>
  <c r="S77" i="24"/>
  <c r="Q77" i="24"/>
  <c r="K77" i="24"/>
  <c r="AH76" i="24"/>
  <c r="AG76" i="24"/>
  <c r="V76" i="24"/>
  <c r="W76" i="24" s="1"/>
  <c r="T76" i="24"/>
  <c r="X76" i="24" s="1"/>
  <c r="Z76" i="24" s="1"/>
  <c r="S76" i="24"/>
  <c r="Q76" i="24"/>
  <c r="K76" i="24"/>
  <c r="AH75" i="24"/>
  <c r="V75" i="24"/>
  <c r="AG75" i="24" s="1"/>
  <c r="T75" i="24"/>
  <c r="X75" i="24" s="1"/>
  <c r="Z75" i="24" s="1"/>
  <c r="S75" i="24"/>
  <c r="Q75" i="24"/>
  <c r="K75" i="24"/>
  <c r="AH74" i="24"/>
  <c r="V74" i="24"/>
  <c r="AG74" i="24" s="1"/>
  <c r="T74" i="24"/>
  <c r="X74" i="24" s="1"/>
  <c r="Z74" i="24" s="1"/>
  <c r="S74" i="24"/>
  <c r="Q74" i="24"/>
  <c r="K74" i="24"/>
  <c r="AH73" i="24"/>
  <c r="V73" i="24"/>
  <c r="AG73" i="24" s="1"/>
  <c r="T73" i="24"/>
  <c r="X73" i="24" s="1"/>
  <c r="Z73" i="24" s="1"/>
  <c r="S73" i="24"/>
  <c r="Q73" i="24"/>
  <c r="K73" i="24"/>
  <c r="AH72" i="24"/>
  <c r="W72" i="24"/>
  <c r="V72" i="24"/>
  <c r="AG72" i="24" s="1"/>
  <c r="T72" i="24"/>
  <c r="X72" i="24" s="1"/>
  <c r="Z72" i="24" s="1"/>
  <c r="S72" i="24"/>
  <c r="Q72" i="24"/>
  <c r="K72" i="24"/>
  <c r="AH71" i="24"/>
  <c r="W71" i="24"/>
  <c r="V71" i="24"/>
  <c r="AG71" i="24" s="1"/>
  <c r="T71" i="24"/>
  <c r="X71" i="24" s="1"/>
  <c r="Z71" i="24" s="1"/>
  <c r="S71" i="24"/>
  <c r="Q71" i="24"/>
  <c r="K71" i="24"/>
  <c r="AH70" i="24"/>
  <c r="AG70" i="24"/>
  <c r="W70" i="24"/>
  <c r="V70" i="24"/>
  <c r="T70" i="24"/>
  <c r="X70" i="24" s="1"/>
  <c r="Z70" i="24" s="1"/>
  <c r="S70" i="24"/>
  <c r="Q70" i="24"/>
  <c r="K70" i="24"/>
  <c r="AH69" i="24"/>
  <c r="W69" i="24"/>
  <c r="V69" i="24"/>
  <c r="AG69" i="24" s="1"/>
  <c r="T69" i="24"/>
  <c r="X69" i="24" s="1"/>
  <c r="Z69" i="24" s="1"/>
  <c r="S69" i="24"/>
  <c r="Q69" i="24"/>
  <c r="K69" i="24"/>
  <c r="AH68" i="24"/>
  <c r="W68" i="24"/>
  <c r="V68" i="24"/>
  <c r="AG68" i="24" s="1"/>
  <c r="T68" i="24"/>
  <c r="X68" i="24" s="1"/>
  <c r="Z68" i="24" s="1"/>
  <c r="S68" i="24"/>
  <c r="Q68" i="24"/>
  <c r="K68" i="24"/>
  <c r="AH67" i="24"/>
  <c r="W67" i="24"/>
  <c r="V67" i="24"/>
  <c r="AG67" i="24" s="1"/>
  <c r="T67" i="24"/>
  <c r="X67" i="24" s="1"/>
  <c r="Z67" i="24" s="1"/>
  <c r="S67" i="24"/>
  <c r="Q67" i="24"/>
  <c r="K67" i="24"/>
  <c r="AH66" i="24"/>
  <c r="AG66" i="24"/>
  <c r="W66" i="24"/>
  <c r="V66" i="24"/>
  <c r="T66" i="24"/>
  <c r="X66" i="24" s="1"/>
  <c r="Z66" i="24" s="1"/>
  <c r="S66" i="24"/>
  <c r="Q66" i="24"/>
  <c r="K66" i="24"/>
  <c r="AH65" i="24"/>
  <c r="W65" i="24"/>
  <c r="V65" i="24"/>
  <c r="AG65" i="24" s="1"/>
  <c r="T65" i="24"/>
  <c r="X65" i="24" s="1"/>
  <c r="Z65" i="24" s="1"/>
  <c r="S65" i="24"/>
  <c r="Q65" i="24"/>
  <c r="K65" i="24"/>
  <c r="AH64" i="24"/>
  <c r="AG64" i="24"/>
  <c r="W64" i="24"/>
  <c r="V64" i="24"/>
  <c r="T64" i="24"/>
  <c r="X64" i="24" s="1"/>
  <c r="Z64" i="24" s="1"/>
  <c r="S64" i="24"/>
  <c r="Q64" i="24"/>
  <c r="K64" i="24"/>
  <c r="AH63" i="24"/>
  <c r="W63" i="24"/>
  <c r="V63" i="24"/>
  <c r="AG63" i="24" s="1"/>
  <c r="T63" i="24"/>
  <c r="X63" i="24" s="1"/>
  <c r="Z63" i="24" s="1"/>
  <c r="S63" i="24"/>
  <c r="Q63" i="24"/>
  <c r="K63" i="24"/>
  <c r="AH62" i="24"/>
  <c r="AG62" i="24"/>
  <c r="W62" i="24"/>
  <c r="V62" i="24"/>
  <c r="T62" i="24"/>
  <c r="X62" i="24" s="1"/>
  <c r="Z62" i="24" s="1"/>
  <c r="S62" i="24"/>
  <c r="Q62" i="24"/>
  <c r="K62" i="24"/>
  <c r="AH61" i="24"/>
  <c r="W61" i="24"/>
  <c r="V61" i="24"/>
  <c r="AG61" i="24" s="1"/>
  <c r="T61" i="24"/>
  <c r="X61" i="24" s="1"/>
  <c r="Z61" i="24" s="1"/>
  <c r="S61" i="24"/>
  <c r="Q61" i="24"/>
  <c r="K61" i="24"/>
  <c r="AH60" i="24"/>
  <c r="AG60" i="24"/>
  <c r="W60" i="24"/>
  <c r="V60" i="24"/>
  <c r="T60" i="24"/>
  <c r="X60" i="24" s="1"/>
  <c r="Z60" i="24" s="1"/>
  <c r="S60" i="24"/>
  <c r="Q60" i="24"/>
  <c r="K60" i="24"/>
  <c r="AH59" i="24"/>
  <c r="W59" i="24"/>
  <c r="V59" i="24"/>
  <c r="AG59" i="24" s="1"/>
  <c r="T59" i="24"/>
  <c r="X59" i="24" s="1"/>
  <c r="Z59" i="24" s="1"/>
  <c r="S59" i="24"/>
  <c r="Q59" i="24"/>
  <c r="K59" i="24"/>
  <c r="AH58" i="24"/>
  <c r="AG58" i="24"/>
  <c r="W58" i="24"/>
  <c r="V58" i="24"/>
  <c r="T58" i="24"/>
  <c r="X58" i="24" s="1"/>
  <c r="Z58" i="24" s="1"/>
  <c r="S58" i="24"/>
  <c r="Q58" i="24"/>
  <c r="K58" i="24"/>
  <c r="AH57" i="24"/>
  <c r="W57" i="24"/>
  <c r="V57" i="24"/>
  <c r="AG57" i="24" s="1"/>
  <c r="T57" i="24"/>
  <c r="X57" i="24" s="1"/>
  <c r="Z57" i="24" s="1"/>
  <c r="S57" i="24"/>
  <c r="Q57" i="24"/>
  <c r="K57" i="24"/>
  <c r="AH56" i="24"/>
  <c r="AG56" i="24"/>
  <c r="W56" i="24"/>
  <c r="V56" i="24"/>
  <c r="T56" i="24"/>
  <c r="X56" i="24" s="1"/>
  <c r="Z56" i="24" s="1"/>
  <c r="S56" i="24"/>
  <c r="Q56" i="24"/>
  <c r="K56" i="24"/>
  <c r="AH55" i="24"/>
  <c r="W55" i="24"/>
  <c r="V55" i="24"/>
  <c r="AG55" i="24" s="1"/>
  <c r="T55" i="24"/>
  <c r="X55" i="24" s="1"/>
  <c r="Z55" i="24" s="1"/>
  <c r="S55" i="24"/>
  <c r="Q55" i="24"/>
  <c r="K55" i="24"/>
  <c r="AH54" i="24"/>
  <c r="AG54" i="24"/>
  <c r="W54" i="24"/>
  <c r="V54" i="24"/>
  <c r="T54" i="24"/>
  <c r="X54" i="24" s="1"/>
  <c r="Z54" i="24" s="1"/>
  <c r="S54" i="24"/>
  <c r="Q54" i="24"/>
  <c r="K54" i="24"/>
  <c r="AH53" i="24"/>
  <c r="W53" i="24"/>
  <c r="V53" i="24"/>
  <c r="AG53" i="24" s="1"/>
  <c r="T53" i="24"/>
  <c r="X53" i="24" s="1"/>
  <c r="Z53" i="24" s="1"/>
  <c r="S53" i="24"/>
  <c r="Q53" i="24"/>
  <c r="K53" i="24"/>
  <c r="AH52" i="24"/>
  <c r="AG52" i="24"/>
  <c r="W52" i="24"/>
  <c r="V52" i="24"/>
  <c r="T52" i="24"/>
  <c r="X52" i="24" s="1"/>
  <c r="Z52" i="24" s="1"/>
  <c r="S52" i="24"/>
  <c r="Q52" i="24"/>
  <c r="K52" i="24"/>
  <c r="AH51" i="24"/>
  <c r="W51" i="24"/>
  <c r="V51" i="24"/>
  <c r="AG51" i="24" s="1"/>
  <c r="T51" i="24"/>
  <c r="X51" i="24" s="1"/>
  <c r="Z51" i="24" s="1"/>
  <c r="S51" i="24"/>
  <c r="Q51" i="24"/>
  <c r="K51" i="24"/>
  <c r="AH50" i="24"/>
  <c r="AG50" i="24"/>
  <c r="W50" i="24"/>
  <c r="V50" i="24"/>
  <c r="T50" i="24"/>
  <c r="X50" i="24" s="1"/>
  <c r="Z50" i="24" s="1"/>
  <c r="S50" i="24"/>
  <c r="Q50" i="24"/>
  <c r="K50" i="24"/>
  <c r="AH49" i="24"/>
  <c r="W49" i="24"/>
  <c r="V49" i="24"/>
  <c r="AG49" i="24" s="1"/>
  <c r="T49" i="24"/>
  <c r="X49" i="24" s="1"/>
  <c r="Z49" i="24" s="1"/>
  <c r="S49" i="24"/>
  <c r="Q49" i="24"/>
  <c r="K49" i="24"/>
  <c r="AH48" i="24"/>
  <c r="AG48" i="24"/>
  <c r="W48" i="24"/>
  <c r="V48" i="24"/>
  <c r="T48" i="24"/>
  <c r="X48" i="24" s="1"/>
  <c r="Z48" i="24" s="1"/>
  <c r="S48" i="24"/>
  <c r="Q48" i="24"/>
  <c r="K48" i="24"/>
  <c r="AH47" i="24"/>
  <c r="W47" i="24"/>
  <c r="V47" i="24"/>
  <c r="AG47" i="24" s="1"/>
  <c r="T47" i="24"/>
  <c r="X47" i="24" s="1"/>
  <c r="Z47" i="24" s="1"/>
  <c r="S47" i="24"/>
  <c r="Q47" i="24"/>
  <c r="K47" i="24"/>
  <c r="AH46" i="24"/>
  <c r="AG46" i="24"/>
  <c r="W46" i="24"/>
  <c r="V46" i="24"/>
  <c r="T46" i="24"/>
  <c r="X46" i="24" s="1"/>
  <c r="Z46" i="24" s="1"/>
  <c r="S46" i="24"/>
  <c r="Q46" i="24"/>
  <c r="K46" i="24"/>
  <c r="AH45" i="24"/>
  <c r="W45" i="24"/>
  <c r="V45" i="24"/>
  <c r="AG45" i="24" s="1"/>
  <c r="T45" i="24"/>
  <c r="X45" i="24" s="1"/>
  <c r="Z45" i="24" s="1"/>
  <c r="S45" i="24"/>
  <c r="Q45" i="24"/>
  <c r="K45" i="24"/>
  <c r="AH44" i="24"/>
  <c r="AG44" i="24"/>
  <c r="W44" i="24"/>
  <c r="V44" i="24"/>
  <c r="T44" i="24"/>
  <c r="X44" i="24" s="1"/>
  <c r="Z44" i="24" s="1"/>
  <c r="S44" i="24"/>
  <c r="Q44" i="24"/>
  <c r="K44" i="24"/>
  <c r="AH43" i="24"/>
  <c r="W43" i="24"/>
  <c r="V43" i="24"/>
  <c r="AG43" i="24" s="1"/>
  <c r="T43" i="24"/>
  <c r="X43" i="24" s="1"/>
  <c r="Z43" i="24" s="1"/>
  <c r="S43" i="24"/>
  <c r="Q43" i="24"/>
  <c r="K43" i="24"/>
  <c r="AH42" i="24"/>
  <c r="AG42" i="24"/>
  <c r="W42" i="24"/>
  <c r="V42" i="24"/>
  <c r="T42" i="24"/>
  <c r="X42" i="24" s="1"/>
  <c r="Z42" i="24" s="1"/>
  <c r="S42" i="24"/>
  <c r="Q42" i="24"/>
  <c r="K42" i="24"/>
  <c r="AH41" i="24"/>
  <c r="W41" i="24"/>
  <c r="V41" i="24"/>
  <c r="AG41" i="24" s="1"/>
  <c r="T41" i="24"/>
  <c r="X41" i="24" s="1"/>
  <c r="Z41" i="24" s="1"/>
  <c r="S41" i="24"/>
  <c r="Q41" i="24"/>
  <c r="K41" i="24"/>
  <c r="AH40" i="24"/>
  <c r="AG40" i="24"/>
  <c r="W40" i="24"/>
  <c r="V40" i="24"/>
  <c r="T40" i="24"/>
  <c r="X40" i="24" s="1"/>
  <c r="Z40" i="24" s="1"/>
  <c r="S40" i="24"/>
  <c r="Q40" i="24"/>
  <c r="K40" i="24"/>
  <c r="AH39" i="24"/>
  <c r="W39" i="24"/>
  <c r="V39" i="24"/>
  <c r="AG39" i="24" s="1"/>
  <c r="T39" i="24"/>
  <c r="X39" i="24" s="1"/>
  <c r="Z39" i="24" s="1"/>
  <c r="S39" i="24"/>
  <c r="Q39" i="24"/>
  <c r="K39" i="24"/>
  <c r="AH38" i="24"/>
  <c r="AG38" i="24"/>
  <c r="W38" i="24"/>
  <c r="V38" i="24"/>
  <c r="T38" i="24"/>
  <c r="X38" i="24" s="1"/>
  <c r="Z38" i="24" s="1"/>
  <c r="S38" i="24"/>
  <c r="Q38" i="24"/>
  <c r="K38" i="24"/>
  <c r="AH37" i="24"/>
  <c r="W37" i="24"/>
  <c r="V37" i="24"/>
  <c r="AG37" i="24" s="1"/>
  <c r="T37" i="24"/>
  <c r="X37" i="24" s="1"/>
  <c r="Z37" i="24" s="1"/>
  <c r="S37" i="24"/>
  <c r="Q37" i="24"/>
  <c r="K37" i="24"/>
  <c r="AH36" i="24"/>
  <c r="AG36" i="24"/>
  <c r="W36" i="24"/>
  <c r="V36" i="24"/>
  <c r="T36" i="24"/>
  <c r="X36" i="24" s="1"/>
  <c r="Z36" i="24" s="1"/>
  <c r="S36" i="24"/>
  <c r="Q36" i="24"/>
  <c r="K36" i="24"/>
  <c r="AH35" i="24"/>
  <c r="W35" i="24"/>
  <c r="V35" i="24"/>
  <c r="AG35" i="24" s="1"/>
  <c r="T35" i="24"/>
  <c r="X35" i="24" s="1"/>
  <c r="Z35" i="24" s="1"/>
  <c r="S35" i="24"/>
  <c r="Q35" i="24"/>
  <c r="K35" i="24"/>
  <c r="AH34" i="24"/>
  <c r="AG34" i="24"/>
  <c r="W34" i="24"/>
  <c r="V34" i="24"/>
  <c r="T34" i="24"/>
  <c r="X34" i="24" s="1"/>
  <c r="Z34" i="24" s="1"/>
  <c r="S34" i="24"/>
  <c r="Q34" i="24"/>
  <c r="K34" i="24"/>
  <c r="AH33" i="24"/>
  <c r="W33" i="24"/>
  <c r="V33" i="24"/>
  <c r="AG33" i="24" s="1"/>
  <c r="T33" i="24"/>
  <c r="X33" i="24" s="1"/>
  <c r="Z33" i="24" s="1"/>
  <c r="S33" i="24"/>
  <c r="Q33" i="24"/>
  <c r="K33" i="24"/>
  <c r="AH32" i="24"/>
  <c r="AG32" i="24"/>
  <c r="W32" i="24"/>
  <c r="V32" i="24"/>
  <c r="T32" i="24"/>
  <c r="X32" i="24" s="1"/>
  <c r="Z32" i="24" s="1"/>
  <c r="S32" i="24"/>
  <c r="Q32" i="24"/>
  <c r="K32" i="24"/>
  <c r="AH31" i="24"/>
  <c r="W31" i="24"/>
  <c r="V31" i="24"/>
  <c r="AG31" i="24" s="1"/>
  <c r="T31" i="24"/>
  <c r="X31" i="24" s="1"/>
  <c r="Z31" i="24" s="1"/>
  <c r="S31" i="24"/>
  <c r="Q31" i="24"/>
  <c r="K31" i="24"/>
  <c r="AH30" i="24"/>
  <c r="AG30" i="24"/>
  <c r="W30" i="24"/>
  <c r="V30" i="24"/>
  <c r="T30" i="24"/>
  <c r="X30" i="24" s="1"/>
  <c r="Z30" i="24" s="1"/>
  <c r="S30" i="24"/>
  <c r="Q30" i="24"/>
  <c r="K30" i="24"/>
  <c r="AH29" i="24"/>
  <c r="W29" i="24"/>
  <c r="V29" i="24"/>
  <c r="AG29" i="24" s="1"/>
  <c r="T29" i="24"/>
  <c r="X29" i="24" s="1"/>
  <c r="Z29" i="24" s="1"/>
  <c r="S29" i="24"/>
  <c r="Q29" i="24"/>
  <c r="K29" i="24"/>
  <c r="AH28" i="24"/>
  <c r="W28" i="24"/>
  <c r="V28" i="24"/>
  <c r="AG28" i="24" s="1"/>
  <c r="T28" i="24"/>
  <c r="X28" i="24" s="1"/>
  <c r="Z28" i="24" s="1"/>
  <c r="S28" i="24"/>
  <c r="Q28" i="24"/>
  <c r="K28" i="24"/>
  <c r="AH27" i="24"/>
  <c r="W27" i="24"/>
  <c r="V27" i="24"/>
  <c r="AG27" i="24" s="1"/>
  <c r="T27" i="24"/>
  <c r="X27" i="24" s="1"/>
  <c r="Z27" i="24" s="1"/>
  <c r="S27" i="24"/>
  <c r="Q27" i="24"/>
  <c r="K27" i="24"/>
  <c r="AH26" i="24"/>
  <c r="W26" i="24"/>
  <c r="V26" i="24"/>
  <c r="AG26" i="24" s="1"/>
  <c r="T26" i="24"/>
  <c r="X26" i="24" s="1"/>
  <c r="Z26" i="24" s="1"/>
  <c r="S26" i="24"/>
  <c r="Q26" i="24"/>
  <c r="K26" i="24"/>
  <c r="AH25" i="24"/>
  <c r="W25" i="24"/>
  <c r="V25" i="24"/>
  <c r="AG25" i="24" s="1"/>
  <c r="T25" i="24"/>
  <c r="X25" i="24" s="1"/>
  <c r="Z25" i="24" s="1"/>
  <c r="S25" i="24"/>
  <c r="Q25" i="24"/>
  <c r="K25" i="24"/>
  <c r="AH24" i="24"/>
  <c r="W24" i="24"/>
  <c r="V24" i="24"/>
  <c r="AG24" i="24" s="1"/>
  <c r="T24" i="24"/>
  <c r="X24" i="24" s="1"/>
  <c r="Z24" i="24" s="1"/>
  <c r="S24" i="24"/>
  <c r="Q24" i="24"/>
  <c r="K24" i="24"/>
  <c r="AH23" i="24"/>
  <c r="W23" i="24"/>
  <c r="V23" i="24"/>
  <c r="AG23" i="24" s="1"/>
  <c r="T23" i="24"/>
  <c r="X23" i="24" s="1"/>
  <c r="Z23" i="24" s="1"/>
  <c r="S23" i="24"/>
  <c r="Q23" i="24"/>
  <c r="K23" i="24"/>
  <c r="AH22" i="24"/>
  <c r="W22" i="24"/>
  <c r="V22" i="24"/>
  <c r="AG22" i="24" s="1"/>
  <c r="T22" i="24"/>
  <c r="X22" i="24" s="1"/>
  <c r="Z22" i="24" s="1"/>
  <c r="S22" i="24"/>
  <c r="Q22" i="24"/>
  <c r="K22" i="24"/>
  <c r="AH21" i="24"/>
  <c r="W21" i="24"/>
  <c r="V21" i="24"/>
  <c r="AG21" i="24" s="1"/>
  <c r="T21" i="24"/>
  <c r="X21" i="24" s="1"/>
  <c r="Z21" i="24" s="1"/>
  <c r="S21" i="24"/>
  <c r="Q21" i="24"/>
  <c r="K21" i="24"/>
  <c r="AH20" i="24"/>
  <c r="W20" i="24"/>
  <c r="V20" i="24"/>
  <c r="AG20" i="24" s="1"/>
  <c r="T20" i="24"/>
  <c r="X20" i="24" s="1"/>
  <c r="Z20" i="24" s="1"/>
  <c r="S20" i="24"/>
  <c r="Q20" i="24"/>
  <c r="K20" i="24"/>
  <c r="AH19" i="24"/>
  <c r="W19" i="24"/>
  <c r="V19" i="24"/>
  <c r="AG19" i="24" s="1"/>
  <c r="T19" i="24"/>
  <c r="X19" i="24" s="1"/>
  <c r="Z19" i="24" s="1"/>
  <c r="S19" i="24"/>
  <c r="Q19" i="24"/>
  <c r="K19" i="24"/>
  <c r="AH18" i="24"/>
  <c r="V18" i="24"/>
  <c r="AG18" i="24" s="1"/>
  <c r="T18" i="24"/>
  <c r="X18" i="24" s="1"/>
  <c r="Z18" i="24" s="1"/>
  <c r="S18" i="24"/>
  <c r="Q18" i="24"/>
  <c r="K18" i="24"/>
  <c r="AH17" i="24"/>
  <c r="W17" i="24"/>
  <c r="V17" i="24"/>
  <c r="AG17" i="24" s="1"/>
  <c r="T17" i="24"/>
  <c r="X17" i="24" s="1"/>
  <c r="Z17" i="24" s="1"/>
  <c r="S17" i="24"/>
  <c r="Q17" i="24"/>
  <c r="K17" i="24"/>
  <c r="AH16" i="24"/>
  <c r="V16" i="24"/>
  <c r="AG16" i="24" s="1"/>
  <c r="T16" i="24"/>
  <c r="X16" i="24" s="1"/>
  <c r="Z16" i="24" s="1"/>
  <c r="S16" i="24"/>
  <c r="Q16" i="24"/>
  <c r="K16" i="24"/>
  <c r="AH15" i="24"/>
  <c r="V15" i="24"/>
  <c r="AG15" i="24" s="1"/>
  <c r="T15" i="24"/>
  <c r="X15" i="24" s="1"/>
  <c r="Z15" i="24" s="1"/>
  <c r="S15" i="24"/>
  <c r="Q15" i="24"/>
  <c r="K15" i="24"/>
  <c r="AH14" i="24"/>
  <c r="W14" i="24"/>
  <c r="V14" i="24"/>
  <c r="AG14" i="24" s="1"/>
  <c r="T14" i="24"/>
  <c r="X14" i="24" s="1"/>
  <c r="Z14" i="24" s="1"/>
  <c r="S14" i="24"/>
  <c r="Q14" i="24"/>
  <c r="K14" i="24"/>
  <c r="AH13" i="24"/>
  <c r="V13" i="24"/>
  <c r="AG13" i="24" s="1"/>
  <c r="T13" i="24"/>
  <c r="X13" i="24" s="1"/>
  <c r="Z13" i="24" s="1"/>
  <c r="S13" i="24"/>
  <c r="Q13" i="24"/>
  <c r="K13" i="24"/>
  <c r="AH12" i="24"/>
  <c r="W12" i="24"/>
  <c r="V12" i="24"/>
  <c r="AG12" i="24" s="1"/>
  <c r="T12" i="24"/>
  <c r="X12" i="24" s="1"/>
  <c r="Z12" i="24" s="1"/>
  <c r="S12" i="24"/>
  <c r="Q12" i="24"/>
  <c r="K12" i="24"/>
  <c r="AH11" i="24"/>
  <c r="V11" i="24"/>
  <c r="AG11" i="24" s="1"/>
  <c r="T11" i="24"/>
  <c r="X11" i="24" s="1"/>
  <c r="Z11" i="24" s="1"/>
  <c r="S11" i="24"/>
  <c r="Q11" i="24"/>
  <c r="K11" i="24"/>
  <c r="AH10" i="24"/>
  <c r="V10" i="24"/>
  <c r="AG10" i="24" s="1"/>
  <c r="T10" i="24"/>
  <c r="X10" i="24" s="1"/>
  <c r="Z10" i="24" s="1"/>
  <c r="S10" i="24"/>
  <c r="Q10" i="24"/>
  <c r="K10" i="24"/>
  <c r="AH9" i="24"/>
  <c r="V9" i="24"/>
  <c r="AG9" i="24" s="1"/>
  <c r="T9" i="24"/>
  <c r="X9" i="24" s="1"/>
  <c r="Z9" i="24" s="1"/>
  <c r="S9" i="24"/>
  <c r="Q9" i="24"/>
  <c r="K9" i="24"/>
  <c r="AH8" i="24"/>
  <c r="V8" i="24"/>
  <c r="AG8" i="24" s="1"/>
  <c r="T8" i="24"/>
  <c r="X8" i="24" s="1"/>
  <c r="Z8" i="24" s="1"/>
  <c r="S8" i="24"/>
  <c r="Q8" i="24"/>
  <c r="K8" i="24"/>
  <c r="AH7" i="24"/>
  <c r="W7" i="24"/>
  <c r="V7" i="24"/>
  <c r="AG7" i="24" s="1"/>
  <c r="T7" i="24"/>
  <c r="X7" i="24" s="1"/>
  <c r="Z7" i="24" s="1"/>
  <c r="S7" i="24"/>
  <c r="Q7" i="24"/>
  <c r="K7" i="24"/>
  <c r="AH6" i="24"/>
  <c r="V6" i="24"/>
  <c r="AG6" i="24" s="1"/>
  <c r="T6" i="24"/>
  <c r="X6" i="24" s="1"/>
  <c r="Z6" i="24" s="1"/>
  <c r="S6" i="24"/>
  <c r="Q6" i="24"/>
  <c r="K6" i="24"/>
  <c r="AH5" i="24"/>
  <c r="AG5" i="24"/>
  <c r="AH4" i="24"/>
  <c r="AG4" i="24"/>
  <c r="AH3" i="24"/>
  <c r="AG3" i="24"/>
  <c r="AH2" i="24"/>
  <c r="AG2" i="24"/>
  <c r="AL267" i="25"/>
  <c r="AN267" i="25" s="1"/>
  <c r="AI267" i="25"/>
  <c r="AH267" i="25"/>
  <c r="AK267" i="25" s="1"/>
  <c r="AL266" i="25"/>
  <c r="AI266" i="25"/>
  <c r="AH266" i="25"/>
  <c r="AK266" i="25" s="1"/>
  <c r="AL265" i="25"/>
  <c r="AM265" i="25" s="1"/>
  <c r="AP265" i="25" s="1"/>
  <c r="AI265" i="25"/>
  <c r="AH265" i="25"/>
  <c r="AK265" i="25" s="1"/>
  <c r="AL264" i="25"/>
  <c r="AN264" i="25" s="1"/>
  <c r="AI264" i="25"/>
  <c r="AH264" i="25"/>
  <c r="AK264" i="25" s="1"/>
  <c r="AL263" i="25"/>
  <c r="AN263" i="25" s="1"/>
  <c r="AI263" i="25"/>
  <c r="AH263" i="25"/>
  <c r="AK263" i="25" s="1"/>
  <c r="AL262" i="25"/>
  <c r="AN262" i="25" s="1"/>
  <c r="AI262" i="25"/>
  <c r="AH262" i="25"/>
  <c r="AK262" i="25" s="1"/>
  <c r="AL261" i="25"/>
  <c r="AN261" i="25" s="1"/>
  <c r="AH261" i="25"/>
  <c r="AK261" i="25" s="1"/>
  <c r="AL260" i="25"/>
  <c r="AN260" i="25" s="1"/>
  <c r="AH260" i="25"/>
  <c r="AK260" i="25" s="1"/>
  <c r="AL259" i="25"/>
  <c r="AN259" i="25" s="1"/>
  <c r="AI259" i="25"/>
  <c r="AH259" i="25"/>
  <c r="AK259" i="25" s="1"/>
  <c r="AL258" i="25"/>
  <c r="AI258" i="25"/>
  <c r="AH258" i="25"/>
  <c r="AK258" i="25" s="1"/>
  <c r="AL257" i="25"/>
  <c r="AN257" i="25" s="1"/>
  <c r="AI257" i="25"/>
  <c r="AH257" i="25"/>
  <c r="AK257" i="25" s="1"/>
  <c r="AL256" i="25"/>
  <c r="AI256" i="25"/>
  <c r="AH256" i="25"/>
  <c r="AK256" i="25" s="1"/>
  <c r="AL255" i="25"/>
  <c r="AN255" i="25" s="1"/>
  <c r="AI255" i="25"/>
  <c r="AH255" i="25"/>
  <c r="AK255" i="25" s="1"/>
  <c r="AL254" i="25"/>
  <c r="AN254" i="25" s="1"/>
  <c r="AH254" i="25"/>
  <c r="AK254" i="25" s="1"/>
  <c r="AL253" i="25"/>
  <c r="AN253" i="25" s="1"/>
  <c r="AH253" i="25"/>
  <c r="AK253" i="25" s="1"/>
  <c r="AL252" i="25"/>
  <c r="AN252" i="25" s="1"/>
  <c r="AH252" i="25"/>
  <c r="AK252" i="25" s="1"/>
  <c r="AL251" i="25"/>
  <c r="AN251" i="25" s="1"/>
  <c r="AH251" i="25"/>
  <c r="AK251" i="25" s="1"/>
  <c r="AL250" i="25"/>
  <c r="AI250" i="25"/>
  <c r="AH250" i="25"/>
  <c r="AK250" i="25" s="1"/>
  <c r="AL249" i="25"/>
  <c r="AN249" i="25" s="1"/>
  <c r="AI249" i="25"/>
  <c r="AH249" i="25"/>
  <c r="AK249" i="25" s="1"/>
  <c r="AL248" i="25"/>
  <c r="AI248" i="25"/>
  <c r="AH248" i="25"/>
  <c r="AK248" i="25" s="1"/>
  <c r="AL247" i="25"/>
  <c r="AN247" i="25" s="1"/>
  <c r="AI247" i="25"/>
  <c r="AH247" i="25"/>
  <c r="AK247" i="25" s="1"/>
  <c r="AL246" i="25"/>
  <c r="AN246" i="25" s="1"/>
  <c r="AI246" i="25"/>
  <c r="AH246" i="25"/>
  <c r="AK246" i="25" s="1"/>
  <c r="AL245" i="25"/>
  <c r="AN245" i="25" s="1"/>
  <c r="AI245" i="25"/>
  <c r="AH245" i="25"/>
  <c r="AK245" i="25" s="1"/>
  <c r="AL244" i="25"/>
  <c r="AN244" i="25" s="1"/>
  <c r="AI244" i="25"/>
  <c r="AH244" i="25"/>
  <c r="AK244" i="25" s="1"/>
  <c r="AL243" i="25"/>
  <c r="AN243" i="25" s="1"/>
  <c r="AI243" i="25"/>
  <c r="AH243" i="25"/>
  <c r="AK243" i="25" s="1"/>
  <c r="AL242" i="25"/>
  <c r="AH242" i="25"/>
  <c r="AK242" i="25" s="1"/>
  <c r="AL241" i="25"/>
  <c r="AN241" i="25" s="1"/>
  <c r="AH241" i="25"/>
  <c r="AK241" i="25" s="1"/>
  <c r="AL240" i="25"/>
  <c r="AH240" i="25"/>
  <c r="AK240" i="25" s="1"/>
  <c r="AL239" i="25"/>
  <c r="AN239" i="25" s="1"/>
  <c r="AI239" i="25"/>
  <c r="AH239" i="25"/>
  <c r="AK239" i="25" s="1"/>
  <c r="AL238" i="25"/>
  <c r="AN238" i="25" s="1"/>
  <c r="AI238" i="25"/>
  <c r="AH238" i="25"/>
  <c r="AK238" i="25" s="1"/>
  <c r="AL237" i="25"/>
  <c r="AN237" i="25" s="1"/>
  <c r="AI237" i="25"/>
  <c r="AH237" i="25"/>
  <c r="AK237" i="25" s="1"/>
  <c r="AL236" i="25"/>
  <c r="AN236" i="25" s="1"/>
  <c r="AI236" i="25"/>
  <c r="AH236" i="25"/>
  <c r="AK236" i="25" s="1"/>
  <c r="AL235" i="25"/>
  <c r="AN235" i="25" s="1"/>
  <c r="AI235" i="25"/>
  <c r="AH235" i="25"/>
  <c r="AK235" i="25" s="1"/>
  <c r="AL234" i="25"/>
  <c r="AI234" i="25"/>
  <c r="AH234" i="25"/>
  <c r="AK234" i="25" s="1"/>
  <c r="AL233" i="25"/>
  <c r="AN233" i="25" s="1"/>
  <c r="AI233" i="25"/>
  <c r="AH233" i="25"/>
  <c r="AK233" i="25" s="1"/>
  <c r="AL232" i="25"/>
  <c r="AI232" i="25"/>
  <c r="AH232" i="25"/>
  <c r="AK232" i="25" s="1"/>
  <c r="AL231" i="25"/>
  <c r="AN231" i="25" s="1"/>
  <c r="AI231" i="25"/>
  <c r="AH231" i="25"/>
  <c r="AK231" i="25" s="1"/>
  <c r="AL230" i="25"/>
  <c r="AN230" i="25" s="1"/>
  <c r="AI230" i="25"/>
  <c r="AH230" i="25"/>
  <c r="AK230" i="25" s="1"/>
  <c r="AL229" i="25"/>
  <c r="AN229" i="25" s="1"/>
  <c r="AI229" i="25"/>
  <c r="AH229" i="25"/>
  <c r="AK229" i="25" s="1"/>
  <c r="AL228" i="25"/>
  <c r="AN228" i="25" s="1"/>
  <c r="AI228" i="25"/>
  <c r="AH228" i="25"/>
  <c r="AK228" i="25" s="1"/>
  <c r="AL227" i="25"/>
  <c r="AN227" i="25" s="1"/>
  <c r="AI227" i="25"/>
  <c r="AH227" i="25"/>
  <c r="AK227" i="25" s="1"/>
  <c r="AL226" i="25"/>
  <c r="AI226" i="25"/>
  <c r="AH226" i="25"/>
  <c r="AK226" i="25" s="1"/>
  <c r="AL225" i="25"/>
  <c r="AN225" i="25" s="1"/>
  <c r="AI225" i="25"/>
  <c r="AH225" i="25"/>
  <c r="AK225" i="25" s="1"/>
  <c r="AL224" i="25"/>
  <c r="AI224" i="25"/>
  <c r="AH224" i="25"/>
  <c r="AK224" i="25" s="1"/>
  <c r="AL223" i="25"/>
  <c r="AN223" i="25" s="1"/>
  <c r="AI223" i="25"/>
  <c r="AH223" i="25"/>
  <c r="AK223" i="25" s="1"/>
  <c r="AL222" i="25"/>
  <c r="AN222" i="25" s="1"/>
  <c r="AI222" i="25"/>
  <c r="AH222" i="25"/>
  <c r="AK222" i="25" s="1"/>
  <c r="AL221" i="25"/>
  <c r="AN221" i="25" s="1"/>
  <c r="AI221" i="25"/>
  <c r="AH221" i="25"/>
  <c r="AK221" i="25" s="1"/>
  <c r="AL220" i="25"/>
  <c r="AN220" i="25" s="1"/>
  <c r="AI220" i="25"/>
  <c r="AH220" i="25"/>
  <c r="AK220" i="25" s="1"/>
  <c r="AL219" i="25"/>
  <c r="AN219" i="25" s="1"/>
  <c r="AI219" i="25"/>
  <c r="AH219" i="25"/>
  <c r="AK219" i="25" s="1"/>
  <c r="AL218" i="25"/>
  <c r="AN218" i="25" s="1"/>
  <c r="AI218" i="25"/>
  <c r="AH218" i="25"/>
  <c r="AK218" i="25" s="1"/>
  <c r="AL217" i="25"/>
  <c r="AN217" i="25" s="1"/>
  <c r="AI217" i="25"/>
  <c r="AH217" i="25"/>
  <c r="AK217" i="25" s="1"/>
  <c r="AL216" i="25"/>
  <c r="AN216" i="25" s="1"/>
  <c r="AI216" i="25"/>
  <c r="AH216" i="25"/>
  <c r="AK216" i="25" s="1"/>
  <c r="AL215" i="25"/>
  <c r="AN215" i="25" s="1"/>
  <c r="AI215" i="25"/>
  <c r="AH215" i="25"/>
  <c r="AK215" i="25" s="1"/>
  <c r="AL214" i="25"/>
  <c r="AN214" i="25" s="1"/>
  <c r="AI214" i="25"/>
  <c r="AH214" i="25"/>
  <c r="AK214" i="25" s="1"/>
  <c r="AL213" i="25"/>
  <c r="AN213" i="25" s="1"/>
  <c r="AI213" i="25"/>
  <c r="AH213" i="25"/>
  <c r="AK213" i="25" s="1"/>
  <c r="AL212" i="25"/>
  <c r="AN212" i="25" s="1"/>
  <c r="AI212" i="25"/>
  <c r="AH212" i="25"/>
  <c r="AK212" i="25" s="1"/>
  <c r="AL211" i="25"/>
  <c r="AN211" i="25" s="1"/>
  <c r="AI211" i="25"/>
  <c r="AH211" i="25"/>
  <c r="AK211" i="25" s="1"/>
  <c r="AL210" i="25"/>
  <c r="AN210" i="25" s="1"/>
  <c r="AI210" i="25"/>
  <c r="AH210" i="25"/>
  <c r="AK210" i="25" s="1"/>
  <c r="AL209" i="25"/>
  <c r="AN209" i="25" s="1"/>
  <c r="AI209" i="25"/>
  <c r="AH209" i="25"/>
  <c r="AK209" i="25" s="1"/>
  <c r="AL208" i="25"/>
  <c r="AN208" i="25" s="1"/>
  <c r="AI208" i="25"/>
  <c r="AH208" i="25"/>
  <c r="AK208" i="25" s="1"/>
  <c r="AL207" i="25"/>
  <c r="AN207" i="25" s="1"/>
  <c r="AI207" i="25"/>
  <c r="AH207" i="25"/>
  <c r="AK207" i="25" s="1"/>
  <c r="AB207" i="25"/>
  <c r="AL206" i="25"/>
  <c r="AN206" i="25" s="1"/>
  <c r="AI206" i="25"/>
  <c r="AH206" i="25"/>
  <c r="AK206" i="25" s="1"/>
  <c r="AP205" i="25"/>
  <c r="AN205" i="25"/>
  <c r="AI205" i="25"/>
  <c r="AH205" i="25"/>
  <c r="AK205" i="25" s="1"/>
  <c r="AL204" i="25"/>
  <c r="AN204" i="25" s="1"/>
  <c r="AI204" i="25"/>
  <c r="AH204" i="25"/>
  <c r="AK204" i="25" s="1"/>
  <c r="AL203" i="25"/>
  <c r="AN203" i="25" s="1"/>
  <c r="AI203" i="25"/>
  <c r="AH203" i="25"/>
  <c r="AK203" i="25" s="1"/>
  <c r="AH200" i="25"/>
  <c r="W200" i="25"/>
  <c r="V200" i="25"/>
  <c r="AG200" i="25" s="1"/>
  <c r="T200" i="25"/>
  <c r="X200" i="25" s="1"/>
  <c r="Z200" i="25" s="1"/>
  <c r="S200" i="25"/>
  <c r="Q200" i="25"/>
  <c r="K200" i="25"/>
  <c r="AH199" i="25"/>
  <c r="V199" i="25"/>
  <c r="W199" i="25" s="1"/>
  <c r="T199" i="25"/>
  <c r="X199" i="25" s="1"/>
  <c r="Z199" i="25" s="1"/>
  <c r="S199" i="25"/>
  <c r="Q199" i="25"/>
  <c r="AH198" i="25"/>
  <c r="V198" i="25"/>
  <c r="W198" i="25" s="1"/>
  <c r="T198" i="25"/>
  <c r="X198" i="25" s="1"/>
  <c r="Z198" i="25" s="1"/>
  <c r="S198" i="25"/>
  <c r="Q198" i="25"/>
  <c r="AH197" i="25"/>
  <c r="W197" i="25"/>
  <c r="V197" i="25"/>
  <c r="T197" i="25"/>
  <c r="X197" i="25" s="1"/>
  <c r="Z197" i="25" s="1"/>
  <c r="S197" i="25"/>
  <c r="Q197" i="25"/>
  <c r="AH196" i="25"/>
  <c r="W196" i="25"/>
  <c r="V196" i="25"/>
  <c r="T196" i="25"/>
  <c r="X196" i="25" s="1"/>
  <c r="Z196" i="25" s="1"/>
  <c r="S196" i="25"/>
  <c r="Q196" i="25"/>
  <c r="AH195" i="25"/>
  <c r="W195" i="25"/>
  <c r="V195" i="25"/>
  <c r="T195" i="25"/>
  <c r="X195" i="25" s="1"/>
  <c r="Z195" i="25" s="1"/>
  <c r="S195" i="25"/>
  <c r="Q195" i="25"/>
  <c r="AH194" i="25"/>
  <c r="W194" i="25"/>
  <c r="V194" i="25"/>
  <c r="T194" i="25"/>
  <c r="X194" i="25" s="1"/>
  <c r="Z194" i="25" s="1"/>
  <c r="S194" i="25"/>
  <c r="Q194" i="25"/>
  <c r="AH193" i="25"/>
  <c r="W193" i="25"/>
  <c r="V193" i="25"/>
  <c r="T193" i="25"/>
  <c r="X193" i="25" s="1"/>
  <c r="Z193" i="25" s="1"/>
  <c r="S193" i="25"/>
  <c r="Q193" i="25"/>
  <c r="AH192" i="25"/>
  <c r="W192" i="25"/>
  <c r="V192" i="25"/>
  <c r="T192" i="25"/>
  <c r="X192" i="25" s="1"/>
  <c r="Z192" i="25" s="1"/>
  <c r="S192" i="25"/>
  <c r="Q192" i="25"/>
  <c r="AH191" i="25"/>
  <c r="W191" i="25"/>
  <c r="V191" i="25"/>
  <c r="T191" i="25"/>
  <c r="X191" i="25" s="1"/>
  <c r="Z191" i="25" s="1"/>
  <c r="S191" i="25"/>
  <c r="Q191" i="25"/>
  <c r="AH190" i="25"/>
  <c r="W190" i="25"/>
  <c r="V190" i="25"/>
  <c r="T190" i="25"/>
  <c r="X190" i="25" s="1"/>
  <c r="Z190" i="25" s="1"/>
  <c r="S190" i="25"/>
  <c r="Q190" i="25"/>
  <c r="AH189" i="25"/>
  <c r="W189" i="25"/>
  <c r="V189" i="25"/>
  <c r="T189" i="25"/>
  <c r="X189" i="25" s="1"/>
  <c r="Z189" i="25" s="1"/>
  <c r="S189" i="25"/>
  <c r="Q189" i="25"/>
  <c r="AH188" i="25"/>
  <c r="W188" i="25"/>
  <c r="V188" i="25"/>
  <c r="T188" i="25"/>
  <c r="X188" i="25" s="1"/>
  <c r="Z188" i="25" s="1"/>
  <c r="S188" i="25"/>
  <c r="Q188" i="25"/>
  <c r="AH187" i="25"/>
  <c r="W187" i="25"/>
  <c r="V187" i="25"/>
  <c r="T187" i="25"/>
  <c r="X187" i="25" s="1"/>
  <c r="Z187" i="25" s="1"/>
  <c r="S187" i="25"/>
  <c r="Q187" i="25"/>
  <c r="AH186" i="25"/>
  <c r="W186" i="25"/>
  <c r="V186" i="25"/>
  <c r="T186" i="25"/>
  <c r="X186" i="25" s="1"/>
  <c r="Z186" i="25" s="1"/>
  <c r="S186" i="25"/>
  <c r="Q186" i="25"/>
  <c r="AH185" i="25"/>
  <c r="W185" i="25"/>
  <c r="V185" i="25"/>
  <c r="T185" i="25"/>
  <c r="X185" i="25" s="1"/>
  <c r="Z185" i="25" s="1"/>
  <c r="S185" i="25"/>
  <c r="Q185" i="25"/>
  <c r="AH184" i="25"/>
  <c r="W184" i="25"/>
  <c r="V184" i="25"/>
  <c r="T184" i="25"/>
  <c r="X184" i="25" s="1"/>
  <c r="Z184" i="25" s="1"/>
  <c r="S184" i="25"/>
  <c r="Q184" i="25"/>
  <c r="AH183" i="25"/>
  <c r="W183" i="25"/>
  <c r="V183" i="25"/>
  <c r="T183" i="25"/>
  <c r="X183" i="25" s="1"/>
  <c r="Z183" i="25" s="1"/>
  <c r="S183" i="25"/>
  <c r="Q183" i="25"/>
  <c r="AH182" i="25"/>
  <c r="W182" i="25"/>
  <c r="V182" i="25"/>
  <c r="T182" i="25"/>
  <c r="X182" i="25" s="1"/>
  <c r="Z182" i="25" s="1"/>
  <c r="S182" i="25"/>
  <c r="Q182" i="25"/>
  <c r="AH181" i="25"/>
  <c r="W181" i="25"/>
  <c r="V181" i="25"/>
  <c r="T181" i="25"/>
  <c r="X181" i="25" s="1"/>
  <c r="Z181" i="25" s="1"/>
  <c r="S181" i="25"/>
  <c r="Q181" i="25"/>
  <c r="AH180" i="25"/>
  <c r="W180" i="25"/>
  <c r="V180" i="25"/>
  <c r="T180" i="25"/>
  <c r="X180" i="25" s="1"/>
  <c r="Z180" i="25" s="1"/>
  <c r="S180" i="25"/>
  <c r="Q180" i="25"/>
  <c r="AH179" i="25"/>
  <c r="W179" i="25"/>
  <c r="V179" i="25"/>
  <c r="T179" i="25"/>
  <c r="X179" i="25" s="1"/>
  <c r="Z179" i="25" s="1"/>
  <c r="S179" i="25"/>
  <c r="Q179" i="25"/>
  <c r="AH178" i="25"/>
  <c r="W178" i="25"/>
  <c r="V178" i="25"/>
  <c r="T178" i="25"/>
  <c r="X178" i="25" s="1"/>
  <c r="Z178" i="25" s="1"/>
  <c r="S178" i="25"/>
  <c r="Q178" i="25"/>
  <c r="AH177" i="25"/>
  <c r="W177" i="25"/>
  <c r="V177" i="25"/>
  <c r="T177" i="25"/>
  <c r="X177" i="25" s="1"/>
  <c r="Z177" i="25" s="1"/>
  <c r="S177" i="25"/>
  <c r="Q177" i="25"/>
  <c r="AH176" i="25"/>
  <c r="W176" i="25"/>
  <c r="V176" i="25"/>
  <c r="T176" i="25"/>
  <c r="X176" i="25" s="1"/>
  <c r="Z176" i="25" s="1"/>
  <c r="S176" i="25"/>
  <c r="Q176" i="25"/>
  <c r="AH175" i="25"/>
  <c r="W175" i="25"/>
  <c r="V175" i="25"/>
  <c r="T175" i="25"/>
  <c r="X175" i="25" s="1"/>
  <c r="Z175" i="25" s="1"/>
  <c r="S175" i="25"/>
  <c r="Q175" i="25"/>
  <c r="AH174" i="25"/>
  <c r="W174" i="25"/>
  <c r="V174" i="25"/>
  <c r="T174" i="25"/>
  <c r="X174" i="25" s="1"/>
  <c r="Z174" i="25" s="1"/>
  <c r="S174" i="25"/>
  <c r="Q174" i="25"/>
  <c r="AH173" i="25"/>
  <c r="W173" i="25"/>
  <c r="V173" i="25"/>
  <c r="T173" i="25"/>
  <c r="X173" i="25" s="1"/>
  <c r="Z173" i="25" s="1"/>
  <c r="S173" i="25"/>
  <c r="Q173" i="25"/>
  <c r="AH172" i="25"/>
  <c r="W172" i="25"/>
  <c r="V172" i="25"/>
  <c r="T172" i="25"/>
  <c r="X172" i="25" s="1"/>
  <c r="Z172" i="25" s="1"/>
  <c r="S172" i="25"/>
  <c r="Q172" i="25"/>
  <c r="AH171" i="25"/>
  <c r="W171" i="25"/>
  <c r="V171" i="25"/>
  <c r="T171" i="25"/>
  <c r="X171" i="25" s="1"/>
  <c r="Z171" i="25" s="1"/>
  <c r="S171" i="25"/>
  <c r="Q171" i="25"/>
  <c r="AH170" i="25"/>
  <c r="W170" i="25"/>
  <c r="V170" i="25"/>
  <c r="T170" i="25"/>
  <c r="X170" i="25" s="1"/>
  <c r="Z170" i="25" s="1"/>
  <c r="S170" i="25"/>
  <c r="Q170" i="25"/>
  <c r="AH169" i="25"/>
  <c r="W169" i="25"/>
  <c r="V169" i="25"/>
  <c r="T169" i="25"/>
  <c r="X169" i="25" s="1"/>
  <c r="Z169" i="25" s="1"/>
  <c r="S169" i="25"/>
  <c r="Q169" i="25"/>
  <c r="AH168" i="25"/>
  <c r="W168" i="25"/>
  <c r="V168" i="25"/>
  <c r="T168" i="25"/>
  <c r="X168" i="25" s="1"/>
  <c r="Z168" i="25" s="1"/>
  <c r="S168" i="25"/>
  <c r="Q168" i="25"/>
  <c r="AH167" i="25"/>
  <c r="W167" i="25"/>
  <c r="V167" i="25"/>
  <c r="T167" i="25"/>
  <c r="X167" i="25" s="1"/>
  <c r="Z167" i="25" s="1"/>
  <c r="S167" i="25"/>
  <c r="Q167" i="25"/>
  <c r="AH166" i="25"/>
  <c r="W166" i="25"/>
  <c r="V166" i="25"/>
  <c r="T166" i="25"/>
  <c r="X166" i="25" s="1"/>
  <c r="Z166" i="25" s="1"/>
  <c r="S166" i="25"/>
  <c r="Q166" i="25"/>
  <c r="AH165" i="25"/>
  <c r="W165" i="25"/>
  <c r="V165" i="25"/>
  <c r="T165" i="25"/>
  <c r="X165" i="25" s="1"/>
  <c r="Z165" i="25" s="1"/>
  <c r="S165" i="25"/>
  <c r="Q165" i="25"/>
  <c r="AH164" i="25"/>
  <c r="W164" i="25"/>
  <c r="V164" i="25"/>
  <c r="T164" i="25"/>
  <c r="X164" i="25" s="1"/>
  <c r="Z164" i="25" s="1"/>
  <c r="S164" i="25"/>
  <c r="Q164" i="25"/>
  <c r="AH163" i="25"/>
  <c r="W163" i="25"/>
  <c r="V163" i="25"/>
  <c r="T163" i="25"/>
  <c r="X163" i="25" s="1"/>
  <c r="Z163" i="25" s="1"/>
  <c r="S163" i="25"/>
  <c r="Q163" i="25"/>
  <c r="AH162" i="25"/>
  <c r="W162" i="25"/>
  <c r="V162" i="25"/>
  <c r="T162" i="25"/>
  <c r="X162" i="25" s="1"/>
  <c r="Z162" i="25" s="1"/>
  <c r="S162" i="25"/>
  <c r="Q162" i="25"/>
  <c r="AH161" i="25"/>
  <c r="W161" i="25"/>
  <c r="V161" i="25"/>
  <c r="T161" i="25"/>
  <c r="X161" i="25" s="1"/>
  <c r="Z161" i="25" s="1"/>
  <c r="S161" i="25"/>
  <c r="Q161" i="25"/>
  <c r="AH160" i="25"/>
  <c r="W160" i="25"/>
  <c r="V160" i="25"/>
  <c r="T160" i="25"/>
  <c r="X160" i="25" s="1"/>
  <c r="Z160" i="25" s="1"/>
  <c r="S160" i="25"/>
  <c r="Q160" i="25"/>
  <c r="AH159" i="25"/>
  <c r="W159" i="25"/>
  <c r="V159" i="25"/>
  <c r="T159" i="25"/>
  <c r="X159" i="25" s="1"/>
  <c r="Z159" i="25" s="1"/>
  <c r="S159" i="25"/>
  <c r="Q159" i="25"/>
  <c r="AH158" i="25"/>
  <c r="W158" i="25"/>
  <c r="V158" i="25"/>
  <c r="T158" i="25"/>
  <c r="X158" i="25" s="1"/>
  <c r="Z158" i="25" s="1"/>
  <c r="S158" i="25"/>
  <c r="Q158" i="25"/>
  <c r="AH157" i="25"/>
  <c r="W157" i="25"/>
  <c r="V157" i="25"/>
  <c r="T157" i="25"/>
  <c r="X157" i="25" s="1"/>
  <c r="Z157" i="25" s="1"/>
  <c r="S157" i="25"/>
  <c r="Q157" i="25"/>
  <c r="AH156" i="25"/>
  <c r="W156" i="25"/>
  <c r="V156" i="25"/>
  <c r="T156" i="25"/>
  <c r="X156" i="25" s="1"/>
  <c r="Z156" i="25" s="1"/>
  <c r="S156" i="25"/>
  <c r="Q156" i="25"/>
  <c r="AH155" i="25"/>
  <c r="W155" i="25"/>
  <c r="V155" i="25"/>
  <c r="T155" i="25"/>
  <c r="X155" i="25" s="1"/>
  <c r="Z155" i="25" s="1"/>
  <c r="S155" i="25"/>
  <c r="Q155" i="25"/>
  <c r="AH154" i="25"/>
  <c r="W154" i="25"/>
  <c r="V154" i="25"/>
  <c r="T154" i="25"/>
  <c r="X154" i="25" s="1"/>
  <c r="Z154" i="25" s="1"/>
  <c r="S154" i="25"/>
  <c r="Q154" i="25"/>
  <c r="AH153" i="25"/>
  <c r="W153" i="25"/>
  <c r="V153" i="25"/>
  <c r="T153" i="25"/>
  <c r="X153" i="25" s="1"/>
  <c r="Z153" i="25" s="1"/>
  <c r="S153" i="25"/>
  <c r="Q153" i="25"/>
  <c r="AH152" i="25"/>
  <c r="W152" i="25"/>
  <c r="V152" i="25"/>
  <c r="T152" i="25"/>
  <c r="X152" i="25" s="1"/>
  <c r="Z152" i="25" s="1"/>
  <c r="S152" i="25"/>
  <c r="Q152" i="25"/>
  <c r="AH151" i="25"/>
  <c r="W151" i="25"/>
  <c r="V151" i="25"/>
  <c r="T151" i="25"/>
  <c r="X151" i="25" s="1"/>
  <c r="Z151" i="25" s="1"/>
  <c r="S151" i="25"/>
  <c r="Q151" i="25"/>
  <c r="AH150" i="25"/>
  <c r="W150" i="25"/>
  <c r="V150" i="25"/>
  <c r="T150" i="25"/>
  <c r="X150" i="25" s="1"/>
  <c r="Z150" i="25" s="1"/>
  <c r="S150" i="25"/>
  <c r="Q150" i="25"/>
  <c r="AH149" i="25"/>
  <c r="W149" i="25"/>
  <c r="V149" i="25"/>
  <c r="T149" i="25"/>
  <c r="X149" i="25" s="1"/>
  <c r="Z149" i="25" s="1"/>
  <c r="S149" i="25"/>
  <c r="Q149" i="25"/>
  <c r="AH148" i="25"/>
  <c r="W148" i="25"/>
  <c r="V148" i="25"/>
  <c r="T148" i="25"/>
  <c r="X148" i="25" s="1"/>
  <c r="Z148" i="25" s="1"/>
  <c r="S148" i="25"/>
  <c r="Q148" i="25"/>
  <c r="AH147" i="25"/>
  <c r="W147" i="25"/>
  <c r="V147" i="25"/>
  <c r="T147" i="25"/>
  <c r="X147" i="25" s="1"/>
  <c r="Z147" i="25" s="1"/>
  <c r="S147" i="25"/>
  <c r="Q147" i="25"/>
  <c r="AH146" i="25"/>
  <c r="W146" i="25"/>
  <c r="V146" i="25"/>
  <c r="T146" i="25"/>
  <c r="X146" i="25" s="1"/>
  <c r="Z146" i="25" s="1"/>
  <c r="S146" i="25"/>
  <c r="Q146" i="25"/>
  <c r="AH145" i="25"/>
  <c r="W145" i="25"/>
  <c r="V145" i="25"/>
  <c r="T145" i="25"/>
  <c r="X145" i="25" s="1"/>
  <c r="Z145" i="25" s="1"/>
  <c r="S145" i="25"/>
  <c r="Q145" i="25"/>
  <c r="AH144" i="25"/>
  <c r="W144" i="25"/>
  <c r="V144" i="25"/>
  <c r="T144" i="25"/>
  <c r="X144" i="25" s="1"/>
  <c r="Z144" i="25" s="1"/>
  <c r="S144" i="25"/>
  <c r="Q144" i="25"/>
  <c r="AH143" i="25"/>
  <c r="W143" i="25"/>
  <c r="V143" i="25"/>
  <c r="T143" i="25"/>
  <c r="X143" i="25" s="1"/>
  <c r="Z143" i="25" s="1"/>
  <c r="S143" i="25"/>
  <c r="Q143" i="25"/>
  <c r="AH142" i="25"/>
  <c r="W142" i="25"/>
  <c r="V142" i="25"/>
  <c r="T142" i="25"/>
  <c r="X142" i="25" s="1"/>
  <c r="Z142" i="25" s="1"/>
  <c r="S142" i="25"/>
  <c r="Q142" i="25"/>
  <c r="AH141" i="25"/>
  <c r="W141" i="25"/>
  <c r="V141" i="25"/>
  <c r="T141" i="25"/>
  <c r="X141" i="25" s="1"/>
  <c r="Z141" i="25" s="1"/>
  <c r="S141" i="25"/>
  <c r="Q141" i="25"/>
  <c r="AH140" i="25"/>
  <c r="W140" i="25"/>
  <c r="V140" i="25"/>
  <c r="T140" i="25"/>
  <c r="X140" i="25" s="1"/>
  <c r="Z140" i="25" s="1"/>
  <c r="S140" i="25"/>
  <c r="Q140" i="25"/>
  <c r="AH139" i="25"/>
  <c r="W139" i="25"/>
  <c r="V139" i="25"/>
  <c r="T139" i="25"/>
  <c r="X139" i="25" s="1"/>
  <c r="Z139" i="25" s="1"/>
  <c r="S139" i="25"/>
  <c r="Q139" i="25"/>
  <c r="AH138" i="25"/>
  <c r="W138" i="25"/>
  <c r="V138" i="25"/>
  <c r="T138" i="25"/>
  <c r="X138" i="25" s="1"/>
  <c r="Z138" i="25" s="1"/>
  <c r="S138" i="25"/>
  <c r="Q138" i="25"/>
  <c r="AH137" i="25"/>
  <c r="W137" i="25"/>
  <c r="V137" i="25"/>
  <c r="T137" i="25"/>
  <c r="X137" i="25" s="1"/>
  <c r="Z137" i="25" s="1"/>
  <c r="S137" i="25"/>
  <c r="Q137" i="25"/>
  <c r="AH136" i="25"/>
  <c r="W136" i="25"/>
  <c r="V136" i="25"/>
  <c r="T136" i="25"/>
  <c r="X136" i="25" s="1"/>
  <c r="Z136" i="25" s="1"/>
  <c r="S136" i="25"/>
  <c r="Q136" i="25"/>
  <c r="AH135" i="25"/>
  <c r="W135" i="25"/>
  <c r="V135" i="25"/>
  <c r="T135" i="25"/>
  <c r="X135" i="25" s="1"/>
  <c r="Z135" i="25" s="1"/>
  <c r="S135" i="25"/>
  <c r="Q135" i="25"/>
  <c r="AH134" i="25"/>
  <c r="W134" i="25"/>
  <c r="V134" i="25"/>
  <c r="T134" i="25"/>
  <c r="X134" i="25" s="1"/>
  <c r="Z134" i="25" s="1"/>
  <c r="S134" i="25"/>
  <c r="Q134" i="25"/>
  <c r="AH133" i="25"/>
  <c r="W133" i="25"/>
  <c r="V133" i="25"/>
  <c r="T133" i="25"/>
  <c r="X133" i="25" s="1"/>
  <c r="Z133" i="25" s="1"/>
  <c r="S133" i="25"/>
  <c r="Q133" i="25"/>
  <c r="AH132" i="25"/>
  <c r="W132" i="25"/>
  <c r="V132" i="25"/>
  <c r="T132" i="25"/>
  <c r="X132" i="25" s="1"/>
  <c r="Z132" i="25" s="1"/>
  <c r="S132" i="25"/>
  <c r="Q132" i="25"/>
  <c r="AH131" i="25"/>
  <c r="W131" i="25"/>
  <c r="V131" i="25"/>
  <c r="T131" i="25"/>
  <c r="X131" i="25" s="1"/>
  <c r="Z131" i="25" s="1"/>
  <c r="S131" i="25"/>
  <c r="Q131" i="25"/>
  <c r="AH130" i="25"/>
  <c r="W130" i="25"/>
  <c r="V130" i="25"/>
  <c r="T130" i="25"/>
  <c r="X130" i="25" s="1"/>
  <c r="Z130" i="25" s="1"/>
  <c r="S130" i="25"/>
  <c r="Q130" i="25"/>
  <c r="AH129" i="25"/>
  <c r="W129" i="25"/>
  <c r="V129" i="25"/>
  <c r="T129" i="25"/>
  <c r="X129" i="25" s="1"/>
  <c r="Z129" i="25" s="1"/>
  <c r="S129" i="25"/>
  <c r="Q129" i="25"/>
  <c r="AH128" i="25"/>
  <c r="W128" i="25"/>
  <c r="V128" i="25"/>
  <c r="T128" i="25"/>
  <c r="X128" i="25" s="1"/>
  <c r="Z128" i="25" s="1"/>
  <c r="S128" i="25"/>
  <c r="Q128" i="25"/>
  <c r="AH127" i="25"/>
  <c r="W127" i="25"/>
  <c r="V127" i="25"/>
  <c r="T127" i="25"/>
  <c r="X127" i="25" s="1"/>
  <c r="Z127" i="25" s="1"/>
  <c r="S127" i="25"/>
  <c r="Q127" i="25"/>
  <c r="AH126" i="25"/>
  <c r="W126" i="25"/>
  <c r="V126" i="25"/>
  <c r="T126" i="25"/>
  <c r="X126" i="25" s="1"/>
  <c r="Z126" i="25" s="1"/>
  <c r="S126" i="25"/>
  <c r="Q126" i="25"/>
  <c r="AH125" i="25"/>
  <c r="W125" i="25"/>
  <c r="V125" i="25"/>
  <c r="T125" i="25"/>
  <c r="X125" i="25" s="1"/>
  <c r="Z125" i="25" s="1"/>
  <c r="S125" i="25"/>
  <c r="Q125" i="25"/>
  <c r="AH124" i="25"/>
  <c r="W124" i="25"/>
  <c r="V124" i="25"/>
  <c r="T124" i="25"/>
  <c r="X124" i="25" s="1"/>
  <c r="Z124" i="25" s="1"/>
  <c r="S124" i="25"/>
  <c r="Q124" i="25"/>
  <c r="AH123" i="25"/>
  <c r="W123" i="25"/>
  <c r="V123" i="25"/>
  <c r="T123" i="25"/>
  <c r="X123" i="25" s="1"/>
  <c r="Z123" i="25" s="1"/>
  <c r="S123" i="25"/>
  <c r="Q123" i="25"/>
  <c r="AH122" i="25"/>
  <c r="W122" i="25"/>
  <c r="V122" i="25"/>
  <c r="T122" i="25"/>
  <c r="X122" i="25" s="1"/>
  <c r="Z122" i="25" s="1"/>
  <c r="S122" i="25"/>
  <c r="Q122" i="25"/>
  <c r="AH121" i="25"/>
  <c r="W121" i="25"/>
  <c r="V121" i="25"/>
  <c r="T121" i="25"/>
  <c r="X121" i="25" s="1"/>
  <c r="Z121" i="25" s="1"/>
  <c r="S121" i="25"/>
  <c r="Q121" i="25"/>
  <c r="AH120" i="25"/>
  <c r="W120" i="25"/>
  <c r="V120" i="25"/>
  <c r="T120" i="25"/>
  <c r="X120" i="25" s="1"/>
  <c r="Z120" i="25" s="1"/>
  <c r="S120" i="25"/>
  <c r="Q120" i="25"/>
  <c r="AH119" i="25"/>
  <c r="W119" i="25"/>
  <c r="V119" i="25"/>
  <c r="T119" i="25"/>
  <c r="X119" i="25" s="1"/>
  <c r="Z119" i="25" s="1"/>
  <c r="S119" i="25"/>
  <c r="Q119" i="25"/>
  <c r="AH118" i="25"/>
  <c r="W118" i="25"/>
  <c r="V118" i="25"/>
  <c r="T118" i="25"/>
  <c r="X118" i="25" s="1"/>
  <c r="Z118" i="25" s="1"/>
  <c r="S118" i="25"/>
  <c r="Q118" i="25"/>
  <c r="AH117" i="25"/>
  <c r="W117" i="25"/>
  <c r="V117" i="25"/>
  <c r="T117" i="25"/>
  <c r="X117" i="25" s="1"/>
  <c r="Z117" i="25" s="1"/>
  <c r="S117" i="25"/>
  <c r="Q117" i="25"/>
  <c r="AH116" i="25"/>
  <c r="W116" i="25"/>
  <c r="V116" i="25"/>
  <c r="T116" i="25"/>
  <c r="X116" i="25" s="1"/>
  <c r="Z116" i="25" s="1"/>
  <c r="S116" i="25"/>
  <c r="Q116" i="25"/>
  <c r="AH115" i="25"/>
  <c r="W115" i="25"/>
  <c r="V115" i="25"/>
  <c r="T115" i="25"/>
  <c r="X115" i="25" s="1"/>
  <c r="Z115" i="25" s="1"/>
  <c r="S115" i="25"/>
  <c r="Q115" i="25"/>
  <c r="AH114" i="25"/>
  <c r="W114" i="25"/>
  <c r="V114" i="25"/>
  <c r="T114" i="25"/>
  <c r="X114" i="25" s="1"/>
  <c r="Z114" i="25" s="1"/>
  <c r="S114" i="25"/>
  <c r="Q114" i="25"/>
  <c r="AH113" i="25"/>
  <c r="W113" i="25"/>
  <c r="V113" i="25"/>
  <c r="T113" i="25"/>
  <c r="X113" i="25" s="1"/>
  <c r="Z113" i="25" s="1"/>
  <c r="S113" i="25"/>
  <c r="Q113" i="25"/>
  <c r="AH112" i="25"/>
  <c r="W112" i="25"/>
  <c r="V112" i="25"/>
  <c r="T112" i="25"/>
  <c r="X112" i="25" s="1"/>
  <c r="Z112" i="25" s="1"/>
  <c r="S112" i="25"/>
  <c r="Q112" i="25"/>
  <c r="AH111" i="25"/>
  <c r="W111" i="25"/>
  <c r="V111" i="25"/>
  <c r="T111" i="25"/>
  <c r="X111" i="25" s="1"/>
  <c r="Z111" i="25" s="1"/>
  <c r="S111" i="25"/>
  <c r="Q111" i="25"/>
  <c r="AH110" i="25"/>
  <c r="W110" i="25"/>
  <c r="V110" i="25"/>
  <c r="T110" i="25"/>
  <c r="X110" i="25" s="1"/>
  <c r="Z110" i="25" s="1"/>
  <c r="S110" i="25"/>
  <c r="Q110" i="25"/>
  <c r="AH109" i="25"/>
  <c r="W109" i="25"/>
  <c r="V109" i="25"/>
  <c r="T109" i="25"/>
  <c r="X109" i="25" s="1"/>
  <c r="Z109" i="25" s="1"/>
  <c r="S109" i="25"/>
  <c r="Q109" i="25"/>
  <c r="AH108" i="25"/>
  <c r="W108" i="25"/>
  <c r="V108" i="25"/>
  <c r="T108" i="25"/>
  <c r="X108" i="25" s="1"/>
  <c r="Z108" i="25" s="1"/>
  <c r="S108" i="25"/>
  <c r="Q108" i="25"/>
  <c r="AH107" i="25"/>
  <c r="W107" i="25"/>
  <c r="V107" i="25"/>
  <c r="T107" i="25"/>
  <c r="X107" i="25" s="1"/>
  <c r="Z107" i="25" s="1"/>
  <c r="S107" i="25"/>
  <c r="Q107" i="25"/>
  <c r="AH106" i="25"/>
  <c r="W106" i="25"/>
  <c r="V106" i="25"/>
  <c r="T106" i="25"/>
  <c r="X106" i="25" s="1"/>
  <c r="Z106" i="25" s="1"/>
  <c r="S106" i="25"/>
  <c r="Q106" i="25"/>
  <c r="AH105" i="25"/>
  <c r="W105" i="25"/>
  <c r="V105" i="25"/>
  <c r="T105" i="25"/>
  <c r="X105" i="25" s="1"/>
  <c r="Z105" i="25" s="1"/>
  <c r="S105" i="25"/>
  <c r="Q105" i="25"/>
  <c r="AH104" i="25"/>
  <c r="W104" i="25"/>
  <c r="V104" i="25"/>
  <c r="T104" i="25"/>
  <c r="X104" i="25" s="1"/>
  <c r="Z104" i="25" s="1"/>
  <c r="S104" i="25"/>
  <c r="Q104" i="25"/>
  <c r="AH103" i="25"/>
  <c r="W103" i="25"/>
  <c r="V103" i="25"/>
  <c r="T103" i="25"/>
  <c r="X103" i="25" s="1"/>
  <c r="Z103" i="25" s="1"/>
  <c r="S103" i="25"/>
  <c r="Q103" i="25"/>
  <c r="AH102" i="25"/>
  <c r="W102" i="25"/>
  <c r="V102" i="25"/>
  <c r="T102" i="25"/>
  <c r="X102" i="25" s="1"/>
  <c r="Z102" i="25" s="1"/>
  <c r="S102" i="25"/>
  <c r="Q102" i="25"/>
  <c r="AH101" i="25"/>
  <c r="W101" i="25"/>
  <c r="V101" i="25"/>
  <c r="T101" i="25"/>
  <c r="X101" i="25" s="1"/>
  <c r="Z101" i="25" s="1"/>
  <c r="S101" i="25"/>
  <c r="Q101" i="25"/>
  <c r="AH100" i="25"/>
  <c r="W100" i="25"/>
  <c r="V100" i="25"/>
  <c r="T100" i="25"/>
  <c r="X100" i="25" s="1"/>
  <c r="Z100" i="25" s="1"/>
  <c r="S100" i="25"/>
  <c r="Q100" i="25"/>
  <c r="AH99" i="25"/>
  <c r="W99" i="25"/>
  <c r="V99" i="25"/>
  <c r="T99" i="25"/>
  <c r="X99" i="25" s="1"/>
  <c r="Z99" i="25" s="1"/>
  <c r="S99" i="25"/>
  <c r="Q99" i="25"/>
  <c r="AH98" i="25"/>
  <c r="W98" i="25"/>
  <c r="V98" i="25"/>
  <c r="T98" i="25"/>
  <c r="X98" i="25" s="1"/>
  <c r="Z98" i="25" s="1"/>
  <c r="S98" i="25"/>
  <c r="Q98" i="25"/>
  <c r="AH97" i="25"/>
  <c r="W97" i="25"/>
  <c r="V97" i="25"/>
  <c r="T97" i="25"/>
  <c r="X97" i="25" s="1"/>
  <c r="Z97" i="25" s="1"/>
  <c r="S97" i="25"/>
  <c r="Q97" i="25"/>
  <c r="AH96" i="25"/>
  <c r="W96" i="25"/>
  <c r="V96" i="25"/>
  <c r="T96" i="25"/>
  <c r="X96" i="25" s="1"/>
  <c r="Z96" i="25" s="1"/>
  <c r="S96" i="25"/>
  <c r="Q96" i="25"/>
  <c r="AH95" i="25"/>
  <c r="W95" i="25"/>
  <c r="V95" i="25"/>
  <c r="T95" i="25"/>
  <c r="X95" i="25" s="1"/>
  <c r="Z95" i="25" s="1"/>
  <c r="S95" i="25"/>
  <c r="Q95" i="25"/>
  <c r="AH94" i="25"/>
  <c r="W94" i="25"/>
  <c r="V94" i="25"/>
  <c r="T94" i="25"/>
  <c r="X94" i="25" s="1"/>
  <c r="Z94" i="25" s="1"/>
  <c r="S94" i="25"/>
  <c r="Q94" i="25"/>
  <c r="AH93" i="25"/>
  <c r="W93" i="25"/>
  <c r="V93" i="25"/>
  <c r="T93" i="25"/>
  <c r="X93" i="25" s="1"/>
  <c r="Z93" i="25" s="1"/>
  <c r="S93" i="25"/>
  <c r="Q93" i="25"/>
  <c r="AH92" i="25"/>
  <c r="W92" i="25"/>
  <c r="V92" i="25"/>
  <c r="T92" i="25"/>
  <c r="X92" i="25" s="1"/>
  <c r="Z92" i="25" s="1"/>
  <c r="S92" i="25"/>
  <c r="Q92" i="25"/>
  <c r="AH91" i="25"/>
  <c r="W91" i="25"/>
  <c r="V91" i="25"/>
  <c r="T91" i="25"/>
  <c r="X91" i="25" s="1"/>
  <c r="Z91" i="25" s="1"/>
  <c r="S91" i="25"/>
  <c r="Q91" i="25"/>
  <c r="AH90" i="25"/>
  <c r="W90" i="25"/>
  <c r="V90" i="25"/>
  <c r="T90" i="25"/>
  <c r="X90" i="25" s="1"/>
  <c r="Z90" i="25" s="1"/>
  <c r="S90" i="25"/>
  <c r="Q90" i="25"/>
  <c r="AH89" i="25"/>
  <c r="W89" i="25"/>
  <c r="V89" i="25"/>
  <c r="T89" i="25"/>
  <c r="X89" i="25" s="1"/>
  <c r="Z89" i="25" s="1"/>
  <c r="S89" i="25"/>
  <c r="Q89" i="25"/>
  <c r="AH88" i="25"/>
  <c r="W88" i="25"/>
  <c r="V88" i="25"/>
  <c r="T88" i="25"/>
  <c r="X88" i="25" s="1"/>
  <c r="Z88" i="25" s="1"/>
  <c r="S88" i="25"/>
  <c r="Q88" i="25"/>
  <c r="AH87" i="25"/>
  <c r="V87" i="25"/>
  <c r="W87" i="25" s="1"/>
  <c r="T87" i="25"/>
  <c r="X87" i="25" s="1"/>
  <c r="Z87" i="25" s="1"/>
  <c r="S87" i="25"/>
  <c r="Q87" i="25"/>
  <c r="K87" i="25"/>
  <c r="AH86" i="25"/>
  <c r="AG86" i="25"/>
  <c r="W86" i="25"/>
  <c r="V86" i="25"/>
  <c r="T86" i="25"/>
  <c r="X86" i="25" s="1"/>
  <c r="Z86" i="25" s="1"/>
  <c r="S86" i="25"/>
  <c r="Q86" i="25"/>
  <c r="K86" i="25"/>
  <c r="AH85" i="25"/>
  <c r="V85" i="25"/>
  <c r="T85" i="25"/>
  <c r="X85" i="25" s="1"/>
  <c r="Z85" i="25" s="1"/>
  <c r="S85" i="25"/>
  <c r="Q85" i="25"/>
  <c r="K85" i="25"/>
  <c r="AH84" i="25"/>
  <c r="AG84" i="25"/>
  <c r="W84" i="25"/>
  <c r="V84" i="25"/>
  <c r="T84" i="25"/>
  <c r="X84" i="25" s="1"/>
  <c r="Z84" i="25" s="1"/>
  <c r="S84" i="25"/>
  <c r="Q84" i="25"/>
  <c r="K84" i="25"/>
  <c r="AH83" i="25"/>
  <c r="V83" i="25"/>
  <c r="T83" i="25"/>
  <c r="X83" i="25" s="1"/>
  <c r="Z83" i="25" s="1"/>
  <c r="S83" i="25"/>
  <c r="Q83" i="25"/>
  <c r="K83" i="25"/>
  <c r="AH82" i="25"/>
  <c r="AG82" i="25"/>
  <c r="W82" i="25"/>
  <c r="V82" i="25"/>
  <c r="T82" i="25"/>
  <c r="X82" i="25" s="1"/>
  <c r="Z82" i="25" s="1"/>
  <c r="S82" i="25"/>
  <c r="Q82" i="25"/>
  <c r="K82" i="25"/>
  <c r="AH81" i="25"/>
  <c r="V81" i="25"/>
  <c r="T81" i="25"/>
  <c r="X81" i="25" s="1"/>
  <c r="Z81" i="25" s="1"/>
  <c r="S81" i="25"/>
  <c r="Q81" i="25"/>
  <c r="K81" i="25"/>
  <c r="AH80" i="25"/>
  <c r="AG80" i="25"/>
  <c r="W80" i="25"/>
  <c r="V80" i="25"/>
  <c r="T80" i="25"/>
  <c r="X80" i="25" s="1"/>
  <c r="Z80" i="25" s="1"/>
  <c r="S80" i="25"/>
  <c r="Q80" i="25"/>
  <c r="K80" i="25"/>
  <c r="AH79" i="25"/>
  <c r="V79" i="25"/>
  <c r="T79" i="25"/>
  <c r="X79" i="25" s="1"/>
  <c r="Z79" i="25" s="1"/>
  <c r="S79" i="25"/>
  <c r="Q79" i="25"/>
  <c r="K79" i="25"/>
  <c r="AH78" i="25"/>
  <c r="AG78" i="25"/>
  <c r="W78" i="25"/>
  <c r="V78" i="25"/>
  <c r="T78" i="25"/>
  <c r="X78" i="25" s="1"/>
  <c r="Z78" i="25" s="1"/>
  <c r="S78" i="25"/>
  <c r="Q78" i="25"/>
  <c r="K78" i="25"/>
  <c r="AH77" i="25"/>
  <c r="V77" i="25"/>
  <c r="T77" i="25"/>
  <c r="X77" i="25" s="1"/>
  <c r="Z77" i="25" s="1"/>
  <c r="S77" i="25"/>
  <c r="Q77" i="25"/>
  <c r="K77" i="25"/>
  <c r="AH76" i="25"/>
  <c r="AG76" i="25"/>
  <c r="W76" i="25"/>
  <c r="V76" i="25"/>
  <c r="T76" i="25"/>
  <c r="X76" i="25" s="1"/>
  <c r="Z76" i="25" s="1"/>
  <c r="S76" i="25"/>
  <c r="Q76" i="25"/>
  <c r="K76" i="25"/>
  <c r="AH75" i="25"/>
  <c r="W75" i="25"/>
  <c r="V75" i="25"/>
  <c r="AG75" i="25" s="1"/>
  <c r="T75" i="25"/>
  <c r="X75" i="25" s="1"/>
  <c r="Z75" i="25" s="1"/>
  <c r="S75" i="25"/>
  <c r="Q75" i="25"/>
  <c r="K75" i="25"/>
  <c r="AH74" i="25"/>
  <c r="W74" i="25"/>
  <c r="V74" i="25"/>
  <c r="AG74" i="25" s="1"/>
  <c r="T74" i="25"/>
  <c r="X74" i="25" s="1"/>
  <c r="Z74" i="25" s="1"/>
  <c r="S74" i="25"/>
  <c r="Q74" i="25"/>
  <c r="K74" i="25"/>
  <c r="AH73" i="25"/>
  <c r="W73" i="25"/>
  <c r="V73" i="25"/>
  <c r="AG73" i="25" s="1"/>
  <c r="T73" i="25"/>
  <c r="X73" i="25" s="1"/>
  <c r="Z73" i="25" s="1"/>
  <c r="S73" i="25"/>
  <c r="Q73" i="25"/>
  <c r="K73" i="25"/>
  <c r="AH72" i="25"/>
  <c r="W72" i="25"/>
  <c r="V72" i="25"/>
  <c r="AG72" i="25" s="1"/>
  <c r="T72" i="25"/>
  <c r="X72" i="25" s="1"/>
  <c r="Z72" i="25" s="1"/>
  <c r="S72" i="25"/>
  <c r="Q72" i="25"/>
  <c r="K72" i="25"/>
  <c r="AH71" i="25"/>
  <c r="W71" i="25"/>
  <c r="V71" i="25"/>
  <c r="AG71" i="25" s="1"/>
  <c r="T71" i="25"/>
  <c r="X71" i="25" s="1"/>
  <c r="Z71" i="25" s="1"/>
  <c r="S71" i="25"/>
  <c r="Q71" i="25"/>
  <c r="K71" i="25"/>
  <c r="AH70" i="25"/>
  <c r="W70" i="25"/>
  <c r="V70" i="25"/>
  <c r="AG70" i="25" s="1"/>
  <c r="T70" i="25"/>
  <c r="X70" i="25" s="1"/>
  <c r="Z70" i="25" s="1"/>
  <c r="S70" i="25"/>
  <c r="Q70" i="25"/>
  <c r="K70" i="25"/>
  <c r="AH69" i="25"/>
  <c r="W69" i="25"/>
  <c r="V69" i="25"/>
  <c r="AG69" i="25" s="1"/>
  <c r="T69" i="25"/>
  <c r="X69" i="25" s="1"/>
  <c r="Z69" i="25" s="1"/>
  <c r="S69" i="25"/>
  <c r="Q69" i="25"/>
  <c r="K69" i="25"/>
  <c r="AH68" i="25"/>
  <c r="W68" i="25"/>
  <c r="V68" i="25"/>
  <c r="AG68" i="25" s="1"/>
  <c r="T68" i="25"/>
  <c r="X68" i="25" s="1"/>
  <c r="Z68" i="25" s="1"/>
  <c r="S68" i="25"/>
  <c r="Q68" i="25"/>
  <c r="K68" i="25"/>
  <c r="AH67" i="25"/>
  <c r="W67" i="25"/>
  <c r="V67" i="25"/>
  <c r="AG67" i="25" s="1"/>
  <c r="T67" i="25"/>
  <c r="X67" i="25" s="1"/>
  <c r="Z67" i="25" s="1"/>
  <c r="S67" i="25"/>
  <c r="Q67" i="25"/>
  <c r="K67" i="25"/>
  <c r="AH66" i="25"/>
  <c r="W66" i="25"/>
  <c r="V66" i="25"/>
  <c r="AG66" i="25" s="1"/>
  <c r="T66" i="25"/>
  <c r="X66" i="25" s="1"/>
  <c r="Z66" i="25" s="1"/>
  <c r="S66" i="25"/>
  <c r="Q66" i="25"/>
  <c r="K66" i="25"/>
  <c r="AH65" i="25"/>
  <c r="W65" i="25"/>
  <c r="V65" i="25"/>
  <c r="AG65" i="25" s="1"/>
  <c r="T65" i="25"/>
  <c r="X65" i="25" s="1"/>
  <c r="Z65" i="25" s="1"/>
  <c r="S65" i="25"/>
  <c r="Q65" i="25"/>
  <c r="K65" i="25"/>
  <c r="AH64" i="25"/>
  <c r="W64" i="25"/>
  <c r="V64" i="25"/>
  <c r="AG64" i="25" s="1"/>
  <c r="T64" i="25"/>
  <c r="X64" i="25" s="1"/>
  <c r="Z64" i="25" s="1"/>
  <c r="S64" i="25"/>
  <c r="Q64" i="25"/>
  <c r="K64" i="25"/>
  <c r="AH63" i="25"/>
  <c r="W63" i="25"/>
  <c r="V63" i="25"/>
  <c r="AG63" i="25" s="1"/>
  <c r="T63" i="25"/>
  <c r="X63" i="25" s="1"/>
  <c r="Z63" i="25" s="1"/>
  <c r="S63" i="25"/>
  <c r="Q63" i="25"/>
  <c r="K63" i="25"/>
  <c r="AH62" i="25"/>
  <c r="W62" i="25"/>
  <c r="V62" i="25"/>
  <c r="AG62" i="25" s="1"/>
  <c r="T62" i="25"/>
  <c r="X62" i="25" s="1"/>
  <c r="Z62" i="25" s="1"/>
  <c r="S62" i="25"/>
  <c r="Q62" i="25"/>
  <c r="K62" i="25"/>
  <c r="AH61" i="25"/>
  <c r="V61" i="25"/>
  <c r="AG61" i="25" s="1"/>
  <c r="T61" i="25"/>
  <c r="X61" i="25" s="1"/>
  <c r="Z61" i="25" s="1"/>
  <c r="S61" i="25"/>
  <c r="Q61" i="25"/>
  <c r="K61" i="25"/>
  <c r="AH60" i="25"/>
  <c r="AG60" i="25"/>
  <c r="AH59" i="25"/>
  <c r="AG59" i="25"/>
  <c r="AH58" i="25"/>
  <c r="V58" i="25"/>
  <c r="AG58" i="25" s="1"/>
  <c r="T58" i="25"/>
  <c r="X58" i="25" s="1"/>
  <c r="Z58" i="25" s="1"/>
  <c r="S58" i="25"/>
  <c r="Q58" i="25"/>
  <c r="AH57" i="25"/>
  <c r="V57" i="25"/>
  <c r="AG57" i="25" s="1"/>
  <c r="T57" i="25"/>
  <c r="X57" i="25" s="1"/>
  <c r="Z57" i="25" s="1"/>
  <c r="S57" i="25"/>
  <c r="Q57" i="25"/>
  <c r="AH56" i="25"/>
  <c r="W56" i="25"/>
  <c r="V56" i="25"/>
  <c r="AG56" i="25" s="1"/>
  <c r="T56" i="25"/>
  <c r="X56" i="25" s="1"/>
  <c r="Z56" i="25" s="1"/>
  <c r="S56" i="25"/>
  <c r="Q56" i="25"/>
  <c r="K56" i="25"/>
  <c r="AH55" i="25"/>
  <c r="W55" i="25"/>
  <c r="V55" i="25"/>
  <c r="AG55" i="25" s="1"/>
  <c r="T55" i="25"/>
  <c r="X55" i="25" s="1"/>
  <c r="Z55" i="25" s="1"/>
  <c r="S55" i="25"/>
  <c r="Q55" i="25"/>
  <c r="K55" i="25"/>
  <c r="AH54" i="25"/>
  <c r="W54" i="25"/>
  <c r="V54" i="25"/>
  <c r="AG54" i="25" s="1"/>
  <c r="T54" i="25"/>
  <c r="X54" i="25" s="1"/>
  <c r="Z54" i="25" s="1"/>
  <c r="S54" i="25"/>
  <c r="Q54" i="25"/>
  <c r="K54" i="25"/>
  <c r="AH53" i="25"/>
  <c r="V53" i="25"/>
  <c r="AG53" i="25" s="1"/>
  <c r="T53" i="25"/>
  <c r="X53" i="25" s="1"/>
  <c r="Z53" i="25" s="1"/>
  <c r="S53" i="25"/>
  <c r="Q53" i="25"/>
  <c r="K53" i="25"/>
  <c r="AH52" i="25"/>
  <c r="V52" i="25"/>
  <c r="AG52" i="25" s="1"/>
  <c r="T52" i="25"/>
  <c r="X52" i="25" s="1"/>
  <c r="Z52" i="25" s="1"/>
  <c r="S52" i="25"/>
  <c r="Q52" i="25"/>
  <c r="K52" i="25"/>
  <c r="AH51" i="25"/>
  <c r="W51" i="25"/>
  <c r="V51" i="25"/>
  <c r="AG51" i="25" s="1"/>
  <c r="T51" i="25"/>
  <c r="X51" i="25" s="1"/>
  <c r="Z51" i="25" s="1"/>
  <c r="S51" i="25"/>
  <c r="Q51" i="25"/>
  <c r="K51" i="25"/>
  <c r="AH50" i="25"/>
  <c r="W50" i="25"/>
  <c r="V50" i="25"/>
  <c r="AG50" i="25" s="1"/>
  <c r="T50" i="25"/>
  <c r="X50" i="25" s="1"/>
  <c r="Z50" i="25" s="1"/>
  <c r="S50" i="25"/>
  <c r="Q50" i="25"/>
  <c r="K50" i="25"/>
  <c r="AH49" i="25"/>
  <c r="V49" i="25"/>
  <c r="AG49" i="25" s="1"/>
  <c r="T49" i="25"/>
  <c r="X49" i="25" s="1"/>
  <c r="Z49" i="25" s="1"/>
  <c r="S49" i="25"/>
  <c r="Q49" i="25"/>
  <c r="K49" i="25"/>
  <c r="AH48" i="25"/>
  <c r="V48" i="25"/>
  <c r="AG48" i="25" s="1"/>
  <c r="T48" i="25"/>
  <c r="X48" i="25" s="1"/>
  <c r="Z48" i="25" s="1"/>
  <c r="S48" i="25"/>
  <c r="Q48" i="25"/>
  <c r="K48" i="25"/>
  <c r="AH47" i="25"/>
  <c r="V47" i="25"/>
  <c r="AG47" i="25" s="1"/>
  <c r="T47" i="25"/>
  <c r="X47" i="25" s="1"/>
  <c r="Z47" i="25" s="1"/>
  <c r="S47" i="25"/>
  <c r="Q47" i="25"/>
  <c r="K47" i="25"/>
  <c r="AH46" i="25"/>
  <c r="W46" i="25"/>
  <c r="V46" i="25"/>
  <c r="AG46" i="25" s="1"/>
  <c r="T46" i="25"/>
  <c r="X46" i="25" s="1"/>
  <c r="Z46" i="25" s="1"/>
  <c r="S46" i="25"/>
  <c r="Q46" i="25"/>
  <c r="K46" i="25"/>
  <c r="AH45" i="25"/>
  <c r="V45" i="25"/>
  <c r="AG45" i="25" s="1"/>
  <c r="T45" i="25"/>
  <c r="X45" i="25" s="1"/>
  <c r="Z45" i="25" s="1"/>
  <c r="S45" i="25"/>
  <c r="Q45" i="25"/>
  <c r="K45" i="25"/>
  <c r="AH44" i="25"/>
  <c r="W44" i="25"/>
  <c r="V44" i="25"/>
  <c r="AG44" i="25" s="1"/>
  <c r="T44" i="25"/>
  <c r="X44" i="25" s="1"/>
  <c r="Z44" i="25" s="1"/>
  <c r="S44" i="25"/>
  <c r="Q44" i="25"/>
  <c r="K44" i="25"/>
  <c r="AH43" i="25"/>
  <c r="V43" i="25"/>
  <c r="AG43" i="25" s="1"/>
  <c r="T43" i="25"/>
  <c r="X43" i="25" s="1"/>
  <c r="Z43" i="25" s="1"/>
  <c r="S43" i="25"/>
  <c r="Q43" i="25"/>
  <c r="K43" i="25"/>
  <c r="AH42" i="25"/>
  <c r="V42" i="25"/>
  <c r="AG42" i="25" s="1"/>
  <c r="T42" i="25"/>
  <c r="X42" i="25" s="1"/>
  <c r="Z42" i="25" s="1"/>
  <c r="S42" i="25"/>
  <c r="Q42" i="25"/>
  <c r="K42" i="25"/>
  <c r="AH41" i="25"/>
  <c r="W41" i="25"/>
  <c r="V41" i="25"/>
  <c r="AG41" i="25" s="1"/>
  <c r="T41" i="25"/>
  <c r="X41" i="25" s="1"/>
  <c r="Z41" i="25" s="1"/>
  <c r="S41" i="25"/>
  <c r="Q41" i="25"/>
  <c r="K41" i="25"/>
  <c r="AH40" i="25"/>
  <c r="V40" i="25"/>
  <c r="AG40" i="25" s="1"/>
  <c r="T40" i="25"/>
  <c r="X40" i="25" s="1"/>
  <c r="Z40" i="25" s="1"/>
  <c r="S40" i="25"/>
  <c r="Q40" i="25"/>
  <c r="K40" i="25"/>
  <c r="AH39" i="25"/>
  <c r="W39" i="25"/>
  <c r="V39" i="25"/>
  <c r="AG39" i="25" s="1"/>
  <c r="T39" i="25"/>
  <c r="X39" i="25" s="1"/>
  <c r="Z39" i="25" s="1"/>
  <c r="S39" i="25"/>
  <c r="Q39" i="25"/>
  <c r="K39" i="25"/>
  <c r="AH38" i="25"/>
  <c r="W38" i="25"/>
  <c r="V38" i="25"/>
  <c r="AG38" i="25" s="1"/>
  <c r="T38" i="25"/>
  <c r="X38" i="25" s="1"/>
  <c r="Z38" i="25" s="1"/>
  <c r="S38" i="25"/>
  <c r="Q38" i="25"/>
  <c r="K38" i="25"/>
  <c r="AH37" i="25"/>
  <c r="W37" i="25"/>
  <c r="V37" i="25"/>
  <c r="AG37" i="25" s="1"/>
  <c r="T37" i="25"/>
  <c r="X37" i="25" s="1"/>
  <c r="Z37" i="25" s="1"/>
  <c r="S37" i="25"/>
  <c r="Q37" i="25"/>
  <c r="K37" i="25"/>
  <c r="AH36" i="25"/>
  <c r="V36" i="25"/>
  <c r="AG36" i="25" s="1"/>
  <c r="T36" i="25"/>
  <c r="X36" i="25" s="1"/>
  <c r="Z36" i="25" s="1"/>
  <c r="S36" i="25"/>
  <c r="Q36" i="25"/>
  <c r="K36" i="25"/>
  <c r="AH35" i="25"/>
  <c r="V35" i="25"/>
  <c r="AG35" i="25" s="1"/>
  <c r="T35" i="25"/>
  <c r="X35" i="25" s="1"/>
  <c r="Z35" i="25" s="1"/>
  <c r="S35" i="25"/>
  <c r="Q35" i="25"/>
  <c r="K35" i="25"/>
  <c r="AH34" i="25"/>
  <c r="V34" i="25"/>
  <c r="AG34" i="25" s="1"/>
  <c r="T34" i="25"/>
  <c r="X34" i="25" s="1"/>
  <c r="Z34" i="25" s="1"/>
  <c r="S34" i="25"/>
  <c r="Q34" i="25"/>
  <c r="K34" i="25"/>
  <c r="AH33" i="25"/>
  <c r="W33" i="25"/>
  <c r="V33" i="25"/>
  <c r="AG33" i="25" s="1"/>
  <c r="T33" i="25"/>
  <c r="X33" i="25" s="1"/>
  <c r="Z33" i="25" s="1"/>
  <c r="S33" i="25"/>
  <c r="Q33" i="25"/>
  <c r="K33" i="25"/>
  <c r="AH32" i="25"/>
  <c r="W32" i="25"/>
  <c r="V32" i="25"/>
  <c r="AG32" i="25" s="1"/>
  <c r="T32" i="25"/>
  <c r="X32" i="25" s="1"/>
  <c r="Z32" i="25" s="1"/>
  <c r="S32" i="25"/>
  <c r="Q32" i="25"/>
  <c r="K32" i="25"/>
  <c r="AH31" i="25"/>
  <c r="V31" i="25"/>
  <c r="AG31" i="25" s="1"/>
  <c r="T31" i="25"/>
  <c r="X31" i="25" s="1"/>
  <c r="Z31" i="25" s="1"/>
  <c r="S31" i="25"/>
  <c r="Q31" i="25"/>
  <c r="K31" i="25"/>
  <c r="AH30" i="25"/>
  <c r="V30" i="25"/>
  <c r="AG30" i="25" s="1"/>
  <c r="T30" i="25"/>
  <c r="X30" i="25" s="1"/>
  <c r="Z30" i="25" s="1"/>
  <c r="S30" i="25"/>
  <c r="Q30" i="25"/>
  <c r="K30" i="25"/>
  <c r="AH29" i="25"/>
  <c r="W29" i="25"/>
  <c r="V29" i="25"/>
  <c r="AG29" i="25" s="1"/>
  <c r="T29" i="25"/>
  <c r="X29" i="25" s="1"/>
  <c r="Z29" i="25" s="1"/>
  <c r="S29" i="25"/>
  <c r="Q29" i="25"/>
  <c r="K29" i="25"/>
  <c r="AH28" i="25"/>
  <c r="W28" i="25"/>
  <c r="V28" i="25"/>
  <c r="AG28" i="25" s="1"/>
  <c r="T28" i="25"/>
  <c r="X28" i="25" s="1"/>
  <c r="Z28" i="25" s="1"/>
  <c r="S28" i="25"/>
  <c r="Q28" i="25"/>
  <c r="K28" i="25"/>
  <c r="AH27" i="25"/>
  <c r="V27" i="25"/>
  <c r="AG27" i="25" s="1"/>
  <c r="T27" i="25"/>
  <c r="X27" i="25" s="1"/>
  <c r="Z27" i="25" s="1"/>
  <c r="S27" i="25"/>
  <c r="Q27" i="25"/>
  <c r="K27" i="25"/>
  <c r="AH26" i="25"/>
  <c r="V26" i="25"/>
  <c r="AG26" i="25" s="1"/>
  <c r="T26" i="25"/>
  <c r="X26" i="25" s="1"/>
  <c r="Z26" i="25" s="1"/>
  <c r="S26" i="25"/>
  <c r="Q26" i="25"/>
  <c r="K26" i="25"/>
  <c r="AH25" i="25"/>
  <c r="V25" i="25"/>
  <c r="AG25" i="25" s="1"/>
  <c r="T25" i="25"/>
  <c r="X25" i="25" s="1"/>
  <c r="Z25" i="25" s="1"/>
  <c r="S25" i="25"/>
  <c r="Q25" i="25"/>
  <c r="K25" i="25"/>
  <c r="AH24" i="25"/>
  <c r="W24" i="25"/>
  <c r="V24" i="25"/>
  <c r="AG24" i="25" s="1"/>
  <c r="T24" i="25"/>
  <c r="X24" i="25" s="1"/>
  <c r="Z24" i="25" s="1"/>
  <c r="S24" i="25"/>
  <c r="Q24" i="25"/>
  <c r="K24" i="25"/>
  <c r="AH23" i="25"/>
  <c r="V23" i="25"/>
  <c r="AG23" i="25" s="1"/>
  <c r="T23" i="25"/>
  <c r="X23" i="25" s="1"/>
  <c r="Z23" i="25" s="1"/>
  <c r="S23" i="25"/>
  <c r="Q23" i="25"/>
  <c r="K23" i="25"/>
  <c r="AH22" i="25"/>
  <c r="V22" i="25"/>
  <c r="AG22" i="25" s="1"/>
  <c r="T22" i="25"/>
  <c r="X22" i="25" s="1"/>
  <c r="Z22" i="25" s="1"/>
  <c r="S22" i="25"/>
  <c r="Q22" i="25"/>
  <c r="K22" i="25"/>
  <c r="AH21" i="25"/>
  <c r="V21" i="25"/>
  <c r="AG21" i="25" s="1"/>
  <c r="T21" i="25"/>
  <c r="X21" i="25" s="1"/>
  <c r="Z21" i="25" s="1"/>
  <c r="S21" i="25"/>
  <c r="Q21" i="25"/>
  <c r="K21" i="25"/>
  <c r="AH20" i="25"/>
  <c r="V20" i="25"/>
  <c r="AG20" i="25" s="1"/>
  <c r="T20" i="25"/>
  <c r="X20" i="25" s="1"/>
  <c r="Z20" i="25" s="1"/>
  <c r="S20" i="25"/>
  <c r="Q20" i="25"/>
  <c r="K20" i="25"/>
  <c r="AH19" i="25"/>
  <c r="V19" i="25"/>
  <c r="AG19" i="25" s="1"/>
  <c r="T19" i="25"/>
  <c r="X19" i="25" s="1"/>
  <c r="Z19" i="25" s="1"/>
  <c r="S19" i="25"/>
  <c r="Q19" i="25"/>
  <c r="K19" i="25"/>
  <c r="AH18" i="25"/>
  <c r="W18" i="25"/>
  <c r="V18" i="25"/>
  <c r="AG18" i="25" s="1"/>
  <c r="T18" i="25"/>
  <c r="X18" i="25" s="1"/>
  <c r="Z18" i="25" s="1"/>
  <c r="S18" i="25"/>
  <c r="Q18" i="25"/>
  <c r="K18" i="25"/>
  <c r="AH17" i="25"/>
  <c r="V17" i="25"/>
  <c r="AG17" i="25" s="1"/>
  <c r="T17" i="25"/>
  <c r="X17" i="25" s="1"/>
  <c r="Z17" i="25" s="1"/>
  <c r="S17" i="25"/>
  <c r="Q17" i="25"/>
  <c r="K17" i="25"/>
  <c r="AH16" i="25"/>
  <c r="V16" i="25"/>
  <c r="AG16" i="25" s="1"/>
  <c r="T16" i="25"/>
  <c r="X16" i="25" s="1"/>
  <c r="Z16" i="25" s="1"/>
  <c r="S16" i="25"/>
  <c r="Q16" i="25"/>
  <c r="K16" i="25"/>
  <c r="AH15" i="25"/>
  <c r="W15" i="25"/>
  <c r="V15" i="25"/>
  <c r="AG15" i="25" s="1"/>
  <c r="T15" i="25"/>
  <c r="X15" i="25" s="1"/>
  <c r="Z15" i="25" s="1"/>
  <c r="S15" i="25"/>
  <c r="Q15" i="25"/>
  <c r="K15" i="25"/>
  <c r="AH14" i="25"/>
  <c r="V14" i="25"/>
  <c r="AG14" i="25" s="1"/>
  <c r="T14" i="25"/>
  <c r="X14" i="25" s="1"/>
  <c r="Z14" i="25" s="1"/>
  <c r="S14" i="25"/>
  <c r="Q14" i="25"/>
  <c r="K14" i="25"/>
  <c r="AH13" i="25"/>
  <c r="V13" i="25"/>
  <c r="AG13" i="25" s="1"/>
  <c r="T13" i="25"/>
  <c r="X13" i="25" s="1"/>
  <c r="Z13" i="25" s="1"/>
  <c r="S13" i="25"/>
  <c r="Q13" i="25"/>
  <c r="K13" i="25"/>
  <c r="AH12" i="25"/>
  <c r="V12" i="25"/>
  <c r="AG12" i="25" s="1"/>
  <c r="T12" i="25"/>
  <c r="X12" i="25" s="1"/>
  <c r="Z12" i="25" s="1"/>
  <c r="S12" i="25"/>
  <c r="Q12" i="25"/>
  <c r="K12" i="25"/>
  <c r="AH11" i="25"/>
  <c r="V11" i="25"/>
  <c r="AG11" i="25" s="1"/>
  <c r="T11" i="25"/>
  <c r="X11" i="25" s="1"/>
  <c r="Z11" i="25" s="1"/>
  <c r="S11" i="25"/>
  <c r="Q11" i="25"/>
  <c r="K11" i="25"/>
  <c r="AH10" i="25"/>
  <c r="W10" i="25"/>
  <c r="V10" i="25"/>
  <c r="AG10" i="25" s="1"/>
  <c r="T10" i="25"/>
  <c r="X10" i="25" s="1"/>
  <c r="Z10" i="25" s="1"/>
  <c r="S10" i="25"/>
  <c r="Q10" i="25"/>
  <c r="K10" i="25"/>
  <c r="AH9" i="25"/>
  <c r="V9" i="25"/>
  <c r="AG9" i="25" s="1"/>
  <c r="T9" i="25"/>
  <c r="X9" i="25" s="1"/>
  <c r="Z9" i="25" s="1"/>
  <c r="S9" i="25"/>
  <c r="Q9" i="25"/>
  <c r="K9" i="25"/>
  <c r="AH8" i="25"/>
  <c r="V8" i="25"/>
  <c r="AG8" i="25" s="1"/>
  <c r="T8" i="25"/>
  <c r="X8" i="25" s="1"/>
  <c r="Z8" i="25" s="1"/>
  <c r="S8" i="25"/>
  <c r="Q8" i="25"/>
  <c r="K8" i="25"/>
  <c r="AH7" i="25"/>
  <c r="V7" i="25"/>
  <c r="AG7" i="25" s="1"/>
  <c r="T7" i="25"/>
  <c r="X7" i="25" s="1"/>
  <c r="Z7" i="25" s="1"/>
  <c r="S7" i="25"/>
  <c r="Q7" i="25"/>
  <c r="K7" i="25"/>
  <c r="AH6" i="25"/>
  <c r="V6" i="25"/>
  <c r="AG6" i="25" s="1"/>
  <c r="T6" i="25"/>
  <c r="X6" i="25" s="1"/>
  <c r="Z6" i="25" s="1"/>
  <c r="S6" i="25"/>
  <c r="Q6" i="25"/>
  <c r="K6" i="25"/>
  <c r="AH5" i="25"/>
  <c r="W5" i="25"/>
  <c r="V5" i="25"/>
  <c r="AG5" i="25" s="1"/>
  <c r="T5" i="25"/>
  <c r="X5" i="25" s="1"/>
  <c r="Z5" i="25" s="1"/>
  <c r="S5" i="25"/>
  <c r="Q5" i="25"/>
  <c r="K5" i="25"/>
  <c r="AH4" i="25"/>
  <c r="V4" i="25"/>
  <c r="W4" i="25" s="1"/>
  <c r="T4" i="25"/>
  <c r="X4" i="25" s="1"/>
  <c r="Z4" i="25" s="1"/>
  <c r="S4" i="25"/>
  <c r="Q4" i="25"/>
  <c r="K4" i="25"/>
  <c r="AH3" i="25"/>
  <c r="V3" i="25"/>
  <c r="AG3" i="25" s="1"/>
  <c r="T3" i="25"/>
  <c r="X3" i="25" s="1"/>
  <c r="Z3" i="25" s="1"/>
  <c r="S3" i="25"/>
  <c r="Q3" i="25"/>
  <c r="K3" i="25"/>
  <c r="AH2" i="25"/>
  <c r="V2" i="25"/>
  <c r="AG2" i="25" s="1"/>
  <c r="T2" i="25"/>
  <c r="X2" i="25" s="1"/>
  <c r="Z2" i="25" s="1"/>
  <c r="S2" i="25"/>
  <c r="Q2" i="25"/>
  <c r="K2" i="25"/>
  <c r="AL267" i="23"/>
  <c r="AI267" i="23"/>
  <c r="AH267" i="23"/>
  <c r="AK267" i="23" s="1"/>
  <c r="AL266" i="23"/>
  <c r="AM266" i="23" s="1"/>
  <c r="AP266" i="23" s="1"/>
  <c r="AI266" i="23"/>
  <c r="AH266" i="23"/>
  <c r="AK266" i="23" s="1"/>
  <c r="AL265" i="23"/>
  <c r="AN265" i="23" s="1"/>
  <c r="AI265" i="23"/>
  <c r="AH265" i="23"/>
  <c r="AK265" i="23" s="1"/>
  <c r="AL264" i="23"/>
  <c r="AN264" i="23" s="1"/>
  <c r="AI264" i="23"/>
  <c r="AH264" i="23"/>
  <c r="AL263" i="23"/>
  <c r="AN263" i="23" s="1"/>
  <c r="AI263" i="23"/>
  <c r="AH263" i="23"/>
  <c r="AL262" i="23"/>
  <c r="AN262" i="23" s="1"/>
  <c r="AI262" i="23"/>
  <c r="AH262" i="23"/>
  <c r="AL261" i="23"/>
  <c r="AN261" i="23" s="1"/>
  <c r="AH261" i="23"/>
  <c r="AL260" i="23"/>
  <c r="AN260" i="23" s="1"/>
  <c r="AH260" i="23"/>
  <c r="AL259" i="23"/>
  <c r="AN259" i="23" s="1"/>
  <c r="AH259" i="23"/>
  <c r="AL258" i="23"/>
  <c r="AN258" i="23" s="1"/>
  <c r="AI258" i="23"/>
  <c r="AH258" i="23"/>
  <c r="AL257" i="23"/>
  <c r="AN257" i="23" s="1"/>
  <c r="AI257" i="23"/>
  <c r="AH257" i="23"/>
  <c r="AL256" i="23"/>
  <c r="AN256" i="23" s="1"/>
  <c r="AI256" i="23"/>
  <c r="AH256" i="23"/>
  <c r="AL255" i="23"/>
  <c r="AN255" i="23" s="1"/>
  <c r="AI255" i="23"/>
  <c r="AH255" i="23"/>
  <c r="AL254" i="23"/>
  <c r="AN254" i="23" s="1"/>
  <c r="AH254" i="23"/>
  <c r="AL253" i="23"/>
  <c r="AN253" i="23" s="1"/>
  <c r="AI253" i="23"/>
  <c r="AH253" i="23"/>
  <c r="AL252" i="23"/>
  <c r="AN252" i="23" s="1"/>
  <c r="AH252" i="23"/>
  <c r="AL251" i="23"/>
  <c r="AN251" i="23" s="1"/>
  <c r="AH251" i="23"/>
  <c r="AL250" i="23"/>
  <c r="AN250" i="23" s="1"/>
  <c r="AI250" i="23"/>
  <c r="AH250" i="23"/>
  <c r="AL249" i="23"/>
  <c r="AN249" i="23" s="1"/>
  <c r="AI249" i="23"/>
  <c r="AH249" i="23"/>
  <c r="AL248" i="23"/>
  <c r="AN248" i="23" s="1"/>
  <c r="AI248" i="23"/>
  <c r="AH248" i="23"/>
  <c r="AL247" i="23"/>
  <c r="AN247" i="23" s="1"/>
  <c r="AI247" i="23"/>
  <c r="AH247" i="23"/>
  <c r="AL246" i="23"/>
  <c r="AN246" i="23" s="1"/>
  <c r="AI246" i="23"/>
  <c r="AH246" i="23"/>
  <c r="AL245" i="23"/>
  <c r="AN245" i="23" s="1"/>
  <c r="AI245" i="23"/>
  <c r="AH245" i="23"/>
  <c r="AL244" i="23"/>
  <c r="AN244" i="23" s="1"/>
  <c r="AI244" i="23"/>
  <c r="AH244" i="23"/>
  <c r="AL243" i="23"/>
  <c r="AN243" i="23" s="1"/>
  <c r="AI243" i="23"/>
  <c r="AH243" i="23"/>
  <c r="AL242" i="23"/>
  <c r="AN242" i="23" s="1"/>
  <c r="AH242" i="23"/>
  <c r="AL241" i="23"/>
  <c r="AN241" i="23" s="1"/>
  <c r="AH241" i="23"/>
  <c r="AL240" i="23"/>
  <c r="AN240" i="23" s="1"/>
  <c r="AH240" i="23"/>
  <c r="AL239" i="23"/>
  <c r="AN239" i="23" s="1"/>
  <c r="AI239" i="23"/>
  <c r="AH239" i="23"/>
  <c r="AL238" i="23"/>
  <c r="AN238" i="23" s="1"/>
  <c r="AI238" i="23"/>
  <c r="AH238" i="23"/>
  <c r="AL237" i="23"/>
  <c r="AN237" i="23" s="1"/>
  <c r="AI237" i="23"/>
  <c r="AH237" i="23"/>
  <c r="AL236" i="23"/>
  <c r="AN236" i="23" s="1"/>
  <c r="AI236" i="23"/>
  <c r="AH236" i="23"/>
  <c r="AL235" i="23"/>
  <c r="AN235" i="23" s="1"/>
  <c r="AI235" i="23"/>
  <c r="AH235" i="23"/>
  <c r="AL234" i="23"/>
  <c r="AN234" i="23" s="1"/>
  <c r="AI234" i="23"/>
  <c r="AH234" i="23"/>
  <c r="AL233" i="23"/>
  <c r="AN233" i="23" s="1"/>
  <c r="AI233" i="23"/>
  <c r="AH233" i="23"/>
  <c r="AL232" i="23"/>
  <c r="AN232" i="23" s="1"/>
  <c r="AI232" i="23"/>
  <c r="AH232" i="23"/>
  <c r="AL231" i="23"/>
  <c r="AN231" i="23" s="1"/>
  <c r="AI231" i="23"/>
  <c r="AH231" i="23"/>
  <c r="AL230" i="23"/>
  <c r="AN230" i="23" s="1"/>
  <c r="AI230" i="23"/>
  <c r="AH230" i="23"/>
  <c r="AL229" i="23"/>
  <c r="AN229" i="23" s="1"/>
  <c r="AI229" i="23"/>
  <c r="AH229" i="23"/>
  <c r="AL228" i="23"/>
  <c r="AN228" i="23" s="1"/>
  <c r="AI228" i="23"/>
  <c r="AH228" i="23"/>
  <c r="AL227" i="23"/>
  <c r="AN227" i="23" s="1"/>
  <c r="AI227" i="23"/>
  <c r="AH227" i="23"/>
  <c r="AL226" i="23"/>
  <c r="AN226" i="23" s="1"/>
  <c r="AI226" i="23"/>
  <c r="AH226" i="23"/>
  <c r="AL225" i="23"/>
  <c r="AN225" i="23" s="1"/>
  <c r="AI225" i="23"/>
  <c r="AH225" i="23"/>
  <c r="AL224" i="23"/>
  <c r="AN224" i="23" s="1"/>
  <c r="AI224" i="23"/>
  <c r="AH224" i="23"/>
  <c r="AL223" i="23"/>
  <c r="AI223" i="23"/>
  <c r="AH223" i="23"/>
  <c r="AK223" i="23" s="1"/>
  <c r="AL222" i="23"/>
  <c r="AI222" i="23"/>
  <c r="AH222" i="23"/>
  <c r="AK222" i="23" s="1"/>
  <c r="AL221" i="23"/>
  <c r="AI221" i="23"/>
  <c r="AH221" i="23"/>
  <c r="AK221" i="23" s="1"/>
  <c r="AL220" i="23"/>
  <c r="AI220" i="23"/>
  <c r="AH220" i="23"/>
  <c r="AK220" i="23" s="1"/>
  <c r="AL219" i="23"/>
  <c r="AI219" i="23"/>
  <c r="AH219" i="23"/>
  <c r="AK219" i="23" s="1"/>
  <c r="AL218" i="23"/>
  <c r="AI218" i="23"/>
  <c r="AH218" i="23"/>
  <c r="AK218" i="23" s="1"/>
  <c r="AL217" i="23"/>
  <c r="AI217" i="23"/>
  <c r="AH217" i="23"/>
  <c r="AK217" i="23" s="1"/>
  <c r="AL216" i="23"/>
  <c r="AI216" i="23"/>
  <c r="AH216" i="23"/>
  <c r="AK216" i="23" s="1"/>
  <c r="AL215" i="23"/>
  <c r="AI215" i="23"/>
  <c r="AH215" i="23"/>
  <c r="AK215" i="23" s="1"/>
  <c r="AL214" i="23"/>
  <c r="AI214" i="23"/>
  <c r="AH214" i="23"/>
  <c r="AK214" i="23" s="1"/>
  <c r="AL213" i="23"/>
  <c r="AI213" i="23"/>
  <c r="AH213" i="23"/>
  <c r="AK213" i="23" s="1"/>
  <c r="AL212" i="23"/>
  <c r="AI212" i="23"/>
  <c r="AH212" i="23"/>
  <c r="AL211" i="23"/>
  <c r="AI211" i="23"/>
  <c r="AH211" i="23"/>
  <c r="AK211" i="23" s="1"/>
  <c r="AL210" i="23"/>
  <c r="AI210" i="23"/>
  <c r="AH210" i="23"/>
  <c r="AK210" i="23" s="1"/>
  <c r="AL209" i="23"/>
  <c r="AI209" i="23"/>
  <c r="AH209" i="23"/>
  <c r="AK209" i="23" s="1"/>
  <c r="AL208" i="23"/>
  <c r="AI208" i="23"/>
  <c r="AH208" i="23"/>
  <c r="AL207" i="23"/>
  <c r="AI207" i="23"/>
  <c r="AH207" i="23"/>
  <c r="AK207" i="23" s="1"/>
  <c r="AB207" i="23"/>
  <c r="AL206" i="23"/>
  <c r="AN206" i="23" s="1"/>
  <c r="AI206" i="23"/>
  <c r="AH206" i="23"/>
  <c r="AK206" i="23" s="1"/>
  <c r="AP205" i="23"/>
  <c r="AN205" i="23"/>
  <c r="AI205" i="23"/>
  <c r="AH205" i="23"/>
  <c r="AK205" i="23" s="1"/>
  <c r="AL204" i="23"/>
  <c r="AN204" i="23" s="1"/>
  <c r="AI204" i="23"/>
  <c r="AH204" i="23"/>
  <c r="AK204" i="23" s="1"/>
  <c r="AL203" i="23"/>
  <c r="AN203" i="23" s="1"/>
  <c r="AI203" i="23"/>
  <c r="AH203" i="23"/>
  <c r="AK203" i="23" s="1"/>
  <c r="AH200" i="23"/>
  <c r="V200" i="23"/>
  <c r="W200" i="23" s="1"/>
  <c r="T200" i="23"/>
  <c r="X200" i="23" s="1"/>
  <c r="Z200" i="23" s="1"/>
  <c r="S200" i="23"/>
  <c r="Q200" i="23"/>
  <c r="K200" i="23"/>
  <c r="AH199" i="23"/>
  <c r="V199" i="23"/>
  <c r="W199" i="23" s="1"/>
  <c r="T199" i="23"/>
  <c r="X199" i="23" s="1"/>
  <c r="Z199" i="23" s="1"/>
  <c r="S199" i="23"/>
  <c r="Q199" i="23"/>
  <c r="AH198" i="23"/>
  <c r="V198" i="23"/>
  <c r="W198" i="23" s="1"/>
  <c r="T198" i="23"/>
  <c r="X198" i="23" s="1"/>
  <c r="Z198" i="23" s="1"/>
  <c r="S198" i="23"/>
  <c r="Q198" i="23"/>
  <c r="AH197" i="23"/>
  <c r="V197" i="23"/>
  <c r="W197" i="23" s="1"/>
  <c r="T197" i="23"/>
  <c r="X197" i="23" s="1"/>
  <c r="Z197" i="23" s="1"/>
  <c r="S197" i="23"/>
  <c r="Q197" i="23"/>
  <c r="AH196" i="23"/>
  <c r="W196" i="23"/>
  <c r="V196" i="23"/>
  <c r="T196" i="23"/>
  <c r="X196" i="23" s="1"/>
  <c r="Z196" i="23" s="1"/>
  <c r="S196" i="23"/>
  <c r="Q196" i="23"/>
  <c r="AH195" i="23"/>
  <c r="W195" i="23"/>
  <c r="V195" i="23"/>
  <c r="T195" i="23"/>
  <c r="X195" i="23" s="1"/>
  <c r="Z195" i="23" s="1"/>
  <c r="S195" i="23"/>
  <c r="Q195" i="23"/>
  <c r="AH194" i="23"/>
  <c r="W194" i="23"/>
  <c r="V194" i="23"/>
  <c r="T194" i="23"/>
  <c r="X194" i="23" s="1"/>
  <c r="Z194" i="23" s="1"/>
  <c r="S194" i="23"/>
  <c r="Q194" i="23"/>
  <c r="AH193" i="23"/>
  <c r="W193" i="23"/>
  <c r="V193" i="23"/>
  <c r="T193" i="23"/>
  <c r="X193" i="23" s="1"/>
  <c r="Z193" i="23" s="1"/>
  <c r="S193" i="23"/>
  <c r="Q193" i="23"/>
  <c r="AH192" i="23"/>
  <c r="W192" i="23"/>
  <c r="V192" i="23"/>
  <c r="T192" i="23"/>
  <c r="X192" i="23" s="1"/>
  <c r="Z192" i="23" s="1"/>
  <c r="S192" i="23"/>
  <c r="Q192" i="23"/>
  <c r="AH191" i="23"/>
  <c r="W191" i="23"/>
  <c r="V191" i="23"/>
  <c r="T191" i="23"/>
  <c r="X191" i="23" s="1"/>
  <c r="Z191" i="23" s="1"/>
  <c r="S191" i="23"/>
  <c r="Q191" i="23"/>
  <c r="AH190" i="23"/>
  <c r="W190" i="23"/>
  <c r="V190" i="23"/>
  <c r="T190" i="23"/>
  <c r="X190" i="23" s="1"/>
  <c r="Z190" i="23" s="1"/>
  <c r="S190" i="23"/>
  <c r="Q190" i="23"/>
  <c r="AH189" i="23"/>
  <c r="W189" i="23"/>
  <c r="V189" i="23"/>
  <c r="T189" i="23"/>
  <c r="X189" i="23" s="1"/>
  <c r="Z189" i="23" s="1"/>
  <c r="S189" i="23"/>
  <c r="Q189" i="23"/>
  <c r="AH188" i="23"/>
  <c r="W188" i="23"/>
  <c r="V188" i="23"/>
  <c r="T188" i="23"/>
  <c r="X188" i="23" s="1"/>
  <c r="Z188" i="23" s="1"/>
  <c r="S188" i="23"/>
  <c r="Q188" i="23"/>
  <c r="AH187" i="23"/>
  <c r="W187" i="23"/>
  <c r="V187" i="23"/>
  <c r="T187" i="23"/>
  <c r="X187" i="23" s="1"/>
  <c r="Z187" i="23" s="1"/>
  <c r="S187" i="23"/>
  <c r="Q187" i="23"/>
  <c r="AH186" i="23"/>
  <c r="W186" i="23"/>
  <c r="V186" i="23"/>
  <c r="T186" i="23"/>
  <c r="X186" i="23" s="1"/>
  <c r="Z186" i="23" s="1"/>
  <c r="S186" i="23"/>
  <c r="Q186" i="23"/>
  <c r="AH185" i="23"/>
  <c r="W185" i="23"/>
  <c r="V185" i="23"/>
  <c r="T185" i="23"/>
  <c r="X185" i="23" s="1"/>
  <c r="Z185" i="23" s="1"/>
  <c r="S185" i="23"/>
  <c r="Q185" i="23"/>
  <c r="AH184" i="23"/>
  <c r="W184" i="23"/>
  <c r="V184" i="23"/>
  <c r="T184" i="23"/>
  <c r="X184" i="23" s="1"/>
  <c r="Z184" i="23" s="1"/>
  <c r="S184" i="23"/>
  <c r="Q184" i="23"/>
  <c r="AH183" i="23"/>
  <c r="W183" i="23"/>
  <c r="V183" i="23"/>
  <c r="T183" i="23"/>
  <c r="X183" i="23" s="1"/>
  <c r="Z183" i="23" s="1"/>
  <c r="S183" i="23"/>
  <c r="Q183" i="23"/>
  <c r="AH182" i="23"/>
  <c r="W182" i="23"/>
  <c r="V182" i="23"/>
  <c r="T182" i="23"/>
  <c r="X182" i="23" s="1"/>
  <c r="Z182" i="23" s="1"/>
  <c r="S182" i="23"/>
  <c r="Q182" i="23"/>
  <c r="AH181" i="23"/>
  <c r="W181" i="23"/>
  <c r="V181" i="23"/>
  <c r="T181" i="23"/>
  <c r="X181" i="23" s="1"/>
  <c r="Z181" i="23" s="1"/>
  <c r="S181" i="23"/>
  <c r="Q181" i="23"/>
  <c r="AH180" i="23"/>
  <c r="W180" i="23"/>
  <c r="V180" i="23"/>
  <c r="T180" i="23"/>
  <c r="X180" i="23" s="1"/>
  <c r="Z180" i="23" s="1"/>
  <c r="S180" i="23"/>
  <c r="Q180" i="23"/>
  <c r="AH179" i="23"/>
  <c r="W179" i="23"/>
  <c r="V179" i="23"/>
  <c r="T179" i="23"/>
  <c r="X179" i="23" s="1"/>
  <c r="Z179" i="23" s="1"/>
  <c r="S179" i="23"/>
  <c r="Q179" i="23"/>
  <c r="AH178" i="23"/>
  <c r="W178" i="23"/>
  <c r="V178" i="23"/>
  <c r="T178" i="23"/>
  <c r="X178" i="23" s="1"/>
  <c r="Z178" i="23" s="1"/>
  <c r="S178" i="23"/>
  <c r="Q178" i="23"/>
  <c r="AH177" i="23"/>
  <c r="W177" i="23"/>
  <c r="V177" i="23"/>
  <c r="T177" i="23"/>
  <c r="X177" i="23" s="1"/>
  <c r="Z177" i="23" s="1"/>
  <c r="S177" i="23"/>
  <c r="Q177" i="23"/>
  <c r="AH176" i="23"/>
  <c r="W176" i="23"/>
  <c r="V176" i="23"/>
  <c r="T176" i="23"/>
  <c r="X176" i="23" s="1"/>
  <c r="Z176" i="23" s="1"/>
  <c r="S176" i="23"/>
  <c r="Q176" i="23"/>
  <c r="AH175" i="23"/>
  <c r="W175" i="23"/>
  <c r="V175" i="23"/>
  <c r="T175" i="23"/>
  <c r="X175" i="23" s="1"/>
  <c r="Z175" i="23" s="1"/>
  <c r="S175" i="23"/>
  <c r="Q175" i="23"/>
  <c r="AH174" i="23"/>
  <c r="W174" i="23"/>
  <c r="V174" i="23"/>
  <c r="T174" i="23"/>
  <c r="X174" i="23" s="1"/>
  <c r="Z174" i="23" s="1"/>
  <c r="S174" i="23"/>
  <c r="Q174" i="23"/>
  <c r="AH173" i="23"/>
  <c r="W173" i="23"/>
  <c r="V173" i="23"/>
  <c r="T173" i="23"/>
  <c r="X173" i="23" s="1"/>
  <c r="Z173" i="23" s="1"/>
  <c r="S173" i="23"/>
  <c r="Q173" i="23"/>
  <c r="AH172" i="23"/>
  <c r="W172" i="23"/>
  <c r="V172" i="23"/>
  <c r="T172" i="23"/>
  <c r="X172" i="23" s="1"/>
  <c r="Z172" i="23" s="1"/>
  <c r="S172" i="23"/>
  <c r="Q172" i="23"/>
  <c r="AH171" i="23"/>
  <c r="W171" i="23"/>
  <c r="V171" i="23"/>
  <c r="T171" i="23"/>
  <c r="X171" i="23" s="1"/>
  <c r="Z171" i="23" s="1"/>
  <c r="S171" i="23"/>
  <c r="Q171" i="23"/>
  <c r="AH170" i="23"/>
  <c r="W170" i="23"/>
  <c r="V170" i="23"/>
  <c r="T170" i="23"/>
  <c r="X170" i="23" s="1"/>
  <c r="Z170" i="23" s="1"/>
  <c r="S170" i="23"/>
  <c r="Q170" i="23"/>
  <c r="AH169" i="23"/>
  <c r="W169" i="23"/>
  <c r="V169" i="23"/>
  <c r="T169" i="23"/>
  <c r="X169" i="23" s="1"/>
  <c r="Z169" i="23" s="1"/>
  <c r="S169" i="23"/>
  <c r="Q169" i="23"/>
  <c r="AH168" i="23"/>
  <c r="W168" i="23"/>
  <c r="V168" i="23"/>
  <c r="T168" i="23"/>
  <c r="X168" i="23" s="1"/>
  <c r="Z168" i="23" s="1"/>
  <c r="S168" i="23"/>
  <c r="Q168" i="23"/>
  <c r="AH167" i="23"/>
  <c r="W167" i="23"/>
  <c r="V167" i="23"/>
  <c r="T167" i="23"/>
  <c r="X167" i="23" s="1"/>
  <c r="Z167" i="23" s="1"/>
  <c r="S167" i="23"/>
  <c r="Q167" i="23"/>
  <c r="AH166" i="23"/>
  <c r="W166" i="23"/>
  <c r="V166" i="23"/>
  <c r="T166" i="23"/>
  <c r="X166" i="23" s="1"/>
  <c r="Z166" i="23" s="1"/>
  <c r="S166" i="23"/>
  <c r="Q166" i="23"/>
  <c r="AH165" i="23"/>
  <c r="W165" i="23"/>
  <c r="V165" i="23"/>
  <c r="T165" i="23"/>
  <c r="X165" i="23" s="1"/>
  <c r="Z165" i="23" s="1"/>
  <c r="S165" i="23"/>
  <c r="Q165" i="23"/>
  <c r="AH164" i="23"/>
  <c r="W164" i="23"/>
  <c r="V164" i="23"/>
  <c r="T164" i="23"/>
  <c r="X164" i="23" s="1"/>
  <c r="Z164" i="23" s="1"/>
  <c r="S164" i="23"/>
  <c r="Q164" i="23"/>
  <c r="AH163" i="23"/>
  <c r="W163" i="23"/>
  <c r="V163" i="23"/>
  <c r="T163" i="23"/>
  <c r="X163" i="23" s="1"/>
  <c r="Z163" i="23" s="1"/>
  <c r="S163" i="23"/>
  <c r="Q163" i="23"/>
  <c r="AH162" i="23"/>
  <c r="W162" i="23"/>
  <c r="V162" i="23"/>
  <c r="T162" i="23"/>
  <c r="X162" i="23" s="1"/>
  <c r="Z162" i="23" s="1"/>
  <c r="S162" i="23"/>
  <c r="Q162" i="23"/>
  <c r="AH161" i="23"/>
  <c r="W161" i="23"/>
  <c r="V161" i="23"/>
  <c r="T161" i="23"/>
  <c r="X161" i="23" s="1"/>
  <c r="Z161" i="23" s="1"/>
  <c r="S161" i="23"/>
  <c r="Q161" i="23"/>
  <c r="AH160" i="23"/>
  <c r="W160" i="23"/>
  <c r="V160" i="23"/>
  <c r="T160" i="23"/>
  <c r="X160" i="23" s="1"/>
  <c r="Z160" i="23" s="1"/>
  <c r="S160" i="23"/>
  <c r="Q160" i="23"/>
  <c r="AH159" i="23"/>
  <c r="W159" i="23"/>
  <c r="V159" i="23"/>
  <c r="T159" i="23"/>
  <c r="X159" i="23" s="1"/>
  <c r="Z159" i="23" s="1"/>
  <c r="S159" i="23"/>
  <c r="Q159" i="23"/>
  <c r="AH158" i="23"/>
  <c r="W158" i="23"/>
  <c r="V158" i="23"/>
  <c r="T158" i="23"/>
  <c r="X158" i="23" s="1"/>
  <c r="Z158" i="23" s="1"/>
  <c r="S158" i="23"/>
  <c r="Q158" i="23"/>
  <c r="AH157" i="23"/>
  <c r="W157" i="23"/>
  <c r="V157" i="23"/>
  <c r="T157" i="23"/>
  <c r="X157" i="23" s="1"/>
  <c r="Z157" i="23" s="1"/>
  <c r="S157" i="23"/>
  <c r="Q157" i="23"/>
  <c r="AH156" i="23"/>
  <c r="W156" i="23"/>
  <c r="V156" i="23"/>
  <c r="T156" i="23"/>
  <c r="X156" i="23" s="1"/>
  <c r="Z156" i="23" s="1"/>
  <c r="S156" i="23"/>
  <c r="Q156" i="23"/>
  <c r="AH155" i="23"/>
  <c r="W155" i="23"/>
  <c r="V155" i="23"/>
  <c r="T155" i="23"/>
  <c r="X155" i="23" s="1"/>
  <c r="Z155" i="23" s="1"/>
  <c r="S155" i="23"/>
  <c r="Q155" i="23"/>
  <c r="AH154" i="23"/>
  <c r="W154" i="23"/>
  <c r="V154" i="23"/>
  <c r="T154" i="23"/>
  <c r="X154" i="23" s="1"/>
  <c r="Z154" i="23" s="1"/>
  <c r="S154" i="23"/>
  <c r="Q154" i="23"/>
  <c r="AH153" i="23"/>
  <c r="W153" i="23"/>
  <c r="V153" i="23"/>
  <c r="T153" i="23"/>
  <c r="X153" i="23" s="1"/>
  <c r="Z153" i="23" s="1"/>
  <c r="S153" i="23"/>
  <c r="Q153" i="23"/>
  <c r="AH152" i="23"/>
  <c r="W152" i="23"/>
  <c r="V152" i="23"/>
  <c r="T152" i="23"/>
  <c r="X152" i="23" s="1"/>
  <c r="Z152" i="23" s="1"/>
  <c r="S152" i="23"/>
  <c r="Q152" i="23"/>
  <c r="AH151" i="23"/>
  <c r="W151" i="23"/>
  <c r="V151" i="23"/>
  <c r="T151" i="23"/>
  <c r="X151" i="23" s="1"/>
  <c r="Z151" i="23" s="1"/>
  <c r="S151" i="23"/>
  <c r="Q151" i="23"/>
  <c r="AH150" i="23"/>
  <c r="W150" i="23"/>
  <c r="V150" i="23"/>
  <c r="T150" i="23"/>
  <c r="X150" i="23" s="1"/>
  <c r="Z150" i="23" s="1"/>
  <c r="S150" i="23"/>
  <c r="Q150" i="23"/>
  <c r="AH149" i="23"/>
  <c r="W149" i="23"/>
  <c r="V149" i="23"/>
  <c r="T149" i="23"/>
  <c r="X149" i="23" s="1"/>
  <c r="Z149" i="23" s="1"/>
  <c r="S149" i="23"/>
  <c r="Q149" i="23"/>
  <c r="AH148" i="23"/>
  <c r="W148" i="23"/>
  <c r="V148" i="23"/>
  <c r="T148" i="23"/>
  <c r="X148" i="23" s="1"/>
  <c r="Z148" i="23" s="1"/>
  <c r="S148" i="23"/>
  <c r="Q148" i="23"/>
  <c r="AH147" i="23"/>
  <c r="W147" i="23"/>
  <c r="V147" i="23"/>
  <c r="T147" i="23"/>
  <c r="X147" i="23" s="1"/>
  <c r="Z147" i="23" s="1"/>
  <c r="S147" i="23"/>
  <c r="Q147" i="23"/>
  <c r="AH146" i="23"/>
  <c r="W146" i="23"/>
  <c r="V146" i="23"/>
  <c r="T146" i="23"/>
  <c r="X146" i="23" s="1"/>
  <c r="Z146" i="23" s="1"/>
  <c r="S146" i="23"/>
  <c r="Q146" i="23"/>
  <c r="AH145" i="23"/>
  <c r="W145" i="23"/>
  <c r="V145" i="23"/>
  <c r="T145" i="23"/>
  <c r="X145" i="23" s="1"/>
  <c r="Z145" i="23" s="1"/>
  <c r="S145" i="23"/>
  <c r="Q145" i="23"/>
  <c r="AH144" i="23"/>
  <c r="W144" i="23"/>
  <c r="V144" i="23"/>
  <c r="T144" i="23"/>
  <c r="X144" i="23" s="1"/>
  <c r="Z144" i="23" s="1"/>
  <c r="S144" i="23"/>
  <c r="Q144" i="23"/>
  <c r="AH143" i="23"/>
  <c r="W143" i="23"/>
  <c r="V143" i="23"/>
  <c r="T143" i="23"/>
  <c r="X143" i="23" s="1"/>
  <c r="Z143" i="23" s="1"/>
  <c r="S143" i="23"/>
  <c r="Q143" i="23"/>
  <c r="AH142" i="23"/>
  <c r="W142" i="23"/>
  <c r="V142" i="23"/>
  <c r="T142" i="23"/>
  <c r="X142" i="23" s="1"/>
  <c r="Z142" i="23" s="1"/>
  <c r="S142" i="23"/>
  <c r="Q142" i="23"/>
  <c r="AH141" i="23"/>
  <c r="W141" i="23"/>
  <c r="V141" i="23"/>
  <c r="T141" i="23"/>
  <c r="X141" i="23" s="1"/>
  <c r="Z141" i="23" s="1"/>
  <c r="S141" i="23"/>
  <c r="Q141" i="23"/>
  <c r="AH140" i="23"/>
  <c r="W140" i="23"/>
  <c r="V140" i="23"/>
  <c r="T140" i="23"/>
  <c r="X140" i="23" s="1"/>
  <c r="Z140" i="23" s="1"/>
  <c r="S140" i="23"/>
  <c r="Q140" i="23"/>
  <c r="AH139" i="23"/>
  <c r="W139" i="23"/>
  <c r="V139" i="23"/>
  <c r="T139" i="23"/>
  <c r="X139" i="23" s="1"/>
  <c r="Z139" i="23" s="1"/>
  <c r="S139" i="23"/>
  <c r="Q139" i="23"/>
  <c r="AH138" i="23"/>
  <c r="W138" i="23"/>
  <c r="V138" i="23"/>
  <c r="T138" i="23"/>
  <c r="X138" i="23" s="1"/>
  <c r="Z138" i="23" s="1"/>
  <c r="S138" i="23"/>
  <c r="Q138" i="23"/>
  <c r="AH137" i="23"/>
  <c r="W137" i="23"/>
  <c r="V137" i="23"/>
  <c r="T137" i="23"/>
  <c r="X137" i="23" s="1"/>
  <c r="Z137" i="23" s="1"/>
  <c r="S137" i="23"/>
  <c r="Q137" i="23"/>
  <c r="AH136" i="23"/>
  <c r="W136" i="23"/>
  <c r="V136" i="23"/>
  <c r="T136" i="23"/>
  <c r="X136" i="23" s="1"/>
  <c r="Z136" i="23" s="1"/>
  <c r="S136" i="23"/>
  <c r="Q136" i="23"/>
  <c r="AH135" i="23"/>
  <c r="W135" i="23"/>
  <c r="V135" i="23"/>
  <c r="T135" i="23"/>
  <c r="X135" i="23" s="1"/>
  <c r="Z135" i="23" s="1"/>
  <c r="S135" i="23"/>
  <c r="Q135" i="23"/>
  <c r="AH134" i="23"/>
  <c r="W134" i="23"/>
  <c r="V134" i="23"/>
  <c r="T134" i="23"/>
  <c r="X134" i="23" s="1"/>
  <c r="Z134" i="23" s="1"/>
  <c r="S134" i="23"/>
  <c r="Q134" i="23"/>
  <c r="AH133" i="23"/>
  <c r="W133" i="23"/>
  <c r="V133" i="23"/>
  <c r="T133" i="23"/>
  <c r="X133" i="23" s="1"/>
  <c r="Z133" i="23" s="1"/>
  <c r="S133" i="23"/>
  <c r="Q133" i="23"/>
  <c r="AH132" i="23"/>
  <c r="W132" i="23"/>
  <c r="V132" i="23"/>
  <c r="T132" i="23"/>
  <c r="X132" i="23" s="1"/>
  <c r="Z132" i="23" s="1"/>
  <c r="S132" i="23"/>
  <c r="Q132" i="23"/>
  <c r="AH131" i="23"/>
  <c r="W131" i="23"/>
  <c r="V131" i="23"/>
  <c r="T131" i="23"/>
  <c r="X131" i="23" s="1"/>
  <c r="Z131" i="23" s="1"/>
  <c r="S131" i="23"/>
  <c r="Q131" i="23"/>
  <c r="AH130" i="23"/>
  <c r="W130" i="23"/>
  <c r="V130" i="23"/>
  <c r="T130" i="23"/>
  <c r="X130" i="23" s="1"/>
  <c r="Z130" i="23" s="1"/>
  <c r="S130" i="23"/>
  <c r="Q130" i="23"/>
  <c r="AH129" i="23"/>
  <c r="W129" i="23"/>
  <c r="V129" i="23"/>
  <c r="T129" i="23"/>
  <c r="X129" i="23" s="1"/>
  <c r="Z129" i="23" s="1"/>
  <c r="S129" i="23"/>
  <c r="Q129" i="23"/>
  <c r="AH128" i="23"/>
  <c r="W128" i="23"/>
  <c r="V128" i="23"/>
  <c r="T128" i="23"/>
  <c r="X128" i="23" s="1"/>
  <c r="Z128" i="23" s="1"/>
  <c r="S128" i="23"/>
  <c r="Q128" i="23"/>
  <c r="AH127" i="23"/>
  <c r="W127" i="23"/>
  <c r="V127" i="23"/>
  <c r="T127" i="23"/>
  <c r="X127" i="23" s="1"/>
  <c r="Z127" i="23" s="1"/>
  <c r="S127" i="23"/>
  <c r="Q127" i="23"/>
  <c r="AH126" i="23"/>
  <c r="W126" i="23"/>
  <c r="V126" i="23"/>
  <c r="T126" i="23"/>
  <c r="X126" i="23" s="1"/>
  <c r="Z126" i="23" s="1"/>
  <c r="S126" i="23"/>
  <c r="Q126" i="23"/>
  <c r="AH125" i="23"/>
  <c r="W125" i="23"/>
  <c r="V125" i="23"/>
  <c r="T125" i="23"/>
  <c r="X125" i="23" s="1"/>
  <c r="Z125" i="23" s="1"/>
  <c r="S125" i="23"/>
  <c r="Q125" i="23"/>
  <c r="AH124" i="23"/>
  <c r="W124" i="23"/>
  <c r="V124" i="23"/>
  <c r="T124" i="23"/>
  <c r="X124" i="23" s="1"/>
  <c r="Z124" i="23" s="1"/>
  <c r="S124" i="23"/>
  <c r="Q124" i="23"/>
  <c r="AH123" i="23"/>
  <c r="W123" i="23"/>
  <c r="V123" i="23"/>
  <c r="T123" i="23"/>
  <c r="X123" i="23" s="1"/>
  <c r="Z123" i="23" s="1"/>
  <c r="S123" i="23"/>
  <c r="Q123" i="23"/>
  <c r="AH122" i="23"/>
  <c r="W122" i="23"/>
  <c r="V122" i="23"/>
  <c r="T122" i="23"/>
  <c r="X122" i="23" s="1"/>
  <c r="Z122" i="23" s="1"/>
  <c r="S122" i="23"/>
  <c r="Q122" i="23"/>
  <c r="AH121" i="23"/>
  <c r="W121" i="23"/>
  <c r="V121" i="23"/>
  <c r="T121" i="23"/>
  <c r="X121" i="23" s="1"/>
  <c r="Z121" i="23" s="1"/>
  <c r="S121" i="23"/>
  <c r="Q121" i="23"/>
  <c r="AH120" i="23"/>
  <c r="W120" i="23"/>
  <c r="V120" i="23"/>
  <c r="T120" i="23"/>
  <c r="X120" i="23" s="1"/>
  <c r="Z120" i="23" s="1"/>
  <c r="S120" i="23"/>
  <c r="Q120" i="23"/>
  <c r="AH119" i="23"/>
  <c r="W119" i="23"/>
  <c r="V119" i="23"/>
  <c r="T119" i="23"/>
  <c r="X119" i="23" s="1"/>
  <c r="Z119" i="23" s="1"/>
  <c r="S119" i="23"/>
  <c r="Q119" i="23"/>
  <c r="AH118" i="23"/>
  <c r="W118" i="23"/>
  <c r="V118" i="23"/>
  <c r="T118" i="23"/>
  <c r="X118" i="23" s="1"/>
  <c r="Z118" i="23" s="1"/>
  <c r="S118" i="23"/>
  <c r="Q118" i="23"/>
  <c r="AH117" i="23"/>
  <c r="W117" i="23"/>
  <c r="V117" i="23"/>
  <c r="T117" i="23"/>
  <c r="X117" i="23" s="1"/>
  <c r="Z117" i="23" s="1"/>
  <c r="S117" i="23"/>
  <c r="Q117" i="23"/>
  <c r="AH116" i="23"/>
  <c r="W116" i="23"/>
  <c r="V116" i="23"/>
  <c r="T116" i="23"/>
  <c r="X116" i="23" s="1"/>
  <c r="Z116" i="23" s="1"/>
  <c r="S116" i="23"/>
  <c r="Q116" i="23"/>
  <c r="AH115" i="23"/>
  <c r="W115" i="23"/>
  <c r="V115" i="23"/>
  <c r="T115" i="23"/>
  <c r="X115" i="23" s="1"/>
  <c r="Z115" i="23" s="1"/>
  <c r="S115" i="23"/>
  <c r="Q115" i="23"/>
  <c r="AH114" i="23"/>
  <c r="W114" i="23"/>
  <c r="V114" i="23"/>
  <c r="T114" i="23"/>
  <c r="X114" i="23" s="1"/>
  <c r="Z114" i="23" s="1"/>
  <c r="S114" i="23"/>
  <c r="Q114" i="23"/>
  <c r="AH113" i="23"/>
  <c r="W113" i="23"/>
  <c r="V113" i="23"/>
  <c r="T113" i="23"/>
  <c r="X113" i="23" s="1"/>
  <c r="Z113" i="23" s="1"/>
  <c r="S113" i="23"/>
  <c r="Q113" i="23"/>
  <c r="AH112" i="23"/>
  <c r="W112" i="23"/>
  <c r="V112" i="23"/>
  <c r="T112" i="23"/>
  <c r="X112" i="23" s="1"/>
  <c r="Z112" i="23" s="1"/>
  <c r="S112" i="23"/>
  <c r="Q112" i="23"/>
  <c r="AH111" i="23"/>
  <c r="W111" i="23"/>
  <c r="V111" i="23"/>
  <c r="T111" i="23"/>
  <c r="X111" i="23" s="1"/>
  <c r="Z111" i="23" s="1"/>
  <c r="S111" i="23"/>
  <c r="Q111" i="23"/>
  <c r="AH110" i="23"/>
  <c r="W110" i="23"/>
  <c r="V110" i="23"/>
  <c r="T110" i="23"/>
  <c r="X110" i="23" s="1"/>
  <c r="Z110" i="23" s="1"/>
  <c r="S110" i="23"/>
  <c r="Q110" i="23"/>
  <c r="AH109" i="23"/>
  <c r="W109" i="23"/>
  <c r="V109" i="23"/>
  <c r="T109" i="23"/>
  <c r="X109" i="23" s="1"/>
  <c r="Z109" i="23" s="1"/>
  <c r="S109" i="23"/>
  <c r="Q109" i="23"/>
  <c r="AH108" i="23"/>
  <c r="W108" i="23"/>
  <c r="V108" i="23"/>
  <c r="T108" i="23"/>
  <c r="X108" i="23" s="1"/>
  <c r="Z108" i="23" s="1"/>
  <c r="S108" i="23"/>
  <c r="Q108" i="23"/>
  <c r="AH107" i="23"/>
  <c r="W107" i="23"/>
  <c r="V107" i="23"/>
  <c r="T107" i="23"/>
  <c r="X107" i="23" s="1"/>
  <c r="Z107" i="23" s="1"/>
  <c r="S107" i="23"/>
  <c r="Q107" i="23"/>
  <c r="AH106" i="23"/>
  <c r="W106" i="23"/>
  <c r="V106" i="23"/>
  <c r="T106" i="23"/>
  <c r="X106" i="23" s="1"/>
  <c r="Z106" i="23" s="1"/>
  <c r="S106" i="23"/>
  <c r="Q106" i="23"/>
  <c r="AH105" i="23"/>
  <c r="W105" i="23"/>
  <c r="V105" i="23"/>
  <c r="T105" i="23"/>
  <c r="X105" i="23" s="1"/>
  <c r="Z105" i="23" s="1"/>
  <c r="S105" i="23"/>
  <c r="Q105" i="23"/>
  <c r="AH104" i="23"/>
  <c r="W104" i="23"/>
  <c r="V104" i="23"/>
  <c r="T104" i="23"/>
  <c r="X104" i="23" s="1"/>
  <c r="Z104" i="23" s="1"/>
  <c r="S104" i="23"/>
  <c r="Q104" i="23"/>
  <c r="AH103" i="23"/>
  <c r="W103" i="23"/>
  <c r="V103" i="23"/>
  <c r="T103" i="23"/>
  <c r="X103" i="23" s="1"/>
  <c r="Z103" i="23" s="1"/>
  <c r="S103" i="23"/>
  <c r="Q103" i="23"/>
  <c r="AH102" i="23"/>
  <c r="W102" i="23"/>
  <c r="V102" i="23"/>
  <c r="T102" i="23"/>
  <c r="X102" i="23" s="1"/>
  <c r="Z102" i="23" s="1"/>
  <c r="S102" i="23"/>
  <c r="Q102" i="23"/>
  <c r="AH101" i="23"/>
  <c r="W101" i="23"/>
  <c r="V101" i="23"/>
  <c r="T101" i="23"/>
  <c r="X101" i="23" s="1"/>
  <c r="Z101" i="23" s="1"/>
  <c r="S101" i="23"/>
  <c r="Q101" i="23"/>
  <c r="AH100" i="23"/>
  <c r="W100" i="23"/>
  <c r="V100" i="23"/>
  <c r="T100" i="23"/>
  <c r="X100" i="23" s="1"/>
  <c r="Z100" i="23" s="1"/>
  <c r="S100" i="23"/>
  <c r="Q100" i="23"/>
  <c r="AH99" i="23"/>
  <c r="W99" i="23"/>
  <c r="V99" i="23"/>
  <c r="T99" i="23"/>
  <c r="X99" i="23" s="1"/>
  <c r="Z99" i="23" s="1"/>
  <c r="S99" i="23"/>
  <c r="Q99" i="23"/>
  <c r="AH98" i="23"/>
  <c r="W98" i="23"/>
  <c r="V98" i="23"/>
  <c r="T98" i="23"/>
  <c r="X98" i="23" s="1"/>
  <c r="Z98" i="23" s="1"/>
  <c r="S98" i="23"/>
  <c r="Q98" i="23"/>
  <c r="AH97" i="23"/>
  <c r="W97" i="23"/>
  <c r="V97" i="23"/>
  <c r="T97" i="23"/>
  <c r="X97" i="23" s="1"/>
  <c r="Z97" i="23" s="1"/>
  <c r="S97" i="23"/>
  <c r="Q97" i="23"/>
  <c r="AH96" i="23"/>
  <c r="W96" i="23"/>
  <c r="V96" i="23"/>
  <c r="T96" i="23"/>
  <c r="X96" i="23" s="1"/>
  <c r="Z96" i="23" s="1"/>
  <c r="S96" i="23"/>
  <c r="Q96" i="23"/>
  <c r="AH95" i="23"/>
  <c r="W95" i="23"/>
  <c r="V95" i="23"/>
  <c r="T95" i="23"/>
  <c r="X95" i="23" s="1"/>
  <c r="Z95" i="23" s="1"/>
  <c r="S95" i="23"/>
  <c r="Q95" i="23"/>
  <c r="AH94" i="23"/>
  <c r="W94" i="23"/>
  <c r="V94" i="23"/>
  <c r="T94" i="23"/>
  <c r="X94" i="23" s="1"/>
  <c r="Z94" i="23" s="1"/>
  <c r="S94" i="23"/>
  <c r="Q94" i="23"/>
  <c r="AH93" i="23"/>
  <c r="W93" i="23"/>
  <c r="V93" i="23"/>
  <c r="T93" i="23"/>
  <c r="X93" i="23" s="1"/>
  <c r="Z93" i="23" s="1"/>
  <c r="S93" i="23"/>
  <c r="Q93" i="23"/>
  <c r="AH92" i="23"/>
  <c r="W92" i="23"/>
  <c r="V92" i="23"/>
  <c r="T92" i="23"/>
  <c r="X92" i="23" s="1"/>
  <c r="Z92" i="23" s="1"/>
  <c r="S92" i="23"/>
  <c r="Q92" i="23"/>
  <c r="AH91" i="23"/>
  <c r="W91" i="23"/>
  <c r="V91" i="23"/>
  <c r="T91" i="23"/>
  <c r="X91" i="23" s="1"/>
  <c r="Z91" i="23" s="1"/>
  <c r="S91" i="23"/>
  <c r="Q91" i="23"/>
  <c r="AH90" i="23"/>
  <c r="W90" i="23"/>
  <c r="V90" i="23"/>
  <c r="T90" i="23"/>
  <c r="X90" i="23" s="1"/>
  <c r="Z90" i="23" s="1"/>
  <c r="S90" i="23"/>
  <c r="Q90" i="23"/>
  <c r="AH89" i="23"/>
  <c r="W89" i="23"/>
  <c r="V89" i="23"/>
  <c r="T89" i="23"/>
  <c r="X89" i="23" s="1"/>
  <c r="Z89" i="23" s="1"/>
  <c r="S89" i="23"/>
  <c r="Q89" i="23"/>
  <c r="AH88" i="23"/>
  <c r="W88" i="23"/>
  <c r="V88" i="23"/>
  <c r="T88" i="23"/>
  <c r="X88" i="23" s="1"/>
  <c r="Z88" i="23" s="1"/>
  <c r="S88" i="23"/>
  <c r="Q88" i="23"/>
  <c r="AH87" i="23"/>
  <c r="V87" i="23"/>
  <c r="W87" i="23" s="1"/>
  <c r="T87" i="23"/>
  <c r="X87" i="23" s="1"/>
  <c r="Z87" i="23" s="1"/>
  <c r="S87" i="23"/>
  <c r="Q87" i="23"/>
  <c r="K87" i="23"/>
  <c r="AH86" i="23"/>
  <c r="V86" i="23"/>
  <c r="W86" i="23" s="1"/>
  <c r="T86" i="23"/>
  <c r="X86" i="23" s="1"/>
  <c r="Z86" i="23" s="1"/>
  <c r="S86" i="23"/>
  <c r="Q86" i="23"/>
  <c r="K86" i="23"/>
  <c r="AH85" i="23"/>
  <c r="V85" i="23"/>
  <c r="W85" i="23" s="1"/>
  <c r="T85" i="23"/>
  <c r="X85" i="23" s="1"/>
  <c r="Z85" i="23" s="1"/>
  <c r="S85" i="23"/>
  <c r="Q85" i="23"/>
  <c r="K85" i="23"/>
  <c r="AH84" i="23"/>
  <c r="V84" i="23"/>
  <c r="W84" i="23" s="1"/>
  <c r="T84" i="23"/>
  <c r="X84" i="23" s="1"/>
  <c r="Z84" i="23" s="1"/>
  <c r="S84" i="23"/>
  <c r="Q84" i="23"/>
  <c r="K84" i="23"/>
  <c r="AH83" i="23"/>
  <c r="V83" i="23"/>
  <c r="W83" i="23" s="1"/>
  <c r="T83" i="23"/>
  <c r="X83" i="23" s="1"/>
  <c r="Z83" i="23" s="1"/>
  <c r="S83" i="23"/>
  <c r="Q83" i="23"/>
  <c r="K83" i="23"/>
  <c r="AH82" i="23"/>
  <c r="V82" i="23"/>
  <c r="W82" i="23" s="1"/>
  <c r="T82" i="23"/>
  <c r="X82" i="23" s="1"/>
  <c r="Z82" i="23" s="1"/>
  <c r="S82" i="23"/>
  <c r="Q82" i="23"/>
  <c r="K82" i="23"/>
  <c r="AH81" i="23"/>
  <c r="V81" i="23"/>
  <c r="W81" i="23" s="1"/>
  <c r="T81" i="23"/>
  <c r="X81" i="23" s="1"/>
  <c r="Z81" i="23" s="1"/>
  <c r="S81" i="23"/>
  <c r="Q81" i="23"/>
  <c r="K81" i="23"/>
  <c r="AH80" i="23"/>
  <c r="V80" i="23"/>
  <c r="W80" i="23" s="1"/>
  <c r="T80" i="23"/>
  <c r="X80" i="23" s="1"/>
  <c r="Z80" i="23" s="1"/>
  <c r="S80" i="23"/>
  <c r="Q80" i="23"/>
  <c r="K80" i="23"/>
  <c r="AH79" i="23"/>
  <c r="V79" i="23"/>
  <c r="W79" i="23" s="1"/>
  <c r="T79" i="23"/>
  <c r="X79" i="23" s="1"/>
  <c r="Z79" i="23" s="1"/>
  <c r="S79" i="23"/>
  <c r="Q79" i="23"/>
  <c r="K79" i="23"/>
  <c r="AH78" i="23"/>
  <c r="V78" i="23"/>
  <c r="W78" i="23" s="1"/>
  <c r="T78" i="23"/>
  <c r="X78" i="23" s="1"/>
  <c r="Z78" i="23" s="1"/>
  <c r="S78" i="23"/>
  <c r="Q78" i="23"/>
  <c r="K78" i="23"/>
  <c r="AH77" i="23"/>
  <c r="V77" i="23"/>
  <c r="W77" i="23" s="1"/>
  <c r="T77" i="23"/>
  <c r="X77" i="23" s="1"/>
  <c r="Z77" i="23" s="1"/>
  <c r="S77" i="23"/>
  <c r="Q77" i="23"/>
  <c r="K77" i="23"/>
  <c r="AH76" i="23"/>
  <c r="V76" i="23"/>
  <c r="W76" i="23" s="1"/>
  <c r="T76" i="23"/>
  <c r="X76" i="23" s="1"/>
  <c r="Z76" i="23" s="1"/>
  <c r="S76" i="23"/>
  <c r="Q76" i="23"/>
  <c r="K76" i="23"/>
  <c r="AH75" i="23"/>
  <c r="V75" i="23"/>
  <c r="W75" i="23" s="1"/>
  <c r="T75" i="23"/>
  <c r="X75" i="23" s="1"/>
  <c r="Z75" i="23" s="1"/>
  <c r="S75" i="23"/>
  <c r="Q75" i="23"/>
  <c r="K75" i="23"/>
  <c r="AH74" i="23"/>
  <c r="V74" i="23"/>
  <c r="W74" i="23" s="1"/>
  <c r="T74" i="23"/>
  <c r="X74" i="23" s="1"/>
  <c r="Z74" i="23" s="1"/>
  <c r="S74" i="23"/>
  <c r="Q74" i="23"/>
  <c r="K74" i="23"/>
  <c r="AH73" i="23"/>
  <c r="V73" i="23"/>
  <c r="W73" i="23" s="1"/>
  <c r="T73" i="23"/>
  <c r="X73" i="23" s="1"/>
  <c r="Z73" i="23" s="1"/>
  <c r="S73" i="23"/>
  <c r="Q73" i="23"/>
  <c r="K73" i="23"/>
  <c r="AH72" i="23"/>
  <c r="V72" i="23"/>
  <c r="W72" i="23" s="1"/>
  <c r="T72" i="23"/>
  <c r="X72" i="23" s="1"/>
  <c r="Z72" i="23" s="1"/>
  <c r="S72" i="23"/>
  <c r="Q72" i="23"/>
  <c r="K72" i="23"/>
  <c r="AH71" i="23"/>
  <c r="W71" i="23"/>
  <c r="V71" i="23"/>
  <c r="AG71" i="23" s="1"/>
  <c r="T71" i="23"/>
  <c r="X71" i="23" s="1"/>
  <c r="Z71" i="23" s="1"/>
  <c r="S71" i="23"/>
  <c r="Q71" i="23"/>
  <c r="K71" i="23"/>
  <c r="AH70" i="23"/>
  <c r="AG70" i="23"/>
  <c r="V70" i="23"/>
  <c r="W70" i="23" s="1"/>
  <c r="T70" i="23"/>
  <c r="X70" i="23" s="1"/>
  <c r="Z70" i="23" s="1"/>
  <c r="S70" i="23"/>
  <c r="Q70" i="23"/>
  <c r="K70" i="23"/>
  <c r="AH69" i="23"/>
  <c r="AG69" i="23"/>
  <c r="V69" i="23"/>
  <c r="W69" i="23" s="1"/>
  <c r="T69" i="23"/>
  <c r="X69" i="23" s="1"/>
  <c r="Z69" i="23" s="1"/>
  <c r="S69" i="23"/>
  <c r="Q69" i="23"/>
  <c r="K69" i="23"/>
  <c r="AH68" i="23"/>
  <c r="V68" i="23"/>
  <c r="W68" i="23" s="1"/>
  <c r="T68" i="23"/>
  <c r="X68" i="23" s="1"/>
  <c r="Z68" i="23" s="1"/>
  <c r="S68" i="23"/>
  <c r="Q68" i="23"/>
  <c r="K68" i="23"/>
  <c r="AH67" i="23"/>
  <c r="W67" i="23"/>
  <c r="V67" i="23"/>
  <c r="AG67" i="23" s="1"/>
  <c r="T67" i="23"/>
  <c r="X67" i="23" s="1"/>
  <c r="Z67" i="23" s="1"/>
  <c r="S67" i="23"/>
  <c r="Q67" i="23"/>
  <c r="K67" i="23"/>
  <c r="AH66" i="23"/>
  <c r="AG66" i="23"/>
  <c r="V66" i="23"/>
  <c r="W66" i="23" s="1"/>
  <c r="T66" i="23"/>
  <c r="X66" i="23" s="1"/>
  <c r="Z66" i="23" s="1"/>
  <c r="S66" i="23"/>
  <c r="Q66" i="23"/>
  <c r="K66" i="23"/>
  <c r="AH65" i="23"/>
  <c r="AG65" i="23"/>
  <c r="V65" i="23"/>
  <c r="W65" i="23" s="1"/>
  <c r="T65" i="23"/>
  <c r="X65" i="23" s="1"/>
  <c r="Z65" i="23" s="1"/>
  <c r="S65" i="23"/>
  <c r="Q65" i="23"/>
  <c r="K65" i="23"/>
  <c r="AH64" i="23"/>
  <c r="V64" i="23"/>
  <c r="W64" i="23" s="1"/>
  <c r="T64" i="23"/>
  <c r="X64" i="23" s="1"/>
  <c r="Z64" i="23" s="1"/>
  <c r="S64" i="23"/>
  <c r="Q64" i="23"/>
  <c r="K64" i="23"/>
  <c r="AH63" i="23"/>
  <c r="W63" i="23"/>
  <c r="V63" i="23"/>
  <c r="AG63" i="23" s="1"/>
  <c r="T63" i="23"/>
  <c r="X63" i="23" s="1"/>
  <c r="Z63" i="23" s="1"/>
  <c r="S63" i="23"/>
  <c r="Q63" i="23"/>
  <c r="K63" i="23"/>
  <c r="AH62" i="23"/>
  <c r="AG62" i="23"/>
  <c r="V62" i="23"/>
  <c r="W62" i="23" s="1"/>
  <c r="T62" i="23"/>
  <c r="X62" i="23" s="1"/>
  <c r="Z62" i="23" s="1"/>
  <c r="S62" i="23"/>
  <c r="Q62" i="23"/>
  <c r="K62" i="23"/>
  <c r="AH61" i="23"/>
  <c r="AG61" i="23"/>
  <c r="V61" i="23"/>
  <c r="W61" i="23" s="1"/>
  <c r="T61" i="23"/>
  <c r="X61" i="23" s="1"/>
  <c r="Z61" i="23" s="1"/>
  <c r="S61" i="23"/>
  <c r="Q61" i="23"/>
  <c r="K61" i="23"/>
  <c r="AH60" i="23"/>
  <c r="V60" i="23"/>
  <c r="W60" i="23" s="1"/>
  <c r="T60" i="23"/>
  <c r="X60" i="23" s="1"/>
  <c r="Z60" i="23" s="1"/>
  <c r="S60" i="23"/>
  <c r="Q60" i="23"/>
  <c r="K60" i="23"/>
  <c r="AH59" i="23"/>
  <c r="W59" i="23"/>
  <c r="V59" i="23"/>
  <c r="AG59" i="23" s="1"/>
  <c r="T59" i="23"/>
  <c r="X59" i="23" s="1"/>
  <c r="Z59" i="23" s="1"/>
  <c r="S59" i="23"/>
  <c r="Q59" i="23"/>
  <c r="K59" i="23"/>
  <c r="AH58" i="23"/>
  <c r="AG58" i="23"/>
  <c r="V58" i="23"/>
  <c r="W58" i="23" s="1"/>
  <c r="T58" i="23"/>
  <c r="X58" i="23" s="1"/>
  <c r="Z58" i="23" s="1"/>
  <c r="S58" i="23"/>
  <c r="Q58" i="23"/>
  <c r="K58" i="23"/>
  <c r="AH57" i="23"/>
  <c r="AG57" i="23"/>
  <c r="V57" i="23"/>
  <c r="W57" i="23" s="1"/>
  <c r="T57" i="23"/>
  <c r="X57" i="23" s="1"/>
  <c r="Z57" i="23" s="1"/>
  <c r="S57" i="23"/>
  <c r="Q57" i="23"/>
  <c r="K57" i="23"/>
  <c r="AH56" i="23"/>
  <c r="V56" i="23"/>
  <c r="W56" i="23" s="1"/>
  <c r="T56" i="23"/>
  <c r="X56" i="23" s="1"/>
  <c r="Z56" i="23" s="1"/>
  <c r="S56" i="23"/>
  <c r="Q56" i="23"/>
  <c r="K56" i="23"/>
  <c r="AH55" i="23"/>
  <c r="V55" i="23"/>
  <c r="AG55" i="23" s="1"/>
  <c r="T55" i="23"/>
  <c r="X55" i="23" s="1"/>
  <c r="Z55" i="23" s="1"/>
  <c r="S55" i="23"/>
  <c r="Q55" i="23"/>
  <c r="K55" i="23"/>
  <c r="AH54" i="23"/>
  <c r="AG54" i="23"/>
  <c r="V54" i="23"/>
  <c r="W54" i="23" s="1"/>
  <c r="T54" i="23"/>
  <c r="X54" i="23" s="1"/>
  <c r="Z54" i="23" s="1"/>
  <c r="S54" i="23"/>
  <c r="Q54" i="23"/>
  <c r="K54" i="23"/>
  <c r="AH53" i="23"/>
  <c r="V53" i="23"/>
  <c r="W53" i="23" s="1"/>
  <c r="T53" i="23"/>
  <c r="X53" i="23" s="1"/>
  <c r="Z53" i="23" s="1"/>
  <c r="S53" i="23"/>
  <c r="Q53" i="23"/>
  <c r="K53" i="23"/>
  <c r="AH52" i="23"/>
  <c r="V52" i="23"/>
  <c r="W52" i="23" s="1"/>
  <c r="T52" i="23"/>
  <c r="X52" i="23" s="1"/>
  <c r="Z52" i="23" s="1"/>
  <c r="S52" i="23"/>
  <c r="Q52" i="23"/>
  <c r="K52" i="23"/>
  <c r="AH51" i="23"/>
  <c r="V51" i="23"/>
  <c r="AG51" i="23" s="1"/>
  <c r="T51" i="23"/>
  <c r="X51" i="23" s="1"/>
  <c r="Z51" i="23" s="1"/>
  <c r="S51" i="23"/>
  <c r="Q51" i="23"/>
  <c r="K51" i="23"/>
  <c r="AH50" i="23"/>
  <c r="V50" i="23"/>
  <c r="W50" i="23" s="1"/>
  <c r="T50" i="23"/>
  <c r="X50" i="23" s="1"/>
  <c r="Z50" i="23" s="1"/>
  <c r="S50" i="23"/>
  <c r="Q50" i="23"/>
  <c r="K50" i="23"/>
  <c r="AH49" i="23"/>
  <c r="AG49" i="23"/>
  <c r="V49" i="23"/>
  <c r="W49" i="23" s="1"/>
  <c r="T49" i="23"/>
  <c r="X49" i="23" s="1"/>
  <c r="Z49" i="23" s="1"/>
  <c r="S49" i="23"/>
  <c r="Q49" i="23"/>
  <c r="K49" i="23"/>
  <c r="AH48" i="23"/>
  <c r="V48" i="23"/>
  <c r="W48" i="23" s="1"/>
  <c r="T48" i="23"/>
  <c r="X48" i="23" s="1"/>
  <c r="Z48" i="23" s="1"/>
  <c r="S48" i="23"/>
  <c r="Q48" i="23"/>
  <c r="K48" i="23"/>
  <c r="AH47" i="23"/>
  <c r="V47" i="23"/>
  <c r="AG47" i="23" s="1"/>
  <c r="T47" i="23"/>
  <c r="X47" i="23" s="1"/>
  <c r="Z47" i="23" s="1"/>
  <c r="S47" i="23"/>
  <c r="Q47" i="23"/>
  <c r="K47" i="23"/>
  <c r="AH46" i="23"/>
  <c r="AG46" i="23"/>
  <c r="V46" i="23"/>
  <c r="W46" i="23" s="1"/>
  <c r="T46" i="23"/>
  <c r="X46" i="23" s="1"/>
  <c r="Z46" i="23" s="1"/>
  <c r="S46" i="23"/>
  <c r="Q46" i="23"/>
  <c r="K46" i="23"/>
  <c r="AH45" i="23"/>
  <c r="V45" i="23"/>
  <c r="W45" i="23" s="1"/>
  <c r="T45" i="23"/>
  <c r="X45" i="23" s="1"/>
  <c r="Z45" i="23" s="1"/>
  <c r="S45" i="23"/>
  <c r="Q45" i="23"/>
  <c r="K45" i="23"/>
  <c r="AH44" i="23"/>
  <c r="V44" i="23"/>
  <c r="W44" i="23" s="1"/>
  <c r="T44" i="23"/>
  <c r="X44" i="23" s="1"/>
  <c r="Z44" i="23" s="1"/>
  <c r="S44" i="23"/>
  <c r="Q44" i="23"/>
  <c r="K44" i="23"/>
  <c r="AH43" i="23"/>
  <c r="V43" i="23"/>
  <c r="AG43" i="23" s="1"/>
  <c r="T43" i="23"/>
  <c r="X43" i="23" s="1"/>
  <c r="Z43" i="23" s="1"/>
  <c r="S43" i="23"/>
  <c r="Q43" i="23"/>
  <c r="K43" i="23"/>
  <c r="AH42" i="23"/>
  <c r="V42" i="23"/>
  <c r="W42" i="23" s="1"/>
  <c r="T42" i="23"/>
  <c r="X42" i="23" s="1"/>
  <c r="Z42" i="23" s="1"/>
  <c r="S42" i="23"/>
  <c r="Q42" i="23"/>
  <c r="K42" i="23"/>
  <c r="AH41" i="23"/>
  <c r="V41" i="23"/>
  <c r="W41" i="23" s="1"/>
  <c r="T41" i="23"/>
  <c r="X41" i="23" s="1"/>
  <c r="Z41" i="23" s="1"/>
  <c r="S41" i="23"/>
  <c r="Q41" i="23"/>
  <c r="K41" i="23"/>
  <c r="AH40" i="23"/>
  <c r="AH39" i="23"/>
  <c r="V39" i="23"/>
  <c r="AG39" i="23" s="1"/>
  <c r="T39" i="23"/>
  <c r="X39" i="23" s="1"/>
  <c r="Z39" i="23" s="1"/>
  <c r="S39" i="23"/>
  <c r="Q39" i="23"/>
  <c r="K39" i="23"/>
  <c r="AH38" i="23"/>
  <c r="V38" i="23"/>
  <c r="W38" i="23" s="1"/>
  <c r="T38" i="23"/>
  <c r="X38" i="23" s="1"/>
  <c r="Z38" i="23" s="1"/>
  <c r="S38" i="23"/>
  <c r="Q38" i="23"/>
  <c r="K38" i="23"/>
  <c r="AH37" i="23"/>
  <c r="V37" i="23"/>
  <c r="W37" i="23" s="1"/>
  <c r="T37" i="23"/>
  <c r="X37" i="23" s="1"/>
  <c r="Z37" i="23" s="1"/>
  <c r="S37" i="23"/>
  <c r="Q37" i="23"/>
  <c r="K37" i="23"/>
  <c r="AH36" i="23"/>
  <c r="V36" i="23"/>
  <c r="W36" i="23" s="1"/>
  <c r="T36" i="23"/>
  <c r="X36" i="23" s="1"/>
  <c r="Z36" i="23" s="1"/>
  <c r="S36" i="23"/>
  <c r="Q36" i="23"/>
  <c r="K36" i="23"/>
  <c r="AH35" i="23"/>
  <c r="V35" i="23"/>
  <c r="AG35" i="23" s="1"/>
  <c r="T35" i="23"/>
  <c r="X35" i="23" s="1"/>
  <c r="Z35" i="23" s="1"/>
  <c r="S35" i="23"/>
  <c r="Q35" i="23"/>
  <c r="K35" i="23"/>
  <c r="AH34" i="23"/>
  <c r="V34" i="23"/>
  <c r="W34" i="23" s="1"/>
  <c r="T34" i="23"/>
  <c r="X34" i="23" s="1"/>
  <c r="Z34" i="23" s="1"/>
  <c r="S34" i="23"/>
  <c r="Q34" i="23"/>
  <c r="K34" i="23"/>
  <c r="AH33" i="23"/>
  <c r="V33" i="23"/>
  <c r="W33" i="23" s="1"/>
  <c r="T33" i="23"/>
  <c r="X33" i="23" s="1"/>
  <c r="Z33" i="23" s="1"/>
  <c r="S33" i="23"/>
  <c r="Q33" i="23"/>
  <c r="K33" i="23"/>
  <c r="AH32" i="23"/>
  <c r="W32" i="23"/>
  <c r="V32" i="23"/>
  <c r="AG32" i="23" s="1"/>
  <c r="T32" i="23"/>
  <c r="X32" i="23" s="1"/>
  <c r="Z32" i="23" s="1"/>
  <c r="S32" i="23"/>
  <c r="Q32" i="23"/>
  <c r="K32" i="23"/>
  <c r="AH31" i="23"/>
  <c r="V31" i="23"/>
  <c r="W31" i="23" s="1"/>
  <c r="T31" i="23"/>
  <c r="X31" i="23" s="1"/>
  <c r="Z31" i="23" s="1"/>
  <c r="S31" i="23"/>
  <c r="Q31" i="23"/>
  <c r="K31" i="23"/>
  <c r="AH30" i="23"/>
  <c r="W30" i="23"/>
  <c r="V30" i="23"/>
  <c r="AG30" i="23" s="1"/>
  <c r="T30" i="23"/>
  <c r="X30" i="23" s="1"/>
  <c r="Z30" i="23" s="1"/>
  <c r="S30" i="23"/>
  <c r="Q30" i="23"/>
  <c r="K30" i="23"/>
  <c r="AH29" i="23"/>
  <c r="V29" i="23"/>
  <c r="W29" i="23" s="1"/>
  <c r="T29" i="23"/>
  <c r="X29" i="23" s="1"/>
  <c r="Z29" i="23" s="1"/>
  <c r="S29" i="23"/>
  <c r="Q29" i="23"/>
  <c r="K29" i="23"/>
  <c r="AH28" i="23"/>
  <c r="W28" i="23"/>
  <c r="V28" i="23"/>
  <c r="AG28" i="23" s="1"/>
  <c r="T28" i="23"/>
  <c r="X28" i="23" s="1"/>
  <c r="Z28" i="23" s="1"/>
  <c r="S28" i="23"/>
  <c r="Q28" i="23"/>
  <c r="K28" i="23"/>
  <c r="AH27" i="23"/>
  <c r="V27" i="23"/>
  <c r="W27" i="23" s="1"/>
  <c r="T27" i="23"/>
  <c r="X27" i="23" s="1"/>
  <c r="Z27" i="23" s="1"/>
  <c r="S27" i="23"/>
  <c r="Q27" i="23"/>
  <c r="AH26" i="23"/>
  <c r="V26" i="23"/>
  <c r="AG26" i="23" s="1"/>
  <c r="T26" i="23"/>
  <c r="X26" i="23" s="1"/>
  <c r="Z26" i="23" s="1"/>
  <c r="S26" i="23"/>
  <c r="Q26" i="23"/>
  <c r="AH25" i="23"/>
  <c r="V25" i="23"/>
  <c r="W25" i="23" s="1"/>
  <c r="T25" i="23"/>
  <c r="X25" i="23" s="1"/>
  <c r="Z25" i="23" s="1"/>
  <c r="S25" i="23"/>
  <c r="Q25" i="23"/>
  <c r="AH24" i="23"/>
  <c r="V24" i="23"/>
  <c r="AG24" i="23" s="1"/>
  <c r="T24" i="23"/>
  <c r="X24" i="23" s="1"/>
  <c r="Z24" i="23" s="1"/>
  <c r="S24" i="23"/>
  <c r="Q24" i="23"/>
  <c r="AH23" i="23"/>
  <c r="V23" i="23"/>
  <c r="W23" i="23" s="1"/>
  <c r="T23" i="23"/>
  <c r="X23" i="23" s="1"/>
  <c r="Z23" i="23" s="1"/>
  <c r="S23" i="23"/>
  <c r="Q23" i="23"/>
  <c r="K23" i="23"/>
  <c r="AH22" i="23"/>
  <c r="W22" i="23"/>
  <c r="V22" i="23"/>
  <c r="AG22" i="23" s="1"/>
  <c r="T22" i="23"/>
  <c r="X22" i="23" s="1"/>
  <c r="Z22" i="23" s="1"/>
  <c r="S22" i="23"/>
  <c r="Q22" i="23"/>
  <c r="K22" i="23"/>
  <c r="AH21" i="23"/>
  <c r="V21" i="23"/>
  <c r="W21" i="23" s="1"/>
  <c r="T21" i="23"/>
  <c r="X21" i="23" s="1"/>
  <c r="Z21" i="23" s="1"/>
  <c r="S21" i="23"/>
  <c r="Q21" i="23"/>
  <c r="K21" i="23"/>
  <c r="AH20" i="23"/>
  <c r="V20" i="23"/>
  <c r="AG20" i="23" s="1"/>
  <c r="T20" i="23"/>
  <c r="X20" i="23" s="1"/>
  <c r="Z20" i="23" s="1"/>
  <c r="S20" i="23"/>
  <c r="Q20" i="23"/>
  <c r="K20" i="23"/>
  <c r="AH19" i="23"/>
  <c r="V19" i="23"/>
  <c r="W19" i="23" s="1"/>
  <c r="T19" i="23"/>
  <c r="X19" i="23" s="1"/>
  <c r="Z19" i="23" s="1"/>
  <c r="S19" i="23"/>
  <c r="Q19" i="23"/>
  <c r="K19" i="23"/>
  <c r="AH18" i="23"/>
  <c r="V18" i="23"/>
  <c r="AG18" i="23" s="1"/>
  <c r="T18" i="23"/>
  <c r="X18" i="23" s="1"/>
  <c r="Z18" i="23" s="1"/>
  <c r="S18" i="23"/>
  <c r="Q18" i="23"/>
  <c r="K18" i="23"/>
  <c r="AH17" i="23"/>
  <c r="V17" i="23"/>
  <c r="W17" i="23" s="1"/>
  <c r="T17" i="23"/>
  <c r="X17" i="23" s="1"/>
  <c r="Z17" i="23" s="1"/>
  <c r="S17" i="23"/>
  <c r="Q17" i="23"/>
  <c r="K17" i="23"/>
  <c r="AH16" i="23"/>
  <c r="W16" i="23"/>
  <c r="V16" i="23"/>
  <c r="AG16" i="23" s="1"/>
  <c r="T16" i="23"/>
  <c r="X16" i="23" s="1"/>
  <c r="Z16" i="23" s="1"/>
  <c r="S16" i="23"/>
  <c r="Q16" i="23"/>
  <c r="K16" i="23"/>
  <c r="AH15" i="23"/>
  <c r="V15" i="23"/>
  <c r="W15" i="23" s="1"/>
  <c r="T15" i="23"/>
  <c r="X15" i="23" s="1"/>
  <c r="Z15" i="23" s="1"/>
  <c r="S15" i="23"/>
  <c r="Q15" i="23"/>
  <c r="K15" i="23"/>
  <c r="AH14" i="23"/>
  <c r="W14" i="23"/>
  <c r="V14" i="23"/>
  <c r="AG14" i="23" s="1"/>
  <c r="T14" i="23"/>
  <c r="X14" i="23" s="1"/>
  <c r="Z14" i="23" s="1"/>
  <c r="S14" i="23"/>
  <c r="Q14" i="23"/>
  <c r="K14" i="23"/>
  <c r="AH13" i="23"/>
  <c r="V13" i="23"/>
  <c r="W13" i="23" s="1"/>
  <c r="T13" i="23"/>
  <c r="X13" i="23" s="1"/>
  <c r="Z13" i="23" s="1"/>
  <c r="S13" i="23"/>
  <c r="Q13" i="23"/>
  <c r="K13" i="23"/>
  <c r="AH12" i="23"/>
  <c r="V12" i="23"/>
  <c r="AG12" i="23" s="1"/>
  <c r="T12" i="23"/>
  <c r="X12" i="23" s="1"/>
  <c r="Z12" i="23" s="1"/>
  <c r="S12" i="23"/>
  <c r="Q12" i="23"/>
  <c r="K12" i="23"/>
  <c r="AH11" i="23"/>
  <c r="V11" i="23"/>
  <c r="W11" i="23" s="1"/>
  <c r="T11" i="23"/>
  <c r="X11" i="23" s="1"/>
  <c r="Z11" i="23" s="1"/>
  <c r="S11" i="23"/>
  <c r="Q11" i="23"/>
  <c r="K11" i="23"/>
  <c r="AH10" i="23"/>
  <c r="V10" i="23"/>
  <c r="AG10" i="23" s="1"/>
  <c r="T10" i="23"/>
  <c r="X10" i="23" s="1"/>
  <c r="Z10" i="23" s="1"/>
  <c r="S10" i="23"/>
  <c r="Q10" i="23"/>
  <c r="K10" i="23"/>
  <c r="AH9" i="23"/>
  <c r="AH8" i="23"/>
  <c r="AG8" i="23"/>
  <c r="AH7" i="23"/>
  <c r="V7" i="23"/>
  <c r="W7" i="23" s="1"/>
  <c r="T7" i="23"/>
  <c r="X7" i="23" s="1"/>
  <c r="Z7" i="23" s="1"/>
  <c r="S7" i="23"/>
  <c r="Q7" i="23"/>
  <c r="K7" i="23"/>
  <c r="AH6" i="23"/>
  <c r="V6" i="23"/>
  <c r="AG6" i="23" s="1"/>
  <c r="T6" i="23"/>
  <c r="X6" i="23" s="1"/>
  <c r="Z6" i="23" s="1"/>
  <c r="S6" i="23"/>
  <c r="Q6" i="23"/>
  <c r="K6" i="23"/>
  <c r="AH5" i="23"/>
  <c r="AH4" i="23"/>
  <c r="AG4" i="23"/>
  <c r="AH3" i="23"/>
  <c r="AH2" i="23"/>
  <c r="AG2" i="23"/>
  <c r="AL267" i="22"/>
  <c r="AI267" i="22"/>
  <c r="AH267" i="22"/>
  <c r="AK267" i="22" s="1"/>
  <c r="AL266" i="22"/>
  <c r="AN266" i="22" s="1"/>
  <c r="AI266" i="22"/>
  <c r="AH266" i="22"/>
  <c r="AK266" i="22" s="1"/>
  <c r="AL265" i="22"/>
  <c r="AM265" i="22" s="1"/>
  <c r="AP265" i="22" s="1"/>
  <c r="AI265" i="22"/>
  <c r="AH265" i="22"/>
  <c r="AK265" i="22" s="1"/>
  <c r="AL264" i="22"/>
  <c r="AI264" i="22"/>
  <c r="AH264" i="22"/>
  <c r="AK264" i="22" s="1"/>
  <c r="AL263" i="22"/>
  <c r="AN263" i="22" s="1"/>
  <c r="AI263" i="22"/>
  <c r="AH263" i="22"/>
  <c r="AK263" i="22" s="1"/>
  <c r="AL262" i="22"/>
  <c r="AN262" i="22" s="1"/>
  <c r="AI262" i="22"/>
  <c r="AH262" i="22"/>
  <c r="AK262" i="22" s="1"/>
  <c r="AL261" i="22"/>
  <c r="AN261" i="22" s="1"/>
  <c r="AH261" i="22"/>
  <c r="AK261" i="22" s="1"/>
  <c r="AL260" i="22"/>
  <c r="AN260" i="22" s="1"/>
  <c r="AH260" i="22"/>
  <c r="AL259" i="22"/>
  <c r="AN259" i="22" s="1"/>
  <c r="AI259" i="22"/>
  <c r="AH259" i="22"/>
  <c r="AL258" i="22"/>
  <c r="AN258" i="22" s="1"/>
  <c r="AI258" i="22"/>
  <c r="AH258" i="22"/>
  <c r="AL257" i="22"/>
  <c r="AN257" i="22" s="1"/>
  <c r="AI257" i="22"/>
  <c r="AH257" i="22"/>
  <c r="AL256" i="22"/>
  <c r="AN256" i="22" s="1"/>
  <c r="AI256" i="22"/>
  <c r="AH256" i="22"/>
  <c r="AL255" i="22"/>
  <c r="AN255" i="22" s="1"/>
  <c r="AI255" i="22"/>
  <c r="AH255" i="22"/>
  <c r="AL254" i="22"/>
  <c r="AN254" i="22" s="1"/>
  <c r="AI254" i="22"/>
  <c r="AH254" i="22"/>
  <c r="AL253" i="22"/>
  <c r="AN253" i="22" s="1"/>
  <c r="AH253" i="22"/>
  <c r="AL252" i="22"/>
  <c r="AN252" i="22" s="1"/>
  <c r="AI252" i="22"/>
  <c r="AH252" i="22"/>
  <c r="AL251" i="22"/>
  <c r="AN251" i="22" s="1"/>
  <c r="AI251" i="22"/>
  <c r="AH251" i="22"/>
  <c r="AL250" i="22"/>
  <c r="AN250" i="22" s="1"/>
  <c r="AI250" i="22"/>
  <c r="AH250" i="22"/>
  <c r="AL249" i="22"/>
  <c r="AN249" i="22" s="1"/>
  <c r="AI249" i="22"/>
  <c r="AH249" i="22"/>
  <c r="AL248" i="22"/>
  <c r="AN248" i="22" s="1"/>
  <c r="AI248" i="22"/>
  <c r="AH248" i="22"/>
  <c r="AL247" i="22"/>
  <c r="AN247" i="22" s="1"/>
  <c r="AI247" i="22"/>
  <c r="AH247" i="22"/>
  <c r="AL246" i="22"/>
  <c r="AN246" i="22" s="1"/>
  <c r="AI246" i="22"/>
  <c r="AH246" i="22"/>
  <c r="AL245" i="22"/>
  <c r="AN245" i="22" s="1"/>
  <c r="AI245" i="22"/>
  <c r="AH245" i="22"/>
  <c r="AL244" i="22"/>
  <c r="AN244" i="22" s="1"/>
  <c r="AI244" i="22"/>
  <c r="AH244" i="22"/>
  <c r="AL243" i="22"/>
  <c r="AN243" i="22" s="1"/>
  <c r="AI243" i="22"/>
  <c r="AH243" i="22"/>
  <c r="AL242" i="22"/>
  <c r="AN242" i="22" s="1"/>
  <c r="AH242" i="22"/>
  <c r="AL241" i="22"/>
  <c r="AN241" i="22" s="1"/>
  <c r="AI241" i="22"/>
  <c r="AH241" i="22"/>
  <c r="AL240" i="22"/>
  <c r="AN240" i="22" s="1"/>
  <c r="AI240" i="22"/>
  <c r="AH240" i="22"/>
  <c r="AL239" i="22"/>
  <c r="AN239" i="22" s="1"/>
  <c r="AI239" i="22"/>
  <c r="AH239" i="22"/>
  <c r="AL238" i="22"/>
  <c r="AN238" i="22" s="1"/>
  <c r="AI238" i="22"/>
  <c r="AH238" i="22"/>
  <c r="AL237" i="22"/>
  <c r="AN237" i="22" s="1"/>
  <c r="AI237" i="22"/>
  <c r="AH237" i="22"/>
  <c r="AL236" i="22"/>
  <c r="AN236" i="22" s="1"/>
  <c r="AI236" i="22"/>
  <c r="AH236" i="22"/>
  <c r="AL235" i="22"/>
  <c r="AN235" i="22" s="1"/>
  <c r="AI235" i="22"/>
  <c r="AH235" i="22"/>
  <c r="AL234" i="22"/>
  <c r="AN234" i="22" s="1"/>
  <c r="AI234" i="22"/>
  <c r="AH234" i="22"/>
  <c r="AL233" i="22"/>
  <c r="AN233" i="22" s="1"/>
  <c r="AI233" i="22"/>
  <c r="AH233" i="22"/>
  <c r="AL232" i="22"/>
  <c r="AN232" i="22" s="1"/>
  <c r="AI232" i="22"/>
  <c r="AH232" i="22"/>
  <c r="AL231" i="22"/>
  <c r="AN231" i="22" s="1"/>
  <c r="AI231" i="22"/>
  <c r="AH231" i="22"/>
  <c r="AL230" i="22"/>
  <c r="AN230" i="22" s="1"/>
  <c r="AI230" i="22"/>
  <c r="AH230" i="22"/>
  <c r="AL229" i="22"/>
  <c r="AN229" i="22" s="1"/>
  <c r="AI229" i="22"/>
  <c r="AH229" i="22"/>
  <c r="AL228" i="22"/>
  <c r="AN228" i="22" s="1"/>
  <c r="AI228" i="22"/>
  <c r="AH228" i="22"/>
  <c r="AL227" i="22"/>
  <c r="AN227" i="22" s="1"/>
  <c r="AI227" i="22"/>
  <c r="AH227" i="22"/>
  <c r="AL226" i="22"/>
  <c r="AN226" i="22" s="1"/>
  <c r="AI226" i="22"/>
  <c r="AH226" i="22"/>
  <c r="AL225" i="22"/>
  <c r="AN225" i="22" s="1"/>
  <c r="AI225" i="22"/>
  <c r="AH225" i="22"/>
  <c r="AL224" i="22"/>
  <c r="AN224" i="22" s="1"/>
  <c r="AI224" i="22"/>
  <c r="AH224" i="22"/>
  <c r="AL223" i="22"/>
  <c r="AN223" i="22" s="1"/>
  <c r="AI223" i="22"/>
  <c r="AH223" i="22"/>
  <c r="AL222" i="22"/>
  <c r="AN222" i="22" s="1"/>
  <c r="AI222" i="22"/>
  <c r="AH222" i="22"/>
  <c r="AL221" i="22"/>
  <c r="AN221" i="22" s="1"/>
  <c r="AI221" i="22"/>
  <c r="AH221" i="22"/>
  <c r="AL220" i="22"/>
  <c r="AN220" i="22" s="1"/>
  <c r="AI220" i="22"/>
  <c r="AH220" i="22"/>
  <c r="AL219" i="22"/>
  <c r="AN219" i="22" s="1"/>
  <c r="AI219" i="22"/>
  <c r="AH219" i="22"/>
  <c r="AL218" i="22"/>
  <c r="AN218" i="22" s="1"/>
  <c r="AI218" i="22"/>
  <c r="AH218" i="22"/>
  <c r="AL217" i="22"/>
  <c r="AN217" i="22" s="1"/>
  <c r="AI217" i="22"/>
  <c r="AH217" i="22"/>
  <c r="AL216" i="22"/>
  <c r="AN216" i="22" s="1"/>
  <c r="AI216" i="22"/>
  <c r="AH216" i="22"/>
  <c r="AL215" i="22"/>
  <c r="AN215" i="22" s="1"/>
  <c r="AI215" i="22"/>
  <c r="AH215" i="22"/>
  <c r="AL214" i="22"/>
  <c r="AN214" i="22" s="1"/>
  <c r="AI214" i="22"/>
  <c r="AH214" i="22"/>
  <c r="AL213" i="22"/>
  <c r="AN213" i="22" s="1"/>
  <c r="AI213" i="22"/>
  <c r="AH213" i="22"/>
  <c r="AL212" i="22"/>
  <c r="AN212" i="22" s="1"/>
  <c r="AI212" i="22"/>
  <c r="AH212" i="22"/>
  <c r="AL211" i="22"/>
  <c r="AN211" i="22" s="1"/>
  <c r="AI211" i="22"/>
  <c r="AH211" i="22"/>
  <c r="AL210" i="22"/>
  <c r="AN210" i="22" s="1"/>
  <c r="AI210" i="22"/>
  <c r="AH210" i="22"/>
  <c r="AL209" i="22"/>
  <c r="AN209" i="22" s="1"/>
  <c r="AI209" i="22"/>
  <c r="AH209" i="22"/>
  <c r="AL208" i="22"/>
  <c r="AN208" i="22" s="1"/>
  <c r="AI208" i="22"/>
  <c r="AH208" i="22"/>
  <c r="AL207" i="22"/>
  <c r="AN207" i="22" s="1"/>
  <c r="AI207" i="22"/>
  <c r="AH207" i="22"/>
  <c r="AB207" i="22"/>
  <c r="AL206" i="22"/>
  <c r="AN206" i="22" s="1"/>
  <c r="AI206" i="22"/>
  <c r="AH206" i="22"/>
  <c r="AK206" i="22" s="1"/>
  <c r="AP205" i="22"/>
  <c r="AN205" i="22"/>
  <c r="AI205" i="22"/>
  <c r="AH205" i="22"/>
  <c r="AK205" i="22" s="1"/>
  <c r="AL204" i="22"/>
  <c r="AI204" i="22"/>
  <c r="AH204" i="22"/>
  <c r="AK204" i="22" s="1"/>
  <c r="AL203" i="22"/>
  <c r="AI203" i="22"/>
  <c r="AH203" i="22"/>
  <c r="AK203" i="22" s="1"/>
  <c r="AH200" i="22"/>
  <c r="V200" i="22"/>
  <c r="W200" i="22" s="1"/>
  <c r="T200" i="22"/>
  <c r="X200" i="22" s="1"/>
  <c r="Z200" i="22" s="1"/>
  <c r="S200" i="22"/>
  <c r="Q200" i="22"/>
  <c r="K200" i="22"/>
  <c r="AH199" i="22"/>
  <c r="W199" i="22"/>
  <c r="V199" i="22"/>
  <c r="T199" i="22"/>
  <c r="X199" i="22" s="1"/>
  <c r="Z199" i="22" s="1"/>
  <c r="S199" i="22"/>
  <c r="Q199" i="22"/>
  <c r="AH198" i="22"/>
  <c r="W198" i="22"/>
  <c r="V198" i="22"/>
  <c r="T198" i="22"/>
  <c r="X198" i="22" s="1"/>
  <c r="Z198" i="22" s="1"/>
  <c r="S198" i="22"/>
  <c r="Q198" i="22"/>
  <c r="AH197" i="22"/>
  <c r="W197" i="22"/>
  <c r="V197" i="22"/>
  <c r="T197" i="22"/>
  <c r="X197" i="22" s="1"/>
  <c r="Z197" i="22" s="1"/>
  <c r="S197" i="22"/>
  <c r="Q197" i="22"/>
  <c r="AH196" i="22"/>
  <c r="W196" i="22"/>
  <c r="V196" i="22"/>
  <c r="T196" i="22"/>
  <c r="X196" i="22" s="1"/>
  <c r="Z196" i="22" s="1"/>
  <c r="S196" i="22"/>
  <c r="Q196" i="22"/>
  <c r="AH195" i="22"/>
  <c r="W195" i="22"/>
  <c r="V195" i="22"/>
  <c r="T195" i="22"/>
  <c r="X195" i="22" s="1"/>
  <c r="Z195" i="22" s="1"/>
  <c r="S195" i="22"/>
  <c r="Q195" i="22"/>
  <c r="AH194" i="22"/>
  <c r="W194" i="22"/>
  <c r="V194" i="22"/>
  <c r="T194" i="22"/>
  <c r="X194" i="22" s="1"/>
  <c r="Z194" i="22" s="1"/>
  <c r="S194" i="22"/>
  <c r="Q194" i="22"/>
  <c r="AH193" i="22"/>
  <c r="W193" i="22"/>
  <c r="V193" i="22"/>
  <c r="T193" i="22"/>
  <c r="X193" i="22" s="1"/>
  <c r="Z193" i="22" s="1"/>
  <c r="S193" i="22"/>
  <c r="Q193" i="22"/>
  <c r="AH192" i="22"/>
  <c r="W192" i="22"/>
  <c r="V192" i="22"/>
  <c r="T192" i="22"/>
  <c r="X192" i="22" s="1"/>
  <c r="Z192" i="22" s="1"/>
  <c r="S192" i="22"/>
  <c r="Q192" i="22"/>
  <c r="AH191" i="22"/>
  <c r="W191" i="22"/>
  <c r="V191" i="22"/>
  <c r="T191" i="22"/>
  <c r="X191" i="22" s="1"/>
  <c r="Z191" i="22" s="1"/>
  <c r="S191" i="22"/>
  <c r="Q191" i="22"/>
  <c r="AH190" i="22"/>
  <c r="W190" i="22"/>
  <c r="V190" i="22"/>
  <c r="T190" i="22"/>
  <c r="X190" i="22" s="1"/>
  <c r="Z190" i="22" s="1"/>
  <c r="S190" i="22"/>
  <c r="Q190" i="22"/>
  <c r="AH189" i="22"/>
  <c r="W189" i="22"/>
  <c r="V189" i="22"/>
  <c r="T189" i="22"/>
  <c r="X189" i="22" s="1"/>
  <c r="Z189" i="22" s="1"/>
  <c r="S189" i="22"/>
  <c r="Q189" i="22"/>
  <c r="AH188" i="22"/>
  <c r="W188" i="22"/>
  <c r="V188" i="22"/>
  <c r="T188" i="22"/>
  <c r="X188" i="22" s="1"/>
  <c r="Z188" i="22" s="1"/>
  <c r="S188" i="22"/>
  <c r="Q188" i="22"/>
  <c r="AH187" i="22"/>
  <c r="W187" i="22"/>
  <c r="V187" i="22"/>
  <c r="T187" i="22"/>
  <c r="X187" i="22" s="1"/>
  <c r="Z187" i="22" s="1"/>
  <c r="S187" i="22"/>
  <c r="Q187" i="22"/>
  <c r="AH186" i="22"/>
  <c r="W186" i="22"/>
  <c r="V186" i="22"/>
  <c r="T186" i="22"/>
  <c r="X186" i="22" s="1"/>
  <c r="Z186" i="22" s="1"/>
  <c r="S186" i="22"/>
  <c r="Q186" i="22"/>
  <c r="AH185" i="22"/>
  <c r="W185" i="22"/>
  <c r="V185" i="22"/>
  <c r="T185" i="22"/>
  <c r="X185" i="22" s="1"/>
  <c r="Z185" i="22" s="1"/>
  <c r="S185" i="22"/>
  <c r="Q185" i="22"/>
  <c r="AH184" i="22"/>
  <c r="W184" i="22"/>
  <c r="V184" i="22"/>
  <c r="T184" i="22"/>
  <c r="X184" i="22" s="1"/>
  <c r="Z184" i="22" s="1"/>
  <c r="S184" i="22"/>
  <c r="Q184" i="22"/>
  <c r="AH183" i="22"/>
  <c r="W183" i="22"/>
  <c r="V183" i="22"/>
  <c r="T183" i="22"/>
  <c r="X183" i="22" s="1"/>
  <c r="Z183" i="22" s="1"/>
  <c r="S183" i="22"/>
  <c r="Q183" i="22"/>
  <c r="AH182" i="22"/>
  <c r="W182" i="22"/>
  <c r="V182" i="22"/>
  <c r="T182" i="22"/>
  <c r="X182" i="22" s="1"/>
  <c r="Z182" i="22" s="1"/>
  <c r="S182" i="22"/>
  <c r="Q182" i="22"/>
  <c r="AH181" i="22"/>
  <c r="W181" i="22"/>
  <c r="V181" i="22"/>
  <c r="T181" i="22"/>
  <c r="X181" i="22" s="1"/>
  <c r="Z181" i="22" s="1"/>
  <c r="S181" i="22"/>
  <c r="Q181" i="22"/>
  <c r="AH180" i="22"/>
  <c r="W180" i="22"/>
  <c r="V180" i="22"/>
  <c r="T180" i="22"/>
  <c r="X180" i="22" s="1"/>
  <c r="Z180" i="22" s="1"/>
  <c r="S180" i="22"/>
  <c r="Q180" i="22"/>
  <c r="AH179" i="22"/>
  <c r="W179" i="22"/>
  <c r="V179" i="22"/>
  <c r="T179" i="22"/>
  <c r="X179" i="22" s="1"/>
  <c r="Z179" i="22" s="1"/>
  <c r="S179" i="22"/>
  <c r="Q179" i="22"/>
  <c r="AH178" i="22"/>
  <c r="W178" i="22"/>
  <c r="V178" i="22"/>
  <c r="T178" i="22"/>
  <c r="X178" i="22" s="1"/>
  <c r="Z178" i="22" s="1"/>
  <c r="S178" i="22"/>
  <c r="Q178" i="22"/>
  <c r="AH177" i="22"/>
  <c r="W177" i="22"/>
  <c r="V177" i="22"/>
  <c r="T177" i="22"/>
  <c r="X177" i="22" s="1"/>
  <c r="Z177" i="22" s="1"/>
  <c r="S177" i="22"/>
  <c r="Q177" i="22"/>
  <c r="AH176" i="22"/>
  <c r="W176" i="22"/>
  <c r="V176" i="22"/>
  <c r="T176" i="22"/>
  <c r="X176" i="22" s="1"/>
  <c r="Z176" i="22" s="1"/>
  <c r="S176" i="22"/>
  <c r="Q176" i="22"/>
  <c r="AH175" i="22"/>
  <c r="W175" i="22"/>
  <c r="V175" i="22"/>
  <c r="T175" i="22"/>
  <c r="X175" i="22" s="1"/>
  <c r="Z175" i="22" s="1"/>
  <c r="S175" i="22"/>
  <c r="Q175" i="22"/>
  <c r="AH174" i="22"/>
  <c r="W174" i="22"/>
  <c r="V174" i="22"/>
  <c r="T174" i="22"/>
  <c r="X174" i="22" s="1"/>
  <c r="Z174" i="22" s="1"/>
  <c r="S174" i="22"/>
  <c r="Q174" i="22"/>
  <c r="AH173" i="22"/>
  <c r="W173" i="22"/>
  <c r="V173" i="22"/>
  <c r="T173" i="22"/>
  <c r="X173" i="22" s="1"/>
  <c r="Z173" i="22" s="1"/>
  <c r="S173" i="22"/>
  <c r="Q173" i="22"/>
  <c r="AH172" i="22"/>
  <c r="W172" i="22"/>
  <c r="V172" i="22"/>
  <c r="T172" i="22"/>
  <c r="X172" i="22" s="1"/>
  <c r="Z172" i="22" s="1"/>
  <c r="S172" i="22"/>
  <c r="Q172" i="22"/>
  <c r="AH171" i="22"/>
  <c r="W171" i="22"/>
  <c r="V171" i="22"/>
  <c r="T171" i="22"/>
  <c r="X171" i="22" s="1"/>
  <c r="Z171" i="22" s="1"/>
  <c r="S171" i="22"/>
  <c r="Q171" i="22"/>
  <c r="AH170" i="22"/>
  <c r="W170" i="22"/>
  <c r="V170" i="22"/>
  <c r="T170" i="22"/>
  <c r="X170" i="22" s="1"/>
  <c r="Z170" i="22" s="1"/>
  <c r="S170" i="22"/>
  <c r="Q170" i="22"/>
  <c r="AH169" i="22"/>
  <c r="W169" i="22"/>
  <c r="V169" i="22"/>
  <c r="T169" i="22"/>
  <c r="X169" i="22" s="1"/>
  <c r="Z169" i="22" s="1"/>
  <c r="S169" i="22"/>
  <c r="Q169" i="22"/>
  <c r="AH168" i="22"/>
  <c r="W168" i="22"/>
  <c r="V168" i="22"/>
  <c r="T168" i="22"/>
  <c r="X168" i="22" s="1"/>
  <c r="Z168" i="22" s="1"/>
  <c r="S168" i="22"/>
  <c r="Q168" i="22"/>
  <c r="AH167" i="22"/>
  <c r="W167" i="22"/>
  <c r="V167" i="22"/>
  <c r="T167" i="22"/>
  <c r="X167" i="22" s="1"/>
  <c r="Z167" i="22" s="1"/>
  <c r="S167" i="22"/>
  <c r="Q167" i="22"/>
  <c r="AH166" i="22"/>
  <c r="W166" i="22"/>
  <c r="V166" i="22"/>
  <c r="T166" i="22"/>
  <c r="X166" i="22" s="1"/>
  <c r="Z166" i="22" s="1"/>
  <c r="S166" i="22"/>
  <c r="Q166" i="22"/>
  <c r="AH165" i="22"/>
  <c r="W165" i="22"/>
  <c r="V165" i="22"/>
  <c r="T165" i="22"/>
  <c r="X165" i="22" s="1"/>
  <c r="Z165" i="22" s="1"/>
  <c r="S165" i="22"/>
  <c r="Q165" i="22"/>
  <c r="AH164" i="22"/>
  <c r="W164" i="22"/>
  <c r="V164" i="22"/>
  <c r="T164" i="22"/>
  <c r="X164" i="22" s="1"/>
  <c r="Z164" i="22" s="1"/>
  <c r="S164" i="22"/>
  <c r="Q164" i="22"/>
  <c r="AH163" i="22"/>
  <c r="W163" i="22"/>
  <c r="V163" i="22"/>
  <c r="T163" i="22"/>
  <c r="X163" i="22" s="1"/>
  <c r="Z163" i="22" s="1"/>
  <c r="S163" i="22"/>
  <c r="Q163" i="22"/>
  <c r="AH162" i="22"/>
  <c r="W162" i="22"/>
  <c r="V162" i="22"/>
  <c r="T162" i="22"/>
  <c r="X162" i="22" s="1"/>
  <c r="Z162" i="22" s="1"/>
  <c r="S162" i="22"/>
  <c r="Q162" i="22"/>
  <c r="AH161" i="22"/>
  <c r="W161" i="22"/>
  <c r="V161" i="22"/>
  <c r="T161" i="22"/>
  <c r="X161" i="22" s="1"/>
  <c r="Z161" i="22" s="1"/>
  <c r="S161" i="22"/>
  <c r="Q161" i="22"/>
  <c r="AH160" i="22"/>
  <c r="W160" i="22"/>
  <c r="V160" i="22"/>
  <c r="T160" i="22"/>
  <c r="X160" i="22" s="1"/>
  <c r="Z160" i="22" s="1"/>
  <c r="S160" i="22"/>
  <c r="Q160" i="22"/>
  <c r="AH159" i="22"/>
  <c r="W159" i="22"/>
  <c r="V159" i="22"/>
  <c r="T159" i="22"/>
  <c r="X159" i="22" s="1"/>
  <c r="Z159" i="22" s="1"/>
  <c r="S159" i="22"/>
  <c r="Q159" i="22"/>
  <c r="AH158" i="22"/>
  <c r="W158" i="22"/>
  <c r="V158" i="22"/>
  <c r="T158" i="22"/>
  <c r="X158" i="22" s="1"/>
  <c r="Z158" i="22" s="1"/>
  <c r="S158" i="22"/>
  <c r="Q158" i="22"/>
  <c r="AH157" i="22"/>
  <c r="W157" i="22"/>
  <c r="V157" i="22"/>
  <c r="T157" i="22"/>
  <c r="X157" i="22" s="1"/>
  <c r="Z157" i="22" s="1"/>
  <c r="S157" i="22"/>
  <c r="Q157" i="22"/>
  <c r="AH156" i="22"/>
  <c r="W156" i="22"/>
  <c r="V156" i="22"/>
  <c r="T156" i="22"/>
  <c r="X156" i="22" s="1"/>
  <c r="Z156" i="22" s="1"/>
  <c r="S156" i="22"/>
  <c r="Q156" i="22"/>
  <c r="AH155" i="22"/>
  <c r="W155" i="22"/>
  <c r="V155" i="22"/>
  <c r="T155" i="22"/>
  <c r="X155" i="22" s="1"/>
  <c r="Z155" i="22" s="1"/>
  <c r="S155" i="22"/>
  <c r="Q155" i="22"/>
  <c r="AH154" i="22"/>
  <c r="W154" i="22"/>
  <c r="V154" i="22"/>
  <c r="T154" i="22"/>
  <c r="X154" i="22" s="1"/>
  <c r="Z154" i="22" s="1"/>
  <c r="S154" i="22"/>
  <c r="Q154" i="22"/>
  <c r="AH153" i="22"/>
  <c r="W153" i="22"/>
  <c r="V153" i="22"/>
  <c r="T153" i="22"/>
  <c r="X153" i="22" s="1"/>
  <c r="Z153" i="22" s="1"/>
  <c r="S153" i="22"/>
  <c r="Q153" i="22"/>
  <c r="AH152" i="22"/>
  <c r="W152" i="22"/>
  <c r="V152" i="22"/>
  <c r="T152" i="22"/>
  <c r="X152" i="22" s="1"/>
  <c r="Z152" i="22" s="1"/>
  <c r="S152" i="22"/>
  <c r="Q152" i="22"/>
  <c r="AH151" i="22"/>
  <c r="W151" i="22"/>
  <c r="V151" i="22"/>
  <c r="T151" i="22"/>
  <c r="X151" i="22" s="1"/>
  <c r="Z151" i="22" s="1"/>
  <c r="S151" i="22"/>
  <c r="Q151" i="22"/>
  <c r="AH150" i="22"/>
  <c r="W150" i="22"/>
  <c r="V150" i="22"/>
  <c r="T150" i="22"/>
  <c r="X150" i="22" s="1"/>
  <c r="Z150" i="22" s="1"/>
  <c r="S150" i="22"/>
  <c r="Q150" i="22"/>
  <c r="AH149" i="22"/>
  <c r="W149" i="22"/>
  <c r="V149" i="22"/>
  <c r="T149" i="22"/>
  <c r="X149" i="22" s="1"/>
  <c r="Z149" i="22" s="1"/>
  <c r="S149" i="22"/>
  <c r="Q149" i="22"/>
  <c r="AH148" i="22"/>
  <c r="W148" i="22"/>
  <c r="V148" i="22"/>
  <c r="T148" i="22"/>
  <c r="X148" i="22" s="1"/>
  <c r="Z148" i="22" s="1"/>
  <c r="S148" i="22"/>
  <c r="Q148" i="22"/>
  <c r="AH147" i="22"/>
  <c r="W147" i="22"/>
  <c r="V147" i="22"/>
  <c r="T147" i="22"/>
  <c r="X147" i="22" s="1"/>
  <c r="Z147" i="22" s="1"/>
  <c r="S147" i="22"/>
  <c r="Q147" i="22"/>
  <c r="AH146" i="22"/>
  <c r="W146" i="22"/>
  <c r="V146" i="22"/>
  <c r="T146" i="22"/>
  <c r="X146" i="22" s="1"/>
  <c r="Z146" i="22" s="1"/>
  <c r="S146" i="22"/>
  <c r="Q146" i="22"/>
  <c r="AH145" i="22"/>
  <c r="W145" i="22"/>
  <c r="V145" i="22"/>
  <c r="T145" i="22"/>
  <c r="X145" i="22" s="1"/>
  <c r="Z145" i="22" s="1"/>
  <c r="S145" i="22"/>
  <c r="Q145" i="22"/>
  <c r="AH144" i="22"/>
  <c r="W144" i="22"/>
  <c r="V144" i="22"/>
  <c r="T144" i="22"/>
  <c r="X144" i="22" s="1"/>
  <c r="Z144" i="22" s="1"/>
  <c r="S144" i="22"/>
  <c r="Q144" i="22"/>
  <c r="AH143" i="22"/>
  <c r="W143" i="22"/>
  <c r="V143" i="22"/>
  <c r="T143" i="22"/>
  <c r="X143" i="22" s="1"/>
  <c r="Z143" i="22" s="1"/>
  <c r="S143" i="22"/>
  <c r="Q143" i="22"/>
  <c r="AH142" i="22"/>
  <c r="W142" i="22"/>
  <c r="V142" i="22"/>
  <c r="T142" i="22"/>
  <c r="X142" i="22" s="1"/>
  <c r="Z142" i="22" s="1"/>
  <c r="S142" i="22"/>
  <c r="Q142" i="22"/>
  <c r="AH141" i="22"/>
  <c r="W141" i="22"/>
  <c r="V141" i="22"/>
  <c r="T141" i="22"/>
  <c r="X141" i="22" s="1"/>
  <c r="Z141" i="22" s="1"/>
  <c r="S141" i="22"/>
  <c r="Q141" i="22"/>
  <c r="AH140" i="22"/>
  <c r="W140" i="22"/>
  <c r="V140" i="22"/>
  <c r="T140" i="22"/>
  <c r="X140" i="22" s="1"/>
  <c r="Z140" i="22" s="1"/>
  <c r="S140" i="22"/>
  <c r="Q140" i="22"/>
  <c r="AH139" i="22"/>
  <c r="W139" i="22"/>
  <c r="V139" i="22"/>
  <c r="T139" i="22"/>
  <c r="X139" i="22" s="1"/>
  <c r="Z139" i="22" s="1"/>
  <c r="S139" i="22"/>
  <c r="Q139" i="22"/>
  <c r="AH138" i="22"/>
  <c r="W138" i="22"/>
  <c r="V138" i="22"/>
  <c r="T138" i="22"/>
  <c r="X138" i="22" s="1"/>
  <c r="Z138" i="22" s="1"/>
  <c r="S138" i="22"/>
  <c r="Q138" i="22"/>
  <c r="AH137" i="22"/>
  <c r="W137" i="22"/>
  <c r="V137" i="22"/>
  <c r="T137" i="22"/>
  <c r="X137" i="22" s="1"/>
  <c r="Z137" i="22" s="1"/>
  <c r="S137" i="22"/>
  <c r="Q137" i="22"/>
  <c r="AH136" i="22"/>
  <c r="W136" i="22"/>
  <c r="V136" i="22"/>
  <c r="T136" i="22"/>
  <c r="X136" i="22" s="1"/>
  <c r="Z136" i="22" s="1"/>
  <c r="S136" i="22"/>
  <c r="Q136" i="22"/>
  <c r="AH135" i="22"/>
  <c r="W135" i="22"/>
  <c r="V135" i="22"/>
  <c r="T135" i="22"/>
  <c r="X135" i="22" s="1"/>
  <c r="Z135" i="22" s="1"/>
  <c r="S135" i="22"/>
  <c r="Q135" i="22"/>
  <c r="AH134" i="22"/>
  <c r="W134" i="22"/>
  <c r="V134" i="22"/>
  <c r="T134" i="22"/>
  <c r="X134" i="22" s="1"/>
  <c r="Z134" i="22" s="1"/>
  <c r="S134" i="22"/>
  <c r="Q134" i="22"/>
  <c r="AH133" i="22"/>
  <c r="W133" i="22"/>
  <c r="V133" i="22"/>
  <c r="T133" i="22"/>
  <c r="X133" i="22" s="1"/>
  <c r="Z133" i="22" s="1"/>
  <c r="S133" i="22"/>
  <c r="Q133" i="22"/>
  <c r="AH132" i="22"/>
  <c r="W132" i="22"/>
  <c r="V132" i="22"/>
  <c r="T132" i="22"/>
  <c r="X132" i="22" s="1"/>
  <c r="Z132" i="22" s="1"/>
  <c r="S132" i="22"/>
  <c r="Q132" i="22"/>
  <c r="AH131" i="22"/>
  <c r="W131" i="22"/>
  <c r="V131" i="22"/>
  <c r="T131" i="22"/>
  <c r="X131" i="22" s="1"/>
  <c r="Z131" i="22" s="1"/>
  <c r="S131" i="22"/>
  <c r="Q131" i="22"/>
  <c r="AH130" i="22"/>
  <c r="W130" i="22"/>
  <c r="V130" i="22"/>
  <c r="T130" i="22"/>
  <c r="X130" i="22" s="1"/>
  <c r="Z130" i="22" s="1"/>
  <c r="S130" i="22"/>
  <c r="Q130" i="22"/>
  <c r="AH129" i="22"/>
  <c r="W129" i="22"/>
  <c r="V129" i="22"/>
  <c r="T129" i="22"/>
  <c r="X129" i="22" s="1"/>
  <c r="Z129" i="22" s="1"/>
  <c r="S129" i="22"/>
  <c r="Q129" i="22"/>
  <c r="AH128" i="22"/>
  <c r="W128" i="22"/>
  <c r="V128" i="22"/>
  <c r="T128" i="22"/>
  <c r="X128" i="22" s="1"/>
  <c r="Z128" i="22" s="1"/>
  <c r="S128" i="22"/>
  <c r="Q128" i="22"/>
  <c r="AH127" i="22"/>
  <c r="W127" i="22"/>
  <c r="V127" i="22"/>
  <c r="T127" i="22"/>
  <c r="X127" i="22" s="1"/>
  <c r="Z127" i="22" s="1"/>
  <c r="S127" i="22"/>
  <c r="Q127" i="22"/>
  <c r="AH126" i="22"/>
  <c r="W126" i="22"/>
  <c r="V126" i="22"/>
  <c r="T126" i="22"/>
  <c r="X126" i="22" s="1"/>
  <c r="Z126" i="22" s="1"/>
  <c r="S126" i="22"/>
  <c r="Q126" i="22"/>
  <c r="AH125" i="22"/>
  <c r="W125" i="22"/>
  <c r="V125" i="22"/>
  <c r="T125" i="22"/>
  <c r="X125" i="22" s="1"/>
  <c r="Z125" i="22" s="1"/>
  <c r="S125" i="22"/>
  <c r="Q125" i="22"/>
  <c r="AH124" i="22"/>
  <c r="W124" i="22"/>
  <c r="V124" i="22"/>
  <c r="T124" i="22"/>
  <c r="X124" i="22" s="1"/>
  <c r="Z124" i="22" s="1"/>
  <c r="S124" i="22"/>
  <c r="Q124" i="22"/>
  <c r="AH123" i="22"/>
  <c r="W123" i="22"/>
  <c r="V123" i="22"/>
  <c r="T123" i="22"/>
  <c r="X123" i="22" s="1"/>
  <c r="Z123" i="22" s="1"/>
  <c r="S123" i="22"/>
  <c r="Q123" i="22"/>
  <c r="AH122" i="22"/>
  <c r="W122" i="22"/>
  <c r="V122" i="22"/>
  <c r="T122" i="22"/>
  <c r="X122" i="22" s="1"/>
  <c r="Z122" i="22" s="1"/>
  <c r="S122" i="22"/>
  <c r="Q122" i="22"/>
  <c r="AH121" i="22"/>
  <c r="W121" i="22"/>
  <c r="V121" i="22"/>
  <c r="T121" i="22"/>
  <c r="X121" i="22" s="1"/>
  <c r="Z121" i="22" s="1"/>
  <c r="S121" i="22"/>
  <c r="Q121" i="22"/>
  <c r="AH120" i="22"/>
  <c r="W120" i="22"/>
  <c r="V120" i="22"/>
  <c r="T120" i="22"/>
  <c r="X120" i="22" s="1"/>
  <c r="Z120" i="22" s="1"/>
  <c r="S120" i="22"/>
  <c r="Q120" i="22"/>
  <c r="AH119" i="22"/>
  <c r="W119" i="22"/>
  <c r="V119" i="22"/>
  <c r="T119" i="22"/>
  <c r="X119" i="22" s="1"/>
  <c r="Z119" i="22" s="1"/>
  <c r="S119" i="22"/>
  <c r="Q119" i="22"/>
  <c r="AH118" i="22"/>
  <c r="W118" i="22"/>
  <c r="V118" i="22"/>
  <c r="T118" i="22"/>
  <c r="X118" i="22" s="1"/>
  <c r="Z118" i="22" s="1"/>
  <c r="S118" i="22"/>
  <c r="Q118" i="22"/>
  <c r="AH117" i="22"/>
  <c r="W117" i="22"/>
  <c r="V117" i="22"/>
  <c r="T117" i="22"/>
  <c r="X117" i="22" s="1"/>
  <c r="Z117" i="22" s="1"/>
  <c r="S117" i="22"/>
  <c r="Q117" i="22"/>
  <c r="AH116" i="22"/>
  <c r="W116" i="22"/>
  <c r="V116" i="22"/>
  <c r="T116" i="22"/>
  <c r="X116" i="22" s="1"/>
  <c r="Z116" i="22" s="1"/>
  <c r="S116" i="22"/>
  <c r="Q116" i="22"/>
  <c r="AH115" i="22"/>
  <c r="W115" i="22"/>
  <c r="V115" i="22"/>
  <c r="T115" i="22"/>
  <c r="X115" i="22" s="1"/>
  <c r="Z115" i="22" s="1"/>
  <c r="S115" i="22"/>
  <c r="Q115" i="22"/>
  <c r="AH114" i="22"/>
  <c r="W114" i="22"/>
  <c r="V114" i="22"/>
  <c r="T114" i="22"/>
  <c r="X114" i="22" s="1"/>
  <c r="Z114" i="22" s="1"/>
  <c r="S114" i="22"/>
  <c r="Q114" i="22"/>
  <c r="AH113" i="22"/>
  <c r="W113" i="22"/>
  <c r="V113" i="22"/>
  <c r="T113" i="22"/>
  <c r="X113" i="22" s="1"/>
  <c r="Z113" i="22" s="1"/>
  <c r="S113" i="22"/>
  <c r="Q113" i="22"/>
  <c r="AH112" i="22"/>
  <c r="W112" i="22"/>
  <c r="V112" i="22"/>
  <c r="T112" i="22"/>
  <c r="X112" i="22" s="1"/>
  <c r="Z112" i="22" s="1"/>
  <c r="S112" i="22"/>
  <c r="Q112" i="22"/>
  <c r="AH111" i="22"/>
  <c r="W111" i="22"/>
  <c r="V111" i="22"/>
  <c r="T111" i="22"/>
  <c r="X111" i="22" s="1"/>
  <c r="Z111" i="22" s="1"/>
  <c r="S111" i="22"/>
  <c r="Q111" i="22"/>
  <c r="AH110" i="22"/>
  <c r="W110" i="22"/>
  <c r="V110" i="22"/>
  <c r="T110" i="22"/>
  <c r="X110" i="22" s="1"/>
  <c r="Z110" i="22" s="1"/>
  <c r="S110" i="22"/>
  <c r="Q110" i="22"/>
  <c r="AH109" i="22"/>
  <c r="W109" i="22"/>
  <c r="V109" i="22"/>
  <c r="T109" i="22"/>
  <c r="X109" i="22" s="1"/>
  <c r="Z109" i="22" s="1"/>
  <c r="S109" i="22"/>
  <c r="Q109" i="22"/>
  <c r="AH108" i="22"/>
  <c r="W108" i="22"/>
  <c r="V108" i="22"/>
  <c r="T108" i="22"/>
  <c r="X108" i="22" s="1"/>
  <c r="Z108" i="22" s="1"/>
  <c r="S108" i="22"/>
  <c r="Q108" i="22"/>
  <c r="AH107" i="22"/>
  <c r="W107" i="22"/>
  <c r="V107" i="22"/>
  <c r="T107" i="22"/>
  <c r="X107" i="22" s="1"/>
  <c r="Z107" i="22" s="1"/>
  <c r="S107" i="22"/>
  <c r="Q107" i="22"/>
  <c r="AH106" i="22"/>
  <c r="W106" i="22"/>
  <c r="V106" i="22"/>
  <c r="T106" i="22"/>
  <c r="X106" i="22" s="1"/>
  <c r="Z106" i="22" s="1"/>
  <c r="S106" i="22"/>
  <c r="Q106" i="22"/>
  <c r="AH105" i="22"/>
  <c r="W105" i="22"/>
  <c r="V105" i="22"/>
  <c r="T105" i="22"/>
  <c r="X105" i="22" s="1"/>
  <c r="Z105" i="22" s="1"/>
  <c r="S105" i="22"/>
  <c r="Q105" i="22"/>
  <c r="AH104" i="22"/>
  <c r="W104" i="22"/>
  <c r="V104" i="22"/>
  <c r="T104" i="22"/>
  <c r="X104" i="22" s="1"/>
  <c r="Z104" i="22" s="1"/>
  <c r="S104" i="22"/>
  <c r="Q104" i="22"/>
  <c r="AH103" i="22"/>
  <c r="W103" i="22"/>
  <c r="V103" i="22"/>
  <c r="T103" i="22"/>
  <c r="X103" i="22" s="1"/>
  <c r="Z103" i="22" s="1"/>
  <c r="S103" i="22"/>
  <c r="Q103" i="22"/>
  <c r="AH102" i="22"/>
  <c r="W102" i="22"/>
  <c r="V102" i="22"/>
  <c r="T102" i="22"/>
  <c r="X102" i="22" s="1"/>
  <c r="Z102" i="22" s="1"/>
  <c r="S102" i="22"/>
  <c r="Q102" i="22"/>
  <c r="AH101" i="22"/>
  <c r="W101" i="22"/>
  <c r="V101" i="22"/>
  <c r="T101" i="22"/>
  <c r="X101" i="22" s="1"/>
  <c r="Z101" i="22" s="1"/>
  <c r="S101" i="22"/>
  <c r="Q101" i="22"/>
  <c r="AH100" i="22"/>
  <c r="W100" i="22"/>
  <c r="V100" i="22"/>
  <c r="T100" i="22"/>
  <c r="X100" i="22" s="1"/>
  <c r="Z100" i="22" s="1"/>
  <c r="S100" i="22"/>
  <c r="Q100" i="22"/>
  <c r="AH99" i="22"/>
  <c r="W99" i="22"/>
  <c r="V99" i="22"/>
  <c r="T99" i="22"/>
  <c r="X99" i="22" s="1"/>
  <c r="Z99" i="22" s="1"/>
  <c r="S99" i="22"/>
  <c r="Q99" i="22"/>
  <c r="AH98" i="22"/>
  <c r="W98" i="22"/>
  <c r="V98" i="22"/>
  <c r="T98" i="22"/>
  <c r="X98" i="22" s="1"/>
  <c r="Z98" i="22" s="1"/>
  <c r="S98" i="22"/>
  <c r="Q98" i="22"/>
  <c r="AH97" i="22"/>
  <c r="W97" i="22"/>
  <c r="V97" i="22"/>
  <c r="T97" i="22"/>
  <c r="X97" i="22" s="1"/>
  <c r="Z97" i="22" s="1"/>
  <c r="S97" i="22"/>
  <c r="Q97" i="22"/>
  <c r="AH96" i="22"/>
  <c r="W96" i="22"/>
  <c r="V96" i="22"/>
  <c r="T96" i="22"/>
  <c r="X96" i="22" s="1"/>
  <c r="Z96" i="22" s="1"/>
  <c r="S96" i="22"/>
  <c r="Q96" i="22"/>
  <c r="AH95" i="22"/>
  <c r="W95" i="22"/>
  <c r="V95" i="22"/>
  <c r="T95" i="22"/>
  <c r="X95" i="22" s="1"/>
  <c r="Z95" i="22" s="1"/>
  <c r="S95" i="22"/>
  <c r="Q95" i="22"/>
  <c r="AH94" i="22"/>
  <c r="W94" i="22"/>
  <c r="V94" i="22"/>
  <c r="T94" i="22"/>
  <c r="X94" i="22" s="1"/>
  <c r="Z94" i="22" s="1"/>
  <c r="S94" i="22"/>
  <c r="Q94" i="22"/>
  <c r="AH93" i="22"/>
  <c r="W93" i="22"/>
  <c r="V93" i="22"/>
  <c r="T93" i="22"/>
  <c r="X93" i="22" s="1"/>
  <c r="Z93" i="22" s="1"/>
  <c r="S93" i="22"/>
  <c r="Q93" i="22"/>
  <c r="AH92" i="22"/>
  <c r="W92" i="22"/>
  <c r="V92" i="22"/>
  <c r="T92" i="22"/>
  <c r="X92" i="22" s="1"/>
  <c r="Z92" i="22" s="1"/>
  <c r="S92" i="22"/>
  <c r="Q92" i="22"/>
  <c r="AH91" i="22"/>
  <c r="W91" i="22"/>
  <c r="V91" i="22"/>
  <c r="T91" i="22"/>
  <c r="X91" i="22" s="1"/>
  <c r="Z91" i="22" s="1"/>
  <c r="S91" i="22"/>
  <c r="Q91" i="22"/>
  <c r="AH90" i="22"/>
  <c r="W90" i="22"/>
  <c r="V90" i="22"/>
  <c r="T90" i="22"/>
  <c r="X90" i="22" s="1"/>
  <c r="Z90" i="22" s="1"/>
  <c r="S90" i="22"/>
  <c r="Q90" i="22"/>
  <c r="AH89" i="22"/>
  <c r="W89" i="22"/>
  <c r="V89" i="22"/>
  <c r="T89" i="22"/>
  <c r="X89" i="22" s="1"/>
  <c r="Z89" i="22" s="1"/>
  <c r="S89" i="22"/>
  <c r="Q89" i="22"/>
  <c r="AH88" i="22"/>
  <c r="W88" i="22"/>
  <c r="V88" i="22"/>
  <c r="T88" i="22"/>
  <c r="X88" i="22" s="1"/>
  <c r="Z88" i="22" s="1"/>
  <c r="S88" i="22"/>
  <c r="Q88" i="22"/>
  <c r="AH87" i="22"/>
  <c r="V87" i="22"/>
  <c r="W87" i="22" s="1"/>
  <c r="T87" i="22"/>
  <c r="X87" i="22" s="1"/>
  <c r="Z87" i="22" s="1"/>
  <c r="S87" i="22"/>
  <c r="Q87" i="22"/>
  <c r="K87" i="22"/>
  <c r="AH86" i="22"/>
  <c r="AG86" i="22"/>
  <c r="V86" i="22"/>
  <c r="W86" i="22" s="1"/>
  <c r="T86" i="22"/>
  <c r="X86" i="22" s="1"/>
  <c r="Z86" i="22" s="1"/>
  <c r="S86" i="22"/>
  <c r="Q86" i="22"/>
  <c r="K86" i="22"/>
  <c r="AH85" i="22"/>
  <c r="V85" i="22"/>
  <c r="W85" i="22" s="1"/>
  <c r="T85" i="22"/>
  <c r="X85" i="22" s="1"/>
  <c r="Z85" i="22" s="1"/>
  <c r="S85" i="22"/>
  <c r="Q85" i="22"/>
  <c r="K85" i="22"/>
  <c r="AH84" i="22"/>
  <c r="V84" i="22"/>
  <c r="W84" i="22" s="1"/>
  <c r="T84" i="22"/>
  <c r="X84" i="22" s="1"/>
  <c r="Z84" i="22" s="1"/>
  <c r="S84" i="22"/>
  <c r="Q84" i="22"/>
  <c r="K84" i="22"/>
  <c r="AH83" i="22"/>
  <c r="V83" i="22"/>
  <c r="W83" i="22" s="1"/>
  <c r="T83" i="22"/>
  <c r="X83" i="22" s="1"/>
  <c r="Z83" i="22" s="1"/>
  <c r="S83" i="22"/>
  <c r="Q83" i="22"/>
  <c r="K83" i="22"/>
  <c r="AH82" i="22"/>
  <c r="W82" i="22"/>
  <c r="V82" i="22"/>
  <c r="AG82" i="22" s="1"/>
  <c r="T82" i="22"/>
  <c r="X82" i="22" s="1"/>
  <c r="Z82" i="22" s="1"/>
  <c r="S82" i="22"/>
  <c r="Q82" i="22"/>
  <c r="K82" i="22"/>
  <c r="AH81" i="22"/>
  <c r="V81" i="22"/>
  <c r="W81" i="22" s="1"/>
  <c r="T81" i="22"/>
  <c r="X81" i="22" s="1"/>
  <c r="Z81" i="22" s="1"/>
  <c r="S81" i="22"/>
  <c r="Q81" i="22"/>
  <c r="K81" i="22"/>
  <c r="AH80" i="22"/>
  <c r="AG80" i="22"/>
  <c r="W80" i="22"/>
  <c r="V80" i="22"/>
  <c r="T80" i="22"/>
  <c r="X80" i="22" s="1"/>
  <c r="Z80" i="22" s="1"/>
  <c r="S80" i="22"/>
  <c r="Q80" i="22"/>
  <c r="K80" i="22"/>
  <c r="AH79" i="22"/>
  <c r="V79" i="22"/>
  <c r="W79" i="22" s="1"/>
  <c r="T79" i="22"/>
  <c r="X79" i="22" s="1"/>
  <c r="Z79" i="22" s="1"/>
  <c r="S79" i="22"/>
  <c r="Q79" i="22"/>
  <c r="K79" i="22"/>
  <c r="AH78" i="22"/>
  <c r="AG78" i="22"/>
  <c r="V78" i="22"/>
  <c r="W78" i="22" s="1"/>
  <c r="T78" i="22"/>
  <c r="X78" i="22" s="1"/>
  <c r="Z78" i="22" s="1"/>
  <c r="S78" i="22"/>
  <c r="Q78" i="22"/>
  <c r="K78" i="22"/>
  <c r="AH77" i="22"/>
  <c r="V77" i="22"/>
  <c r="W77" i="22" s="1"/>
  <c r="T77" i="22"/>
  <c r="X77" i="22" s="1"/>
  <c r="Z77" i="22" s="1"/>
  <c r="S77" i="22"/>
  <c r="Q77" i="22"/>
  <c r="K77" i="22"/>
  <c r="AH76" i="22"/>
  <c r="V76" i="22"/>
  <c r="W76" i="22" s="1"/>
  <c r="T76" i="22"/>
  <c r="X76" i="22" s="1"/>
  <c r="Z76" i="22" s="1"/>
  <c r="S76" i="22"/>
  <c r="Q76" i="22"/>
  <c r="K76" i="22"/>
  <c r="AH75" i="22"/>
  <c r="V75" i="22"/>
  <c r="W75" i="22" s="1"/>
  <c r="T75" i="22"/>
  <c r="X75" i="22" s="1"/>
  <c r="Z75" i="22" s="1"/>
  <c r="S75" i="22"/>
  <c r="Q75" i="22"/>
  <c r="K75" i="22"/>
  <c r="AH74" i="22"/>
  <c r="W74" i="22"/>
  <c r="V74" i="22"/>
  <c r="AG74" i="22" s="1"/>
  <c r="T74" i="22"/>
  <c r="X74" i="22" s="1"/>
  <c r="Z74" i="22" s="1"/>
  <c r="S74" i="22"/>
  <c r="Q74" i="22"/>
  <c r="K74" i="22"/>
  <c r="AH73" i="22"/>
  <c r="V73" i="22"/>
  <c r="W73" i="22" s="1"/>
  <c r="T73" i="22"/>
  <c r="X73" i="22" s="1"/>
  <c r="Z73" i="22" s="1"/>
  <c r="S73" i="22"/>
  <c r="Q73" i="22"/>
  <c r="K73" i="22"/>
  <c r="AH72" i="22"/>
  <c r="AG72" i="22"/>
  <c r="W72" i="22"/>
  <c r="V72" i="22"/>
  <c r="T72" i="22"/>
  <c r="X72" i="22" s="1"/>
  <c r="Z72" i="22" s="1"/>
  <c r="S72" i="22"/>
  <c r="Q72" i="22"/>
  <c r="K72" i="22"/>
  <c r="AH71" i="22"/>
  <c r="W71" i="22"/>
  <c r="V71" i="22"/>
  <c r="AG71" i="22" s="1"/>
  <c r="T71" i="22"/>
  <c r="X71" i="22" s="1"/>
  <c r="Z71" i="22" s="1"/>
  <c r="S71" i="22"/>
  <c r="Q71" i="22"/>
  <c r="K71" i="22"/>
  <c r="AH70" i="22"/>
  <c r="V70" i="22"/>
  <c r="W70" i="22" s="1"/>
  <c r="T70" i="22"/>
  <c r="X70" i="22" s="1"/>
  <c r="Z70" i="22" s="1"/>
  <c r="S70" i="22"/>
  <c r="Q70" i="22"/>
  <c r="K70" i="22"/>
  <c r="AH69" i="22"/>
  <c r="W69" i="22"/>
  <c r="V69" i="22"/>
  <c r="AG69" i="22" s="1"/>
  <c r="T69" i="22"/>
  <c r="X69" i="22" s="1"/>
  <c r="Z69" i="22" s="1"/>
  <c r="S69" i="22"/>
  <c r="Q69" i="22"/>
  <c r="K69" i="22"/>
  <c r="AH68" i="22"/>
  <c r="AG68" i="22"/>
  <c r="W68" i="22"/>
  <c r="V68" i="22"/>
  <c r="T68" i="22"/>
  <c r="X68" i="22" s="1"/>
  <c r="Z68" i="22" s="1"/>
  <c r="S68" i="22"/>
  <c r="Q68" i="22"/>
  <c r="K68" i="22"/>
  <c r="AH67" i="22"/>
  <c r="W67" i="22"/>
  <c r="V67" i="22"/>
  <c r="AG67" i="22" s="1"/>
  <c r="T67" i="22"/>
  <c r="X67" i="22" s="1"/>
  <c r="Z67" i="22" s="1"/>
  <c r="S67" i="22"/>
  <c r="Q67" i="22"/>
  <c r="K67" i="22"/>
  <c r="AH66" i="22"/>
  <c r="V66" i="22"/>
  <c r="W66" i="22" s="1"/>
  <c r="T66" i="22"/>
  <c r="X66" i="22" s="1"/>
  <c r="Z66" i="22" s="1"/>
  <c r="S66" i="22"/>
  <c r="Q66" i="22"/>
  <c r="K66" i="22"/>
  <c r="AH65" i="22"/>
  <c r="W65" i="22"/>
  <c r="V65" i="22"/>
  <c r="AG65" i="22" s="1"/>
  <c r="T65" i="22"/>
  <c r="X65" i="22" s="1"/>
  <c r="Z65" i="22" s="1"/>
  <c r="S65" i="22"/>
  <c r="Q65" i="22"/>
  <c r="K65" i="22"/>
  <c r="AH64" i="22"/>
  <c r="AG64" i="22"/>
  <c r="W64" i="22"/>
  <c r="V64" i="22"/>
  <c r="T64" i="22"/>
  <c r="X64" i="22" s="1"/>
  <c r="Z64" i="22" s="1"/>
  <c r="S64" i="22"/>
  <c r="Q64" i="22"/>
  <c r="K64" i="22"/>
  <c r="AH63" i="22"/>
  <c r="W63" i="22"/>
  <c r="V63" i="22"/>
  <c r="AG63" i="22" s="1"/>
  <c r="T63" i="22"/>
  <c r="X63" i="22" s="1"/>
  <c r="Z63" i="22" s="1"/>
  <c r="S63" i="22"/>
  <c r="Q63" i="22"/>
  <c r="K63" i="22"/>
  <c r="AH62" i="22"/>
  <c r="V62" i="22"/>
  <c r="W62" i="22" s="1"/>
  <c r="T62" i="22"/>
  <c r="X62" i="22" s="1"/>
  <c r="Z62" i="22" s="1"/>
  <c r="S62" i="22"/>
  <c r="Q62" i="22"/>
  <c r="K62" i="22"/>
  <c r="AH61" i="22"/>
  <c r="W61" i="22"/>
  <c r="V61" i="22"/>
  <c r="AG61" i="22" s="1"/>
  <c r="T61" i="22"/>
  <c r="X61" i="22" s="1"/>
  <c r="Z61" i="22" s="1"/>
  <c r="S61" i="22"/>
  <c r="Q61" i="22"/>
  <c r="K61" i="22"/>
  <c r="AH60" i="22"/>
  <c r="AG60" i="22"/>
  <c r="W60" i="22"/>
  <c r="V60" i="22"/>
  <c r="T60" i="22"/>
  <c r="X60" i="22" s="1"/>
  <c r="Z60" i="22" s="1"/>
  <c r="S60" i="22"/>
  <c r="Q60" i="22"/>
  <c r="K60" i="22"/>
  <c r="AH59" i="22"/>
  <c r="W59" i="22"/>
  <c r="V59" i="22"/>
  <c r="AG59" i="22" s="1"/>
  <c r="T59" i="22"/>
  <c r="X59" i="22" s="1"/>
  <c r="Z59" i="22" s="1"/>
  <c r="S59" i="22"/>
  <c r="Q59" i="22"/>
  <c r="K59" i="22"/>
  <c r="AH58" i="22"/>
  <c r="V58" i="22"/>
  <c r="W58" i="22" s="1"/>
  <c r="T58" i="22"/>
  <c r="X58" i="22" s="1"/>
  <c r="Z58" i="22" s="1"/>
  <c r="S58" i="22"/>
  <c r="Q58" i="22"/>
  <c r="K58" i="22"/>
  <c r="AH57" i="22"/>
  <c r="W57" i="22"/>
  <c r="V57" i="22"/>
  <c r="AG57" i="22" s="1"/>
  <c r="T57" i="22"/>
  <c r="X57" i="22" s="1"/>
  <c r="Z57" i="22" s="1"/>
  <c r="S57" i="22"/>
  <c r="Q57" i="22"/>
  <c r="K57" i="22"/>
  <c r="AH56" i="22"/>
  <c r="AG56" i="22"/>
  <c r="W56" i="22"/>
  <c r="V56" i="22"/>
  <c r="T56" i="22"/>
  <c r="X56" i="22" s="1"/>
  <c r="Z56" i="22" s="1"/>
  <c r="S56" i="22"/>
  <c r="Q56" i="22"/>
  <c r="K56" i="22"/>
  <c r="AH55" i="22"/>
  <c r="W55" i="22"/>
  <c r="V55" i="22"/>
  <c r="AG55" i="22" s="1"/>
  <c r="T55" i="22"/>
  <c r="X55" i="22" s="1"/>
  <c r="Z55" i="22" s="1"/>
  <c r="S55" i="22"/>
  <c r="Q55" i="22"/>
  <c r="K55" i="22"/>
  <c r="AH54" i="22"/>
  <c r="V54" i="22"/>
  <c r="W54" i="22" s="1"/>
  <c r="T54" i="22"/>
  <c r="X54" i="22" s="1"/>
  <c r="Z54" i="22" s="1"/>
  <c r="S54" i="22"/>
  <c r="Q54" i="22"/>
  <c r="K54" i="22"/>
  <c r="AH53" i="22"/>
  <c r="W53" i="22"/>
  <c r="V53" i="22"/>
  <c r="AG53" i="22" s="1"/>
  <c r="T53" i="22"/>
  <c r="X53" i="22" s="1"/>
  <c r="Z53" i="22" s="1"/>
  <c r="S53" i="22"/>
  <c r="Q53" i="22"/>
  <c r="K53" i="22"/>
  <c r="AH52" i="22"/>
  <c r="AG52" i="22"/>
  <c r="W52" i="22"/>
  <c r="V52" i="22"/>
  <c r="T52" i="22"/>
  <c r="X52" i="22" s="1"/>
  <c r="Z52" i="22" s="1"/>
  <c r="S52" i="22"/>
  <c r="Q52" i="22"/>
  <c r="K52" i="22"/>
  <c r="AH51" i="22"/>
  <c r="W51" i="22"/>
  <c r="V51" i="22"/>
  <c r="AG51" i="22" s="1"/>
  <c r="T51" i="22"/>
  <c r="X51" i="22" s="1"/>
  <c r="Z51" i="22" s="1"/>
  <c r="S51" i="22"/>
  <c r="Q51" i="22"/>
  <c r="K51" i="22"/>
  <c r="AH50" i="22"/>
  <c r="V50" i="22"/>
  <c r="W50" i="22" s="1"/>
  <c r="T50" i="22"/>
  <c r="X50" i="22" s="1"/>
  <c r="Z50" i="22" s="1"/>
  <c r="S50" i="22"/>
  <c r="Q50" i="22"/>
  <c r="K50" i="22"/>
  <c r="AH49" i="22"/>
  <c r="W49" i="22"/>
  <c r="V49" i="22"/>
  <c r="AG49" i="22" s="1"/>
  <c r="T49" i="22"/>
  <c r="X49" i="22" s="1"/>
  <c r="Z49" i="22" s="1"/>
  <c r="S49" i="22"/>
  <c r="Q49" i="22"/>
  <c r="K49" i="22"/>
  <c r="AH48" i="22"/>
  <c r="AG48" i="22"/>
  <c r="W48" i="22"/>
  <c r="V48" i="22"/>
  <c r="T48" i="22"/>
  <c r="X48" i="22" s="1"/>
  <c r="Z48" i="22" s="1"/>
  <c r="S48" i="22"/>
  <c r="Q48" i="22"/>
  <c r="K48" i="22"/>
  <c r="AH47" i="22"/>
  <c r="W47" i="22"/>
  <c r="V47" i="22"/>
  <c r="AG47" i="22" s="1"/>
  <c r="T47" i="22"/>
  <c r="X47" i="22" s="1"/>
  <c r="Z47" i="22" s="1"/>
  <c r="S47" i="22"/>
  <c r="Q47" i="22"/>
  <c r="K47" i="22"/>
  <c r="AH46" i="22"/>
  <c r="V46" i="22"/>
  <c r="W46" i="22" s="1"/>
  <c r="T46" i="22"/>
  <c r="X46" i="22" s="1"/>
  <c r="Z46" i="22" s="1"/>
  <c r="S46" i="22"/>
  <c r="Q46" i="22"/>
  <c r="K46" i="22"/>
  <c r="AH45" i="22"/>
  <c r="W45" i="22"/>
  <c r="V45" i="22"/>
  <c r="AG45" i="22" s="1"/>
  <c r="T45" i="22"/>
  <c r="X45" i="22" s="1"/>
  <c r="Z45" i="22" s="1"/>
  <c r="S45" i="22"/>
  <c r="Q45" i="22"/>
  <c r="K45" i="22"/>
  <c r="AH44" i="22"/>
  <c r="AG44" i="22"/>
  <c r="W44" i="22"/>
  <c r="V44" i="22"/>
  <c r="T44" i="22"/>
  <c r="X44" i="22" s="1"/>
  <c r="Z44" i="22" s="1"/>
  <c r="S44" i="22"/>
  <c r="Q44" i="22"/>
  <c r="K44" i="22"/>
  <c r="AH43" i="22"/>
  <c r="V43" i="22"/>
  <c r="AG43" i="22" s="1"/>
  <c r="T43" i="22"/>
  <c r="X43" i="22" s="1"/>
  <c r="Z43" i="22" s="1"/>
  <c r="S43" i="22"/>
  <c r="Q43" i="22"/>
  <c r="K43" i="22"/>
  <c r="AH42" i="22"/>
  <c r="W42" i="22"/>
  <c r="V42" i="22"/>
  <c r="AG42" i="22" s="1"/>
  <c r="T42" i="22"/>
  <c r="X42" i="22" s="1"/>
  <c r="Z42" i="22" s="1"/>
  <c r="S42" i="22"/>
  <c r="Q42" i="22"/>
  <c r="K42" i="22"/>
  <c r="AH41" i="22"/>
  <c r="V41" i="22"/>
  <c r="W41" i="22" s="1"/>
  <c r="T41" i="22"/>
  <c r="X41" i="22" s="1"/>
  <c r="Z41" i="22" s="1"/>
  <c r="S41" i="22"/>
  <c r="Q41" i="22"/>
  <c r="K41" i="22"/>
  <c r="AH40" i="22"/>
  <c r="W40" i="22"/>
  <c r="V40" i="22"/>
  <c r="AG40" i="22" s="1"/>
  <c r="T40" i="22"/>
  <c r="X40" i="22" s="1"/>
  <c r="Z40" i="22" s="1"/>
  <c r="S40" i="22"/>
  <c r="Q40" i="22"/>
  <c r="K40" i="22"/>
  <c r="AH39" i="22"/>
  <c r="V39" i="22"/>
  <c r="W39" i="22" s="1"/>
  <c r="T39" i="22"/>
  <c r="X39" i="22" s="1"/>
  <c r="Z39" i="22" s="1"/>
  <c r="S39" i="22"/>
  <c r="Q39" i="22"/>
  <c r="K39" i="22"/>
  <c r="AH38" i="22"/>
  <c r="W38" i="22"/>
  <c r="V38" i="22"/>
  <c r="AG38" i="22" s="1"/>
  <c r="T38" i="22"/>
  <c r="X38" i="22" s="1"/>
  <c r="Z38" i="22" s="1"/>
  <c r="S38" i="22"/>
  <c r="Q38" i="22"/>
  <c r="K38" i="22"/>
  <c r="AH37" i="22"/>
  <c r="V37" i="22"/>
  <c r="W37" i="22" s="1"/>
  <c r="T37" i="22"/>
  <c r="X37" i="22" s="1"/>
  <c r="Z37" i="22" s="1"/>
  <c r="S37" i="22"/>
  <c r="Q37" i="22"/>
  <c r="K37" i="22"/>
  <c r="AH36" i="22"/>
  <c r="W36" i="22"/>
  <c r="V36" i="22"/>
  <c r="AG36" i="22" s="1"/>
  <c r="T36" i="22"/>
  <c r="X36" i="22" s="1"/>
  <c r="Z36" i="22" s="1"/>
  <c r="S36" i="22"/>
  <c r="Q36" i="22"/>
  <c r="K36" i="22"/>
  <c r="AH35" i="22"/>
  <c r="V35" i="22"/>
  <c r="W35" i="22" s="1"/>
  <c r="T35" i="22"/>
  <c r="X35" i="22" s="1"/>
  <c r="Z35" i="22" s="1"/>
  <c r="S35" i="22"/>
  <c r="Q35" i="22"/>
  <c r="K35" i="22"/>
  <c r="AH34" i="22"/>
  <c r="W34" i="22"/>
  <c r="V34" i="22"/>
  <c r="AG34" i="22" s="1"/>
  <c r="T34" i="22"/>
  <c r="X34" i="22" s="1"/>
  <c r="Z34" i="22" s="1"/>
  <c r="S34" i="22"/>
  <c r="Q34" i="22"/>
  <c r="K34" i="22"/>
  <c r="AH33" i="22"/>
  <c r="V33" i="22"/>
  <c r="W33" i="22" s="1"/>
  <c r="T33" i="22"/>
  <c r="X33" i="22" s="1"/>
  <c r="Z33" i="22" s="1"/>
  <c r="S33" i="22"/>
  <c r="Q33" i="22"/>
  <c r="K33" i="22"/>
  <c r="AH32" i="22"/>
  <c r="W32" i="22"/>
  <c r="V32" i="22"/>
  <c r="AG32" i="22" s="1"/>
  <c r="T32" i="22"/>
  <c r="X32" i="22" s="1"/>
  <c r="Z32" i="22" s="1"/>
  <c r="S32" i="22"/>
  <c r="Q32" i="22"/>
  <c r="K32" i="22"/>
  <c r="AH31" i="22"/>
  <c r="AH30" i="22"/>
  <c r="AG30" i="22"/>
  <c r="AH29" i="22"/>
  <c r="AH28" i="22"/>
  <c r="AG28" i="22"/>
  <c r="AH27" i="22"/>
  <c r="AG27" i="22"/>
  <c r="AH26" i="22"/>
  <c r="AG26" i="22"/>
  <c r="AH25" i="22"/>
  <c r="V25" i="22"/>
  <c r="AG25" i="22" s="1"/>
  <c r="T25" i="22"/>
  <c r="X25" i="22" s="1"/>
  <c r="Z25" i="22" s="1"/>
  <c r="S25" i="22"/>
  <c r="Q25" i="22"/>
  <c r="K25" i="22"/>
  <c r="AH24" i="22"/>
  <c r="V24" i="22"/>
  <c r="AG24" i="22" s="1"/>
  <c r="T24" i="22"/>
  <c r="X24" i="22" s="1"/>
  <c r="Z24" i="22" s="1"/>
  <c r="S24" i="22"/>
  <c r="Q24" i="22"/>
  <c r="K24" i="22"/>
  <c r="AH23" i="22"/>
  <c r="V23" i="22"/>
  <c r="AG23" i="22" s="1"/>
  <c r="T23" i="22"/>
  <c r="X23" i="22" s="1"/>
  <c r="Z23" i="22" s="1"/>
  <c r="S23" i="22"/>
  <c r="Q23" i="22"/>
  <c r="K23" i="22"/>
  <c r="AH22" i="22"/>
  <c r="W22" i="22"/>
  <c r="V22" i="22"/>
  <c r="AG22" i="22" s="1"/>
  <c r="T22" i="22"/>
  <c r="X22" i="22" s="1"/>
  <c r="Z22" i="22" s="1"/>
  <c r="S22" i="22"/>
  <c r="Q22" i="22"/>
  <c r="K22" i="22"/>
  <c r="AH21" i="22"/>
  <c r="W21" i="22"/>
  <c r="V21" i="22"/>
  <c r="AG21" i="22" s="1"/>
  <c r="T21" i="22"/>
  <c r="X21" i="22" s="1"/>
  <c r="Z21" i="22" s="1"/>
  <c r="S21" i="22"/>
  <c r="Q21" i="22"/>
  <c r="K21" i="22"/>
  <c r="AH20" i="22"/>
  <c r="V20" i="22"/>
  <c r="AG20" i="22" s="1"/>
  <c r="T20" i="22"/>
  <c r="X20" i="22" s="1"/>
  <c r="Z20" i="22" s="1"/>
  <c r="S20" i="22"/>
  <c r="Q20" i="22"/>
  <c r="K20" i="22"/>
  <c r="AH19" i="22"/>
  <c r="V19" i="22"/>
  <c r="AG19" i="22" s="1"/>
  <c r="T19" i="22"/>
  <c r="X19" i="22" s="1"/>
  <c r="Z19" i="22" s="1"/>
  <c r="S19" i="22"/>
  <c r="Q19" i="22"/>
  <c r="K19" i="22"/>
  <c r="AH18" i="22"/>
  <c r="W18" i="22"/>
  <c r="V18" i="22"/>
  <c r="AG18" i="22" s="1"/>
  <c r="T18" i="22"/>
  <c r="X18" i="22" s="1"/>
  <c r="Z18" i="22" s="1"/>
  <c r="S18" i="22"/>
  <c r="Q18" i="22"/>
  <c r="K18" i="22"/>
  <c r="AH17" i="22"/>
  <c r="V17" i="22"/>
  <c r="AG17" i="22" s="1"/>
  <c r="T17" i="22"/>
  <c r="X17" i="22" s="1"/>
  <c r="Z17" i="22" s="1"/>
  <c r="S17" i="22"/>
  <c r="Q17" i="22"/>
  <c r="K17" i="22"/>
  <c r="AH16" i="22"/>
  <c r="V16" i="22"/>
  <c r="AG16" i="22" s="1"/>
  <c r="T16" i="22"/>
  <c r="X16" i="22" s="1"/>
  <c r="Z16" i="22" s="1"/>
  <c r="S16" i="22"/>
  <c r="Q16" i="22"/>
  <c r="K16" i="22"/>
  <c r="AH15" i="22"/>
  <c r="V15" i="22"/>
  <c r="AG15" i="22" s="1"/>
  <c r="T15" i="22"/>
  <c r="X15" i="22" s="1"/>
  <c r="Z15" i="22" s="1"/>
  <c r="S15" i="22"/>
  <c r="Q15" i="22"/>
  <c r="K15" i="22"/>
  <c r="AH14" i="22"/>
  <c r="W14" i="22"/>
  <c r="V14" i="22"/>
  <c r="AG14" i="22" s="1"/>
  <c r="T14" i="22"/>
  <c r="X14" i="22" s="1"/>
  <c r="Z14" i="22" s="1"/>
  <c r="S14" i="22"/>
  <c r="Q14" i="22"/>
  <c r="K14" i="22"/>
  <c r="AH13" i="22"/>
  <c r="V13" i="22"/>
  <c r="AG13" i="22" s="1"/>
  <c r="T13" i="22"/>
  <c r="X13" i="22" s="1"/>
  <c r="Z13" i="22" s="1"/>
  <c r="S13" i="22"/>
  <c r="Q13" i="22"/>
  <c r="K13" i="22"/>
  <c r="AH12" i="22"/>
  <c r="W12" i="22"/>
  <c r="V12" i="22"/>
  <c r="AG12" i="22" s="1"/>
  <c r="T12" i="22"/>
  <c r="X12" i="22" s="1"/>
  <c r="Z12" i="22" s="1"/>
  <c r="S12" i="22"/>
  <c r="Q12" i="22"/>
  <c r="K12" i="22"/>
  <c r="AH11" i="22"/>
  <c r="W11" i="22"/>
  <c r="V11" i="22"/>
  <c r="AG11" i="22" s="1"/>
  <c r="T11" i="22"/>
  <c r="X11" i="22" s="1"/>
  <c r="Z11" i="22" s="1"/>
  <c r="S11" i="22"/>
  <c r="Q11" i="22"/>
  <c r="K11" i="22"/>
  <c r="AH10" i="22"/>
  <c r="W10" i="22"/>
  <c r="V10" i="22"/>
  <c r="AG10" i="22" s="1"/>
  <c r="T10" i="22"/>
  <c r="X10" i="22" s="1"/>
  <c r="Z10" i="22" s="1"/>
  <c r="S10" i="22"/>
  <c r="Q10" i="22"/>
  <c r="K10" i="22"/>
  <c r="AH9" i="22"/>
  <c r="V9" i="22"/>
  <c r="AG9" i="22" s="1"/>
  <c r="T9" i="22"/>
  <c r="X9" i="22" s="1"/>
  <c r="Z9" i="22" s="1"/>
  <c r="S9" i="22"/>
  <c r="Q9" i="22"/>
  <c r="K9" i="22"/>
  <c r="AH8" i="22"/>
  <c r="V8" i="22"/>
  <c r="AG8" i="22" s="1"/>
  <c r="T8" i="22"/>
  <c r="X8" i="22" s="1"/>
  <c r="Z8" i="22" s="1"/>
  <c r="S8" i="22"/>
  <c r="Q8" i="22"/>
  <c r="K8" i="22"/>
  <c r="AH7" i="22"/>
  <c r="W7" i="22"/>
  <c r="V7" i="22"/>
  <c r="AG7" i="22" s="1"/>
  <c r="T7" i="22"/>
  <c r="X7" i="22" s="1"/>
  <c r="Z7" i="22" s="1"/>
  <c r="S7" i="22"/>
  <c r="Q7" i="22"/>
  <c r="K7" i="22"/>
  <c r="AH6" i="22"/>
  <c r="W6" i="22"/>
  <c r="V6" i="22"/>
  <c r="AG6" i="22" s="1"/>
  <c r="T6" i="22"/>
  <c r="X6" i="22" s="1"/>
  <c r="Z6" i="22" s="1"/>
  <c r="S6" i="22"/>
  <c r="Q6" i="22"/>
  <c r="K6" i="22"/>
  <c r="AH5" i="22"/>
  <c r="V5" i="22"/>
  <c r="AG5" i="22" s="1"/>
  <c r="T5" i="22"/>
  <c r="X5" i="22" s="1"/>
  <c r="Z5" i="22" s="1"/>
  <c r="S5" i="22"/>
  <c r="Q5" i="22"/>
  <c r="K5" i="22"/>
  <c r="AH4" i="22"/>
  <c r="V4" i="22"/>
  <c r="AG4" i="22" s="1"/>
  <c r="T4" i="22"/>
  <c r="X4" i="22" s="1"/>
  <c r="Z4" i="22" s="1"/>
  <c r="S4" i="22"/>
  <c r="Q4" i="22"/>
  <c r="K4" i="22"/>
  <c r="AH3" i="22"/>
  <c r="W3" i="22"/>
  <c r="V3" i="22"/>
  <c r="AG3" i="22" s="1"/>
  <c r="T3" i="22"/>
  <c r="X3" i="22" s="1"/>
  <c r="Z3" i="22" s="1"/>
  <c r="S3" i="22"/>
  <c r="Q3" i="22"/>
  <c r="K3" i="22"/>
  <c r="AH2" i="22"/>
  <c r="V2" i="22"/>
  <c r="AG2" i="22" s="1"/>
  <c r="T2" i="22"/>
  <c r="X2" i="22" s="1"/>
  <c r="Z2" i="22" s="1"/>
  <c r="S2" i="22"/>
  <c r="Q2" i="22"/>
  <c r="K2" i="22"/>
  <c r="AL267" i="21"/>
  <c r="AI267" i="21"/>
  <c r="AH267" i="21"/>
  <c r="AK267" i="21" s="1"/>
  <c r="AL266" i="21"/>
  <c r="AN266" i="21" s="1"/>
  <c r="AI266" i="21"/>
  <c r="AH266" i="21"/>
  <c r="AK266" i="21" s="1"/>
  <c r="AL265" i="21"/>
  <c r="AM265" i="21" s="1"/>
  <c r="AP265" i="21" s="1"/>
  <c r="AI265" i="21"/>
  <c r="AH265" i="21"/>
  <c r="AK265" i="21" s="1"/>
  <c r="AL264" i="21"/>
  <c r="AN264" i="21" s="1"/>
  <c r="AI264" i="21"/>
  <c r="AH264" i="21"/>
  <c r="AK264" i="21" s="1"/>
  <c r="AL263" i="21"/>
  <c r="AN263" i="21" s="1"/>
  <c r="AI263" i="21"/>
  <c r="AH263" i="21"/>
  <c r="AK263" i="21" s="1"/>
  <c r="AL262" i="21"/>
  <c r="AN262" i="21" s="1"/>
  <c r="AI262" i="21"/>
  <c r="AH262" i="21"/>
  <c r="AK262" i="21" s="1"/>
  <c r="AL261" i="21"/>
  <c r="AN261" i="21" s="1"/>
  <c r="AH261" i="21"/>
  <c r="AK261" i="21" s="1"/>
  <c r="AL260" i="21"/>
  <c r="AN260" i="21" s="1"/>
  <c r="AI260" i="21"/>
  <c r="AH260" i="21"/>
  <c r="AK260" i="21" s="1"/>
  <c r="AL259" i="21"/>
  <c r="AN259" i="21" s="1"/>
  <c r="AH259" i="21"/>
  <c r="AK259" i="21" s="1"/>
  <c r="AL258" i="21"/>
  <c r="AN258" i="21" s="1"/>
  <c r="AI258" i="21"/>
  <c r="AH258" i="21"/>
  <c r="AK258" i="21" s="1"/>
  <c r="AL257" i="21"/>
  <c r="AN257" i="21" s="1"/>
  <c r="AI257" i="21"/>
  <c r="AH257" i="21"/>
  <c r="AK257" i="21" s="1"/>
  <c r="AL256" i="21"/>
  <c r="AN256" i="21" s="1"/>
  <c r="AI256" i="21"/>
  <c r="AH256" i="21"/>
  <c r="AK256" i="21" s="1"/>
  <c r="AL255" i="21"/>
  <c r="AN255" i="21" s="1"/>
  <c r="AI255" i="21"/>
  <c r="AH255" i="21"/>
  <c r="AK255" i="21" s="1"/>
  <c r="AL254" i="21"/>
  <c r="AN254" i="21" s="1"/>
  <c r="AI254" i="21"/>
  <c r="AH254" i="21"/>
  <c r="AK254" i="21" s="1"/>
  <c r="AL253" i="21"/>
  <c r="AN253" i="21" s="1"/>
  <c r="AI253" i="21"/>
  <c r="AH253" i="21"/>
  <c r="AK253" i="21" s="1"/>
  <c r="AL252" i="21"/>
  <c r="AN252" i="21" s="1"/>
  <c r="AH252" i="21"/>
  <c r="AK252" i="21" s="1"/>
  <c r="AL251" i="21"/>
  <c r="AN251" i="21" s="1"/>
  <c r="AH251" i="21"/>
  <c r="AK251" i="21" s="1"/>
  <c r="AL250" i="21"/>
  <c r="AN250" i="21" s="1"/>
  <c r="AI250" i="21"/>
  <c r="AH250" i="21"/>
  <c r="AK250" i="21" s="1"/>
  <c r="AL249" i="21"/>
  <c r="AI249" i="21"/>
  <c r="AH249" i="21"/>
  <c r="AK249" i="21" s="1"/>
  <c r="AL248" i="21"/>
  <c r="AN248" i="21" s="1"/>
  <c r="AI248" i="21"/>
  <c r="AH248" i="21"/>
  <c r="AK248" i="21" s="1"/>
  <c r="AL247" i="21"/>
  <c r="AI247" i="21"/>
  <c r="AH247" i="21"/>
  <c r="AK247" i="21" s="1"/>
  <c r="AL246" i="21"/>
  <c r="AN246" i="21" s="1"/>
  <c r="AI246" i="21"/>
  <c r="AH246" i="21"/>
  <c r="AK246" i="21" s="1"/>
  <c r="AL245" i="21"/>
  <c r="AI245" i="21"/>
  <c r="AH245" i="21"/>
  <c r="AK245" i="21" s="1"/>
  <c r="AL244" i="21"/>
  <c r="AN244" i="21" s="1"/>
  <c r="AI244" i="21"/>
  <c r="AH244" i="21"/>
  <c r="AL243" i="21"/>
  <c r="AI243" i="21"/>
  <c r="AH243" i="21"/>
  <c r="AK243" i="21" s="1"/>
  <c r="AL242" i="21"/>
  <c r="AN242" i="21" s="1"/>
  <c r="AH242" i="21"/>
  <c r="AL241" i="21"/>
  <c r="AH241" i="21"/>
  <c r="AK241" i="21" s="1"/>
  <c r="AL240" i="21"/>
  <c r="AN240" i="21" s="1"/>
  <c r="AH240" i="21"/>
  <c r="AL239" i="21"/>
  <c r="AI239" i="21"/>
  <c r="AH239" i="21"/>
  <c r="AK239" i="21" s="1"/>
  <c r="AL238" i="21"/>
  <c r="AN238" i="21" s="1"/>
  <c r="AI238" i="21"/>
  <c r="AH238" i="21"/>
  <c r="AL237" i="21"/>
  <c r="AI237" i="21"/>
  <c r="AH237" i="21"/>
  <c r="AK237" i="21" s="1"/>
  <c r="AL236" i="21"/>
  <c r="AN236" i="21" s="1"/>
  <c r="AI236" i="21"/>
  <c r="AH236" i="21"/>
  <c r="AL235" i="21"/>
  <c r="AI235" i="21"/>
  <c r="AH235" i="21"/>
  <c r="AK235" i="21" s="1"/>
  <c r="AL234" i="21"/>
  <c r="AN234" i="21" s="1"/>
  <c r="AI234" i="21"/>
  <c r="AH234" i="21"/>
  <c r="AL233" i="21"/>
  <c r="AI233" i="21"/>
  <c r="AH233" i="21"/>
  <c r="AK233" i="21" s="1"/>
  <c r="AL232" i="21"/>
  <c r="AN232" i="21" s="1"/>
  <c r="AI232" i="21"/>
  <c r="AH232" i="21"/>
  <c r="AL231" i="21"/>
  <c r="AI231" i="21"/>
  <c r="AH231" i="21"/>
  <c r="AK231" i="21" s="1"/>
  <c r="AL230" i="21"/>
  <c r="AN230" i="21" s="1"/>
  <c r="AI230" i="21"/>
  <c r="AH230" i="21"/>
  <c r="AL229" i="21"/>
  <c r="AI229" i="21"/>
  <c r="AH229" i="21"/>
  <c r="AK229" i="21" s="1"/>
  <c r="AL228" i="21"/>
  <c r="AN228" i="21" s="1"/>
  <c r="AI228" i="21"/>
  <c r="AH228" i="21"/>
  <c r="AL227" i="21"/>
  <c r="AI227" i="21"/>
  <c r="AH227" i="21"/>
  <c r="AK227" i="21" s="1"/>
  <c r="AL226" i="21"/>
  <c r="AN226" i="21" s="1"/>
  <c r="AI226" i="21"/>
  <c r="AH226" i="21"/>
  <c r="AL225" i="21"/>
  <c r="AI225" i="21"/>
  <c r="AH225" i="21"/>
  <c r="AK225" i="21" s="1"/>
  <c r="AL224" i="21"/>
  <c r="AN224" i="21" s="1"/>
  <c r="AI224" i="21"/>
  <c r="AH224" i="21"/>
  <c r="AL223" i="2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I210" i="21"/>
  <c r="AH210" i="21"/>
  <c r="AK210" i="21" s="1"/>
  <c r="AL209" i="21"/>
  <c r="AI209" i="21"/>
  <c r="AH209" i="21"/>
  <c r="AK209" i="21" s="1"/>
  <c r="AL208" i="21"/>
  <c r="AI208" i="21"/>
  <c r="AH208" i="21"/>
  <c r="AK208" i="21" s="1"/>
  <c r="AL207" i="21"/>
  <c r="AI207" i="21"/>
  <c r="AH207" i="21"/>
  <c r="AB207" i="21"/>
  <c r="AL206" i="21"/>
  <c r="AN206" i="21" s="1"/>
  <c r="AI206" i="21"/>
  <c r="AH206" i="21"/>
  <c r="AK206" i="21" s="1"/>
  <c r="AP205" i="21"/>
  <c r="AN205" i="21"/>
  <c r="AI205" i="21"/>
  <c r="AH205" i="21"/>
  <c r="AK205" i="21" s="1"/>
  <c r="AL204" i="21"/>
  <c r="AN204" i="21" s="1"/>
  <c r="AI204" i="21"/>
  <c r="AH204" i="21"/>
  <c r="AK204" i="21" s="1"/>
  <c r="AL203" i="21"/>
  <c r="AN203" i="21" s="1"/>
  <c r="AI203" i="21"/>
  <c r="AH203" i="21"/>
  <c r="AK203" i="21" s="1"/>
  <c r="AH200" i="21"/>
  <c r="V200" i="21"/>
  <c r="AG200" i="21" s="1"/>
  <c r="T200" i="21"/>
  <c r="X200" i="21" s="1"/>
  <c r="Z200" i="21" s="1"/>
  <c r="S200" i="21"/>
  <c r="Q200" i="21"/>
  <c r="K200" i="21"/>
  <c r="AH199" i="21"/>
  <c r="V199" i="21"/>
  <c r="W199" i="21" s="1"/>
  <c r="T199" i="21"/>
  <c r="X199" i="21" s="1"/>
  <c r="Z199" i="21" s="1"/>
  <c r="S199" i="21"/>
  <c r="Q199" i="21"/>
  <c r="AH198" i="21"/>
  <c r="W198" i="21"/>
  <c r="V198" i="21"/>
  <c r="T198" i="21"/>
  <c r="X198" i="21" s="1"/>
  <c r="Z198" i="21" s="1"/>
  <c r="S198" i="21"/>
  <c r="Q198" i="21"/>
  <c r="AH197" i="21"/>
  <c r="W197" i="21"/>
  <c r="V197" i="21"/>
  <c r="T197" i="21"/>
  <c r="X197" i="21" s="1"/>
  <c r="Z197" i="21" s="1"/>
  <c r="S197" i="21"/>
  <c r="Q197" i="21"/>
  <c r="AH196" i="21"/>
  <c r="W196" i="21"/>
  <c r="V196" i="21"/>
  <c r="T196" i="21"/>
  <c r="X196" i="21" s="1"/>
  <c r="Z196" i="21" s="1"/>
  <c r="S196" i="21"/>
  <c r="Q196" i="21"/>
  <c r="AH195" i="21"/>
  <c r="W195" i="21"/>
  <c r="V195" i="21"/>
  <c r="T195" i="21"/>
  <c r="X195" i="21" s="1"/>
  <c r="Z195" i="21" s="1"/>
  <c r="S195" i="21"/>
  <c r="Q195" i="21"/>
  <c r="AH194" i="21"/>
  <c r="W194" i="21"/>
  <c r="V194" i="21"/>
  <c r="T194" i="21"/>
  <c r="X194" i="21" s="1"/>
  <c r="Z194" i="21" s="1"/>
  <c r="S194" i="21"/>
  <c r="Q194" i="21"/>
  <c r="AH193" i="21"/>
  <c r="W193" i="21"/>
  <c r="V193" i="21"/>
  <c r="T193" i="21"/>
  <c r="X193" i="21" s="1"/>
  <c r="Z193" i="21" s="1"/>
  <c r="S193" i="21"/>
  <c r="Q193" i="21"/>
  <c r="AH192" i="21"/>
  <c r="W192" i="21"/>
  <c r="V192" i="21"/>
  <c r="T192" i="21"/>
  <c r="X192" i="21" s="1"/>
  <c r="Z192" i="21" s="1"/>
  <c r="S192" i="21"/>
  <c r="Q192" i="21"/>
  <c r="AH191" i="21"/>
  <c r="W191" i="21"/>
  <c r="V191" i="21"/>
  <c r="T191" i="21"/>
  <c r="X191" i="21" s="1"/>
  <c r="Z191" i="21" s="1"/>
  <c r="S191" i="21"/>
  <c r="Q191" i="21"/>
  <c r="AH190" i="21"/>
  <c r="W190" i="21"/>
  <c r="V190" i="21"/>
  <c r="T190" i="21"/>
  <c r="X190" i="21" s="1"/>
  <c r="Z190" i="21" s="1"/>
  <c r="S190" i="21"/>
  <c r="Q190" i="21"/>
  <c r="AH189" i="21"/>
  <c r="W189" i="21"/>
  <c r="V189" i="21"/>
  <c r="T189" i="21"/>
  <c r="X189" i="21" s="1"/>
  <c r="Z189" i="21" s="1"/>
  <c r="S189" i="21"/>
  <c r="Q189" i="21"/>
  <c r="AH188" i="21"/>
  <c r="W188" i="21"/>
  <c r="V188" i="21"/>
  <c r="T188" i="21"/>
  <c r="X188" i="21" s="1"/>
  <c r="Z188" i="21" s="1"/>
  <c r="S188" i="21"/>
  <c r="Q188" i="21"/>
  <c r="AH187" i="21"/>
  <c r="W187" i="21"/>
  <c r="V187" i="21"/>
  <c r="T187" i="21"/>
  <c r="X187" i="21" s="1"/>
  <c r="Z187" i="21" s="1"/>
  <c r="S187" i="21"/>
  <c r="Q187" i="21"/>
  <c r="AH186" i="21"/>
  <c r="W186" i="21"/>
  <c r="V186" i="21"/>
  <c r="T186" i="21"/>
  <c r="X186" i="21" s="1"/>
  <c r="Z186" i="21" s="1"/>
  <c r="S186" i="21"/>
  <c r="Q186" i="21"/>
  <c r="AH185" i="21"/>
  <c r="W185" i="21"/>
  <c r="V185" i="21"/>
  <c r="T185" i="21"/>
  <c r="X185" i="21" s="1"/>
  <c r="Z185" i="21" s="1"/>
  <c r="S185" i="21"/>
  <c r="Q185" i="21"/>
  <c r="AH184" i="21"/>
  <c r="W184" i="21"/>
  <c r="V184" i="21"/>
  <c r="T184" i="21"/>
  <c r="X184" i="21" s="1"/>
  <c r="Z184" i="21" s="1"/>
  <c r="S184" i="21"/>
  <c r="Q184" i="21"/>
  <c r="AH183" i="21"/>
  <c r="W183" i="21"/>
  <c r="V183" i="21"/>
  <c r="T183" i="21"/>
  <c r="X183" i="21" s="1"/>
  <c r="Z183" i="21" s="1"/>
  <c r="S183" i="21"/>
  <c r="Q183" i="21"/>
  <c r="AH182" i="21"/>
  <c r="W182" i="21"/>
  <c r="V182" i="21"/>
  <c r="T182" i="21"/>
  <c r="X182" i="21" s="1"/>
  <c r="Z182" i="21" s="1"/>
  <c r="S182" i="21"/>
  <c r="Q182" i="21"/>
  <c r="AH181" i="21"/>
  <c r="W181" i="21"/>
  <c r="V181" i="21"/>
  <c r="T181" i="21"/>
  <c r="X181" i="21" s="1"/>
  <c r="Z181" i="21" s="1"/>
  <c r="S181" i="21"/>
  <c r="Q181" i="21"/>
  <c r="AH180" i="21"/>
  <c r="W180" i="21"/>
  <c r="V180" i="21"/>
  <c r="T180" i="21"/>
  <c r="X180" i="21" s="1"/>
  <c r="Z180" i="21" s="1"/>
  <c r="S180" i="21"/>
  <c r="Q180" i="21"/>
  <c r="AH179" i="21"/>
  <c r="W179" i="21"/>
  <c r="V179" i="21"/>
  <c r="T179" i="21"/>
  <c r="X179" i="21" s="1"/>
  <c r="Z179" i="21" s="1"/>
  <c r="S179" i="21"/>
  <c r="Q179" i="21"/>
  <c r="AH178" i="21"/>
  <c r="W178" i="21"/>
  <c r="V178" i="21"/>
  <c r="T178" i="21"/>
  <c r="X178" i="21" s="1"/>
  <c r="Z178" i="21" s="1"/>
  <c r="S178" i="21"/>
  <c r="Q178" i="21"/>
  <c r="AH177" i="21"/>
  <c r="W177" i="21"/>
  <c r="V177" i="21"/>
  <c r="T177" i="21"/>
  <c r="X177" i="21" s="1"/>
  <c r="Z177" i="21" s="1"/>
  <c r="S177" i="21"/>
  <c r="Q177" i="21"/>
  <c r="AH176" i="21"/>
  <c r="W176" i="21"/>
  <c r="V176" i="21"/>
  <c r="T176" i="21"/>
  <c r="X176" i="21" s="1"/>
  <c r="Z176" i="21" s="1"/>
  <c r="S176" i="21"/>
  <c r="Q176" i="21"/>
  <c r="AH175" i="21"/>
  <c r="W175" i="21"/>
  <c r="V175" i="21"/>
  <c r="T175" i="21"/>
  <c r="X175" i="21" s="1"/>
  <c r="Z175" i="21" s="1"/>
  <c r="S175" i="21"/>
  <c r="Q175" i="21"/>
  <c r="AH174" i="21"/>
  <c r="W174" i="21"/>
  <c r="V174" i="21"/>
  <c r="T174" i="21"/>
  <c r="X174" i="21" s="1"/>
  <c r="Z174" i="21" s="1"/>
  <c r="S174" i="21"/>
  <c r="Q174" i="21"/>
  <c r="AH173" i="21"/>
  <c r="W173" i="21"/>
  <c r="V173" i="21"/>
  <c r="T173" i="21"/>
  <c r="X173" i="21" s="1"/>
  <c r="Z173" i="21" s="1"/>
  <c r="S173" i="21"/>
  <c r="Q173" i="21"/>
  <c r="AH172" i="21"/>
  <c r="W172" i="21"/>
  <c r="V172" i="21"/>
  <c r="T172" i="21"/>
  <c r="X172" i="21" s="1"/>
  <c r="Z172" i="21" s="1"/>
  <c r="S172" i="21"/>
  <c r="Q172" i="21"/>
  <c r="AH171" i="21"/>
  <c r="W171" i="21"/>
  <c r="V171" i="21"/>
  <c r="T171" i="21"/>
  <c r="X171" i="21" s="1"/>
  <c r="Z171" i="21" s="1"/>
  <c r="S171" i="21"/>
  <c r="Q171" i="21"/>
  <c r="AH170" i="21"/>
  <c r="W170" i="21"/>
  <c r="V170" i="21"/>
  <c r="T170" i="21"/>
  <c r="X170" i="21" s="1"/>
  <c r="Z170" i="21" s="1"/>
  <c r="S170" i="21"/>
  <c r="Q170" i="21"/>
  <c r="AH169" i="21"/>
  <c r="W169" i="21"/>
  <c r="V169" i="21"/>
  <c r="T169" i="21"/>
  <c r="X169" i="21" s="1"/>
  <c r="Z169" i="21" s="1"/>
  <c r="S169" i="21"/>
  <c r="Q169" i="21"/>
  <c r="AH168" i="21"/>
  <c r="W168" i="21"/>
  <c r="V168" i="21"/>
  <c r="T168" i="21"/>
  <c r="X168" i="21" s="1"/>
  <c r="Z168" i="21" s="1"/>
  <c r="S168" i="21"/>
  <c r="Q168" i="21"/>
  <c r="AH167" i="21"/>
  <c r="W167" i="21"/>
  <c r="V167" i="21"/>
  <c r="T167" i="21"/>
  <c r="X167" i="21" s="1"/>
  <c r="Z167" i="21" s="1"/>
  <c r="S167" i="21"/>
  <c r="Q167" i="21"/>
  <c r="AH166" i="21"/>
  <c r="W166" i="21"/>
  <c r="V166" i="21"/>
  <c r="T166" i="21"/>
  <c r="X166" i="21" s="1"/>
  <c r="Z166" i="21" s="1"/>
  <c r="S166" i="21"/>
  <c r="Q166" i="21"/>
  <c r="AH165" i="21"/>
  <c r="W165" i="21"/>
  <c r="V165" i="21"/>
  <c r="T165" i="21"/>
  <c r="X165" i="21" s="1"/>
  <c r="Z165" i="21" s="1"/>
  <c r="S165" i="21"/>
  <c r="Q165" i="21"/>
  <c r="AH164" i="21"/>
  <c r="W164" i="21"/>
  <c r="V164" i="21"/>
  <c r="T164" i="21"/>
  <c r="X164" i="21" s="1"/>
  <c r="Z164" i="21" s="1"/>
  <c r="S164" i="21"/>
  <c r="Q164" i="21"/>
  <c r="AH163" i="21"/>
  <c r="W163" i="21"/>
  <c r="V163" i="21"/>
  <c r="T163" i="21"/>
  <c r="X163" i="21" s="1"/>
  <c r="Z163" i="21" s="1"/>
  <c r="S163" i="21"/>
  <c r="Q163" i="21"/>
  <c r="AH162" i="21"/>
  <c r="W162" i="21"/>
  <c r="V162" i="21"/>
  <c r="T162" i="21"/>
  <c r="X162" i="21" s="1"/>
  <c r="Z162" i="21" s="1"/>
  <c r="S162" i="21"/>
  <c r="Q162" i="21"/>
  <c r="AH161" i="21"/>
  <c r="W161" i="21"/>
  <c r="V161" i="21"/>
  <c r="T161" i="21"/>
  <c r="X161" i="21" s="1"/>
  <c r="Z161" i="21" s="1"/>
  <c r="S161" i="21"/>
  <c r="Q161" i="21"/>
  <c r="AH160" i="21"/>
  <c r="W160" i="21"/>
  <c r="V160" i="21"/>
  <c r="T160" i="21"/>
  <c r="X160" i="21" s="1"/>
  <c r="Z160" i="21" s="1"/>
  <c r="S160" i="21"/>
  <c r="Q160" i="21"/>
  <c r="AH159" i="21"/>
  <c r="W159" i="21"/>
  <c r="V159" i="21"/>
  <c r="T159" i="21"/>
  <c r="X159" i="21" s="1"/>
  <c r="Z159" i="21" s="1"/>
  <c r="S159" i="21"/>
  <c r="Q159" i="21"/>
  <c r="AH158" i="21"/>
  <c r="W158" i="21"/>
  <c r="V158" i="21"/>
  <c r="T158" i="21"/>
  <c r="X158" i="21" s="1"/>
  <c r="Z158" i="21" s="1"/>
  <c r="S158" i="21"/>
  <c r="Q158" i="21"/>
  <c r="AH157" i="21"/>
  <c r="W157" i="21"/>
  <c r="V157" i="21"/>
  <c r="T157" i="21"/>
  <c r="X157" i="21" s="1"/>
  <c r="Z157" i="21" s="1"/>
  <c r="S157" i="21"/>
  <c r="Q157" i="21"/>
  <c r="AH156" i="21"/>
  <c r="W156" i="21"/>
  <c r="V156" i="21"/>
  <c r="T156" i="21"/>
  <c r="X156" i="21" s="1"/>
  <c r="Z156" i="21" s="1"/>
  <c r="S156" i="21"/>
  <c r="Q156" i="21"/>
  <c r="AH155" i="21"/>
  <c r="W155" i="21"/>
  <c r="V155" i="21"/>
  <c r="T155" i="21"/>
  <c r="X155" i="21" s="1"/>
  <c r="Z155" i="21" s="1"/>
  <c r="S155" i="21"/>
  <c r="Q155" i="21"/>
  <c r="AH154" i="21"/>
  <c r="W154" i="21"/>
  <c r="V154" i="21"/>
  <c r="T154" i="21"/>
  <c r="X154" i="21" s="1"/>
  <c r="Z154" i="21" s="1"/>
  <c r="S154" i="21"/>
  <c r="Q154" i="21"/>
  <c r="AH153" i="21"/>
  <c r="W153" i="21"/>
  <c r="V153" i="21"/>
  <c r="T153" i="21"/>
  <c r="X153" i="21" s="1"/>
  <c r="Z153" i="21" s="1"/>
  <c r="S153" i="21"/>
  <c r="Q153" i="21"/>
  <c r="AH152" i="21"/>
  <c r="W152" i="21"/>
  <c r="V152" i="21"/>
  <c r="T152" i="21"/>
  <c r="X152" i="21" s="1"/>
  <c r="Z152" i="21" s="1"/>
  <c r="S152" i="21"/>
  <c r="Q152" i="21"/>
  <c r="AH151" i="21"/>
  <c r="W151" i="21"/>
  <c r="V151" i="21"/>
  <c r="T151" i="21"/>
  <c r="X151" i="21" s="1"/>
  <c r="Z151" i="21" s="1"/>
  <c r="S151" i="21"/>
  <c r="Q151" i="21"/>
  <c r="AH150" i="21"/>
  <c r="W150" i="21"/>
  <c r="V150" i="21"/>
  <c r="T150" i="21"/>
  <c r="X150" i="21" s="1"/>
  <c r="Z150" i="21" s="1"/>
  <c r="S150" i="21"/>
  <c r="Q150" i="21"/>
  <c r="AH149" i="21"/>
  <c r="W149" i="21"/>
  <c r="V149" i="21"/>
  <c r="T149" i="21"/>
  <c r="X149" i="21" s="1"/>
  <c r="Z149" i="21" s="1"/>
  <c r="S149" i="21"/>
  <c r="Q149" i="21"/>
  <c r="AH148" i="21"/>
  <c r="W148" i="21"/>
  <c r="V148" i="21"/>
  <c r="T148" i="21"/>
  <c r="X148" i="21" s="1"/>
  <c r="Z148" i="21" s="1"/>
  <c r="S148" i="21"/>
  <c r="Q148" i="21"/>
  <c r="AH147" i="21"/>
  <c r="W147" i="21"/>
  <c r="V147" i="21"/>
  <c r="T147" i="21"/>
  <c r="X147" i="21" s="1"/>
  <c r="Z147" i="21" s="1"/>
  <c r="S147" i="21"/>
  <c r="Q147" i="21"/>
  <c r="AH146" i="21"/>
  <c r="W146" i="21"/>
  <c r="V146" i="21"/>
  <c r="T146" i="21"/>
  <c r="X146" i="21" s="1"/>
  <c r="Z146" i="21" s="1"/>
  <c r="S146" i="21"/>
  <c r="Q146" i="21"/>
  <c r="AH145" i="21"/>
  <c r="W145" i="21"/>
  <c r="V145" i="21"/>
  <c r="T145" i="21"/>
  <c r="X145" i="21" s="1"/>
  <c r="Z145" i="21" s="1"/>
  <c r="S145" i="21"/>
  <c r="Q145" i="21"/>
  <c r="AH144" i="21"/>
  <c r="W144" i="21"/>
  <c r="V144" i="21"/>
  <c r="T144" i="21"/>
  <c r="X144" i="21" s="1"/>
  <c r="Z144" i="21" s="1"/>
  <c r="S144" i="21"/>
  <c r="Q144" i="21"/>
  <c r="AH143" i="21"/>
  <c r="W143" i="21"/>
  <c r="V143" i="21"/>
  <c r="T143" i="21"/>
  <c r="X143" i="21" s="1"/>
  <c r="Z143" i="21" s="1"/>
  <c r="S143" i="21"/>
  <c r="Q143" i="21"/>
  <c r="AH142" i="21"/>
  <c r="W142" i="21"/>
  <c r="V142" i="21"/>
  <c r="T142" i="21"/>
  <c r="X142" i="21" s="1"/>
  <c r="Z142" i="21" s="1"/>
  <c r="S142" i="21"/>
  <c r="Q142" i="21"/>
  <c r="AH141" i="21"/>
  <c r="W141" i="21"/>
  <c r="V141" i="21"/>
  <c r="T141" i="21"/>
  <c r="X141" i="21" s="1"/>
  <c r="Z141" i="21" s="1"/>
  <c r="S141" i="21"/>
  <c r="Q141" i="21"/>
  <c r="AH140" i="21"/>
  <c r="W140" i="21"/>
  <c r="V140" i="21"/>
  <c r="T140" i="21"/>
  <c r="X140" i="21" s="1"/>
  <c r="Z140" i="21" s="1"/>
  <c r="S140" i="21"/>
  <c r="Q140" i="21"/>
  <c r="AH139" i="21"/>
  <c r="W139" i="21"/>
  <c r="V139" i="21"/>
  <c r="T139" i="21"/>
  <c r="X139" i="21" s="1"/>
  <c r="Z139" i="21" s="1"/>
  <c r="S139" i="21"/>
  <c r="Q139" i="21"/>
  <c r="AH138" i="21"/>
  <c r="W138" i="21"/>
  <c r="V138" i="21"/>
  <c r="T138" i="21"/>
  <c r="X138" i="21" s="1"/>
  <c r="Z138" i="21" s="1"/>
  <c r="S138" i="21"/>
  <c r="Q138" i="21"/>
  <c r="AH137" i="21"/>
  <c r="W137" i="21"/>
  <c r="V137" i="21"/>
  <c r="T137" i="21"/>
  <c r="X137" i="21" s="1"/>
  <c r="Z137" i="21" s="1"/>
  <c r="S137" i="21"/>
  <c r="Q137" i="21"/>
  <c r="AH136" i="21"/>
  <c r="W136" i="21"/>
  <c r="V136" i="21"/>
  <c r="T136" i="21"/>
  <c r="X136" i="21" s="1"/>
  <c r="Z136" i="21" s="1"/>
  <c r="S136" i="21"/>
  <c r="Q136" i="21"/>
  <c r="AH135" i="21"/>
  <c r="W135" i="21"/>
  <c r="V135" i="21"/>
  <c r="T135" i="21"/>
  <c r="X135" i="21" s="1"/>
  <c r="Z135" i="21" s="1"/>
  <c r="S135" i="21"/>
  <c r="Q135" i="21"/>
  <c r="AH134" i="21"/>
  <c r="W134" i="21"/>
  <c r="V134" i="21"/>
  <c r="T134" i="21"/>
  <c r="X134" i="21" s="1"/>
  <c r="Z134" i="21" s="1"/>
  <c r="S134" i="21"/>
  <c r="Q134" i="21"/>
  <c r="AH133" i="21"/>
  <c r="W133" i="21"/>
  <c r="V133" i="21"/>
  <c r="T133" i="21"/>
  <c r="X133" i="21" s="1"/>
  <c r="Z133" i="21" s="1"/>
  <c r="S133" i="21"/>
  <c r="Q133" i="21"/>
  <c r="AH132" i="21"/>
  <c r="W132" i="21"/>
  <c r="V132" i="21"/>
  <c r="T132" i="21"/>
  <c r="X132" i="21" s="1"/>
  <c r="Z132" i="21" s="1"/>
  <c r="S132" i="21"/>
  <c r="Q132" i="21"/>
  <c r="AH131" i="21"/>
  <c r="W131" i="21"/>
  <c r="V131" i="21"/>
  <c r="T131" i="21"/>
  <c r="X131" i="21" s="1"/>
  <c r="Z131" i="21" s="1"/>
  <c r="S131" i="21"/>
  <c r="Q131" i="21"/>
  <c r="AH130" i="21"/>
  <c r="W130" i="21"/>
  <c r="V130" i="21"/>
  <c r="T130" i="21"/>
  <c r="X130" i="21" s="1"/>
  <c r="Z130" i="21" s="1"/>
  <c r="S130" i="21"/>
  <c r="Q130" i="21"/>
  <c r="AH129" i="21"/>
  <c r="W129" i="21"/>
  <c r="V129" i="21"/>
  <c r="T129" i="21"/>
  <c r="X129" i="21" s="1"/>
  <c r="Z129" i="21" s="1"/>
  <c r="S129" i="21"/>
  <c r="Q129" i="21"/>
  <c r="AH128" i="21"/>
  <c r="W128" i="21"/>
  <c r="V128" i="21"/>
  <c r="T128" i="21"/>
  <c r="X128" i="21" s="1"/>
  <c r="Z128" i="21" s="1"/>
  <c r="S128" i="21"/>
  <c r="Q128" i="21"/>
  <c r="AH127" i="21"/>
  <c r="W127" i="21"/>
  <c r="V127" i="21"/>
  <c r="T127" i="21"/>
  <c r="X127" i="21" s="1"/>
  <c r="Z127" i="21" s="1"/>
  <c r="S127" i="21"/>
  <c r="Q127" i="21"/>
  <c r="AH126" i="21"/>
  <c r="W126" i="21"/>
  <c r="V126" i="21"/>
  <c r="T126" i="21"/>
  <c r="X126" i="21" s="1"/>
  <c r="Z126" i="21" s="1"/>
  <c r="S126" i="21"/>
  <c r="Q126" i="21"/>
  <c r="AH125" i="21"/>
  <c r="W125" i="21"/>
  <c r="V125" i="21"/>
  <c r="T125" i="21"/>
  <c r="X125" i="21" s="1"/>
  <c r="Z125" i="21" s="1"/>
  <c r="S125" i="21"/>
  <c r="Q125" i="21"/>
  <c r="AH124" i="21"/>
  <c r="W124" i="21"/>
  <c r="V124" i="21"/>
  <c r="T124" i="21"/>
  <c r="X124" i="21" s="1"/>
  <c r="Z124" i="21" s="1"/>
  <c r="S124" i="21"/>
  <c r="Q124" i="21"/>
  <c r="AH123" i="21"/>
  <c r="W123" i="21"/>
  <c r="V123" i="21"/>
  <c r="T123" i="21"/>
  <c r="X123" i="21" s="1"/>
  <c r="Z123" i="21" s="1"/>
  <c r="S123" i="21"/>
  <c r="Q123" i="21"/>
  <c r="AH122" i="21"/>
  <c r="W122" i="21"/>
  <c r="V122" i="21"/>
  <c r="T122" i="21"/>
  <c r="X122" i="21" s="1"/>
  <c r="Z122" i="21" s="1"/>
  <c r="S122" i="21"/>
  <c r="Q122" i="21"/>
  <c r="AH121" i="21"/>
  <c r="W121" i="21"/>
  <c r="V121" i="21"/>
  <c r="T121" i="21"/>
  <c r="X121" i="21" s="1"/>
  <c r="Z121" i="21" s="1"/>
  <c r="S121" i="21"/>
  <c r="Q121" i="21"/>
  <c r="AH120" i="21"/>
  <c r="W120" i="21"/>
  <c r="V120" i="21"/>
  <c r="T120" i="21"/>
  <c r="X120" i="21" s="1"/>
  <c r="Z120" i="21" s="1"/>
  <c r="S120" i="21"/>
  <c r="Q120" i="21"/>
  <c r="AH119" i="21"/>
  <c r="W119" i="21"/>
  <c r="V119" i="21"/>
  <c r="T119" i="21"/>
  <c r="X119" i="21" s="1"/>
  <c r="Z119" i="21" s="1"/>
  <c r="S119" i="21"/>
  <c r="Q119" i="21"/>
  <c r="AH118" i="21"/>
  <c r="W118" i="21"/>
  <c r="V118" i="21"/>
  <c r="T118" i="21"/>
  <c r="X118" i="21" s="1"/>
  <c r="Z118" i="21" s="1"/>
  <c r="S118" i="21"/>
  <c r="Q118" i="21"/>
  <c r="AH117" i="21"/>
  <c r="W117" i="21"/>
  <c r="V117" i="21"/>
  <c r="T117" i="21"/>
  <c r="X117" i="21" s="1"/>
  <c r="Z117" i="21" s="1"/>
  <c r="S117" i="21"/>
  <c r="Q117" i="21"/>
  <c r="AH116" i="21"/>
  <c r="W116" i="21"/>
  <c r="V116" i="21"/>
  <c r="T116" i="21"/>
  <c r="X116" i="21" s="1"/>
  <c r="Z116" i="21" s="1"/>
  <c r="S116" i="21"/>
  <c r="Q116" i="21"/>
  <c r="AH115" i="21"/>
  <c r="W115" i="21"/>
  <c r="V115" i="21"/>
  <c r="T115" i="21"/>
  <c r="X115" i="21" s="1"/>
  <c r="Z115" i="21" s="1"/>
  <c r="S115" i="21"/>
  <c r="Q115" i="21"/>
  <c r="AH114" i="21"/>
  <c r="W114" i="21"/>
  <c r="V114" i="21"/>
  <c r="T114" i="21"/>
  <c r="X114" i="21" s="1"/>
  <c r="Z114" i="21" s="1"/>
  <c r="S114" i="21"/>
  <c r="Q114" i="21"/>
  <c r="AH113" i="21"/>
  <c r="W113" i="21"/>
  <c r="V113" i="21"/>
  <c r="T113" i="21"/>
  <c r="X113" i="21" s="1"/>
  <c r="Z113" i="21" s="1"/>
  <c r="S113" i="21"/>
  <c r="Q113" i="21"/>
  <c r="AH112" i="21"/>
  <c r="W112" i="21"/>
  <c r="V112" i="21"/>
  <c r="T112" i="21"/>
  <c r="X112" i="21" s="1"/>
  <c r="Z112" i="21" s="1"/>
  <c r="S112" i="21"/>
  <c r="Q112" i="21"/>
  <c r="AH111" i="21"/>
  <c r="W111" i="21"/>
  <c r="V111" i="21"/>
  <c r="T111" i="21"/>
  <c r="X111" i="21" s="1"/>
  <c r="Z111" i="21" s="1"/>
  <c r="S111" i="21"/>
  <c r="Q111" i="21"/>
  <c r="AH110" i="21"/>
  <c r="W110" i="21"/>
  <c r="V110" i="21"/>
  <c r="T110" i="21"/>
  <c r="X110" i="21" s="1"/>
  <c r="Z110" i="21" s="1"/>
  <c r="S110" i="21"/>
  <c r="Q110" i="21"/>
  <c r="AH109" i="21"/>
  <c r="W109" i="21"/>
  <c r="V109" i="21"/>
  <c r="T109" i="21"/>
  <c r="X109" i="21" s="1"/>
  <c r="Z109" i="21" s="1"/>
  <c r="S109" i="21"/>
  <c r="Q109" i="21"/>
  <c r="AH108" i="21"/>
  <c r="W108" i="21"/>
  <c r="V108" i="21"/>
  <c r="T108" i="21"/>
  <c r="X108" i="21" s="1"/>
  <c r="Z108" i="21" s="1"/>
  <c r="S108" i="21"/>
  <c r="Q108" i="21"/>
  <c r="AH107" i="21"/>
  <c r="W107" i="21"/>
  <c r="V107" i="21"/>
  <c r="T107" i="21"/>
  <c r="X107" i="21" s="1"/>
  <c r="Z107" i="21" s="1"/>
  <c r="S107" i="21"/>
  <c r="Q107" i="21"/>
  <c r="AH106" i="21"/>
  <c r="W106" i="21"/>
  <c r="V106" i="21"/>
  <c r="T106" i="21"/>
  <c r="X106" i="21" s="1"/>
  <c r="Z106" i="21" s="1"/>
  <c r="S106" i="21"/>
  <c r="Q106" i="21"/>
  <c r="AH105" i="21"/>
  <c r="W105" i="21"/>
  <c r="V105" i="21"/>
  <c r="T105" i="21"/>
  <c r="X105" i="21" s="1"/>
  <c r="Z105" i="21" s="1"/>
  <c r="S105" i="21"/>
  <c r="Q105" i="21"/>
  <c r="AH104" i="21"/>
  <c r="W104" i="21"/>
  <c r="V104" i="21"/>
  <c r="T104" i="21"/>
  <c r="X104" i="21" s="1"/>
  <c r="Z104" i="21" s="1"/>
  <c r="S104" i="21"/>
  <c r="Q104" i="21"/>
  <c r="AH103" i="21"/>
  <c r="W103" i="21"/>
  <c r="V103" i="21"/>
  <c r="T103" i="21"/>
  <c r="X103" i="21" s="1"/>
  <c r="Z103" i="21" s="1"/>
  <c r="S103" i="21"/>
  <c r="Q103" i="21"/>
  <c r="AH102" i="21"/>
  <c r="W102" i="21"/>
  <c r="V102" i="21"/>
  <c r="T102" i="21"/>
  <c r="X102" i="21" s="1"/>
  <c r="Z102" i="21" s="1"/>
  <c r="S102" i="21"/>
  <c r="Q102" i="21"/>
  <c r="AH101" i="21"/>
  <c r="W101" i="21"/>
  <c r="V101" i="21"/>
  <c r="T101" i="21"/>
  <c r="X101" i="21" s="1"/>
  <c r="Z101" i="21" s="1"/>
  <c r="S101" i="21"/>
  <c r="Q101" i="21"/>
  <c r="AH100" i="21"/>
  <c r="W100" i="21"/>
  <c r="V100" i="21"/>
  <c r="T100" i="21"/>
  <c r="X100" i="21" s="1"/>
  <c r="Z100" i="21" s="1"/>
  <c r="S100" i="21"/>
  <c r="Q100" i="21"/>
  <c r="AH99" i="21"/>
  <c r="W99" i="21"/>
  <c r="V99" i="21"/>
  <c r="T99" i="21"/>
  <c r="X99" i="21" s="1"/>
  <c r="Z99" i="21" s="1"/>
  <c r="S99" i="21"/>
  <c r="Q99" i="21"/>
  <c r="AH98" i="21"/>
  <c r="W98" i="21"/>
  <c r="V98" i="21"/>
  <c r="T98" i="21"/>
  <c r="X98" i="21" s="1"/>
  <c r="Z98" i="21" s="1"/>
  <c r="S98" i="21"/>
  <c r="Q98" i="21"/>
  <c r="AH97" i="21"/>
  <c r="W97" i="21"/>
  <c r="V97" i="21"/>
  <c r="T97" i="21"/>
  <c r="X97" i="21" s="1"/>
  <c r="Z97" i="21" s="1"/>
  <c r="S97" i="21"/>
  <c r="Q97" i="21"/>
  <c r="AH96" i="21"/>
  <c r="W96" i="21"/>
  <c r="V96" i="21"/>
  <c r="T96" i="21"/>
  <c r="X96" i="21" s="1"/>
  <c r="Z96" i="21" s="1"/>
  <c r="S96" i="21"/>
  <c r="Q96" i="21"/>
  <c r="AH95" i="21"/>
  <c r="W95" i="21"/>
  <c r="V95" i="21"/>
  <c r="T95" i="21"/>
  <c r="X95" i="21" s="1"/>
  <c r="Z95" i="21" s="1"/>
  <c r="S95" i="21"/>
  <c r="Q95" i="21"/>
  <c r="AH94" i="21"/>
  <c r="W94" i="21"/>
  <c r="V94" i="21"/>
  <c r="T94" i="21"/>
  <c r="X94" i="21" s="1"/>
  <c r="Z94" i="21" s="1"/>
  <c r="S94" i="21"/>
  <c r="Q94" i="21"/>
  <c r="AH93" i="21"/>
  <c r="W93" i="21"/>
  <c r="V93" i="21"/>
  <c r="T93" i="21"/>
  <c r="X93" i="21" s="1"/>
  <c r="Z93" i="21" s="1"/>
  <c r="S93" i="21"/>
  <c r="Q93" i="21"/>
  <c r="AH92" i="21"/>
  <c r="W92" i="21"/>
  <c r="V92" i="21"/>
  <c r="T92" i="21"/>
  <c r="X92" i="21" s="1"/>
  <c r="Z92" i="21" s="1"/>
  <c r="S92" i="21"/>
  <c r="Q92" i="21"/>
  <c r="AH91" i="21"/>
  <c r="W91" i="21"/>
  <c r="V91" i="21"/>
  <c r="T91" i="21"/>
  <c r="X91" i="21" s="1"/>
  <c r="Z91" i="21" s="1"/>
  <c r="S91" i="21"/>
  <c r="Q91" i="21"/>
  <c r="AH90" i="21"/>
  <c r="W90" i="21"/>
  <c r="V90" i="21"/>
  <c r="T90" i="21"/>
  <c r="X90" i="21" s="1"/>
  <c r="Z90" i="21" s="1"/>
  <c r="S90" i="21"/>
  <c r="Q90" i="21"/>
  <c r="AH89" i="21"/>
  <c r="W89" i="21"/>
  <c r="V89" i="21"/>
  <c r="T89" i="21"/>
  <c r="X89" i="21" s="1"/>
  <c r="Z89" i="21" s="1"/>
  <c r="S89" i="21"/>
  <c r="Q89" i="21"/>
  <c r="AH88" i="21"/>
  <c r="W88" i="21"/>
  <c r="V88" i="21"/>
  <c r="T88" i="21"/>
  <c r="X88" i="21" s="1"/>
  <c r="Z88" i="21" s="1"/>
  <c r="S88" i="21"/>
  <c r="Q88" i="21"/>
  <c r="AH87" i="21"/>
  <c r="AG87" i="21"/>
  <c r="V87" i="21"/>
  <c r="W87" i="21" s="1"/>
  <c r="T87" i="21"/>
  <c r="X87" i="21" s="1"/>
  <c r="Z87" i="21" s="1"/>
  <c r="S87" i="21"/>
  <c r="Q87" i="21"/>
  <c r="K87" i="21"/>
  <c r="AH86" i="21"/>
  <c r="V86" i="21"/>
  <c r="W86" i="21" s="1"/>
  <c r="T86" i="21"/>
  <c r="X86" i="21" s="1"/>
  <c r="Z86" i="21" s="1"/>
  <c r="S86" i="21"/>
  <c r="Q86" i="21"/>
  <c r="K86" i="21"/>
  <c r="AH85" i="21"/>
  <c r="AG85" i="21"/>
  <c r="V85" i="21"/>
  <c r="W85" i="21" s="1"/>
  <c r="T85" i="21"/>
  <c r="X85" i="21" s="1"/>
  <c r="Z85" i="21" s="1"/>
  <c r="S85" i="21"/>
  <c r="Q85" i="21"/>
  <c r="K85" i="21"/>
  <c r="AH84" i="21"/>
  <c r="V84" i="21"/>
  <c r="AG84" i="21" s="1"/>
  <c r="T84" i="21"/>
  <c r="X84" i="21" s="1"/>
  <c r="Z84" i="21" s="1"/>
  <c r="S84" i="21"/>
  <c r="Q84" i="21"/>
  <c r="K84" i="21"/>
  <c r="AH83" i="21"/>
  <c r="AG83" i="21"/>
  <c r="V83" i="21"/>
  <c r="W83" i="21" s="1"/>
  <c r="T83" i="21"/>
  <c r="X83" i="21" s="1"/>
  <c r="Z83" i="21" s="1"/>
  <c r="S83" i="21"/>
  <c r="Q83" i="21"/>
  <c r="K83" i="21"/>
  <c r="AH82" i="21"/>
  <c r="V82" i="21"/>
  <c r="W82" i="21" s="1"/>
  <c r="T82" i="21"/>
  <c r="X82" i="21" s="1"/>
  <c r="Z82" i="21" s="1"/>
  <c r="S82" i="21"/>
  <c r="Q82" i="21"/>
  <c r="K82" i="21"/>
  <c r="AH81" i="21"/>
  <c r="AG81" i="21"/>
  <c r="V81" i="21"/>
  <c r="W81" i="21" s="1"/>
  <c r="T81" i="21"/>
  <c r="X81" i="21" s="1"/>
  <c r="Z81" i="21" s="1"/>
  <c r="S81" i="21"/>
  <c r="Q81" i="21"/>
  <c r="K81" i="21"/>
  <c r="AH80" i="21"/>
  <c r="V80" i="21"/>
  <c r="AG80" i="21" s="1"/>
  <c r="T80" i="21"/>
  <c r="X80" i="21" s="1"/>
  <c r="Z80" i="21" s="1"/>
  <c r="S80" i="21"/>
  <c r="Q80" i="21"/>
  <c r="K80" i="21"/>
  <c r="AH79" i="21"/>
  <c r="AG79" i="21"/>
  <c r="V79" i="21"/>
  <c r="W79" i="21" s="1"/>
  <c r="T79" i="21"/>
  <c r="X79" i="21" s="1"/>
  <c r="Z79" i="21" s="1"/>
  <c r="S79" i="21"/>
  <c r="Q79" i="21"/>
  <c r="K79" i="21"/>
  <c r="AH78" i="21"/>
  <c r="V78" i="21"/>
  <c r="W78" i="21" s="1"/>
  <c r="T78" i="21"/>
  <c r="X78" i="21" s="1"/>
  <c r="Z78" i="21" s="1"/>
  <c r="S78" i="21"/>
  <c r="Q78" i="21"/>
  <c r="K78" i="21"/>
  <c r="AH77" i="21"/>
  <c r="AG77" i="21"/>
  <c r="V77" i="21"/>
  <c r="W77" i="21" s="1"/>
  <c r="T77" i="21"/>
  <c r="X77" i="21" s="1"/>
  <c r="Z77" i="21" s="1"/>
  <c r="S77" i="21"/>
  <c r="Q77" i="21"/>
  <c r="K77" i="21"/>
  <c r="AH76" i="21"/>
  <c r="V76" i="21"/>
  <c r="AG76" i="21" s="1"/>
  <c r="T76" i="21"/>
  <c r="X76" i="21" s="1"/>
  <c r="Z76" i="21" s="1"/>
  <c r="S76" i="21"/>
  <c r="Q76" i="21"/>
  <c r="K76" i="21"/>
  <c r="AH75" i="21"/>
  <c r="AG75" i="21"/>
  <c r="V75" i="21"/>
  <c r="W75" i="21" s="1"/>
  <c r="T75" i="21"/>
  <c r="X75" i="21" s="1"/>
  <c r="Z75" i="21" s="1"/>
  <c r="S75" i="21"/>
  <c r="Q75" i="21"/>
  <c r="K75" i="21"/>
  <c r="AH74" i="21"/>
  <c r="V74" i="21"/>
  <c r="W74" i="21" s="1"/>
  <c r="T74" i="21"/>
  <c r="X74" i="21" s="1"/>
  <c r="Z74" i="21" s="1"/>
  <c r="S74" i="21"/>
  <c r="Q74" i="21"/>
  <c r="K74" i="21"/>
  <c r="AH73" i="21"/>
  <c r="AG73" i="21"/>
  <c r="V73" i="21"/>
  <c r="W73" i="21" s="1"/>
  <c r="T73" i="21"/>
  <c r="X73" i="21" s="1"/>
  <c r="Z73" i="21" s="1"/>
  <c r="S73" i="21"/>
  <c r="Q73" i="21"/>
  <c r="K73" i="21"/>
  <c r="AH72" i="21"/>
  <c r="V72" i="21"/>
  <c r="AG72" i="21" s="1"/>
  <c r="T72" i="21"/>
  <c r="X72" i="21" s="1"/>
  <c r="Z72" i="21" s="1"/>
  <c r="S72" i="21"/>
  <c r="Q72" i="21"/>
  <c r="K72" i="21"/>
  <c r="AH71" i="21"/>
  <c r="AG71" i="21"/>
  <c r="V71" i="21"/>
  <c r="W71" i="21" s="1"/>
  <c r="T71" i="21"/>
  <c r="X71" i="21" s="1"/>
  <c r="Z71" i="21" s="1"/>
  <c r="S71" i="21"/>
  <c r="Q71" i="21"/>
  <c r="K71" i="21"/>
  <c r="AH70" i="21"/>
  <c r="V70" i="21"/>
  <c r="W70" i="21" s="1"/>
  <c r="T70" i="21"/>
  <c r="X70" i="21" s="1"/>
  <c r="Z70" i="21" s="1"/>
  <c r="S70" i="21"/>
  <c r="Q70" i="21"/>
  <c r="K70" i="21"/>
  <c r="AH69" i="21"/>
  <c r="AG69" i="21"/>
  <c r="V69" i="21"/>
  <c r="W69" i="21" s="1"/>
  <c r="T69" i="21"/>
  <c r="X69" i="21" s="1"/>
  <c r="Z69" i="21" s="1"/>
  <c r="S69" i="21"/>
  <c r="Q69" i="21"/>
  <c r="K69" i="21"/>
  <c r="AH68" i="21"/>
  <c r="V68" i="21"/>
  <c r="AG68" i="21" s="1"/>
  <c r="T68" i="21"/>
  <c r="X68" i="21" s="1"/>
  <c r="Z68" i="21" s="1"/>
  <c r="S68" i="21"/>
  <c r="Q68" i="21"/>
  <c r="K68" i="21"/>
  <c r="AH67" i="21"/>
  <c r="AG67" i="21"/>
  <c r="V67" i="21"/>
  <c r="W67" i="21" s="1"/>
  <c r="T67" i="21"/>
  <c r="X67" i="21" s="1"/>
  <c r="Z67" i="21" s="1"/>
  <c r="S67" i="21"/>
  <c r="Q67" i="21"/>
  <c r="K67" i="21"/>
  <c r="AH66" i="21"/>
  <c r="V66" i="21"/>
  <c r="W66" i="21" s="1"/>
  <c r="T66" i="21"/>
  <c r="X66" i="21" s="1"/>
  <c r="Z66" i="21" s="1"/>
  <c r="S66" i="21"/>
  <c r="Q66" i="21"/>
  <c r="K66" i="21"/>
  <c r="AH65" i="21"/>
  <c r="AG65" i="21"/>
  <c r="V65" i="21"/>
  <c r="W65" i="21" s="1"/>
  <c r="T65" i="21"/>
  <c r="X65" i="21" s="1"/>
  <c r="Z65" i="21" s="1"/>
  <c r="S65" i="21"/>
  <c r="Q65" i="21"/>
  <c r="K65" i="21"/>
  <c r="AH64" i="21"/>
  <c r="V64" i="21"/>
  <c r="AG64" i="21" s="1"/>
  <c r="T64" i="21"/>
  <c r="X64" i="21" s="1"/>
  <c r="Z64" i="21" s="1"/>
  <c r="S64" i="21"/>
  <c r="Q64" i="21"/>
  <c r="K64" i="21"/>
  <c r="AH63" i="21"/>
  <c r="AG63" i="21"/>
  <c r="V63" i="21"/>
  <c r="W63" i="21" s="1"/>
  <c r="T63" i="21"/>
  <c r="X63" i="21" s="1"/>
  <c r="Z63" i="21" s="1"/>
  <c r="S63" i="21"/>
  <c r="Q63" i="21"/>
  <c r="K63" i="21"/>
  <c r="AH62" i="21"/>
  <c r="V62" i="21"/>
  <c r="W62" i="21" s="1"/>
  <c r="T62" i="21"/>
  <c r="X62" i="21" s="1"/>
  <c r="Z62" i="21" s="1"/>
  <c r="S62" i="21"/>
  <c r="Q62" i="21"/>
  <c r="K62" i="21"/>
  <c r="AH61" i="21"/>
  <c r="AG61" i="21"/>
  <c r="V61" i="21"/>
  <c r="W61" i="21" s="1"/>
  <c r="T61" i="21"/>
  <c r="X61" i="21" s="1"/>
  <c r="Z61" i="21" s="1"/>
  <c r="S61" i="21"/>
  <c r="Q61" i="21"/>
  <c r="K61" i="21"/>
  <c r="AH60" i="21"/>
  <c r="V60" i="21"/>
  <c r="AG60" i="21" s="1"/>
  <c r="T60" i="21"/>
  <c r="X60" i="21" s="1"/>
  <c r="Z60" i="21" s="1"/>
  <c r="S60" i="21"/>
  <c r="Q60" i="21"/>
  <c r="K60" i="21"/>
  <c r="AH59" i="21"/>
  <c r="AG59" i="21"/>
  <c r="V59" i="21"/>
  <c r="W59" i="21" s="1"/>
  <c r="T59" i="21"/>
  <c r="X59" i="21" s="1"/>
  <c r="Z59" i="21" s="1"/>
  <c r="S59" i="21"/>
  <c r="Q59" i="21"/>
  <c r="K59" i="21"/>
  <c r="AH58" i="21"/>
  <c r="V58" i="21"/>
  <c r="W58" i="21" s="1"/>
  <c r="T58" i="21"/>
  <c r="X58" i="21" s="1"/>
  <c r="Z58" i="21" s="1"/>
  <c r="S58" i="21"/>
  <c r="Q58" i="21"/>
  <c r="K58" i="21"/>
  <c r="AH57" i="21"/>
  <c r="AG57" i="21"/>
  <c r="V57" i="21"/>
  <c r="W57" i="21" s="1"/>
  <c r="T57" i="21"/>
  <c r="X57" i="21" s="1"/>
  <c r="Z57" i="21" s="1"/>
  <c r="S57" i="21"/>
  <c r="Q57" i="21"/>
  <c r="K57" i="21"/>
  <c r="AH56" i="21"/>
  <c r="V56" i="21"/>
  <c r="AG56" i="21" s="1"/>
  <c r="T56" i="21"/>
  <c r="X56" i="21" s="1"/>
  <c r="Z56" i="21" s="1"/>
  <c r="S56" i="21"/>
  <c r="Q56" i="21"/>
  <c r="K56" i="21"/>
  <c r="AH55" i="21"/>
  <c r="AG55" i="21"/>
  <c r="V55" i="21"/>
  <c r="W55" i="21" s="1"/>
  <c r="T55" i="21"/>
  <c r="X55" i="21" s="1"/>
  <c r="Z55" i="21" s="1"/>
  <c r="S55" i="21"/>
  <c r="Q55" i="21"/>
  <c r="K55" i="21"/>
  <c r="AH54" i="21"/>
  <c r="V54" i="21"/>
  <c r="W54" i="21" s="1"/>
  <c r="T54" i="21"/>
  <c r="X54" i="21" s="1"/>
  <c r="Z54" i="21" s="1"/>
  <c r="S54" i="21"/>
  <c r="Q54" i="21"/>
  <c r="K54" i="21"/>
  <c r="AH53" i="21"/>
  <c r="AG53" i="21"/>
  <c r="V53" i="21"/>
  <c r="W53" i="21" s="1"/>
  <c r="T53" i="21"/>
  <c r="X53" i="21" s="1"/>
  <c r="Z53" i="21" s="1"/>
  <c r="S53" i="21"/>
  <c r="Q53" i="21"/>
  <c r="K53" i="21"/>
  <c r="AH52" i="21"/>
  <c r="V52" i="21"/>
  <c r="AG52" i="21" s="1"/>
  <c r="T52" i="21"/>
  <c r="X52" i="21" s="1"/>
  <c r="Z52" i="21" s="1"/>
  <c r="S52" i="21"/>
  <c r="Q52" i="21"/>
  <c r="K52" i="21"/>
  <c r="AH51" i="21"/>
  <c r="AG51" i="21"/>
  <c r="V51" i="21"/>
  <c r="W51" i="21" s="1"/>
  <c r="T51" i="21"/>
  <c r="X51" i="21" s="1"/>
  <c r="Z51" i="21" s="1"/>
  <c r="S51" i="21"/>
  <c r="Q51" i="21"/>
  <c r="K51" i="21"/>
  <c r="AH50" i="21"/>
  <c r="V50" i="21"/>
  <c r="W50" i="21" s="1"/>
  <c r="T50" i="21"/>
  <c r="X50" i="21" s="1"/>
  <c r="Z50" i="21" s="1"/>
  <c r="S50" i="21"/>
  <c r="Q50" i="21"/>
  <c r="K50" i="21"/>
  <c r="AH49" i="21"/>
  <c r="AG49" i="21"/>
  <c r="V49" i="21"/>
  <c r="W49" i="21" s="1"/>
  <c r="T49" i="21"/>
  <c r="X49" i="21" s="1"/>
  <c r="Z49" i="21" s="1"/>
  <c r="S49" i="21"/>
  <c r="Q49" i="21"/>
  <c r="K49" i="21"/>
  <c r="AH48" i="21"/>
  <c r="V48" i="21"/>
  <c r="AG48" i="21" s="1"/>
  <c r="T48" i="21"/>
  <c r="X48" i="21" s="1"/>
  <c r="Z48" i="21" s="1"/>
  <c r="S48" i="21"/>
  <c r="Q48" i="21"/>
  <c r="K48" i="21"/>
  <c r="AH47" i="21"/>
  <c r="AG47" i="21"/>
  <c r="V47" i="21"/>
  <c r="W47" i="21" s="1"/>
  <c r="T47" i="21"/>
  <c r="X47" i="21" s="1"/>
  <c r="Z47" i="21" s="1"/>
  <c r="S47" i="21"/>
  <c r="Q47" i="21"/>
  <c r="K47" i="21"/>
  <c r="AH46" i="21"/>
  <c r="V46" i="21"/>
  <c r="W46" i="21" s="1"/>
  <c r="T46" i="21"/>
  <c r="X46" i="21" s="1"/>
  <c r="Z46" i="21" s="1"/>
  <c r="S46" i="21"/>
  <c r="Q46" i="21"/>
  <c r="K46" i="21"/>
  <c r="AH45" i="21"/>
  <c r="AG45" i="21"/>
  <c r="V45" i="21"/>
  <c r="W45" i="21" s="1"/>
  <c r="T45" i="21"/>
  <c r="X45" i="21" s="1"/>
  <c r="Z45" i="21" s="1"/>
  <c r="S45" i="21"/>
  <c r="Q45" i="21"/>
  <c r="K45" i="21"/>
  <c r="AH44" i="21"/>
  <c r="V44" i="21"/>
  <c r="AG44" i="21" s="1"/>
  <c r="T44" i="21"/>
  <c r="X44" i="21" s="1"/>
  <c r="Z44" i="21" s="1"/>
  <c r="S44" i="21"/>
  <c r="Q44" i="21"/>
  <c r="K44" i="21"/>
  <c r="AH43" i="21"/>
  <c r="AG43" i="21"/>
  <c r="V43" i="21"/>
  <c r="W43" i="21" s="1"/>
  <c r="T43" i="21"/>
  <c r="X43" i="21" s="1"/>
  <c r="Z43" i="21" s="1"/>
  <c r="S43" i="21"/>
  <c r="Q43" i="21"/>
  <c r="K43" i="21"/>
  <c r="AH42" i="21"/>
  <c r="V42" i="21"/>
  <c r="W42" i="21" s="1"/>
  <c r="T42" i="21"/>
  <c r="X42" i="21" s="1"/>
  <c r="Z42" i="21" s="1"/>
  <c r="S42" i="21"/>
  <c r="Q42" i="21"/>
  <c r="K42" i="21"/>
  <c r="AH41" i="21"/>
  <c r="AG41" i="21"/>
  <c r="V41" i="21"/>
  <c r="W41" i="21" s="1"/>
  <c r="T41" i="21"/>
  <c r="X41" i="21" s="1"/>
  <c r="Z41" i="21" s="1"/>
  <c r="S41" i="21"/>
  <c r="Q41" i="21"/>
  <c r="K41" i="21"/>
  <c r="AH40" i="21"/>
  <c r="V40" i="21"/>
  <c r="AG40" i="21" s="1"/>
  <c r="T40" i="21"/>
  <c r="X40" i="21" s="1"/>
  <c r="Z40" i="21" s="1"/>
  <c r="S40" i="21"/>
  <c r="Q40" i="21"/>
  <c r="K40" i="21"/>
  <c r="AH39" i="21"/>
  <c r="AG39" i="21"/>
  <c r="V39" i="21"/>
  <c r="W39" i="21" s="1"/>
  <c r="T39" i="21"/>
  <c r="X39" i="21" s="1"/>
  <c r="Z39" i="21" s="1"/>
  <c r="S39" i="21"/>
  <c r="Q39" i="21"/>
  <c r="K39" i="21"/>
  <c r="AH38" i="21"/>
  <c r="V38" i="21"/>
  <c r="W38" i="21" s="1"/>
  <c r="T38" i="21"/>
  <c r="X38" i="21" s="1"/>
  <c r="Z38" i="21" s="1"/>
  <c r="S38" i="21"/>
  <c r="Q38" i="21"/>
  <c r="K38" i="21"/>
  <c r="AH37" i="21"/>
  <c r="AG37" i="21"/>
  <c r="V37" i="21"/>
  <c r="W37" i="21" s="1"/>
  <c r="T37" i="21"/>
  <c r="X37" i="21" s="1"/>
  <c r="Z37" i="21" s="1"/>
  <c r="S37" i="21"/>
  <c r="Q37" i="21"/>
  <c r="K37" i="21"/>
  <c r="AH36" i="21"/>
  <c r="V36" i="21"/>
  <c r="AG36" i="21" s="1"/>
  <c r="T36" i="21"/>
  <c r="X36" i="21" s="1"/>
  <c r="Z36" i="21" s="1"/>
  <c r="S36" i="21"/>
  <c r="Q36" i="21"/>
  <c r="K36" i="21"/>
  <c r="AH35" i="21"/>
  <c r="V35" i="21"/>
  <c r="W35" i="21" s="1"/>
  <c r="T35" i="21"/>
  <c r="X35" i="21" s="1"/>
  <c r="Z35" i="21" s="1"/>
  <c r="S35" i="21"/>
  <c r="Q35" i="21"/>
  <c r="K35" i="21"/>
  <c r="AH34" i="21"/>
  <c r="V34" i="21"/>
  <c r="W34" i="21" s="1"/>
  <c r="T34" i="21"/>
  <c r="X34" i="21" s="1"/>
  <c r="Z34" i="21" s="1"/>
  <c r="S34" i="21"/>
  <c r="Q34" i="21"/>
  <c r="K34" i="21"/>
  <c r="AH33" i="21"/>
  <c r="V33" i="21"/>
  <c r="W33" i="21" s="1"/>
  <c r="T33" i="21"/>
  <c r="X33" i="21" s="1"/>
  <c r="Z33" i="21" s="1"/>
  <c r="S33" i="21"/>
  <c r="Q33" i="21"/>
  <c r="K33" i="21"/>
  <c r="AH32" i="21"/>
  <c r="V32" i="21"/>
  <c r="AG32" i="21" s="1"/>
  <c r="T32" i="21"/>
  <c r="X32" i="21" s="1"/>
  <c r="Z32" i="21" s="1"/>
  <c r="S32" i="21"/>
  <c r="Q32" i="21"/>
  <c r="K32" i="21"/>
  <c r="AH31" i="21"/>
  <c r="AG31" i="21"/>
  <c r="V31" i="21"/>
  <c r="W31" i="21" s="1"/>
  <c r="T31" i="21"/>
  <c r="X31" i="21" s="1"/>
  <c r="Z31" i="21" s="1"/>
  <c r="S31" i="21"/>
  <c r="Q31" i="21"/>
  <c r="K31" i="21"/>
  <c r="AH30" i="21"/>
  <c r="V30" i="21"/>
  <c r="W30" i="21" s="1"/>
  <c r="T30" i="21"/>
  <c r="X30" i="21" s="1"/>
  <c r="Z30" i="21" s="1"/>
  <c r="S30" i="21"/>
  <c r="Q30" i="21"/>
  <c r="K30" i="21"/>
  <c r="AH29" i="21"/>
  <c r="AG29" i="21"/>
  <c r="V29" i="21"/>
  <c r="W29" i="21" s="1"/>
  <c r="T29" i="21"/>
  <c r="X29" i="21" s="1"/>
  <c r="Z29" i="21" s="1"/>
  <c r="S29" i="21"/>
  <c r="Q29" i="21"/>
  <c r="K29" i="21"/>
  <c r="AH28" i="21"/>
  <c r="V28" i="21"/>
  <c r="AG28" i="21" s="1"/>
  <c r="T28" i="21"/>
  <c r="X28" i="21" s="1"/>
  <c r="Z28" i="21" s="1"/>
  <c r="S28" i="21"/>
  <c r="Q28" i="21"/>
  <c r="K28" i="21"/>
  <c r="AH27" i="21"/>
  <c r="V27" i="21"/>
  <c r="W27" i="21" s="1"/>
  <c r="T27" i="21"/>
  <c r="X27" i="21" s="1"/>
  <c r="Z27" i="21" s="1"/>
  <c r="S27" i="21"/>
  <c r="Q27" i="21"/>
  <c r="K27" i="21"/>
  <c r="AH26" i="21"/>
  <c r="V26" i="21"/>
  <c r="W26" i="21" s="1"/>
  <c r="T26" i="21"/>
  <c r="X26" i="21" s="1"/>
  <c r="Z26" i="21" s="1"/>
  <c r="S26" i="21"/>
  <c r="Q26" i="21"/>
  <c r="K26" i="21"/>
  <c r="AH25" i="21"/>
  <c r="V25" i="21"/>
  <c r="W25" i="21" s="1"/>
  <c r="T25" i="21"/>
  <c r="X25" i="21" s="1"/>
  <c r="Z25" i="21" s="1"/>
  <c r="S25" i="21"/>
  <c r="Q25" i="21"/>
  <c r="K25" i="21"/>
  <c r="AH24" i="21"/>
  <c r="V24" i="21"/>
  <c r="AG24" i="21" s="1"/>
  <c r="T24" i="21"/>
  <c r="X24" i="21" s="1"/>
  <c r="Z24" i="21" s="1"/>
  <c r="S24" i="21"/>
  <c r="Q24" i="21"/>
  <c r="K24" i="21"/>
  <c r="AH23" i="21"/>
  <c r="V23" i="21"/>
  <c r="W23" i="21" s="1"/>
  <c r="T23" i="21"/>
  <c r="X23" i="21" s="1"/>
  <c r="Z23" i="21" s="1"/>
  <c r="S23" i="21"/>
  <c r="Q23" i="21"/>
  <c r="K23" i="21"/>
  <c r="AH22" i="21"/>
  <c r="V22" i="21"/>
  <c r="W22" i="21" s="1"/>
  <c r="T22" i="21"/>
  <c r="X22" i="21" s="1"/>
  <c r="Z22" i="21" s="1"/>
  <c r="S22" i="21"/>
  <c r="Q22" i="21"/>
  <c r="K22" i="21"/>
  <c r="AH21" i="21"/>
  <c r="V21" i="21"/>
  <c r="W21" i="21" s="1"/>
  <c r="T21" i="21"/>
  <c r="X21" i="21" s="1"/>
  <c r="Z21" i="21" s="1"/>
  <c r="S21" i="21"/>
  <c r="Q21" i="21"/>
  <c r="K21" i="21"/>
  <c r="AH20" i="21"/>
  <c r="V20" i="21"/>
  <c r="W20" i="21" s="1"/>
  <c r="T20" i="21"/>
  <c r="X20" i="21" s="1"/>
  <c r="Z20" i="21" s="1"/>
  <c r="S20" i="21"/>
  <c r="Q20" i="21"/>
  <c r="K20" i="21"/>
  <c r="AH19" i="21"/>
  <c r="V19" i="21"/>
  <c r="W19" i="21" s="1"/>
  <c r="T19" i="21"/>
  <c r="X19" i="21" s="1"/>
  <c r="Z19" i="21" s="1"/>
  <c r="S19" i="21"/>
  <c r="Q19" i="21"/>
  <c r="K19" i="21"/>
  <c r="AH18" i="21"/>
  <c r="V18" i="21"/>
  <c r="W18" i="21" s="1"/>
  <c r="T18" i="21"/>
  <c r="X18" i="21" s="1"/>
  <c r="Z18" i="21" s="1"/>
  <c r="S18" i="21"/>
  <c r="Q18" i="21"/>
  <c r="K18" i="21"/>
  <c r="AH17" i="21"/>
  <c r="V17" i="21"/>
  <c r="W17" i="21" s="1"/>
  <c r="T17" i="21"/>
  <c r="X17" i="21" s="1"/>
  <c r="Z17" i="21" s="1"/>
  <c r="S17" i="21"/>
  <c r="Q17" i="21"/>
  <c r="K17" i="21"/>
  <c r="AH16" i="21"/>
  <c r="V16" i="21"/>
  <c r="W16" i="21" s="1"/>
  <c r="T16" i="21"/>
  <c r="X16" i="21" s="1"/>
  <c r="Z16" i="21" s="1"/>
  <c r="S16" i="21"/>
  <c r="Q16" i="21"/>
  <c r="K16" i="21"/>
  <c r="AH15" i="21"/>
  <c r="V15" i="21"/>
  <c r="W15" i="21" s="1"/>
  <c r="T15" i="21"/>
  <c r="X15" i="21" s="1"/>
  <c r="Z15" i="21" s="1"/>
  <c r="S15" i="21"/>
  <c r="Q15" i="21"/>
  <c r="K15" i="21"/>
  <c r="AH14" i="21"/>
  <c r="V14" i="21"/>
  <c r="W14" i="21" s="1"/>
  <c r="T14" i="21"/>
  <c r="X14" i="21" s="1"/>
  <c r="Z14" i="21" s="1"/>
  <c r="S14" i="21"/>
  <c r="Q14" i="21"/>
  <c r="K14" i="21"/>
  <c r="AH13" i="21"/>
  <c r="V13" i="21"/>
  <c r="W13" i="21" s="1"/>
  <c r="T13" i="21"/>
  <c r="X13" i="21" s="1"/>
  <c r="Z13" i="21" s="1"/>
  <c r="S13" i="21"/>
  <c r="Q13" i="21"/>
  <c r="K13" i="21"/>
  <c r="AH12" i="21"/>
  <c r="V12" i="21"/>
  <c r="W12" i="21" s="1"/>
  <c r="T12" i="21"/>
  <c r="X12" i="21" s="1"/>
  <c r="Z12" i="21" s="1"/>
  <c r="S12" i="21"/>
  <c r="Q12" i="21"/>
  <c r="K12" i="21"/>
  <c r="AH11" i="21"/>
  <c r="V11" i="21"/>
  <c r="W11" i="21" s="1"/>
  <c r="T11" i="21"/>
  <c r="X11" i="21" s="1"/>
  <c r="Z11" i="21" s="1"/>
  <c r="S11" i="21"/>
  <c r="Q11" i="21"/>
  <c r="K11" i="21"/>
  <c r="AH10" i="21"/>
  <c r="V10" i="21"/>
  <c r="W10" i="21" s="1"/>
  <c r="T10" i="21"/>
  <c r="X10" i="21" s="1"/>
  <c r="Z10" i="21" s="1"/>
  <c r="S10" i="21"/>
  <c r="Q10" i="21"/>
  <c r="K10" i="21"/>
  <c r="AH9" i="21"/>
  <c r="V9" i="21"/>
  <c r="W9" i="21" s="1"/>
  <c r="T9" i="21"/>
  <c r="X9" i="21" s="1"/>
  <c r="Z9" i="21" s="1"/>
  <c r="S9" i="21"/>
  <c r="Q9" i="21"/>
  <c r="K9" i="21"/>
  <c r="AH8" i="21"/>
  <c r="V8" i="21"/>
  <c r="W8" i="21" s="1"/>
  <c r="T8" i="21"/>
  <c r="X8" i="21" s="1"/>
  <c r="Z8" i="21" s="1"/>
  <c r="S8" i="21"/>
  <c r="K8" i="21"/>
  <c r="AH7" i="21"/>
  <c r="V7" i="21"/>
  <c r="W7" i="21" s="1"/>
  <c r="T7" i="21"/>
  <c r="X7" i="21" s="1"/>
  <c r="Z7" i="21" s="1"/>
  <c r="S7" i="21"/>
  <c r="Q7" i="21"/>
  <c r="K7" i="21"/>
  <c r="AH6" i="21"/>
  <c r="V6" i="21"/>
  <c r="W6" i="21" s="1"/>
  <c r="T6" i="21"/>
  <c r="X6" i="21" s="1"/>
  <c r="Z6" i="21" s="1"/>
  <c r="S6" i="21"/>
  <c r="Q6" i="21"/>
  <c r="K6" i="21"/>
  <c r="AH5" i="21"/>
  <c r="V5" i="21"/>
  <c r="W5" i="21" s="1"/>
  <c r="T5" i="21"/>
  <c r="X5" i="21" s="1"/>
  <c r="Z5" i="21" s="1"/>
  <c r="S5" i="21"/>
  <c r="Q5" i="21"/>
  <c r="K5" i="21"/>
  <c r="AH4" i="21"/>
  <c r="V4" i="21"/>
  <c r="W4" i="21" s="1"/>
  <c r="T4" i="21"/>
  <c r="X4" i="21" s="1"/>
  <c r="Z4" i="21" s="1"/>
  <c r="S4" i="21"/>
  <c r="Q4" i="21"/>
  <c r="K4" i="21"/>
  <c r="AH3" i="21"/>
  <c r="V3" i="21"/>
  <c r="W3" i="21" s="1"/>
  <c r="T3" i="21"/>
  <c r="X3" i="21" s="1"/>
  <c r="Z3" i="21" s="1"/>
  <c r="S3" i="21"/>
  <c r="Q3" i="21"/>
  <c r="K3" i="21"/>
  <c r="AH2" i="21"/>
  <c r="V2" i="21"/>
  <c r="W2" i="21" s="1"/>
  <c r="T2" i="21"/>
  <c r="X2" i="21" s="1"/>
  <c r="Z2" i="21" s="1"/>
  <c r="S2" i="21"/>
  <c r="Q2" i="21"/>
  <c r="K2" i="21"/>
  <c r="AL267" i="20"/>
  <c r="AI267" i="20"/>
  <c r="AH267" i="20"/>
  <c r="AK267" i="20" s="1"/>
  <c r="AL266" i="20"/>
  <c r="AN266" i="20" s="1"/>
  <c r="AI266" i="20"/>
  <c r="AH266" i="20"/>
  <c r="AK266" i="20" s="1"/>
  <c r="AL265" i="20"/>
  <c r="AM265" i="20" s="1"/>
  <c r="AP265" i="20" s="1"/>
  <c r="AI265" i="20"/>
  <c r="AH265" i="20"/>
  <c r="AK265" i="20" s="1"/>
  <c r="AL264" i="20"/>
  <c r="AI264" i="20"/>
  <c r="AH264" i="20"/>
  <c r="AK264" i="20" s="1"/>
  <c r="AL263" i="20"/>
  <c r="AN263" i="20" s="1"/>
  <c r="AI263" i="20"/>
  <c r="AH263" i="20"/>
  <c r="AK263" i="20" s="1"/>
  <c r="AL262" i="20"/>
  <c r="AN262" i="20" s="1"/>
  <c r="AI262" i="20"/>
  <c r="AH262" i="20"/>
  <c r="AK262" i="20" s="1"/>
  <c r="AL261" i="20"/>
  <c r="AN261" i="20" s="1"/>
  <c r="AI261" i="20"/>
  <c r="AH261" i="20"/>
  <c r="AK261" i="20" s="1"/>
  <c r="AL260" i="20"/>
  <c r="AN260" i="20" s="1"/>
  <c r="AH260" i="20"/>
  <c r="AK260" i="20" s="1"/>
  <c r="AL259" i="20"/>
  <c r="AN259" i="20" s="1"/>
  <c r="AH259" i="20"/>
  <c r="AL258" i="20"/>
  <c r="AN258" i="20" s="1"/>
  <c r="AI258" i="20"/>
  <c r="AH258" i="20"/>
  <c r="AL257" i="20"/>
  <c r="AN257" i="20" s="1"/>
  <c r="AI257" i="20"/>
  <c r="AH257" i="20"/>
  <c r="AL256" i="20"/>
  <c r="AN256" i="20" s="1"/>
  <c r="AI256" i="20"/>
  <c r="AH256" i="20"/>
  <c r="AL255" i="20"/>
  <c r="AN255" i="20" s="1"/>
  <c r="AI255" i="20"/>
  <c r="AH255" i="20"/>
  <c r="AL254" i="20"/>
  <c r="AN254" i="20" s="1"/>
  <c r="AH254" i="20"/>
  <c r="AL253" i="20"/>
  <c r="AN253" i="20" s="1"/>
  <c r="AH253" i="20"/>
  <c r="AL252" i="20"/>
  <c r="AN252" i="20" s="1"/>
  <c r="AI252" i="20"/>
  <c r="AH252" i="20"/>
  <c r="AL251" i="20"/>
  <c r="AN251" i="20" s="1"/>
  <c r="AH251" i="20"/>
  <c r="AL250" i="20"/>
  <c r="AN250" i="20" s="1"/>
  <c r="AI250" i="20"/>
  <c r="AH250" i="20"/>
  <c r="AL249" i="20"/>
  <c r="AN249" i="20" s="1"/>
  <c r="AI249" i="20"/>
  <c r="AH249" i="20"/>
  <c r="AL248" i="20"/>
  <c r="AN248" i="20" s="1"/>
  <c r="AI248" i="20"/>
  <c r="AH248" i="20"/>
  <c r="AL247" i="20"/>
  <c r="AN247" i="20" s="1"/>
  <c r="AI247" i="20"/>
  <c r="AH247" i="20"/>
  <c r="AL246" i="20"/>
  <c r="AN246" i="20" s="1"/>
  <c r="AI246" i="20"/>
  <c r="AH246" i="20"/>
  <c r="AL245" i="20"/>
  <c r="AN245" i="20" s="1"/>
  <c r="AI245" i="20"/>
  <c r="AH245" i="20"/>
  <c r="AL244" i="20"/>
  <c r="AN244" i="20" s="1"/>
  <c r="AI244" i="20"/>
  <c r="AH244" i="20"/>
  <c r="AL243" i="20"/>
  <c r="AN243" i="20" s="1"/>
  <c r="AI243" i="20"/>
  <c r="AH243" i="20"/>
  <c r="AL242" i="20"/>
  <c r="AN242" i="20" s="1"/>
  <c r="AH242" i="20"/>
  <c r="AL241" i="20"/>
  <c r="AN241" i="20" s="1"/>
  <c r="AH241" i="20"/>
  <c r="AL240" i="20"/>
  <c r="AN240" i="20" s="1"/>
  <c r="AI240" i="20"/>
  <c r="AH240" i="20"/>
  <c r="AL239" i="20"/>
  <c r="AN239" i="20" s="1"/>
  <c r="AI239" i="20"/>
  <c r="AH239" i="20"/>
  <c r="AL238" i="20"/>
  <c r="AN238" i="20" s="1"/>
  <c r="AI238" i="20"/>
  <c r="AH238" i="20"/>
  <c r="AL237" i="20"/>
  <c r="AN237" i="20" s="1"/>
  <c r="AI237" i="20"/>
  <c r="AH237" i="20"/>
  <c r="AL236" i="20"/>
  <c r="AN236" i="20" s="1"/>
  <c r="AI236" i="20"/>
  <c r="AH236" i="20"/>
  <c r="AL235" i="20"/>
  <c r="AN235" i="20" s="1"/>
  <c r="AI235" i="20"/>
  <c r="AH235" i="20"/>
  <c r="AL234" i="20"/>
  <c r="AN234" i="20" s="1"/>
  <c r="AI234" i="20"/>
  <c r="AH234" i="20"/>
  <c r="AL233" i="20"/>
  <c r="AN233" i="20" s="1"/>
  <c r="AI233" i="20"/>
  <c r="AH233" i="20"/>
  <c r="AL232" i="20"/>
  <c r="AN232" i="20" s="1"/>
  <c r="AI232" i="20"/>
  <c r="AH232" i="20"/>
  <c r="AL231" i="20"/>
  <c r="AN231" i="20" s="1"/>
  <c r="AI231" i="20"/>
  <c r="AH231" i="20"/>
  <c r="AL230" i="20"/>
  <c r="AN230" i="20" s="1"/>
  <c r="AI230" i="20"/>
  <c r="AH230" i="20"/>
  <c r="AL229" i="20"/>
  <c r="AN229" i="20" s="1"/>
  <c r="AI229" i="20"/>
  <c r="AH229" i="20"/>
  <c r="AL228" i="20"/>
  <c r="AN228" i="20" s="1"/>
  <c r="AI228" i="20"/>
  <c r="AH228" i="20"/>
  <c r="AL227" i="20"/>
  <c r="AN227" i="20" s="1"/>
  <c r="AI227" i="20"/>
  <c r="AH227" i="20"/>
  <c r="AL226" i="20"/>
  <c r="AN226" i="20" s="1"/>
  <c r="AI226" i="20"/>
  <c r="AH226" i="20"/>
  <c r="AL225" i="20"/>
  <c r="AN225" i="20" s="1"/>
  <c r="AI225" i="20"/>
  <c r="AH225" i="20"/>
  <c r="AL224" i="20"/>
  <c r="AN224" i="20" s="1"/>
  <c r="AI224" i="20"/>
  <c r="AH224" i="20"/>
  <c r="AL223" i="20"/>
  <c r="AN223" i="20" s="1"/>
  <c r="AI223" i="20"/>
  <c r="AH223" i="20"/>
  <c r="AL222" i="20"/>
  <c r="AN222" i="20" s="1"/>
  <c r="AI222" i="20"/>
  <c r="AH222" i="20"/>
  <c r="AK222" i="20" s="1"/>
  <c r="AL221" i="20"/>
  <c r="AN221" i="20" s="1"/>
  <c r="AI221" i="20"/>
  <c r="AH221" i="20"/>
  <c r="AK221" i="20" s="1"/>
  <c r="AL220" i="20"/>
  <c r="AN220" i="20" s="1"/>
  <c r="AI220" i="20"/>
  <c r="AH220" i="20"/>
  <c r="AK220" i="20" s="1"/>
  <c r="AL219" i="20"/>
  <c r="AN219" i="20" s="1"/>
  <c r="AI219" i="20"/>
  <c r="AH219" i="20"/>
  <c r="AK219" i="20" s="1"/>
  <c r="AL218" i="20"/>
  <c r="AN218" i="20" s="1"/>
  <c r="AI218" i="20"/>
  <c r="AH218" i="20"/>
  <c r="AK218" i="20" s="1"/>
  <c r="AL217" i="20"/>
  <c r="AN217" i="20" s="1"/>
  <c r="AI217" i="20"/>
  <c r="AH217" i="20"/>
  <c r="AK217" i="20" s="1"/>
  <c r="AL216" i="20"/>
  <c r="AN216" i="20" s="1"/>
  <c r="AI216" i="20"/>
  <c r="AH216" i="20"/>
  <c r="AK216" i="20" s="1"/>
  <c r="AL215" i="20"/>
  <c r="AN215" i="20" s="1"/>
  <c r="AI215" i="20"/>
  <c r="AH215" i="20"/>
  <c r="AK215" i="20" s="1"/>
  <c r="AL214" i="20"/>
  <c r="AN214" i="20" s="1"/>
  <c r="AI214" i="20"/>
  <c r="AH214" i="20"/>
  <c r="AK214" i="20" s="1"/>
  <c r="AL213" i="20"/>
  <c r="AN213" i="20" s="1"/>
  <c r="AI213" i="20"/>
  <c r="AH213" i="20"/>
  <c r="AK213" i="20" s="1"/>
  <c r="AL212" i="20"/>
  <c r="AN212" i="20" s="1"/>
  <c r="AI212" i="20"/>
  <c r="AH212" i="20"/>
  <c r="AK212" i="20" s="1"/>
  <c r="AL211" i="20"/>
  <c r="AN211" i="20" s="1"/>
  <c r="AI211" i="20"/>
  <c r="AH211" i="20"/>
  <c r="AK211" i="20" s="1"/>
  <c r="AL210" i="20"/>
  <c r="AN210" i="20" s="1"/>
  <c r="AI210" i="20"/>
  <c r="AH210" i="20"/>
  <c r="AK210" i="20" s="1"/>
  <c r="AL209" i="20"/>
  <c r="AN209" i="20" s="1"/>
  <c r="AI209" i="20"/>
  <c r="AH209" i="20"/>
  <c r="AK209" i="20" s="1"/>
  <c r="AL208" i="20"/>
  <c r="AN208" i="20" s="1"/>
  <c r="AI208" i="20"/>
  <c r="AH208" i="20"/>
  <c r="AK208" i="20" s="1"/>
  <c r="AL207" i="20"/>
  <c r="AN207" i="20" s="1"/>
  <c r="AI207" i="20"/>
  <c r="AH207" i="20"/>
  <c r="AK207" i="20" s="1"/>
  <c r="AB207" i="20"/>
  <c r="AL206" i="20"/>
  <c r="AN206" i="20" s="1"/>
  <c r="AI206" i="20"/>
  <c r="AH206" i="20"/>
  <c r="AK206" i="20" s="1"/>
  <c r="AP205" i="20"/>
  <c r="AN205" i="20"/>
  <c r="AI205" i="20"/>
  <c r="AH205" i="20"/>
  <c r="AK205" i="20" s="1"/>
  <c r="AL204" i="20"/>
  <c r="AI204" i="20"/>
  <c r="AH204" i="20"/>
  <c r="AK204" i="20" s="1"/>
  <c r="AL203" i="20"/>
  <c r="AI203" i="20"/>
  <c r="AH203" i="20"/>
  <c r="AK203" i="20" s="1"/>
  <c r="AH200" i="20"/>
  <c r="V200" i="20"/>
  <c r="W200" i="20" s="1"/>
  <c r="T200" i="20"/>
  <c r="X200" i="20" s="1"/>
  <c r="Z200" i="20" s="1"/>
  <c r="S200" i="20"/>
  <c r="Q200" i="20"/>
  <c r="K200" i="20"/>
  <c r="AH199" i="20"/>
  <c r="W199" i="20"/>
  <c r="V199" i="20"/>
  <c r="T199" i="20"/>
  <c r="X199" i="20" s="1"/>
  <c r="Z199" i="20" s="1"/>
  <c r="S199" i="20"/>
  <c r="Q199" i="20"/>
  <c r="AH198" i="20"/>
  <c r="W198" i="20"/>
  <c r="V198" i="20"/>
  <c r="T198" i="20"/>
  <c r="X198" i="20" s="1"/>
  <c r="Z198" i="20" s="1"/>
  <c r="S198" i="20"/>
  <c r="Q198" i="20"/>
  <c r="AH197" i="20"/>
  <c r="W197" i="20"/>
  <c r="V197" i="20"/>
  <c r="T197" i="20"/>
  <c r="X197" i="20" s="1"/>
  <c r="Z197" i="20" s="1"/>
  <c r="S197" i="20"/>
  <c r="Q197" i="20"/>
  <c r="AH196" i="20"/>
  <c r="W196" i="20"/>
  <c r="V196" i="20"/>
  <c r="T196" i="20"/>
  <c r="X196" i="20" s="1"/>
  <c r="Z196" i="20" s="1"/>
  <c r="S196" i="20"/>
  <c r="Q196" i="20"/>
  <c r="AH195" i="20"/>
  <c r="W195" i="20"/>
  <c r="V195" i="20"/>
  <c r="T195" i="20"/>
  <c r="X195" i="20" s="1"/>
  <c r="Z195" i="20" s="1"/>
  <c r="S195" i="20"/>
  <c r="Q195" i="20"/>
  <c r="AH194" i="20"/>
  <c r="W194" i="20"/>
  <c r="V194" i="20"/>
  <c r="T194" i="20"/>
  <c r="X194" i="20" s="1"/>
  <c r="Z194" i="20" s="1"/>
  <c r="S194" i="20"/>
  <c r="Q194" i="20"/>
  <c r="AH193" i="20"/>
  <c r="W193" i="20"/>
  <c r="V193" i="20"/>
  <c r="T193" i="20"/>
  <c r="X193" i="20" s="1"/>
  <c r="Z193" i="20" s="1"/>
  <c r="S193" i="20"/>
  <c r="Q193" i="20"/>
  <c r="AH192" i="20"/>
  <c r="W192" i="20"/>
  <c r="V192" i="20"/>
  <c r="T192" i="20"/>
  <c r="X192" i="20" s="1"/>
  <c r="Z192" i="20" s="1"/>
  <c r="S192" i="20"/>
  <c r="Q192" i="20"/>
  <c r="AH191" i="20"/>
  <c r="W191" i="20"/>
  <c r="V191" i="20"/>
  <c r="T191" i="20"/>
  <c r="X191" i="20" s="1"/>
  <c r="Z191" i="20" s="1"/>
  <c r="S191" i="20"/>
  <c r="Q191" i="20"/>
  <c r="AH190" i="20"/>
  <c r="W190" i="20"/>
  <c r="V190" i="20"/>
  <c r="T190" i="20"/>
  <c r="X190" i="20" s="1"/>
  <c r="Z190" i="20" s="1"/>
  <c r="S190" i="20"/>
  <c r="Q190" i="20"/>
  <c r="AH189" i="20"/>
  <c r="W189" i="20"/>
  <c r="V189" i="20"/>
  <c r="T189" i="20"/>
  <c r="X189" i="20" s="1"/>
  <c r="Z189" i="20" s="1"/>
  <c r="S189" i="20"/>
  <c r="Q189" i="20"/>
  <c r="AH188" i="20"/>
  <c r="W188" i="20"/>
  <c r="V188" i="20"/>
  <c r="T188" i="20"/>
  <c r="X188" i="20" s="1"/>
  <c r="Z188" i="20" s="1"/>
  <c r="S188" i="20"/>
  <c r="Q188" i="20"/>
  <c r="AH187" i="20"/>
  <c r="W187" i="20"/>
  <c r="V187" i="20"/>
  <c r="T187" i="20"/>
  <c r="X187" i="20" s="1"/>
  <c r="Z187" i="20" s="1"/>
  <c r="S187" i="20"/>
  <c r="Q187" i="20"/>
  <c r="AH186" i="20"/>
  <c r="W186" i="20"/>
  <c r="V186" i="20"/>
  <c r="T186" i="20"/>
  <c r="X186" i="20" s="1"/>
  <c r="Z186" i="20" s="1"/>
  <c r="S186" i="20"/>
  <c r="Q186" i="20"/>
  <c r="AH185" i="20"/>
  <c r="W185" i="20"/>
  <c r="V185" i="20"/>
  <c r="T185" i="20"/>
  <c r="X185" i="20" s="1"/>
  <c r="Z185" i="20" s="1"/>
  <c r="S185" i="20"/>
  <c r="Q185" i="20"/>
  <c r="AH184" i="20"/>
  <c r="W184" i="20"/>
  <c r="V184" i="20"/>
  <c r="T184" i="20"/>
  <c r="X184" i="20" s="1"/>
  <c r="Z184" i="20" s="1"/>
  <c r="S184" i="20"/>
  <c r="Q184" i="20"/>
  <c r="AH183" i="20"/>
  <c r="W183" i="20"/>
  <c r="V183" i="20"/>
  <c r="T183" i="20"/>
  <c r="X183" i="20" s="1"/>
  <c r="Z183" i="20" s="1"/>
  <c r="S183" i="20"/>
  <c r="Q183" i="20"/>
  <c r="AH182" i="20"/>
  <c r="W182" i="20"/>
  <c r="V182" i="20"/>
  <c r="T182" i="20"/>
  <c r="X182" i="20" s="1"/>
  <c r="Z182" i="20" s="1"/>
  <c r="S182" i="20"/>
  <c r="Q182" i="20"/>
  <c r="AH181" i="20"/>
  <c r="W181" i="20"/>
  <c r="V181" i="20"/>
  <c r="T181" i="20"/>
  <c r="X181" i="20" s="1"/>
  <c r="Z181" i="20" s="1"/>
  <c r="S181" i="20"/>
  <c r="Q181" i="20"/>
  <c r="AH180" i="20"/>
  <c r="W180" i="20"/>
  <c r="V180" i="20"/>
  <c r="T180" i="20"/>
  <c r="X180" i="20" s="1"/>
  <c r="Z180" i="20" s="1"/>
  <c r="S180" i="20"/>
  <c r="Q180" i="20"/>
  <c r="AH179" i="20"/>
  <c r="W179" i="20"/>
  <c r="V179" i="20"/>
  <c r="T179" i="20"/>
  <c r="X179" i="20" s="1"/>
  <c r="Z179" i="20" s="1"/>
  <c r="S179" i="20"/>
  <c r="Q179" i="20"/>
  <c r="AH178" i="20"/>
  <c r="W178" i="20"/>
  <c r="V178" i="20"/>
  <c r="T178" i="20"/>
  <c r="X178" i="20" s="1"/>
  <c r="Z178" i="20" s="1"/>
  <c r="S178" i="20"/>
  <c r="Q178" i="20"/>
  <c r="AH177" i="20"/>
  <c r="W177" i="20"/>
  <c r="V177" i="20"/>
  <c r="T177" i="20"/>
  <c r="X177" i="20" s="1"/>
  <c r="Z177" i="20" s="1"/>
  <c r="S177" i="20"/>
  <c r="Q177" i="20"/>
  <c r="AH176" i="20"/>
  <c r="W176" i="20"/>
  <c r="V176" i="20"/>
  <c r="T176" i="20"/>
  <c r="X176" i="20" s="1"/>
  <c r="Z176" i="20" s="1"/>
  <c r="S176" i="20"/>
  <c r="Q176" i="20"/>
  <c r="AH175" i="20"/>
  <c r="W175" i="20"/>
  <c r="V175" i="20"/>
  <c r="T175" i="20"/>
  <c r="X175" i="20" s="1"/>
  <c r="Z175" i="20" s="1"/>
  <c r="S175" i="20"/>
  <c r="Q175" i="20"/>
  <c r="AH174" i="20"/>
  <c r="W174" i="20"/>
  <c r="V174" i="20"/>
  <c r="T174" i="20"/>
  <c r="X174" i="20" s="1"/>
  <c r="Z174" i="20" s="1"/>
  <c r="S174" i="20"/>
  <c r="Q174" i="20"/>
  <c r="AH173" i="20"/>
  <c r="W173" i="20"/>
  <c r="V173" i="20"/>
  <c r="T173" i="20"/>
  <c r="X173" i="20" s="1"/>
  <c r="Z173" i="20" s="1"/>
  <c r="S173" i="20"/>
  <c r="Q173" i="20"/>
  <c r="AH172" i="20"/>
  <c r="W172" i="20"/>
  <c r="V172" i="20"/>
  <c r="T172" i="20"/>
  <c r="X172" i="20" s="1"/>
  <c r="Z172" i="20" s="1"/>
  <c r="S172" i="20"/>
  <c r="Q172" i="20"/>
  <c r="AH171" i="20"/>
  <c r="W171" i="20"/>
  <c r="V171" i="20"/>
  <c r="T171" i="20"/>
  <c r="X171" i="20" s="1"/>
  <c r="Z171" i="20" s="1"/>
  <c r="S171" i="20"/>
  <c r="Q171" i="20"/>
  <c r="AH170" i="20"/>
  <c r="W170" i="20"/>
  <c r="V170" i="20"/>
  <c r="T170" i="20"/>
  <c r="X170" i="20" s="1"/>
  <c r="Z170" i="20" s="1"/>
  <c r="S170" i="20"/>
  <c r="Q170" i="20"/>
  <c r="AH169" i="20"/>
  <c r="W169" i="20"/>
  <c r="V169" i="20"/>
  <c r="T169" i="20"/>
  <c r="X169" i="20" s="1"/>
  <c r="Z169" i="20" s="1"/>
  <c r="S169" i="20"/>
  <c r="Q169" i="20"/>
  <c r="AH168" i="20"/>
  <c r="W168" i="20"/>
  <c r="V168" i="20"/>
  <c r="T168" i="20"/>
  <c r="X168" i="20" s="1"/>
  <c r="Z168" i="20" s="1"/>
  <c r="S168" i="20"/>
  <c r="Q168" i="20"/>
  <c r="AH167" i="20"/>
  <c r="W167" i="20"/>
  <c r="V167" i="20"/>
  <c r="T167" i="20"/>
  <c r="X167" i="20" s="1"/>
  <c r="Z167" i="20" s="1"/>
  <c r="S167" i="20"/>
  <c r="Q167" i="20"/>
  <c r="AH166" i="20"/>
  <c r="W166" i="20"/>
  <c r="V166" i="20"/>
  <c r="T166" i="20"/>
  <c r="X166" i="20" s="1"/>
  <c r="Z166" i="20" s="1"/>
  <c r="S166" i="20"/>
  <c r="Q166" i="20"/>
  <c r="AH165" i="20"/>
  <c r="W165" i="20"/>
  <c r="V165" i="20"/>
  <c r="T165" i="20"/>
  <c r="X165" i="20" s="1"/>
  <c r="Z165" i="20" s="1"/>
  <c r="S165" i="20"/>
  <c r="Q165" i="20"/>
  <c r="AH164" i="20"/>
  <c r="W164" i="20"/>
  <c r="V164" i="20"/>
  <c r="T164" i="20"/>
  <c r="X164" i="20" s="1"/>
  <c r="Z164" i="20" s="1"/>
  <c r="S164" i="20"/>
  <c r="Q164" i="20"/>
  <c r="AH163" i="20"/>
  <c r="W163" i="20"/>
  <c r="V163" i="20"/>
  <c r="T163" i="20"/>
  <c r="X163" i="20" s="1"/>
  <c r="Z163" i="20" s="1"/>
  <c r="S163" i="20"/>
  <c r="Q163" i="20"/>
  <c r="AH162" i="20"/>
  <c r="W162" i="20"/>
  <c r="V162" i="20"/>
  <c r="T162" i="20"/>
  <c r="X162" i="20" s="1"/>
  <c r="Z162" i="20" s="1"/>
  <c r="S162" i="20"/>
  <c r="Q162" i="20"/>
  <c r="AH161" i="20"/>
  <c r="W161" i="20"/>
  <c r="V161" i="20"/>
  <c r="T161" i="20"/>
  <c r="X161" i="20" s="1"/>
  <c r="Z161" i="20" s="1"/>
  <c r="S161" i="20"/>
  <c r="Q161" i="20"/>
  <c r="AH160" i="20"/>
  <c r="W160" i="20"/>
  <c r="V160" i="20"/>
  <c r="T160" i="20"/>
  <c r="X160" i="20" s="1"/>
  <c r="Z160" i="20" s="1"/>
  <c r="S160" i="20"/>
  <c r="Q160" i="20"/>
  <c r="AH159" i="20"/>
  <c r="W159" i="20"/>
  <c r="V159" i="20"/>
  <c r="T159" i="20"/>
  <c r="X159" i="20" s="1"/>
  <c r="Z159" i="20" s="1"/>
  <c r="S159" i="20"/>
  <c r="Q159" i="20"/>
  <c r="AH158" i="20"/>
  <c r="W158" i="20"/>
  <c r="V158" i="20"/>
  <c r="T158" i="20"/>
  <c r="X158" i="20" s="1"/>
  <c r="Z158" i="20" s="1"/>
  <c r="S158" i="20"/>
  <c r="Q158" i="20"/>
  <c r="AH157" i="20"/>
  <c r="W157" i="20"/>
  <c r="V157" i="20"/>
  <c r="T157" i="20"/>
  <c r="X157" i="20" s="1"/>
  <c r="Z157" i="20" s="1"/>
  <c r="S157" i="20"/>
  <c r="Q157" i="20"/>
  <c r="AH156" i="20"/>
  <c r="W156" i="20"/>
  <c r="V156" i="20"/>
  <c r="T156" i="20"/>
  <c r="X156" i="20" s="1"/>
  <c r="Z156" i="20" s="1"/>
  <c r="S156" i="20"/>
  <c r="Q156" i="20"/>
  <c r="AH155" i="20"/>
  <c r="W155" i="20"/>
  <c r="V155" i="20"/>
  <c r="T155" i="20"/>
  <c r="X155" i="20" s="1"/>
  <c r="Z155" i="20" s="1"/>
  <c r="S155" i="20"/>
  <c r="Q155" i="20"/>
  <c r="AH154" i="20"/>
  <c r="W154" i="20"/>
  <c r="V154" i="20"/>
  <c r="T154" i="20"/>
  <c r="X154" i="20" s="1"/>
  <c r="Z154" i="20" s="1"/>
  <c r="S154" i="20"/>
  <c r="Q154" i="20"/>
  <c r="AH153" i="20"/>
  <c r="W153" i="20"/>
  <c r="V153" i="20"/>
  <c r="T153" i="20"/>
  <c r="X153" i="20" s="1"/>
  <c r="Z153" i="20" s="1"/>
  <c r="S153" i="20"/>
  <c r="Q153" i="20"/>
  <c r="AH152" i="20"/>
  <c r="W152" i="20"/>
  <c r="V152" i="20"/>
  <c r="T152" i="20"/>
  <c r="X152" i="20" s="1"/>
  <c r="Z152" i="20" s="1"/>
  <c r="S152" i="20"/>
  <c r="Q152" i="20"/>
  <c r="AH151" i="20"/>
  <c r="W151" i="20"/>
  <c r="V151" i="20"/>
  <c r="T151" i="20"/>
  <c r="X151" i="20" s="1"/>
  <c r="Z151" i="20" s="1"/>
  <c r="S151" i="20"/>
  <c r="Q151" i="20"/>
  <c r="AH150" i="20"/>
  <c r="W150" i="20"/>
  <c r="V150" i="20"/>
  <c r="T150" i="20"/>
  <c r="X150" i="20" s="1"/>
  <c r="Z150" i="20" s="1"/>
  <c r="S150" i="20"/>
  <c r="Q150" i="20"/>
  <c r="AH149" i="20"/>
  <c r="W149" i="20"/>
  <c r="V149" i="20"/>
  <c r="T149" i="20"/>
  <c r="X149" i="20" s="1"/>
  <c r="Z149" i="20" s="1"/>
  <c r="S149" i="20"/>
  <c r="Q149" i="20"/>
  <c r="AH148" i="20"/>
  <c r="W148" i="20"/>
  <c r="V148" i="20"/>
  <c r="T148" i="20"/>
  <c r="X148" i="20" s="1"/>
  <c r="Z148" i="20" s="1"/>
  <c r="S148" i="20"/>
  <c r="Q148" i="20"/>
  <c r="AH147" i="20"/>
  <c r="W147" i="20"/>
  <c r="V147" i="20"/>
  <c r="T147" i="20"/>
  <c r="X147" i="20" s="1"/>
  <c r="Z147" i="20" s="1"/>
  <c r="S147" i="20"/>
  <c r="Q147" i="20"/>
  <c r="AH146" i="20"/>
  <c r="W146" i="20"/>
  <c r="V146" i="20"/>
  <c r="T146" i="20"/>
  <c r="X146" i="20" s="1"/>
  <c r="Z146" i="20" s="1"/>
  <c r="S146" i="20"/>
  <c r="Q146" i="20"/>
  <c r="AH145" i="20"/>
  <c r="W145" i="20"/>
  <c r="V145" i="20"/>
  <c r="T145" i="20"/>
  <c r="X145" i="20" s="1"/>
  <c r="Z145" i="20" s="1"/>
  <c r="S145" i="20"/>
  <c r="Q145" i="20"/>
  <c r="AH144" i="20"/>
  <c r="W144" i="20"/>
  <c r="V144" i="20"/>
  <c r="T144" i="20"/>
  <c r="X144" i="20" s="1"/>
  <c r="Z144" i="20" s="1"/>
  <c r="S144" i="20"/>
  <c r="Q144" i="20"/>
  <c r="AH143" i="20"/>
  <c r="W143" i="20"/>
  <c r="V143" i="20"/>
  <c r="T143" i="20"/>
  <c r="X143" i="20" s="1"/>
  <c r="Z143" i="20" s="1"/>
  <c r="S143" i="20"/>
  <c r="Q143" i="20"/>
  <c r="AH142" i="20"/>
  <c r="W142" i="20"/>
  <c r="V142" i="20"/>
  <c r="T142" i="20"/>
  <c r="X142" i="20" s="1"/>
  <c r="Z142" i="20" s="1"/>
  <c r="S142" i="20"/>
  <c r="Q142" i="20"/>
  <c r="AH141" i="20"/>
  <c r="W141" i="20"/>
  <c r="V141" i="20"/>
  <c r="T141" i="20"/>
  <c r="X141" i="20" s="1"/>
  <c r="Z141" i="20" s="1"/>
  <c r="S141" i="20"/>
  <c r="Q141" i="20"/>
  <c r="AH140" i="20"/>
  <c r="W140" i="20"/>
  <c r="V140" i="20"/>
  <c r="T140" i="20"/>
  <c r="X140" i="20" s="1"/>
  <c r="Z140" i="20" s="1"/>
  <c r="S140" i="20"/>
  <c r="Q140" i="20"/>
  <c r="AH139" i="20"/>
  <c r="W139" i="20"/>
  <c r="V139" i="20"/>
  <c r="T139" i="20"/>
  <c r="X139" i="20" s="1"/>
  <c r="Z139" i="20" s="1"/>
  <c r="S139" i="20"/>
  <c r="Q139" i="20"/>
  <c r="AH138" i="20"/>
  <c r="W138" i="20"/>
  <c r="V138" i="20"/>
  <c r="T138" i="20"/>
  <c r="X138" i="20" s="1"/>
  <c r="Z138" i="20" s="1"/>
  <c r="S138" i="20"/>
  <c r="Q138" i="20"/>
  <c r="AH137" i="20"/>
  <c r="W137" i="20"/>
  <c r="V137" i="20"/>
  <c r="T137" i="20"/>
  <c r="X137" i="20" s="1"/>
  <c r="Z137" i="20" s="1"/>
  <c r="S137" i="20"/>
  <c r="Q137" i="20"/>
  <c r="AH136" i="20"/>
  <c r="W136" i="20"/>
  <c r="V136" i="20"/>
  <c r="T136" i="20"/>
  <c r="X136" i="20" s="1"/>
  <c r="Z136" i="20" s="1"/>
  <c r="S136" i="20"/>
  <c r="Q136" i="20"/>
  <c r="AH135" i="20"/>
  <c r="W135" i="20"/>
  <c r="V135" i="20"/>
  <c r="T135" i="20"/>
  <c r="X135" i="20" s="1"/>
  <c r="Z135" i="20" s="1"/>
  <c r="S135" i="20"/>
  <c r="Q135" i="20"/>
  <c r="AH134" i="20"/>
  <c r="W134" i="20"/>
  <c r="V134" i="20"/>
  <c r="T134" i="20"/>
  <c r="X134" i="20" s="1"/>
  <c r="Z134" i="20" s="1"/>
  <c r="S134" i="20"/>
  <c r="Q134" i="20"/>
  <c r="AH133" i="20"/>
  <c r="W133" i="20"/>
  <c r="V133" i="20"/>
  <c r="T133" i="20"/>
  <c r="X133" i="20" s="1"/>
  <c r="Z133" i="20" s="1"/>
  <c r="S133" i="20"/>
  <c r="Q133" i="20"/>
  <c r="AH132" i="20"/>
  <c r="W132" i="20"/>
  <c r="V132" i="20"/>
  <c r="T132" i="20"/>
  <c r="X132" i="20" s="1"/>
  <c r="Z132" i="20" s="1"/>
  <c r="S132" i="20"/>
  <c r="Q132" i="20"/>
  <c r="AH131" i="20"/>
  <c r="W131" i="20"/>
  <c r="V131" i="20"/>
  <c r="T131" i="20"/>
  <c r="X131" i="20" s="1"/>
  <c r="Z131" i="20" s="1"/>
  <c r="S131" i="20"/>
  <c r="Q131" i="20"/>
  <c r="AH130" i="20"/>
  <c r="W130" i="20"/>
  <c r="V130" i="20"/>
  <c r="T130" i="20"/>
  <c r="X130" i="20" s="1"/>
  <c r="Z130" i="20" s="1"/>
  <c r="S130" i="20"/>
  <c r="Q130" i="20"/>
  <c r="AH129" i="20"/>
  <c r="W129" i="20"/>
  <c r="V129" i="20"/>
  <c r="T129" i="20"/>
  <c r="X129" i="20" s="1"/>
  <c r="Z129" i="20" s="1"/>
  <c r="S129" i="20"/>
  <c r="Q129" i="20"/>
  <c r="AH128" i="20"/>
  <c r="W128" i="20"/>
  <c r="V128" i="20"/>
  <c r="T128" i="20"/>
  <c r="X128" i="20" s="1"/>
  <c r="Z128" i="20" s="1"/>
  <c r="S128" i="20"/>
  <c r="Q128" i="20"/>
  <c r="AH127" i="20"/>
  <c r="W127" i="20"/>
  <c r="V127" i="20"/>
  <c r="T127" i="20"/>
  <c r="X127" i="20" s="1"/>
  <c r="Z127" i="20" s="1"/>
  <c r="S127" i="20"/>
  <c r="Q127" i="20"/>
  <c r="AH126" i="20"/>
  <c r="W126" i="20"/>
  <c r="V126" i="20"/>
  <c r="T126" i="20"/>
  <c r="X126" i="20" s="1"/>
  <c r="Z126" i="20" s="1"/>
  <c r="S126" i="20"/>
  <c r="Q126" i="20"/>
  <c r="AH125" i="20"/>
  <c r="W125" i="20"/>
  <c r="V125" i="20"/>
  <c r="T125" i="20"/>
  <c r="X125" i="20" s="1"/>
  <c r="Z125" i="20" s="1"/>
  <c r="S125" i="20"/>
  <c r="Q125" i="20"/>
  <c r="AH124" i="20"/>
  <c r="W124" i="20"/>
  <c r="V124" i="20"/>
  <c r="T124" i="20"/>
  <c r="X124" i="20" s="1"/>
  <c r="Z124" i="20" s="1"/>
  <c r="S124" i="20"/>
  <c r="Q124" i="20"/>
  <c r="AH123" i="20"/>
  <c r="W123" i="20"/>
  <c r="V123" i="20"/>
  <c r="T123" i="20"/>
  <c r="X123" i="20" s="1"/>
  <c r="Z123" i="20" s="1"/>
  <c r="S123" i="20"/>
  <c r="Q123" i="20"/>
  <c r="AH122" i="20"/>
  <c r="W122" i="20"/>
  <c r="V122" i="20"/>
  <c r="T122" i="20"/>
  <c r="X122" i="20" s="1"/>
  <c r="Z122" i="20" s="1"/>
  <c r="S122" i="20"/>
  <c r="Q122" i="20"/>
  <c r="AH121" i="20"/>
  <c r="W121" i="20"/>
  <c r="V121" i="20"/>
  <c r="T121" i="20"/>
  <c r="X121" i="20" s="1"/>
  <c r="Z121" i="20" s="1"/>
  <c r="S121" i="20"/>
  <c r="Q121" i="20"/>
  <c r="AH120" i="20"/>
  <c r="W120" i="20"/>
  <c r="V120" i="20"/>
  <c r="T120" i="20"/>
  <c r="X120" i="20" s="1"/>
  <c r="Z120" i="20" s="1"/>
  <c r="S120" i="20"/>
  <c r="Q120" i="20"/>
  <c r="AH119" i="20"/>
  <c r="W119" i="20"/>
  <c r="V119" i="20"/>
  <c r="T119" i="20"/>
  <c r="X119" i="20" s="1"/>
  <c r="Z119" i="20" s="1"/>
  <c r="S119" i="20"/>
  <c r="Q119" i="20"/>
  <c r="AH118" i="20"/>
  <c r="W118" i="20"/>
  <c r="V118" i="20"/>
  <c r="T118" i="20"/>
  <c r="X118" i="20" s="1"/>
  <c r="Z118" i="20" s="1"/>
  <c r="S118" i="20"/>
  <c r="Q118" i="20"/>
  <c r="AH117" i="20"/>
  <c r="W117" i="20"/>
  <c r="V117" i="20"/>
  <c r="T117" i="20"/>
  <c r="X117" i="20" s="1"/>
  <c r="Z117" i="20" s="1"/>
  <c r="S117" i="20"/>
  <c r="Q117" i="20"/>
  <c r="AH116" i="20"/>
  <c r="W116" i="20"/>
  <c r="V116" i="20"/>
  <c r="T116" i="20"/>
  <c r="X116" i="20" s="1"/>
  <c r="Z116" i="20" s="1"/>
  <c r="S116" i="20"/>
  <c r="Q116" i="20"/>
  <c r="AH115" i="20"/>
  <c r="W115" i="20"/>
  <c r="V115" i="20"/>
  <c r="T115" i="20"/>
  <c r="X115" i="20" s="1"/>
  <c r="Z115" i="20" s="1"/>
  <c r="S115" i="20"/>
  <c r="Q115" i="20"/>
  <c r="AH114" i="20"/>
  <c r="W114" i="20"/>
  <c r="V114" i="20"/>
  <c r="T114" i="20"/>
  <c r="X114" i="20" s="1"/>
  <c r="Z114" i="20" s="1"/>
  <c r="S114" i="20"/>
  <c r="Q114" i="20"/>
  <c r="AH113" i="20"/>
  <c r="W113" i="20"/>
  <c r="V113" i="20"/>
  <c r="T113" i="20"/>
  <c r="X113" i="20" s="1"/>
  <c r="Z113" i="20" s="1"/>
  <c r="S113" i="20"/>
  <c r="Q113" i="20"/>
  <c r="AH112" i="20"/>
  <c r="W112" i="20"/>
  <c r="V112" i="20"/>
  <c r="T112" i="20"/>
  <c r="X112" i="20" s="1"/>
  <c r="Z112" i="20" s="1"/>
  <c r="S112" i="20"/>
  <c r="Q112" i="20"/>
  <c r="AH111" i="20"/>
  <c r="W111" i="20"/>
  <c r="V111" i="20"/>
  <c r="T111" i="20"/>
  <c r="X111" i="20" s="1"/>
  <c r="Z111" i="20" s="1"/>
  <c r="S111" i="20"/>
  <c r="Q111" i="20"/>
  <c r="AH110" i="20"/>
  <c r="W110" i="20"/>
  <c r="V110" i="20"/>
  <c r="T110" i="20"/>
  <c r="X110" i="20" s="1"/>
  <c r="Z110" i="20" s="1"/>
  <c r="S110" i="20"/>
  <c r="Q110" i="20"/>
  <c r="AH109" i="20"/>
  <c r="W109" i="20"/>
  <c r="V109" i="20"/>
  <c r="T109" i="20"/>
  <c r="X109" i="20" s="1"/>
  <c r="Z109" i="20" s="1"/>
  <c r="S109" i="20"/>
  <c r="Q109" i="20"/>
  <c r="AH108" i="20"/>
  <c r="W108" i="20"/>
  <c r="V108" i="20"/>
  <c r="T108" i="20"/>
  <c r="X108" i="20" s="1"/>
  <c r="Z108" i="20" s="1"/>
  <c r="S108" i="20"/>
  <c r="Q108" i="20"/>
  <c r="AH107" i="20"/>
  <c r="W107" i="20"/>
  <c r="V107" i="20"/>
  <c r="T107" i="20"/>
  <c r="X107" i="20" s="1"/>
  <c r="Z107" i="20" s="1"/>
  <c r="S107" i="20"/>
  <c r="Q107" i="20"/>
  <c r="AH106" i="20"/>
  <c r="W106" i="20"/>
  <c r="V106" i="20"/>
  <c r="T106" i="20"/>
  <c r="X106" i="20" s="1"/>
  <c r="Z106" i="20" s="1"/>
  <c r="S106" i="20"/>
  <c r="Q106" i="20"/>
  <c r="AH105" i="20"/>
  <c r="W105" i="20"/>
  <c r="V105" i="20"/>
  <c r="T105" i="20"/>
  <c r="X105" i="20" s="1"/>
  <c r="Z105" i="20" s="1"/>
  <c r="S105" i="20"/>
  <c r="Q105" i="20"/>
  <c r="AH104" i="20"/>
  <c r="W104" i="20"/>
  <c r="V104" i="20"/>
  <c r="T104" i="20"/>
  <c r="X104" i="20" s="1"/>
  <c r="Z104" i="20" s="1"/>
  <c r="S104" i="20"/>
  <c r="Q104" i="20"/>
  <c r="AH103" i="20"/>
  <c r="W103" i="20"/>
  <c r="V103" i="20"/>
  <c r="T103" i="20"/>
  <c r="X103" i="20" s="1"/>
  <c r="Z103" i="20" s="1"/>
  <c r="S103" i="20"/>
  <c r="Q103" i="20"/>
  <c r="AH102" i="20"/>
  <c r="W102" i="20"/>
  <c r="V102" i="20"/>
  <c r="T102" i="20"/>
  <c r="X102" i="20" s="1"/>
  <c r="Z102" i="20" s="1"/>
  <c r="S102" i="20"/>
  <c r="Q102" i="20"/>
  <c r="AH101" i="20"/>
  <c r="W101" i="20"/>
  <c r="V101" i="20"/>
  <c r="T101" i="20"/>
  <c r="X101" i="20" s="1"/>
  <c r="Z101" i="20" s="1"/>
  <c r="S101" i="20"/>
  <c r="Q101" i="20"/>
  <c r="AH100" i="20"/>
  <c r="W100" i="20"/>
  <c r="V100" i="20"/>
  <c r="T100" i="20"/>
  <c r="X100" i="20" s="1"/>
  <c r="Z100" i="20" s="1"/>
  <c r="S100" i="20"/>
  <c r="Q100" i="20"/>
  <c r="AH99" i="20"/>
  <c r="W99" i="20"/>
  <c r="V99" i="20"/>
  <c r="T99" i="20"/>
  <c r="X99" i="20" s="1"/>
  <c r="Z99" i="20" s="1"/>
  <c r="S99" i="20"/>
  <c r="Q99" i="20"/>
  <c r="AH98" i="20"/>
  <c r="W98" i="20"/>
  <c r="V98" i="20"/>
  <c r="T98" i="20"/>
  <c r="X98" i="20" s="1"/>
  <c r="Z98" i="20" s="1"/>
  <c r="S98" i="20"/>
  <c r="Q98" i="20"/>
  <c r="AH97" i="20"/>
  <c r="W97" i="20"/>
  <c r="V97" i="20"/>
  <c r="T97" i="20"/>
  <c r="X97" i="20" s="1"/>
  <c r="Z97" i="20" s="1"/>
  <c r="S97" i="20"/>
  <c r="Q97" i="20"/>
  <c r="AH96" i="20"/>
  <c r="W96" i="20"/>
  <c r="V96" i="20"/>
  <c r="T96" i="20"/>
  <c r="X96" i="20" s="1"/>
  <c r="Z96" i="20" s="1"/>
  <c r="S96" i="20"/>
  <c r="Q96" i="20"/>
  <c r="AH95" i="20"/>
  <c r="W95" i="20"/>
  <c r="V95" i="20"/>
  <c r="T95" i="20"/>
  <c r="X95" i="20" s="1"/>
  <c r="Z95" i="20" s="1"/>
  <c r="S95" i="20"/>
  <c r="Q95" i="20"/>
  <c r="AH94" i="20"/>
  <c r="W94" i="20"/>
  <c r="V94" i="20"/>
  <c r="T94" i="20"/>
  <c r="X94" i="20" s="1"/>
  <c r="Z94" i="20" s="1"/>
  <c r="S94" i="20"/>
  <c r="Q94" i="20"/>
  <c r="AH93" i="20"/>
  <c r="W93" i="20"/>
  <c r="V93" i="20"/>
  <c r="T93" i="20"/>
  <c r="X93" i="20" s="1"/>
  <c r="Z93" i="20" s="1"/>
  <c r="S93" i="20"/>
  <c r="Q93" i="20"/>
  <c r="AH92" i="20"/>
  <c r="W92" i="20"/>
  <c r="V92" i="20"/>
  <c r="T92" i="20"/>
  <c r="X92" i="20" s="1"/>
  <c r="Z92" i="20" s="1"/>
  <c r="S92" i="20"/>
  <c r="Q92" i="20"/>
  <c r="AH91" i="20"/>
  <c r="W91" i="20"/>
  <c r="V91" i="20"/>
  <c r="T91" i="20"/>
  <c r="X91" i="20" s="1"/>
  <c r="Z91" i="20" s="1"/>
  <c r="S91" i="20"/>
  <c r="Q91" i="20"/>
  <c r="AH90" i="20"/>
  <c r="W90" i="20"/>
  <c r="V90" i="20"/>
  <c r="T90" i="20"/>
  <c r="X90" i="20" s="1"/>
  <c r="Z90" i="20" s="1"/>
  <c r="S90" i="20"/>
  <c r="Q90" i="20"/>
  <c r="AH89" i="20"/>
  <c r="W89" i="20"/>
  <c r="V89" i="20"/>
  <c r="T89" i="20"/>
  <c r="X89" i="20" s="1"/>
  <c r="Z89" i="20" s="1"/>
  <c r="S89" i="20"/>
  <c r="Q89" i="20"/>
  <c r="AH88" i="20"/>
  <c r="W88" i="20"/>
  <c r="V88" i="20"/>
  <c r="T88" i="20"/>
  <c r="X88" i="20" s="1"/>
  <c r="Z88" i="20" s="1"/>
  <c r="S88" i="20"/>
  <c r="Q88" i="20"/>
  <c r="AH87" i="20"/>
  <c r="V87" i="20"/>
  <c r="W87" i="20" s="1"/>
  <c r="T87" i="20"/>
  <c r="X87" i="20" s="1"/>
  <c r="Z87" i="20" s="1"/>
  <c r="S87" i="20"/>
  <c r="Q87" i="20"/>
  <c r="K87" i="20"/>
  <c r="AH86" i="20"/>
  <c r="W86" i="20"/>
  <c r="V86" i="20"/>
  <c r="AG86" i="20" s="1"/>
  <c r="T86" i="20"/>
  <c r="X86" i="20" s="1"/>
  <c r="Z86" i="20" s="1"/>
  <c r="S86" i="20"/>
  <c r="Q86" i="20"/>
  <c r="K86" i="20"/>
  <c r="AH85" i="20"/>
  <c r="V85" i="20"/>
  <c r="W85" i="20" s="1"/>
  <c r="T85" i="20"/>
  <c r="X85" i="20" s="1"/>
  <c r="Z85" i="20" s="1"/>
  <c r="S85" i="20"/>
  <c r="Q85" i="20"/>
  <c r="K85" i="20"/>
  <c r="AH84" i="20"/>
  <c r="W84" i="20"/>
  <c r="V84" i="20"/>
  <c r="AG84" i="20" s="1"/>
  <c r="T84" i="20"/>
  <c r="X84" i="20" s="1"/>
  <c r="Z84" i="20" s="1"/>
  <c r="S84" i="20"/>
  <c r="Q84" i="20"/>
  <c r="K84" i="20"/>
  <c r="AH83" i="20"/>
  <c r="V83" i="20"/>
  <c r="W83" i="20" s="1"/>
  <c r="T83" i="20"/>
  <c r="X83" i="20" s="1"/>
  <c r="Z83" i="20" s="1"/>
  <c r="S83" i="20"/>
  <c r="Q83" i="20"/>
  <c r="K83" i="20"/>
  <c r="AH82" i="20"/>
  <c r="AG82" i="20"/>
  <c r="V82" i="20"/>
  <c r="W82" i="20" s="1"/>
  <c r="T82" i="20"/>
  <c r="X82" i="20" s="1"/>
  <c r="Z82" i="20" s="1"/>
  <c r="S82" i="20"/>
  <c r="Q82" i="20"/>
  <c r="K82" i="20"/>
  <c r="AH81" i="20"/>
  <c r="V81" i="20"/>
  <c r="W81" i="20" s="1"/>
  <c r="T81" i="20"/>
  <c r="X81" i="20" s="1"/>
  <c r="Z81" i="20" s="1"/>
  <c r="S81" i="20"/>
  <c r="Q81" i="20"/>
  <c r="K81" i="20"/>
  <c r="AH80" i="20"/>
  <c r="V80" i="20"/>
  <c r="AG80" i="20" s="1"/>
  <c r="T80" i="20"/>
  <c r="X80" i="20" s="1"/>
  <c r="Z80" i="20" s="1"/>
  <c r="S80" i="20"/>
  <c r="Q80" i="20"/>
  <c r="K80" i="20"/>
  <c r="AH79" i="20"/>
  <c r="V79" i="20"/>
  <c r="W79" i="20" s="1"/>
  <c r="T79" i="20"/>
  <c r="X79" i="20" s="1"/>
  <c r="Z79" i="20" s="1"/>
  <c r="S79" i="20"/>
  <c r="Q79" i="20"/>
  <c r="K79" i="20"/>
  <c r="AH78" i="20"/>
  <c r="W78" i="20"/>
  <c r="V78" i="20"/>
  <c r="AG78" i="20" s="1"/>
  <c r="T78" i="20"/>
  <c r="X78" i="20" s="1"/>
  <c r="Z78" i="20" s="1"/>
  <c r="S78" i="20"/>
  <c r="Q78" i="20"/>
  <c r="K78" i="20"/>
  <c r="AH77" i="20"/>
  <c r="V77" i="20"/>
  <c r="W77" i="20" s="1"/>
  <c r="T77" i="20"/>
  <c r="X77" i="20" s="1"/>
  <c r="Z77" i="20" s="1"/>
  <c r="S77" i="20"/>
  <c r="Q77" i="20"/>
  <c r="K77" i="20"/>
  <c r="AH76" i="20"/>
  <c r="W76" i="20"/>
  <c r="V76" i="20"/>
  <c r="AG76" i="20" s="1"/>
  <c r="T76" i="20"/>
  <c r="X76" i="20" s="1"/>
  <c r="Z76" i="20" s="1"/>
  <c r="S76" i="20"/>
  <c r="Q76" i="20"/>
  <c r="K76" i="20"/>
  <c r="AH75" i="20"/>
  <c r="V75" i="20"/>
  <c r="W75" i="20" s="1"/>
  <c r="T75" i="20"/>
  <c r="X75" i="20" s="1"/>
  <c r="Z75" i="20" s="1"/>
  <c r="S75" i="20"/>
  <c r="Q75" i="20"/>
  <c r="K75" i="20"/>
  <c r="AH74" i="20"/>
  <c r="AG74" i="20"/>
  <c r="V74" i="20"/>
  <c r="W74" i="20" s="1"/>
  <c r="T74" i="20"/>
  <c r="X74" i="20" s="1"/>
  <c r="Z74" i="20" s="1"/>
  <c r="S74" i="20"/>
  <c r="Q74" i="20"/>
  <c r="K74" i="20"/>
  <c r="AH73" i="20"/>
  <c r="V73" i="20"/>
  <c r="W73" i="20" s="1"/>
  <c r="T73" i="20"/>
  <c r="X73" i="20" s="1"/>
  <c r="Z73" i="20" s="1"/>
  <c r="S73" i="20"/>
  <c r="Q73" i="20"/>
  <c r="K73" i="20"/>
  <c r="AH72" i="20"/>
  <c r="V72" i="20"/>
  <c r="AG72" i="20" s="1"/>
  <c r="T72" i="20"/>
  <c r="X72" i="20" s="1"/>
  <c r="Z72" i="20" s="1"/>
  <c r="S72" i="20"/>
  <c r="Q72" i="20"/>
  <c r="K72" i="20"/>
  <c r="AH71" i="20"/>
  <c r="W71" i="20"/>
  <c r="V71" i="20"/>
  <c r="AG71" i="20" s="1"/>
  <c r="T71" i="20"/>
  <c r="X71" i="20" s="1"/>
  <c r="Z71" i="20" s="1"/>
  <c r="S71" i="20"/>
  <c r="Q71" i="20"/>
  <c r="K71" i="20"/>
  <c r="AH70" i="20"/>
  <c r="AG70" i="20"/>
  <c r="W70" i="20"/>
  <c r="V70" i="20"/>
  <c r="T70" i="20"/>
  <c r="X70" i="20" s="1"/>
  <c r="Z70" i="20" s="1"/>
  <c r="S70" i="20"/>
  <c r="Q70" i="20"/>
  <c r="K70" i="20"/>
  <c r="AH69" i="20"/>
  <c r="W69" i="20"/>
  <c r="V69" i="20"/>
  <c r="AG69" i="20" s="1"/>
  <c r="T69" i="20"/>
  <c r="X69" i="20" s="1"/>
  <c r="Z69" i="20" s="1"/>
  <c r="S69" i="20"/>
  <c r="Q69" i="20"/>
  <c r="K69" i="20"/>
  <c r="AH68" i="20"/>
  <c r="V68" i="20"/>
  <c r="AG68" i="20" s="1"/>
  <c r="T68" i="20"/>
  <c r="X68" i="20" s="1"/>
  <c r="Z68" i="20" s="1"/>
  <c r="S68" i="20"/>
  <c r="Q68" i="20"/>
  <c r="K68" i="20"/>
  <c r="AH67" i="20"/>
  <c r="W67" i="20"/>
  <c r="V67" i="20"/>
  <c r="AG67" i="20" s="1"/>
  <c r="T67" i="20"/>
  <c r="X67" i="20" s="1"/>
  <c r="Z67" i="20" s="1"/>
  <c r="S67" i="20"/>
  <c r="Q67" i="20"/>
  <c r="K67" i="20"/>
  <c r="AH66" i="20"/>
  <c r="AG66" i="20"/>
  <c r="W66" i="20"/>
  <c r="V66" i="20"/>
  <c r="T66" i="20"/>
  <c r="X66" i="20" s="1"/>
  <c r="Z66" i="20" s="1"/>
  <c r="S66" i="20"/>
  <c r="Q66" i="20"/>
  <c r="K66" i="20"/>
  <c r="AH65" i="20"/>
  <c r="W65" i="20"/>
  <c r="V65" i="20"/>
  <c r="AG65" i="20" s="1"/>
  <c r="T65" i="20"/>
  <c r="X65" i="20" s="1"/>
  <c r="Z65" i="20" s="1"/>
  <c r="S65" i="20"/>
  <c r="Q65" i="20"/>
  <c r="K65" i="20"/>
  <c r="AH64" i="20"/>
  <c r="V64" i="20"/>
  <c r="AG64" i="20" s="1"/>
  <c r="T64" i="20"/>
  <c r="X64" i="20" s="1"/>
  <c r="Z64" i="20" s="1"/>
  <c r="S64" i="20"/>
  <c r="Q64" i="20"/>
  <c r="K64" i="20"/>
  <c r="AH63" i="20"/>
  <c r="W63" i="20"/>
  <c r="V63" i="20"/>
  <c r="AG63" i="20" s="1"/>
  <c r="T63" i="20"/>
  <c r="X63" i="20" s="1"/>
  <c r="Z63" i="20" s="1"/>
  <c r="S63" i="20"/>
  <c r="Q63" i="20"/>
  <c r="K63" i="20"/>
  <c r="AH62" i="20"/>
  <c r="AG62" i="20"/>
  <c r="W62" i="20"/>
  <c r="V62" i="20"/>
  <c r="T62" i="20"/>
  <c r="X62" i="20" s="1"/>
  <c r="Z62" i="20" s="1"/>
  <c r="S62" i="20"/>
  <c r="Q62" i="20"/>
  <c r="K62" i="20"/>
  <c r="AH61" i="20"/>
  <c r="W61" i="20"/>
  <c r="V61" i="20"/>
  <c r="AG61" i="20" s="1"/>
  <c r="T61" i="20"/>
  <c r="X61" i="20" s="1"/>
  <c r="Z61" i="20" s="1"/>
  <c r="S61" i="20"/>
  <c r="Q61" i="20"/>
  <c r="K61" i="20"/>
  <c r="AH60" i="20"/>
  <c r="V60" i="20"/>
  <c r="AG60" i="20" s="1"/>
  <c r="T60" i="20"/>
  <c r="X60" i="20" s="1"/>
  <c r="Z60" i="20" s="1"/>
  <c r="S60" i="20"/>
  <c r="Q60" i="20"/>
  <c r="K60" i="20"/>
  <c r="AH59" i="20"/>
  <c r="W59" i="20"/>
  <c r="V59" i="20"/>
  <c r="AG59" i="20" s="1"/>
  <c r="T59" i="20"/>
  <c r="X59" i="20" s="1"/>
  <c r="Z59" i="20" s="1"/>
  <c r="S59" i="20"/>
  <c r="Q59" i="20"/>
  <c r="K59" i="20"/>
  <c r="AH58" i="20"/>
  <c r="AG58" i="20"/>
  <c r="W58" i="20"/>
  <c r="V58" i="20"/>
  <c r="T58" i="20"/>
  <c r="X58" i="20" s="1"/>
  <c r="Z58" i="20" s="1"/>
  <c r="S58" i="20"/>
  <c r="Q58" i="20"/>
  <c r="K58" i="20"/>
  <c r="AH57" i="20"/>
  <c r="W57" i="20"/>
  <c r="V57" i="20"/>
  <c r="AG57" i="20" s="1"/>
  <c r="T57" i="20"/>
  <c r="X57" i="20" s="1"/>
  <c r="Z57" i="20" s="1"/>
  <c r="S57" i="20"/>
  <c r="Q57" i="20"/>
  <c r="K57" i="20"/>
  <c r="AH56" i="20"/>
  <c r="V56" i="20"/>
  <c r="AG56" i="20" s="1"/>
  <c r="T56" i="20"/>
  <c r="X56" i="20" s="1"/>
  <c r="Z56" i="20" s="1"/>
  <c r="S56" i="20"/>
  <c r="Q56" i="20"/>
  <c r="K56" i="20"/>
  <c r="AH55" i="20"/>
  <c r="V55" i="20"/>
  <c r="AG55" i="20" s="1"/>
  <c r="T55" i="20"/>
  <c r="X55" i="20" s="1"/>
  <c r="Z55" i="20" s="1"/>
  <c r="S55" i="20"/>
  <c r="Q55" i="20"/>
  <c r="K55" i="20"/>
  <c r="AH54" i="20"/>
  <c r="V54" i="20"/>
  <c r="AG54" i="20" s="1"/>
  <c r="T54" i="20"/>
  <c r="X54" i="20" s="1"/>
  <c r="Z54" i="20" s="1"/>
  <c r="S54" i="20"/>
  <c r="Q54" i="20"/>
  <c r="K54" i="20"/>
  <c r="AH53" i="20"/>
  <c r="V53" i="20"/>
  <c r="AG53" i="20" s="1"/>
  <c r="T53" i="20"/>
  <c r="X53" i="20" s="1"/>
  <c r="Z53" i="20" s="1"/>
  <c r="S53" i="20"/>
  <c r="Q53" i="20"/>
  <c r="K53" i="20"/>
  <c r="AH52" i="20"/>
  <c r="V52" i="20"/>
  <c r="AG52" i="20" s="1"/>
  <c r="T52" i="20"/>
  <c r="X52" i="20" s="1"/>
  <c r="Z52" i="20" s="1"/>
  <c r="S52" i="20"/>
  <c r="Q52" i="20"/>
  <c r="K52" i="20"/>
  <c r="AH51" i="20"/>
  <c r="V51" i="20"/>
  <c r="AG51" i="20" s="1"/>
  <c r="T51" i="20"/>
  <c r="X51" i="20" s="1"/>
  <c r="Z51" i="20" s="1"/>
  <c r="S51" i="20"/>
  <c r="Q51" i="20"/>
  <c r="K51" i="20"/>
  <c r="AH50" i="20"/>
  <c r="AG50" i="20"/>
  <c r="W50" i="20"/>
  <c r="V50" i="20"/>
  <c r="T50" i="20"/>
  <c r="X50" i="20" s="1"/>
  <c r="Z50" i="20" s="1"/>
  <c r="S50" i="20"/>
  <c r="Q50" i="20"/>
  <c r="K50" i="20"/>
  <c r="AH49" i="20"/>
  <c r="W49" i="20"/>
  <c r="V49" i="20"/>
  <c r="AG49" i="20" s="1"/>
  <c r="T49" i="20"/>
  <c r="X49" i="20" s="1"/>
  <c r="Z49" i="20" s="1"/>
  <c r="S49" i="20"/>
  <c r="Q49" i="20"/>
  <c r="K49" i="20"/>
  <c r="AH48" i="20"/>
  <c r="V48" i="20"/>
  <c r="AG48" i="20" s="1"/>
  <c r="T48" i="20"/>
  <c r="X48" i="20" s="1"/>
  <c r="Z48" i="20" s="1"/>
  <c r="S48" i="20"/>
  <c r="Q48" i="20"/>
  <c r="K48" i="20"/>
  <c r="AH47" i="20"/>
  <c r="W47" i="20"/>
  <c r="V47" i="20"/>
  <c r="AG47" i="20" s="1"/>
  <c r="T47" i="20"/>
  <c r="X47" i="20" s="1"/>
  <c r="Z47" i="20" s="1"/>
  <c r="S47" i="20"/>
  <c r="Q47" i="20"/>
  <c r="K47" i="20"/>
  <c r="AH46" i="20"/>
  <c r="V46" i="20"/>
  <c r="AG46" i="20" s="1"/>
  <c r="T46" i="20"/>
  <c r="X46" i="20" s="1"/>
  <c r="Z46" i="20" s="1"/>
  <c r="S46" i="20"/>
  <c r="Q46" i="20"/>
  <c r="K46" i="20"/>
  <c r="AH45" i="20"/>
  <c r="V45" i="20"/>
  <c r="AG45" i="20" s="1"/>
  <c r="T45" i="20"/>
  <c r="X45" i="20" s="1"/>
  <c r="Z45" i="20" s="1"/>
  <c r="S45" i="20"/>
  <c r="Q45" i="20"/>
  <c r="K45" i="20"/>
  <c r="AH44" i="20"/>
  <c r="V44" i="20"/>
  <c r="AG44" i="20" s="1"/>
  <c r="T44" i="20"/>
  <c r="X44" i="20" s="1"/>
  <c r="Z44" i="20" s="1"/>
  <c r="S44" i="20"/>
  <c r="Q44" i="20"/>
  <c r="K44" i="20"/>
  <c r="AH43" i="20"/>
  <c r="W43" i="20"/>
  <c r="V43" i="20"/>
  <c r="AG43" i="20" s="1"/>
  <c r="T43" i="20"/>
  <c r="X43" i="20" s="1"/>
  <c r="Z43" i="20" s="1"/>
  <c r="S43" i="20"/>
  <c r="Q43" i="20"/>
  <c r="K43" i="20"/>
  <c r="AH42" i="20"/>
  <c r="V42" i="20"/>
  <c r="W42" i="20" s="1"/>
  <c r="T42" i="20"/>
  <c r="X42" i="20" s="1"/>
  <c r="Z42" i="20" s="1"/>
  <c r="S42" i="20"/>
  <c r="Q42" i="20"/>
  <c r="K42" i="20"/>
  <c r="AH41" i="20"/>
  <c r="V41" i="20"/>
  <c r="AG41" i="20" s="1"/>
  <c r="T41" i="20"/>
  <c r="X41" i="20" s="1"/>
  <c r="Z41" i="20" s="1"/>
  <c r="S41" i="20"/>
  <c r="Q41" i="20"/>
  <c r="K41" i="20"/>
  <c r="AH40" i="20"/>
  <c r="V40" i="20"/>
  <c r="W40" i="20" s="1"/>
  <c r="T40" i="20"/>
  <c r="X40" i="20" s="1"/>
  <c r="Z40" i="20" s="1"/>
  <c r="S40" i="20"/>
  <c r="Q40" i="20"/>
  <c r="K40" i="20"/>
  <c r="AH39" i="20"/>
  <c r="W39" i="20"/>
  <c r="V39" i="20"/>
  <c r="AG39" i="20" s="1"/>
  <c r="T39" i="20"/>
  <c r="X39" i="20" s="1"/>
  <c r="Z39" i="20" s="1"/>
  <c r="S39" i="20"/>
  <c r="Q39" i="20"/>
  <c r="K39" i="20"/>
  <c r="AH38" i="20"/>
  <c r="V38" i="20"/>
  <c r="W38" i="20" s="1"/>
  <c r="T38" i="20"/>
  <c r="X38" i="20" s="1"/>
  <c r="Z38" i="20" s="1"/>
  <c r="S38" i="20"/>
  <c r="Q38" i="20"/>
  <c r="K38" i="20"/>
  <c r="AH37" i="20"/>
  <c r="V37" i="20"/>
  <c r="AG37" i="20" s="1"/>
  <c r="T37" i="20"/>
  <c r="X37" i="20" s="1"/>
  <c r="Z37" i="20" s="1"/>
  <c r="S37" i="20"/>
  <c r="Q37" i="20"/>
  <c r="K37" i="20"/>
  <c r="AH36" i="20"/>
  <c r="V36" i="20"/>
  <c r="W36" i="20" s="1"/>
  <c r="T36" i="20"/>
  <c r="X36" i="20" s="1"/>
  <c r="Z36" i="20" s="1"/>
  <c r="S36" i="20"/>
  <c r="Q36" i="20"/>
  <c r="K36" i="20"/>
  <c r="AH35" i="20"/>
  <c r="V35" i="20"/>
  <c r="AG35" i="20" s="1"/>
  <c r="T35" i="20"/>
  <c r="X35" i="20" s="1"/>
  <c r="Z35" i="20" s="1"/>
  <c r="S35" i="20"/>
  <c r="Q35" i="20"/>
  <c r="K35" i="20"/>
  <c r="AH34" i="20"/>
  <c r="AH33" i="20"/>
  <c r="V33" i="20"/>
  <c r="AG33" i="20" s="1"/>
  <c r="T33" i="20"/>
  <c r="X33" i="20" s="1"/>
  <c r="Z33" i="20" s="1"/>
  <c r="S33" i="20"/>
  <c r="Q33" i="20"/>
  <c r="K33" i="20"/>
  <c r="AH32" i="20"/>
  <c r="V32" i="20"/>
  <c r="W32" i="20" s="1"/>
  <c r="T32" i="20"/>
  <c r="X32" i="20" s="1"/>
  <c r="Z32" i="20" s="1"/>
  <c r="S32" i="20"/>
  <c r="Q32" i="20"/>
  <c r="K32" i="20"/>
  <c r="AH31" i="20"/>
  <c r="W31" i="20"/>
  <c r="V31" i="20"/>
  <c r="AG31" i="20" s="1"/>
  <c r="T31" i="20"/>
  <c r="X31" i="20" s="1"/>
  <c r="Z31" i="20" s="1"/>
  <c r="S31" i="20"/>
  <c r="Q31" i="20"/>
  <c r="K31" i="20"/>
  <c r="AH30" i="20"/>
  <c r="V30" i="20"/>
  <c r="W30" i="20" s="1"/>
  <c r="T30" i="20"/>
  <c r="X30" i="20" s="1"/>
  <c r="Z30" i="20" s="1"/>
  <c r="S30" i="20"/>
  <c r="Q30" i="20"/>
  <c r="K30" i="20"/>
  <c r="AH29" i="20"/>
  <c r="V29" i="20"/>
  <c r="AG29" i="20" s="1"/>
  <c r="T29" i="20"/>
  <c r="X29" i="20" s="1"/>
  <c r="Z29" i="20" s="1"/>
  <c r="S29" i="20"/>
  <c r="Q29" i="20"/>
  <c r="K29" i="20"/>
  <c r="AH28" i="20"/>
  <c r="V28" i="20"/>
  <c r="W28" i="20" s="1"/>
  <c r="T28" i="20"/>
  <c r="X28" i="20" s="1"/>
  <c r="Z28" i="20" s="1"/>
  <c r="S28" i="20"/>
  <c r="Q28" i="20"/>
  <c r="K28" i="20"/>
  <c r="AH27" i="20"/>
  <c r="V27" i="20"/>
  <c r="AG27" i="20" s="1"/>
  <c r="T27" i="20"/>
  <c r="X27" i="20" s="1"/>
  <c r="Z27" i="20" s="1"/>
  <c r="S27" i="20"/>
  <c r="Q27" i="20"/>
  <c r="K27" i="20"/>
  <c r="AH26" i="20"/>
  <c r="V26" i="20"/>
  <c r="AG26" i="20" s="1"/>
  <c r="T26" i="20"/>
  <c r="X26" i="20" s="1"/>
  <c r="Z26" i="20" s="1"/>
  <c r="S26" i="20"/>
  <c r="Q26" i="20"/>
  <c r="K26" i="20"/>
  <c r="AH25" i="20"/>
  <c r="V25" i="20"/>
  <c r="AG25" i="20" s="1"/>
  <c r="T25" i="20"/>
  <c r="X25" i="20" s="1"/>
  <c r="Z25" i="20" s="1"/>
  <c r="S25" i="20"/>
  <c r="Q25" i="20"/>
  <c r="K25" i="20"/>
  <c r="AH24" i="20"/>
  <c r="V24" i="20"/>
  <c r="AG24" i="20" s="1"/>
  <c r="T24" i="20"/>
  <c r="X24" i="20" s="1"/>
  <c r="Z24" i="20" s="1"/>
  <c r="S24" i="20"/>
  <c r="Q24" i="20"/>
  <c r="K24" i="20"/>
  <c r="AH23" i="20"/>
  <c r="V23" i="20"/>
  <c r="AG23" i="20" s="1"/>
  <c r="T23" i="20"/>
  <c r="X23" i="20" s="1"/>
  <c r="Z23" i="20" s="1"/>
  <c r="S23" i="20"/>
  <c r="Q23" i="20"/>
  <c r="K23" i="20"/>
  <c r="AH22" i="20"/>
  <c r="V22" i="20"/>
  <c r="AG22" i="20" s="1"/>
  <c r="T22" i="20"/>
  <c r="X22" i="20" s="1"/>
  <c r="Z22" i="20" s="1"/>
  <c r="S22" i="20"/>
  <c r="Q22" i="20"/>
  <c r="K22" i="20"/>
  <c r="AH21" i="20"/>
  <c r="W21" i="20"/>
  <c r="V21" i="20"/>
  <c r="AG21" i="20" s="1"/>
  <c r="T21" i="20"/>
  <c r="X21" i="20" s="1"/>
  <c r="Z21" i="20" s="1"/>
  <c r="S21" i="20"/>
  <c r="Q21" i="20"/>
  <c r="K21" i="20"/>
  <c r="AH20" i="20"/>
  <c r="W20" i="20"/>
  <c r="V20" i="20"/>
  <c r="AG20" i="20" s="1"/>
  <c r="T20" i="20"/>
  <c r="X20" i="20" s="1"/>
  <c r="Z20" i="20" s="1"/>
  <c r="S20" i="20"/>
  <c r="Q20" i="20"/>
  <c r="K20" i="20"/>
  <c r="AH19" i="20"/>
  <c r="V19" i="20"/>
  <c r="AG19" i="20" s="1"/>
  <c r="T19" i="20"/>
  <c r="X19" i="20" s="1"/>
  <c r="Z19" i="20" s="1"/>
  <c r="S19" i="20"/>
  <c r="Q19" i="20"/>
  <c r="K19" i="20"/>
  <c r="AH18" i="20"/>
  <c r="W18" i="20"/>
  <c r="V18" i="20"/>
  <c r="AG18" i="20" s="1"/>
  <c r="T18" i="20"/>
  <c r="X18" i="20" s="1"/>
  <c r="Z18" i="20" s="1"/>
  <c r="S18" i="20"/>
  <c r="Q18" i="20"/>
  <c r="K18" i="20"/>
  <c r="AH17" i="20"/>
  <c r="W17" i="20"/>
  <c r="V17" i="20"/>
  <c r="AG17" i="20" s="1"/>
  <c r="T17" i="20"/>
  <c r="X17" i="20" s="1"/>
  <c r="Z17" i="20" s="1"/>
  <c r="S17" i="20"/>
  <c r="Q17" i="20"/>
  <c r="K17" i="20"/>
  <c r="AH16" i="20"/>
  <c r="W16" i="20"/>
  <c r="V16" i="20"/>
  <c r="AG16" i="20" s="1"/>
  <c r="T16" i="20"/>
  <c r="X16" i="20" s="1"/>
  <c r="Z16" i="20" s="1"/>
  <c r="S16" i="20"/>
  <c r="Q16" i="20"/>
  <c r="K16" i="20"/>
  <c r="AH15" i="20"/>
  <c r="V15" i="20"/>
  <c r="AG15" i="20" s="1"/>
  <c r="T15" i="20"/>
  <c r="X15" i="20" s="1"/>
  <c r="Z15" i="20" s="1"/>
  <c r="S15" i="20"/>
  <c r="Q15" i="20"/>
  <c r="K15" i="20"/>
  <c r="AH14" i="20"/>
  <c r="V14" i="20"/>
  <c r="AG14" i="20" s="1"/>
  <c r="T14" i="20"/>
  <c r="X14" i="20" s="1"/>
  <c r="Z14" i="20" s="1"/>
  <c r="S14" i="20"/>
  <c r="Q14" i="20"/>
  <c r="K14" i="20"/>
  <c r="AH13" i="20"/>
  <c r="V13" i="20"/>
  <c r="AG13" i="20" s="1"/>
  <c r="T13" i="20"/>
  <c r="X13" i="20" s="1"/>
  <c r="Z13" i="20" s="1"/>
  <c r="S13" i="20"/>
  <c r="Q13" i="20"/>
  <c r="K13" i="20"/>
  <c r="AH12" i="20"/>
  <c r="V12" i="20"/>
  <c r="AG12" i="20" s="1"/>
  <c r="T12" i="20"/>
  <c r="X12" i="20" s="1"/>
  <c r="Z12" i="20" s="1"/>
  <c r="S12" i="20"/>
  <c r="Q12" i="20"/>
  <c r="K12" i="20"/>
  <c r="AH11" i="20"/>
  <c r="W11" i="20"/>
  <c r="V11" i="20"/>
  <c r="AG11" i="20" s="1"/>
  <c r="T11" i="20"/>
  <c r="X11" i="20" s="1"/>
  <c r="Z11" i="20" s="1"/>
  <c r="S11" i="20"/>
  <c r="Q11" i="20"/>
  <c r="K11" i="20"/>
  <c r="AH10" i="20"/>
  <c r="W10" i="20"/>
  <c r="V10" i="20"/>
  <c r="AG10" i="20" s="1"/>
  <c r="T10" i="20"/>
  <c r="X10" i="20" s="1"/>
  <c r="Z10" i="20" s="1"/>
  <c r="S10" i="20"/>
  <c r="Q10" i="20"/>
  <c r="K10" i="20"/>
  <c r="AH9" i="20"/>
  <c r="W9" i="20"/>
  <c r="V9" i="20"/>
  <c r="AG9" i="20" s="1"/>
  <c r="T9" i="20"/>
  <c r="X9" i="20" s="1"/>
  <c r="Z9" i="20" s="1"/>
  <c r="S9" i="20"/>
  <c r="Q9" i="20"/>
  <c r="K9" i="20"/>
  <c r="AH8" i="20"/>
  <c r="W8" i="20"/>
  <c r="V8" i="20"/>
  <c r="AG8" i="20" s="1"/>
  <c r="T8" i="20"/>
  <c r="X8" i="20" s="1"/>
  <c r="Z8" i="20" s="1"/>
  <c r="S8" i="20"/>
  <c r="Q8" i="20"/>
  <c r="K8" i="20"/>
  <c r="AH7" i="20"/>
  <c r="V7" i="20"/>
  <c r="AG7" i="20" s="1"/>
  <c r="T7" i="20"/>
  <c r="X7" i="20" s="1"/>
  <c r="Z7" i="20" s="1"/>
  <c r="S7" i="20"/>
  <c r="Q7" i="20"/>
  <c r="K7" i="20"/>
  <c r="AH6" i="20"/>
  <c r="W6" i="20"/>
  <c r="V6" i="20"/>
  <c r="AG6" i="20" s="1"/>
  <c r="T6" i="20"/>
  <c r="X6" i="20" s="1"/>
  <c r="Z6" i="20" s="1"/>
  <c r="S6" i="20"/>
  <c r="Q6" i="20"/>
  <c r="K6" i="20"/>
  <c r="AH5" i="20"/>
  <c r="V5" i="20"/>
  <c r="AG5" i="20" s="1"/>
  <c r="T5" i="20"/>
  <c r="X5" i="20" s="1"/>
  <c r="Z5" i="20" s="1"/>
  <c r="S5" i="20"/>
  <c r="Q5" i="20"/>
  <c r="K5" i="20"/>
  <c r="AH4" i="20"/>
  <c r="W4" i="20"/>
  <c r="V4" i="20"/>
  <c r="AG4" i="20" s="1"/>
  <c r="T4" i="20"/>
  <c r="X4" i="20" s="1"/>
  <c r="Z4" i="20" s="1"/>
  <c r="S4" i="20"/>
  <c r="Q4" i="20"/>
  <c r="K4" i="20"/>
  <c r="AH3" i="20"/>
  <c r="AG3" i="20"/>
  <c r="AH2" i="20"/>
  <c r="AG2" i="20"/>
  <c r="AL267" i="19"/>
  <c r="AN267" i="19" s="1"/>
  <c r="AI267" i="19"/>
  <c r="AH267" i="19"/>
  <c r="AK267" i="19" s="1"/>
  <c r="AL266" i="19"/>
  <c r="AI266" i="19"/>
  <c r="AH266" i="19"/>
  <c r="AK266" i="19" s="1"/>
  <c r="AL265" i="19"/>
  <c r="AM265" i="19" s="1"/>
  <c r="AP265" i="19" s="1"/>
  <c r="AI265" i="19"/>
  <c r="AH265" i="19"/>
  <c r="AK265" i="19" s="1"/>
  <c r="AL264" i="19"/>
  <c r="AN264" i="19" s="1"/>
  <c r="AI264" i="19"/>
  <c r="AH264" i="19"/>
  <c r="AK264" i="19" s="1"/>
  <c r="AL263" i="19"/>
  <c r="AN263" i="19" s="1"/>
  <c r="AI263" i="19"/>
  <c r="AH263" i="19"/>
  <c r="AK263" i="19" s="1"/>
  <c r="AL262" i="19"/>
  <c r="AN262" i="19" s="1"/>
  <c r="AI262" i="19"/>
  <c r="AH262" i="19"/>
  <c r="AK262" i="19" s="1"/>
  <c r="AL261" i="19"/>
  <c r="AN261" i="19" s="1"/>
  <c r="AH261" i="19"/>
  <c r="AK261" i="19" s="1"/>
  <c r="AL260" i="19"/>
  <c r="AN260" i="19" s="1"/>
  <c r="AH260" i="19"/>
  <c r="AK260" i="19" s="1"/>
  <c r="AL259" i="19"/>
  <c r="AN259" i="19" s="1"/>
  <c r="AI259" i="19"/>
  <c r="AH259" i="19"/>
  <c r="AK259" i="19" s="1"/>
  <c r="AL258" i="19"/>
  <c r="AN258" i="19" s="1"/>
  <c r="AI258" i="19"/>
  <c r="AH258" i="19"/>
  <c r="AK258" i="19" s="1"/>
  <c r="AL257" i="19"/>
  <c r="AN257" i="19" s="1"/>
  <c r="AI257" i="19"/>
  <c r="AH257" i="19"/>
  <c r="AK257" i="19" s="1"/>
  <c r="AL256" i="19"/>
  <c r="AI256" i="19"/>
  <c r="AH256" i="19"/>
  <c r="AK256" i="19" s="1"/>
  <c r="AL255" i="19"/>
  <c r="AN255" i="19" s="1"/>
  <c r="AI255" i="19"/>
  <c r="AH255" i="19"/>
  <c r="AK255" i="19" s="1"/>
  <c r="AL254" i="19"/>
  <c r="AN254" i="19" s="1"/>
  <c r="AH254" i="19"/>
  <c r="AK254" i="19" s="1"/>
  <c r="AL253" i="19"/>
  <c r="AN253" i="19" s="1"/>
  <c r="AH253" i="19"/>
  <c r="AK253" i="19" s="1"/>
  <c r="AL252" i="19"/>
  <c r="AH252" i="19"/>
  <c r="AK252" i="19" s="1"/>
  <c r="AL251" i="19"/>
  <c r="AN251" i="19" s="1"/>
  <c r="AH251" i="19"/>
  <c r="AK251" i="19" s="1"/>
  <c r="AL250" i="19"/>
  <c r="AN250" i="19" s="1"/>
  <c r="AI250" i="19"/>
  <c r="AH250" i="19"/>
  <c r="AK250" i="19" s="1"/>
  <c r="AL249" i="19"/>
  <c r="AN249" i="19" s="1"/>
  <c r="AI249" i="19"/>
  <c r="AH249" i="19"/>
  <c r="AK249" i="19" s="1"/>
  <c r="AL248" i="19"/>
  <c r="AI248" i="19"/>
  <c r="AH248" i="19"/>
  <c r="AK248" i="19" s="1"/>
  <c r="AL247" i="19"/>
  <c r="AN247" i="19" s="1"/>
  <c r="AI247" i="19"/>
  <c r="AH247" i="19"/>
  <c r="AK247" i="19" s="1"/>
  <c r="AL246" i="19"/>
  <c r="AN246" i="19" s="1"/>
  <c r="AI246" i="19"/>
  <c r="AH246" i="19"/>
  <c r="AK246" i="19" s="1"/>
  <c r="AL245" i="19"/>
  <c r="AN245" i="19" s="1"/>
  <c r="AI245" i="19"/>
  <c r="AH245" i="19"/>
  <c r="AK245" i="19" s="1"/>
  <c r="AL244" i="19"/>
  <c r="AI244" i="19"/>
  <c r="AH244" i="19"/>
  <c r="AK244" i="19" s="1"/>
  <c r="AL243" i="19"/>
  <c r="AN243" i="19" s="1"/>
  <c r="AI243" i="19"/>
  <c r="AH243" i="19"/>
  <c r="AK243" i="19" s="1"/>
  <c r="AL242" i="19"/>
  <c r="AN242" i="19" s="1"/>
  <c r="AH242" i="19"/>
  <c r="AK242" i="19" s="1"/>
  <c r="AL241" i="19"/>
  <c r="AN241" i="19" s="1"/>
  <c r="AH241" i="19"/>
  <c r="AK241" i="19" s="1"/>
  <c r="AL240" i="19"/>
  <c r="AH240" i="19"/>
  <c r="AK240" i="19" s="1"/>
  <c r="AL239" i="19"/>
  <c r="AN239" i="19" s="1"/>
  <c r="AI239" i="19"/>
  <c r="AH239" i="19"/>
  <c r="AK239" i="19" s="1"/>
  <c r="AL238" i="19"/>
  <c r="AN238" i="19" s="1"/>
  <c r="AI238" i="19"/>
  <c r="AH238" i="19"/>
  <c r="AK238" i="19" s="1"/>
  <c r="AL237" i="19"/>
  <c r="AN237" i="19" s="1"/>
  <c r="AI237" i="19"/>
  <c r="AH237" i="19"/>
  <c r="AK237" i="19" s="1"/>
  <c r="AL236" i="19"/>
  <c r="AI236" i="19"/>
  <c r="AH236" i="19"/>
  <c r="AK236" i="19" s="1"/>
  <c r="AL235" i="19"/>
  <c r="AN235" i="19" s="1"/>
  <c r="AI235" i="19"/>
  <c r="AH235" i="19"/>
  <c r="AK235" i="19" s="1"/>
  <c r="AL234" i="19"/>
  <c r="AN234" i="19" s="1"/>
  <c r="AI234" i="19"/>
  <c r="AH234" i="19"/>
  <c r="AK234" i="19" s="1"/>
  <c r="AL233" i="19"/>
  <c r="AN233" i="19" s="1"/>
  <c r="AI233" i="19"/>
  <c r="AH233" i="19"/>
  <c r="AK233" i="19" s="1"/>
  <c r="AL232" i="19"/>
  <c r="AI232" i="19"/>
  <c r="AH232" i="19"/>
  <c r="AK232" i="19" s="1"/>
  <c r="AL231" i="19"/>
  <c r="AN231" i="19" s="1"/>
  <c r="AI231" i="19"/>
  <c r="AH231" i="19"/>
  <c r="AK231" i="19" s="1"/>
  <c r="AL230" i="19"/>
  <c r="AN230" i="19" s="1"/>
  <c r="AI230" i="19"/>
  <c r="AH230" i="19"/>
  <c r="AK230" i="19" s="1"/>
  <c r="AL229" i="19"/>
  <c r="AN229" i="19" s="1"/>
  <c r="AI229" i="19"/>
  <c r="AH229" i="19"/>
  <c r="AK229" i="19" s="1"/>
  <c r="AL228" i="19"/>
  <c r="AI228" i="19"/>
  <c r="AH228" i="19"/>
  <c r="AK228" i="19" s="1"/>
  <c r="AL227" i="19"/>
  <c r="AN227" i="19" s="1"/>
  <c r="AI227" i="19"/>
  <c r="AH227" i="19"/>
  <c r="AK227" i="19" s="1"/>
  <c r="AL226" i="19"/>
  <c r="AN226" i="19" s="1"/>
  <c r="AI226" i="19"/>
  <c r="AH226" i="19"/>
  <c r="AK226" i="19" s="1"/>
  <c r="AL225" i="19"/>
  <c r="AN225" i="19" s="1"/>
  <c r="AI225" i="19"/>
  <c r="AH225" i="19"/>
  <c r="AK225" i="19" s="1"/>
  <c r="AL224" i="19"/>
  <c r="AI224" i="19"/>
  <c r="AH224" i="19"/>
  <c r="AK224" i="19" s="1"/>
  <c r="AL223" i="19"/>
  <c r="AN223" i="19" s="1"/>
  <c r="AI223" i="19"/>
  <c r="AH223" i="19"/>
  <c r="AK223" i="19" s="1"/>
  <c r="AL222" i="19"/>
  <c r="AN222" i="19" s="1"/>
  <c r="AI222" i="19"/>
  <c r="AH222" i="19"/>
  <c r="AK222" i="19" s="1"/>
  <c r="AL221" i="19"/>
  <c r="AN221" i="19" s="1"/>
  <c r="AI221" i="19"/>
  <c r="AH221" i="19"/>
  <c r="AK221" i="19" s="1"/>
  <c r="AL220" i="19"/>
  <c r="AN220" i="19" s="1"/>
  <c r="AI220" i="19"/>
  <c r="AH220" i="19"/>
  <c r="AK220" i="19" s="1"/>
  <c r="AL219" i="19"/>
  <c r="AN219" i="19" s="1"/>
  <c r="AI219" i="19"/>
  <c r="AH219" i="19"/>
  <c r="AK219" i="19" s="1"/>
  <c r="AL218" i="19"/>
  <c r="AN218" i="19" s="1"/>
  <c r="AI218" i="19"/>
  <c r="AH218" i="19"/>
  <c r="AK218" i="19" s="1"/>
  <c r="AL217" i="19"/>
  <c r="AN217" i="19" s="1"/>
  <c r="AI217" i="19"/>
  <c r="AH217" i="19"/>
  <c r="AK217" i="19" s="1"/>
  <c r="AL216" i="19"/>
  <c r="AN216" i="19" s="1"/>
  <c r="AI216" i="19"/>
  <c r="AH216" i="19"/>
  <c r="AK216" i="19" s="1"/>
  <c r="AL215" i="19"/>
  <c r="AN215" i="19" s="1"/>
  <c r="AI215" i="19"/>
  <c r="AH215" i="19"/>
  <c r="AK215" i="19" s="1"/>
  <c r="AL214" i="19"/>
  <c r="AN214" i="19" s="1"/>
  <c r="AI214" i="19"/>
  <c r="AH214" i="19"/>
  <c r="AK214" i="19" s="1"/>
  <c r="AL213" i="19"/>
  <c r="AN213" i="19" s="1"/>
  <c r="AI213" i="19"/>
  <c r="AH213" i="19"/>
  <c r="AK213" i="19" s="1"/>
  <c r="AL212" i="19"/>
  <c r="AN212" i="19" s="1"/>
  <c r="AI212" i="19"/>
  <c r="AH212" i="19"/>
  <c r="AK212" i="19" s="1"/>
  <c r="AL211" i="19"/>
  <c r="AN211" i="19" s="1"/>
  <c r="AI211" i="19"/>
  <c r="AH211" i="19"/>
  <c r="AK211" i="19" s="1"/>
  <c r="AL210" i="19"/>
  <c r="AN210" i="19" s="1"/>
  <c r="AI210" i="19"/>
  <c r="AH210" i="19"/>
  <c r="AK210" i="19" s="1"/>
  <c r="AL209" i="19"/>
  <c r="AN209" i="19" s="1"/>
  <c r="AI209" i="19"/>
  <c r="AH209" i="19"/>
  <c r="AK209" i="19" s="1"/>
  <c r="AL208" i="19"/>
  <c r="AN208" i="19" s="1"/>
  <c r="AI208" i="19"/>
  <c r="AH208" i="19"/>
  <c r="AK208" i="19" s="1"/>
  <c r="AL207" i="19"/>
  <c r="AN207" i="19" s="1"/>
  <c r="AI207" i="19"/>
  <c r="AH207" i="19"/>
  <c r="AK207" i="19" s="1"/>
  <c r="AB207" i="19"/>
  <c r="AL206" i="19"/>
  <c r="AN206" i="19" s="1"/>
  <c r="AI206" i="19"/>
  <c r="AH206" i="19"/>
  <c r="AK206" i="19" s="1"/>
  <c r="AP205" i="19"/>
  <c r="AN205" i="19"/>
  <c r="AI205" i="19"/>
  <c r="AH205" i="19"/>
  <c r="AL204" i="19"/>
  <c r="AN204" i="19" s="1"/>
  <c r="AI204" i="19"/>
  <c r="AH204" i="19"/>
  <c r="AL203" i="19"/>
  <c r="AN203" i="19" s="1"/>
  <c r="AI203" i="19"/>
  <c r="AH203" i="19"/>
  <c r="AH200" i="19"/>
  <c r="W200" i="19"/>
  <c r="V200" i="19"/>
  <c r="AG200" i="19" s="1"/>
  <c r="T200" i="19"/>
  <c r="X200" i="19" s="1"/>
  <c r="Z200" i="19" s="1"/>
  <c r="S200" i="19"/>
  <c r="Q200" i="19"/>
  <c r="K200" i="19"/>
  <c r="AH199" i="19"/>
  <c r="V199" i="19"/>
  <c r="W199" i="19" s="1"/>
  <c r="T199" i="19"/>
  <c r="X199" i="19" s="1"/>
  <c r="Z199" i="19" s="1"/>
  <c r="S199" i="19"/>
  <c r="Q199" i="19"/>
  <c r="AH198" i="19"/>
  <c r="V198" i="19"/>
  <c r="W198" i="19" s="1"/>
  <c r="T198" i="19"/>
  <c r="X198" i="19" s="1"/>
  <c r="Z198" i="19" s="1"/>
  <c r="S198" i="19"/>
  <c r="Q198" i="19"/>
  <c r="AH197" i="19"/>
  <c r="W197" i="19"/>
  <c r="V197" i="19"/>
  <c r="T197" i="19"/>
  <c r="X197" i="19" s="1"/>
  <c r="Z197" i="19" s="1"/>
  <c r="S197" i="19"/>
  <c r="Q197" i="19"/>
  <c r="AH196" i="19"/>
  <c r="W196" i="19"/>
  <c r="V196" i="19"/>
  <c r="T196" i="19"/>
  <c r="X196" i="19" s="1"/>
  <c r="Z196" i="19" s="1"/>
  <c r="S196" i="19"/>
  <c r="Q196" i="19"/>
  <c r="AH195" i="19"/>
  <c r="W195" i="19"/>
  <c r="V195" i="19"/>
  <c r="T195" i="19"/>
  <c r="X195" i="19" s="1"/>
  <c r="Z195" i="19" s="1"/>
  <c r="S195" i="19"/>
  <c r="Q195" i="19"/>
  <c r="AH194" i="19"/>
  <c r="W194" i="19"/>
  <c r="V194" i="19"/>
  <c r="T194" i="19"/>
  <c r="X194" i="19" s="1"/>
  <c r="Z194" i="19" s="1"/>
  <c r="S194" i="19"/>
  <c r="Q194" i="19"/>
  <c r="AH193" i="19"/>
  <c r="W193" i="19"/>
  <c r="V193" i="19"/>
  <c r="T193" i="19"/>
  <c r="X193" i="19" s="1"/>
  <c r="Z193" i="19" s="1"/>
  <c r="S193" i="19"/>
  <c r="Q193" i="19"/>
  <c r="AH192" i="19"/>
  <c r="W192" i="19"/>
  <c r="V192" i="19"/>
  <c r="T192" i="19"/>
  <c r="X192" i="19" s="1"/>
  <c r="Z192" i="19" s="1"/>
  <c r="S192" i="19"/>
  <c r="Q192" i="19"/>
  <c r="AH191" i="19"/>
  <c r="W191" i="19"/>
  <c r="V191" i="19"/>
  <c r="T191" i="19"/>
  <c r="X191" i="19" s="1"/>
  <c r="Z191" i="19" s="1"/>
  <c r="S191" i="19"/>
  <c r="Q191" i="19"/>
  <c r="AH190" i="19"/>
  <c r="W190" i="19"/>
  <c r="V190" i="19"/>
  <c r="T190" i="19"/>
  <c r="X190" i="19" s="1"/>
  <c r="Z190" i="19" s="1"/>
  <c r="S190" i="19"/>
  <c r="Q190" i="19"/>
  <c r="AH189" i="19"/>
  <c r="W189" i="19"/>
  <c r="V189" i="19"/>
  <c r="T189" i="19"/>
  <c r="X189" i="19" s="1"/>
  <c r="Z189" i="19" s="1"/>
  <c r="S189" i="19"/>
  <c r="Q189" i="19"/>
  <c r="AH188" i="19"/>
  <c r="W188" i="19"/>
  <c r="V188" i="19"/>
  <c r="T188" i="19"/>
  <c r="X188" i="19" s="1"/>
  <c r="Z188" i="19" s="1"/>
  <c r="S188" i="19"/>
  <c r="Q188" i="19"/>
  <c r="AH187" i="19"/>
  <c r="W187" i="19"/>
  <c r="V187" i="19"/>
  <c r="T187" i="19"/>
  <c r="X187" i="19" s="1"/>
  <c r="Z187" i="19" s="1"/>
  <c r="S187" i="19"/>
  <c r="Q187" i="19"/>
  <c r="AH186" i="19"/>
  <c r="W186" i="19"/>
  <c r="V186" i="19"/>
  <c r="T186" i="19"/>
  <c r="X186" i="19" s="1"/>
  <c r="Z186" i="19" s="1"/>
  <c r="S186" i="19"/>
  <c r="Q186" i="19"/>
  <c r="AH185" i="19"/>
  <c r="W185" i="19"/>
  <c r="V185" i="19"/>
  <c r="T185" i="19"/>
  <c r="X185" i="19" s="1"/>
  <c r="Z185" i="19" s="1"/>
  <c r="S185" i="19"/>
  <c r="Q185" i="19"/>
  <c r="AH184" i="19"/>
  <c r="W184" i="19"/>
  <c r="V184" i="19"/>
  <c r="T184" i="19"/>
  <c r="X184" i="19" s="1"/>
  <c r="Z184" i="19" s="1"/>
  <c r="S184" i="19"/>
  <c r="Q184" i="19"/>
  <c r="AH183" i="19"/>
  <c r="W183" i="19"/>
  <c r="V183" i="19"/>
  <c r="T183" i="19"/>
  <c r="X183" i="19" s="1"/>
  <c r="Z183" i="19" s="1"/>
  <c r="S183" i="19"/>
  <c r="Q183" i="19"/>
  <c r="AH182" i="19"/>
  <c r="W182" i="19"/>
  <c r="V182" i="19"/>
  <c r="T182" i="19"/>
  <c r="X182" i="19" s="1"/>
  <c r="Z182" i="19" s="1"/>
  <c r="S182" i="19"/>
  <c r="Q182" i="19"/>
  <c r="AH181" i="19"/>
  <c r="W181" i="19"/>
  <c r="V181" i="19"/>
  <c r="T181" i="19"/>
  <c r="X181" i="19" s="1"/>
  <c r="Z181" i="19" s="1"/>
  <c r="S181" i="19"/>
  <c r="Q181" i="19"/>
  <c r="AH180" i="19"/>
  <c r="W180" i="19"/>
  <c r="V180" i="19"/>
  <c r="T180" i="19"/>
  <c r="X180" i="19" s="1"/>
  <c r="Z180" i="19" s="1"/>
  <c r="S180" i="19"/>
  <c r="Q180" i="19"/>
  <c r="AH179" i="19"/>
  <c r="W179" i="19"/>
  <c r="V179" i="19"/>
  <c r="T179" i="19"/>
  <c r="X179" i="19" s="1"/>
  <c r="Z179" i="19" s="1"/>
  <c r="S179" i="19"/>
  <c r="Q179" i="19"/>
  <c r="AH178" i="19"/>
  <c r="W178" i="19"/>
  <c r="V178" i="19"/>
  <c r="T178" i="19"/>
  <c r="X178" i="19" s="1"/>
  <c r="Z178" i="19" s="1"/>
  <c r="S178" i="19"/>
  <c r="Q178" i="19"/>
  <c r="AH177" i="19"/>
  <c r="W177" i="19"/>
  <c r="V177" i="19"/>
  <c r="T177" i="19"/>
  <c r="X177" i="19" s="1"/>
  <c r="Z177" i="19" s="1"/>
  <c r="S177" i="19"/>
  <c r="Q177" i="19"/>
  <c r="AH176" i="19"/>
  <c r="W176" i="19"/>
  <c r="V176" i="19"/>
  <c r="T176" i="19"/>
  <c r="X176" i="19" s="1"/>
  <c r="Z176" i="19" s="1"/>
  <c r="S176" i="19"/>
  <c r="Q176" i="19"/>
  <c r="AH175" i="19"/>
  <c r="W175" i="19"/>
  <c r="V175" i="19"/>
  <c r="T175" i="19"/>
  <c r="X175" i="19" s="1"/>
  <c r="Z175" i="19" s="1"/>
  <c r="S175" i="19"/>
  <c r="Q175" i="19"/>
  <c r="AH174" i="19"/>
  <c r="W174" i="19"/>
  <c r="V174" i="19"/>
  <c r="T174" i="19"/>
  <c r="X174" i="19" s="1"/>
  <c r="Z174" i="19" s="1"/>
  <c r="S174" i="19"/>
  <c r="Q174" i="19"/>
  <c r="AH173" i="19"/>
  <c r="W173" i="19"/>
  <c r="V173" i="19"/>
  <c r="T173" i="19"/>
  <c r="X173" i="19" s="1"/>
  <c r="Z173" i="19" s="1"/>
  <c r="S173" i="19"/>
  <c r="Q173" i="19"/>
  <c r="AH172" i="19"/>
  <c r="W172" i="19"/>
  <c r="V172" i="19"/>
  <c r="T172" i="19"/>
  <c r="X172" i="19" s="1"/>
  <c r="Z172" i="19" s="1"/>
  <c r="S172" i="19"/>
  <c r="Q172" i="19"/>
  <c r="AH171" i="19"/>
  <c r="W171" i="19"/>
  <c r="V171" i="19"/>
  <c r="T171" i="19"/>
  <c r="X171" i="19" s="1"/>
  <c r="Z171" i="19" s="1"/>
  <c r="S171" i="19"/>
  <c r="Q171" i="19"/>
  <c r="AH170" i="19"/>
  <c r="W170" i="19"/>
  <c r="V170" i="19"/>
  <c r="T170" i="19"/>
  <c r="X170" i="19" s="1"/>
  <c r="Z170" i="19" s="1"/>
  <c r="S170" i="19"/>
  <c r="Q170" i="19"/>
  <c r="AH169" i="19"/>
  <c r="W169" i="19"/>
  <c r="V169" i="19"/>
  <c r="T169" i="19"/>
  <c r="X169" i="19" s="1"/>
  <c r="Z169" i="19" s="1"/>
  <c r="S169" i="19"/>
  <c r="Q169" i="19"/>
  <c r="AH168" i="19"/>
  <c r="W168" i="19"/>
  <c r="V168" i="19"/>
  <c r="T168" i="19"/>
  <c r="X168" i="19" s="1"/>
  <c r="Z168" i="19" s="1"/>
  <c r="S168" i="19"/>
  <c r="Q168" i="19"/>
  <c r="AH167" i="19"/>
  <c r="W167" i="19"/>
  <c r="V167" i="19"/>
  <c r="T167" i="19"/>
  <c r="X167" i="19" s="1"/>
  <c r="Z167" i="19" s="1"/>
  <c r="S167" i="19"/>
  <c r="Q167" i="19"/>
  <c r="AH166" i="19"/>
  <c r="W166" i="19"/>
  <c r="V166" i="19"/>
  <c r="T166" i="19"/>
  <c r="X166" i="19" s="1"/>
  <c r="Z166" i="19" s="1"/>
  <c r="S166" i="19"/>
  <c r="Q166" i="19"/>
  <c r="AH165" i="19"/>
  <c r="W165" i="19"/>
  <c r="V165" i="19"/>
  <c r="T165" i="19"/>
  <c r="X165" i="19" s="1"/>
  <c r="Z165" i="19" s="1"/>
  <c r="S165" i="19"/>
  <c r="Q165" i="19"/>
  <c r="AH164" i="19"/>
  <c r="W164" i="19"/>
  <c r="V164" i="19"/>
  <c r="T164" i="19"/>
  <c r="X164" i="19" s="1"/>
  <c r="Z164" i="19" s="1"/>
  <c r="S164" i="19"/>
  <c r="Q164" i="19"/>
  <c r="AH163" i="19"/>
  <c r="W163" i="19"/>
  <c r="V163" i="19"/>
  <c r="T163" i="19"/>
  <c r="X163" i="19" s="1"/>
  <c r="Z163" i="19" s="1"/>
  <c r="S163" i="19"/>
  <c r="Q163" i="19"/>
  <c r="AH162" i="19"/>
  <c r="W162" i="19"/>
  <c r="V162" i="19"/>
  <c r="T162" i="19"/>
  <c r="X162" i="19" s="1"/>
  <c r="Z162" i="19" s="1"/>
  <c r="S162" i="19"/>
  <c r="Q162" i="19"/>
  <c r="AH161" i="19"/>
  <c r="W161" i="19"/>
  <c r="V161" i="19"/>
  <c r="T161" i="19"/>
  <c r="X161" i="19" s="1"/>
  <c r="Z161" i="19" s="1"/>
  <c r="S161" i="19"/>
  <c r="Q161" i="19"/>
  <c r="AH160" i="19"/>
  <c r="W160" i="19"/>
  <c r="V160" i="19"/>
  <c r="T160" i="19"/>
  <c r="X160" i="19" s="1"/>
  <c r="Z160" i="19" s="1"/>
  <c r="S160" i="19"/>
  <c r="Q160" i="19"/>
  <c r="AH159" i="19"/>
  <c r="W159" i="19"/>
  <c r="V159" i="19"/>
  <c r="T159" i="19"/>
  <c r="X159" i="19" s="1"/>
  <c r="Z159" i="19" s="1"/>
  <c r="S159" i="19"/>
  <c r="Q159" i="19"/>
  <c r="AH158" i="19"/>
  <c r="W158" i="19"/>
  <c r="V158" i="19"/>
  <c r="T158" i="19"/>
  <c r="X158" i="19" s="1"/>
  <c r="Z158" i="19" s="1"/>
  <c r="S158" i="19"/>
  <c r="Q158" i="19"/>
  <c r="AH157" i="19"/>
  <c r="W157" i="19"/>
  <c r="V157" i="19"/>
  <c r="T157" i="19"/>
  <c r="X157" i="19" s="1"/>
  <c r="Z157" i="19" s="1"/>
  <c r="S157" i="19"/>
  <c r="Q157" i="19"/>
  <c r="AH156" i="19"/>
  <c r="W156" i="19"/>
  <c r="V156" i="19"/>
  <c r="T156" i="19"/>
  <c r="X156" i="19" s="1"/>
  <c r="Z156" i="19" s="1"/>
  <c r="S156" i="19"/>
  <c r="Q156" i="19"/>
  <c r="AH155" i="19"/>
  <c r="W155" i="19"/>
  <c r="V155" i="19"/>
  <c r="T155" i="19"/>
  <c r="X155" i="19" s="1"/>
  <c r="Z155" i="19" s="1"/>
  <c r="S155" i="19"/>
  <c r="Q155" i="19"/>
  <c r="AH154" i="19"/>
  <c r="W154" i="19"/>
  <c r="V154" i="19"/>
  <c r="T154" i="19"/>
  <c r="X154" i="19" s="1"/>
  <c r="Z154" i="19" s="1"/>
  <c r="S154" i="19"/>
  <c r="Q154" i="19"/>
  <c r="AH153" i="19"/>
  <c r="W153" i="19"/>
  <c r="V153" i="19"/>
  <c r="T153" i="19"/>
  <c r="X153" i="19" s="1"/>
  <c r="Z153" i="19" s="1"/>
  <c r="S153" i="19"/>
  <c r="Q153" i="19"/>
  <c r="AH152" i="19"/>
  <c r="W152" i="19"/>
  <c r="V152" i="19"/>
  <c r="T152" i="19"/>
  <c r="X152" i="19" s="1"/>
  <c r="Z152" i="19" s="1"/>
  <c r="S152" i="19"/>
  <c r="Q152" i="19"/>
  <c r="AH151" i="19"/>
  <c r="W151" i="19"/>
  <c r="V151" i="19"/>
  <c r="T151" i="19"/>
  <c r="X151" i="19" s="1"/>
  <c r="Z151" i="19" s="1"/>
  <c r="S151" i="19"/>
  <c r="Q151" i="19"/>
  <c r="AH150" i="19"/>
  <c r="W150" i="19"/>
  <c r="V150" i="19"/>
  <c r="T150" i="19"/>
  <c r="X150" i="19" s="1"/>
  <c r="Z150" i="19" s="1"/>
  <c r="S150" i="19"/>
  <c r="Q150" i="19"/>
  <c r="AH149" i="19"/>
  <c r="W149" i="19"/>
  <c r="V149" i="19"/>
  <c r="T149" i="19"/>
  <c r="X149" i="19" s="1"/>
  <c r="Z149" i="19" s="1"/>
  <c r="S149" i="19"/>
  <c r="Q149" i="19"/>
  <c r="AH148" i="19"/>
  <c r="W148" i="19"/>
  <c r="V148" i="19"/>
  <c r="T148" i="19"/>
  <c r="X148" i="19" s="1"/>
  <c r="Z148" i="19" s="1"/>
  <c r="S148" i="19"/>
  <c r="Q148" i="19"/>
  <c r="AH147" i="19"/>
  <c r="W147" i="19"/>
  <c r="V147" i="19"/>
  <c r="T147" i="19"/>
  <c r="X147" i="19" s="1"/>
  <c r="Z147" i="19" s="1"/>
  <c r="S147" i="19"/>
  <c r="Q147" i="19"/>
  <c r="AH146" i="19"/>
  <c r="W146" i="19"/>
  <c r="V146" i="19"/>
  <c r="T146" i="19"/>
  <c r="X146" i="19" s="1"/>
  <c r="Z146" i="19" s="1"/>
  <c r="S146" i="19"/>
  <c r="Q146" i="19"/>
  <c r="AH145" i="19"/>
  <c r="W145" i="19"/>
  <c r="V145" i="19"/>
  <c r="T145" i="19"/>
  <c r="X145" i="19" s="1"/>
  <c r="Z145" i="19" s="1"/>
  <c r="S145" i="19"/>
  <c r="Q145" i="19"/>
  <c r="AH144" i="19"/>
  <c r="W144" i="19"/>
  <c r="V144" i="19"/>
  <c r="T144" i="19"/>
  <c r="X144" i="19" s="1"/>
  <c r="Z144" i="19" s="1"/>
  <c r="S144" i="19"/>
  <c r="Q144" i="19"/>
  <c r="AH143" i="19"/>
  <c r="W143" i="19"/>
  <c r="V143" i="19"/>
  <c r="T143" i="19"/>
  <c r="X143" i="19" s="1"/>
  <c r="Z143" i="19" s="1"/>
  <c r="S143" i="19"/>
  <c r="Q143" i="19"/>
  <c r="AH142" i="19"/>
  <c r="W142" i="19"/>
  <c r="V142" i="19"/>
  <c r="T142" i="19"/>
  <c r="X142" i="19" s="1"/>
  <c r="Z142" i="19" s="1"/>
  <c r="S142" i="19"/>
  <c r="Q142" i="19"/>
  <c r="AH141" i="19"/>
  <c r="W141" i="19"/>
  <c r="V141" i="19"/>
  <c r="T141" i="19"/>
  <c r="X141" i="19" s="1"/>
  <c r="Z141" i="19" s="1"/>
  <c r="S141" i="19"/>
  <c r="Q141" i="19"/>
  <c r="AH140" i="19"/>
  <c r="W140" i="19"/>
  <c r="V140" i="19"/>
  <c r="T140" i="19"/>
  <c r="X140" i="19" s="1"/>
  <c r="Z140" i="19" s="1"/>
  <c r="S140" i="19"/>
  <c r="Q140" i="19"/>
  <c r="AH139" i="19"/>
  <c r="W139" i="19"/>
  <c r="V139" i="19"/>
  <c r="T139" i="19"/>
  <c r="X139" i="19" s="1"/>
  <c r="Z139" i="19" s="1"/>
  <c r="S139" i="19"/>
  <c r="Q139" i="19"/>
  <c r="AH138" i="19"/>
  <c r="W138" i="19"/>
  <c r="V138" i="19"/>
  <c r="T138" i="19"/>
  <c r="X138" i="19" s="1"/>
  <c r="Z138" i="19" s="1"/>
  <c r="S138" i="19"/>
  <c r="Q138" i="19"/>
  <c r="AH137" i="19"/>
  <c r="W137" i="19"/>
  <c r="V137" i="19"/>
  <c r="T137" i="19"/>
  <c r="X137" i="19" s="1"/>
  <c r="Z137" i="19" s="1"/>
  <c r="S137" i="19"/>
  <c r="Q137" i="19"/>
  <c r="AH136" i="19"/>
  <c r="W136" i="19"/>
  <c r="V136" i="19"/>
  <c r="T136" i="19"/>
  <c r="X136" i="19" s="1"/>
  <c r="Z136" i="19" s="1"/>
  <c r="S136" i="19"/>
  <c r="Q136" i="19"/>
  <c r="AH135" i="19"/>
  <c r="W135" i="19"/>
  <c r="V135" i="19"/>
  <c r="T135" i="19"/>
  <c r="X135" i="19" s="1"/>
  <c r="Z135" i="19" s="1"/>
  <c r="S135" i="19"/>
  <c r="Q135" i="19"/>
  <c r="AH134" i="19"/>
  <c r="W134" i="19"/>
  <c r="V134" i="19"/>
  <c r="T134" i="19"/>
  <c r="X134" i="19" s="1"/>
  <c r="Z134" i="19" s="1"/>
  <c r="S134" i="19"/>
  <c r="Q134" i="19"/>
  <c r="AH133" i="19"/>
  <c r="W133" i="19"/>
  <c r="V133" i="19"/>
  <c r="T133" i="19"/>
  <c r="X133" i="19" s="1"/>
  <c r="Z133" i="19" s="1"/>
  <c r="S133" i="19"/>
  <c r="Q133" i="19"/>
  <c r="AH132" i="19"/>
  <c r="W132" i="19"/>
  <c r="V132" i="19"/>
  <c r="T132" i="19"/>
  <c r="X132" i="19" s="1"/>
  <c r="Z132" i="19" s="1"/>
  <c r="S132" i="19"/>
  <c r="Q132" i="19"/>
  <c r="AH131" i="19"/>
  <c r="W131" i="19"/>
  <c r="V131" i="19"/>
  <c r="T131" i="19"/>
  <c r="X131" i="19" s="1"/>
  <c r="Z131" i="19" s="1"/>
  <c r="S131" i="19"/>
  <c r="Q131" i="19"/>
  <c r="AH130" i="19"/>
  <c r="W130" i="19"/>
  <c r="V130" i="19"/>
  <c r="T130" i="19"/>
  <c r="X130" i="19" s="1"/>
  <c r="Z130" i="19" s="1"/>
  <c r="S130" i="19"/>
  <c r="Q130" i="19"/>
  <c r="AH129" i="19"/>
  <c r="W129" i="19"/>
  <c r="V129" i="19"/>
  <c r="T129" i="19"/>
  <c r="X129" i="19" s="1"/>
  <c r="Z129" i="19" s="1"/>
  <c r="S129" i="19"/>
  <c r="Q129" i="19"/>
  <c r="AH128" i="19"/>
  <c r="W128" i="19"/>
  <c r="V128" i="19"/>
  <c r="T128" i="19"/>
  <c r="X128" i="19" s="1"/>
  <c r="Z128" i="19" s="1"/>
  <c r="S128" i="19"/>
  <c r="Q128" i="19"/>
  <c r="AH127" i="19"/>
  <c r="W127" i="19"/>
  <c r="V127" i="19"/>
  <c r="T127" i="19"/>
  <c r="X127" i="19" s="1"/>
  <c r="Z127" i="19" s="1"/>
  <c r="S127" i="19"/>
  <c r="Q127" i="19"/>
  <c r="AH126" i="19"/>
  <c r="W126" i="19"/>
  <c r="V126" i="19"/>
  <c r="T126" i="19"/>
  <c r="X126" i="19" s="1"/>
  <c r="Z126" i="19" s="1"/>
  <c r="S126" i="19"/>
  <c r="Q126" i="19"/>
  <c r="AH125" i="19"/>
  <c r="W125" i="19"/>
  <c r="V125" i="19"/>
  <c r="T125" i="19"/>
  <c r="X125" i="19" s="1"/>
  <c r="Z125" i="19" s="1"/>
  <c r="S125" i="19"/>
  <c r="Q125" i="19"/>
  <c r="AH124" i="19"/>
  <c r="W124" i="19"/>
  <c r="V124" i="19"/>
  <c r="T124" i="19"/>
  <c r="X124" i="19" s="1"/>
  <c r="Z124" i="19" s="1"/>
  <c r="S124" i="19"/>
  <c r="Q124" i="19"/>
  <c r="AH123" i="19"/>
  <c r="W123" i="19"/>
  <c r="V123" i="19"/>
  <c r="T123" i="19"/>
  <c r="X123" i="19" s="1"/>
  <c r="Z123" i="19" s="1"/>
  <c r="S123" i="19"/>
  <c r="Q123" i="19"/>
  <c r="AH122" i="19"/>
  <c r="W122" i="19"/>
  <c r="V122" i="19"/>
  <c r="T122" i="19"/>
  <c r="X122" i="19" s="1"/>
  <c r="Z122" i="19" s="1"/>
  <c r="S122" i="19"/>
  <c r="Q122" i="19"/>
  <c r="AH121" i="19"/>
  <c r="W121" i="19"/>
  <c r="V121" i="19"/>
  <c r="T121" i="19"/>
  <c r="X121" i="19" s="1"/>
  <c r="Z121" i="19" s="1"/>
  <c r="S121" i="19"/>
  <c r="Q121" i="19"/>
  <c r="AH120" i="19"/>
  <c r="W120" i="19"/>
  <c r="V120" i="19"/>
  <c r="T120" i="19"/>
  <c r="X120" i="19" s="1"/>
  <c r="Z120" i="19" s="1"/>
  <c r="S120" i="19"/>
  <c r="Q120" i="19"/>
  <c r="AH119" i="19"/>
  <c r="W119" i="19"/>
  <c r="V119" i="19"/>
  <c r="T119" i="19"/>
  <c r="X119" i="19" s="1"/>
  <c r="Z119" i="19" s="1"/>
  <c r="S119" i="19"/>
  <c r="Q119" i="19"/>
  <c r="AH118" i="19"/>
  <c r="W118" i="19"/>
  <c r="V118" i="19"/>
  <c r="T118" i="19"/>
  <c r="X118" i="19" s="1"/>
  <c r="Z118" i="19" s="1"/>
  <c r="S118" i="19"/>
  <c r="Q118" i="19"/>
  <c r="AH117" i="19"/>
  <c r="W117" i="19"/>
  <c r="V117" i="19"/>
  <c r="T117" i="19"/>
  <c r="X117" i="19" s="1"/>
  <c r="Z117" i="19" s="1"/>
  <c r="S117" i="19"/>
  <c r="Q117" i="19"/>
  <c r="AH116" i="19"/>
  <c r="W116" i="19"/>
  <c r="V116" i="19"/>
  <c r="T116" i="19"/>
  <c r="X116" i="19" s="1"/>
  <c r="Z116" i="19" s="1"/>
  <c r="S116" i="19"/>
  <c r="Q116" i="19"/>
  <c r="AH115" i="19"/>
  <c r="W115" i="19"/>
  <c r="V115" i="19"/>
  <c r="T115" i="19"/>
  <c r="X115" i="19" s="1"/>
  <c r="Z115" i="19" s="1"/>
  <c r="S115" i="19"/>
  <c r="Q115" i="19"/>
  <c r="AH114" i="19"/>
  <c r="W114" i="19"/>
  <c r="V114" i="19"/>
  <c r="T114" i="19"/>
  <c r="X114" i="19" s="1"/>
  <c r="Z114" i="19" s="1"/>
  <c r="S114" i="19"/>
  <c r="Q114" i="19"/>
  <c r="AH113" i="19"/>
  <c r="W113" i="19"/>
  <c r="V113" i="19"/>
  <c r="T113" i="19"/>
  <c r="X113" i="19" s="1"/>
  <c r="Z113" i="19" s="1"/>
  <c r="S113" i="19"/>
  <c r="Q113" i="19"/>
  <c r="AH112" i="19"/>
  <c r="W112" i="19"/>
  <c r="V112" i="19"/>
  <c r="T112" i="19"/>
  <c r="X112" i="19" s="1"/>
  <c r="Z112" i="19" s="1"/>
  <c r="S112" i="19"/>
  <c r="Q112" i="19"/>
  <c r="AH111" i="19"/>
  <c r="W111" i="19"/>
  <c r="V111" i="19"/>
  <c r="T111" i="19"/>
  <c r="X111" i="19" s="1"/>
  <c r="Z111" i="19" s="1"/>
  <c r="S111" i="19"/>
  <c r="Q111" i="19"/>
  <c r="AH110" i="19"/>
  <c r="W110" i="19"/>
  <c r="V110" i="19"/>
  <c r="T110" i="19"/>
  <c r="X110" i="19" s="1"/>
  <c r="Z110" i="19" s="1"/>
  <c r="S110" i="19"/>
  <c r="Q110" i="19"/>
  <c r="AH109" i="19"/>
  <c r="W109" i="19"/>
  <c r="V109" i="19"/>
  <c r="T109" i="19"/>
  <c r="X109" i="19" s="1"/>
  <c r="Z109" i="19" s="1"/>
  <c r="S109" i="19"/>
  <c r="Q109" i="19"/>
  <c r="AH108" i="19"/>
  <c r="W108" i="19"/>
  <c r="V108" i="19"/>
  <c r="T108" i="19"/>
  <c r="X108" i="19" s="1"/>
  <c r="Z108" i="19" s="1"/>
  <c r="S108" i="19"/>
  <c r="Q108" i="19"/>
  <c r="AH107" i="19"/>
  <c r="W107" i="19"/>
  <c r="V107" i="19"/>
  <c r="T107" i="19"/>
  <c r="X107" i="19" s="1"/>
  <c r="Z107" i="19" s="1"/>
  <c r="S107" i="19"/>
  <c r="Q107" i="19"/>
  <c r="AH106" i="19"/>
  <c r="W106" i="19"/>
  <c r="V106" i="19"/>
  <c r="T106" i="19"/>
  <c r="X106" i="19" s="1"/>
  <c r="Z106" i="19" s="1"/>
  <c r="S106" i="19"/>
  <c r="Q106" i="19"/>
  <c r="AH105" i="19"/>
  <c r="W105" i="19"/>
  <c r="V105" i="19"/>
  <c r="T105" i="19"/>
  <c r="X105" i="19" s="1"/>
  <c r="Z105" i="19" s="1"/>
  <c r="S105" i="19"/>
  <c r="Q105" i="19"/>
  <c r="AH104" i="19"/>
  <c r="W104" i="19"/>
  <c r="V104" i="19"/>
  <c r="T104" i="19"/>
  <c r="X104" i="19" s="1"/>
  <c r="Z104" i="19" s="1"/>
  <c r="S104" i="19"/>
  <c r="Q104" i="19"/>
  <c r="AH103" i="19"/>
  <c r="W103" i="19"/>
  <c r="V103" i="19"/>
  <c r="T103" i="19"/>
  <c r="X103" i="19" s="1"/>
  <c r="Z103" i="19" s="1"/>
  <c r="S103" i="19"/>
  <c r="Q103" i="19"/>
  <c r="AH102" i="19"/>
  <c r="W102" i="19"/>
  <c r="V102" i="19"/>
  <c r="T102" i="19"/>
  <c r="X102" i="19" s="1"/>
  <c r="Z102" i="19" s="1"/>
  <c r="S102" i="19"/>
  <c r="Q102" i="19"/>
  <c r="AH101" i="19"/>
  <c r="W101" i="19"/>
  <c r="V101" i="19"/>
  <c r="T101" i="19"/>
  <c r="X101" i="19" s="1"/>
  <c r="Z101" i="19" s="1"/>
  <c r="S101" i="19"/>
  <c r="Q101" i="19"/>
  <c r="AH100" i="19"/>
  <c r="W100" i="19"/>
  <c r="V100" i="19"/>
  <c r="T100" i="19"/>
  <c r="X100" i="19" s="1"/>
  <c r="Z100" i="19" s="1"/>
  <c r="S100" i="19"/>
  <c r="Q100" i="19"/>
  <c r="AH99" i="19"/>
  <c r="W99" i="19"/>
  <c r="V99" i="19"/>
  <c r="T99" i="19"/>
  <c r="X99" i="19" s="1"/>
  <c r="Z99" i="19" s="1"/>
  <c r="S99" i="19"/>
  <c r="Q99" i="19"/>
  <c r="AH98" i="19"/>
  <c r="W98" i="19"/>
  <c r="V98" i="19"/>
  <c r="T98" i="19"/>
  <c r="X98" i="19" s="1"/>
  <c r="Z98" i="19" s="1"/>
  <c r="S98" i="19"/>
  <c r="Q98" i="19"/>
  <c r="AH97" i="19"/>
  <c r="W97" i="19"/>
  <c r="V97" i="19"/>
  <c r="T97" i="19"/>
  <c r="X97" i="19" s="1"/>
  <c r="Z97" i="19" s="1"/>
  <c r="S97" i="19"/>
  <c r="Q97" i="19"/>
  <c r="AH96" i="19"/>
  <c r="W96" i="19"/>
  <c r="V96" i="19"/>
  <c r="T96" i="19"/>
  <c r="X96" i="19" s="1"/>
  <c r="Z96" i="19" s="1"/>
  <c r="S96" i="19"/>
  <c r="Q96" i="19"/>
  <c r="AH95" i="19"/>
  <c r="W95" i="19"/>
  <c r="V95" i="19"/>
  <c r="T95" i="19"/>
  <c r="X95" i="19" s="1"/>
  <c r="Z95" i="19" s="1"/>
  <c r="S95" i="19"/>
  <c r="Q95" i="19"/>
  <c r="AH94" i="19"/>
  <c r="W94" i="19"/>
  <c r="V94" i="19"/>
  <c r="T94" i="19"/>
  <c r="X94" i="19" s="1"/>
  <c r="Z94" i="19" s="1"/>
  <c r="S94" i="19"/>
  <c r="Q94" i="19"/>
  <c r="AH93" i="19"/>
  <c r="W93" i="19"/>
  <c r="V93" i="19"/>
  <c r="T93" i="19"/>
  <c r="X93" i="19" s="1"/>
  <c r="Z93" i="19" s="1"/>
  <c r="S93" i="19"/>
  <c r="Q93" i="19"/>
  <c r="AH92" i="19"/>
  <c r="W92" i="19"/>
  <c r="V92" i="19"/>
  <c r="T92" i="19"/>
  <c r="X92" i="19" s="1"/>
  <c r="Z92" i="19" s="1"/>
  <c r="S92" i="19"/>
  <c r="Q92" i="19"/>
  <c r="AH91" i="19"/>
  <c r="W91" i="19"/>
  <c r="V91" i="19"/>
  <c r="T91" i="19"/>
  <c r="X91" i="19" s="1"/>
  <c r="Z91" i="19" s="1"/>
  <c r="S91" i="19"/>
  <c r="Q91" i="19"/>
  <c r="AH90" i="19"/>
  <c r="W90" i="19"/>
  <c r="V90" i="19"/>
  <c r="T90" i="19"/>
  <c r="X90" i="19" s="1"/>
  <c r="Z90" i="19" s="1"/>
  <c r="S90" i="19"/>
  <c r="Q90" i="19"/>
  <c r="AH89" i="19"/>
  <c r="W89" i="19"/>
  <c r="V89" i="19"/>
  <c r="T89" i="19"/>
  <c r="X89" i="19" s="1"/>
  <c r="Z89" i="19" s="1"/>
  <c r="S89" i="19"/>
  <c r="Q89" i="19"/>
  <c r="AH88" i="19"/>
  <c r="W88" i="19"/>
  <c r="V88" i="19"/>
  <c r="T88" i="19"/>
  <c r="X88" i="19" s="1"/>
  <c r="Z88" i="19" s="1"/>
  <c r="S88" i="19"/>
  <c r="Q88" i="19"/>
  <c r="AH87" i="19"/>
  <c r="AG87" i="19"/>
  <c r="V87" i="19"/>
  <c r="W87" i="19" s="1"/>
  <c r="T87" i="19"/>
  <c r="X87" i="19" s="1"/>
  <c r="Z87" i="19" s="1"/>
  <c r="S87" i="19"/>
  <c r="Q87" i="19"/>
  <c r="K87" i="19"/>
  <c r="AH86" i="19"/>
  <c r="AG86" i="19"/>
  <c r="W86" i="19"/>
  <c r="V86" i="19"/>
  <c r="T86" i="19"/>
  <c r="X86" i="19" s="1"/>
  <c r="Z86" i="19" s="1"/>
  <c r="S86" i="19"/>
  <c r="Q86" i="19"/>
  <c r="K86" i="19"/>
  <c r="AH85" i="19"/>
  <c r="V85" i="19"/>
  <c r="W85" i="19" s="1"/>
  <c r="T85" i="19"/>
  <c r="X85" i="19" s="1"/>
  <c r="Z85" i="19" s="1"/>
  <c r="S85" i="19"/>
  <c r="Q85" i="19"/>
  <c r="K85" i="19"/>
  <c r="AH84" i="19"/>
  <c r="V84" i="19"/>
  <c r="AG84" i="19" s="1"/>
  <c r="T84" i="19"/>
  <c r="X84" i="19" s="1"/>
  <c r="Z84" i="19" s="1"/>
  <c r="S84" i="19"/>
  <c r="Q84" i="19"/>
  <c r="K84" i="19"/>
  <c r="AH83" i="19"/>
  <c r="V83" i="19"/>
  <c r="W83" i="19" s="1"/>
  <c r="T83" i="19"/>
  <c r="X83" i="19" s="1"/>
  <c r="Z83" i="19" s="1"/>
  <c r="S83" i="19"/>
  <c r="Q83" i="19"/>
  <c r="K83" i="19"/>
  <c r="AH82" i="19"/>
  <c r="AG82" i="19"/>
  <c r="V82" i="19"/>
  <c r="W82" i="19" s="1"/>
  <c r="T82" i="19"/>
  <c r="X82" i="19" s="1"/>
  <c r="Z82" i="19" s="1"/>
  <c r="S82" i="19"/>
  <c r="Q82" i="19"/>
  <c r="K82" i="19"/>
  <c r="AH81" i="19"/>
  <c r="AG81" i="19"/>
  <c r="V81" i="19"/>
  <c r="W81" i="19" s="1"/>
  <c r="T81" i="19"/>
  <c r="X81" i="19" s="1"/>
  <c r="Z81" i="19" s="1"/>
  <c r="S81" i="19"/>
  <c r="Q81" i="19"/>
  <c r="K81" i="19"/>
  <c r="AH80" i="19"/>
  <c r="V80" i="19"/>
  <c r="AG80" i="19" s="1"/>
  <c r="T80" i="19"/>
  <c r="X80" i="19" s="1"/>
  <c r="Z80" i="19" s="1"/>
  <c r="S80" i="19"/>
  <c r="Q80" i="19"/>
  <c r="K80" i="19"/>
  <c r="AH79" i="19"/>
  <c r="AG79" i="19"/>
  <c r="V79" i="19"/>
  <c r="W79" i="19" s="1"/>
  <c r="T79" i="19"/>
  <c r="X79" i="19" s="1"/>
  <c r="Z79" i="19" s="1"/>
  <c r="S79" i="19"/>
  <c r="Q79" i="19"/>
  <c r="K79" i="19"/>
  <c r="AH78" i="19"/>
  <c r="AG78" i="19"/>
  <c r="V78" i="19"/>
  <c r="W78" i="19" s="1"/>
  <c r="T78" i="19"/>
  <c r="X78" i="19" s="1"/>
  <c r="Z78" i="19" s="1"/>
  <c r="S78" i="19"/>
  <c r="Q78" i="19"/>
  <c r="K78" i="19"/>
  <c r="AH77" i="19"/>
  <c r="V77" i="19"/>
  <c r="W77" i="19" s="1"/>
  <c r="T77" i="19"/>
  <c r="X77" i="19" s="1"/>
  <c r="Z77" i="19" s="1"/>
  <c r="S77" i="19"/>
  <c r="Q77" i="19"/>
  <c r="K77" i="19"/>
  <c r="AH76" i="19"/>
  <c r="V76" i="19"/>
  <c r="AG76" i="19" s="1"/>
  <c r="T76" i="19"/>
  <c r="X76" i="19" s="1"/>
  <c r="Z76" i="19" s="1"/>
  <c r="S76" i="19"/>
  <c r="Q76" i="19"/>
  <c r="K76" i="19"/>
  <c r="AH75" i="19"/>
  <c r="AG75" i="19"/>
  <c r="V75" i="19"/>
  <c r="W75" i="19" s="1"/>
  <c r="T75" i="19"/>
  <c r="X75" i="19" s="1"/>
  <c r="Z75" i="19" s="1"/>
  <c r="S75" i="19"/>
  <c r="Q75" i="19"/>
  <c r="K75" i="19"/>
  <c r="AH74" i="19"/>
  <c r="AG74" i="19"/>
  <c r="V74" i="19"/>
  <c r="W74" i="19" s="1"/>
  <c r="T74" i="19"/>
  <c r="X74" i="19" s="1"/>
  <c r="Z74" i="19" s="1"/>
  <c r="S74" i="19"/>
  <c r="Q74" i="19"/>
  <c r="K74" i="19"/>
  <c r="AH73" i="19"/>
  <c r="AG73" i="19"/>
  <c r="V73" i="19"/>
  <c r="W73" i="19" s="1"/>
  <c r="T73" i="19"/>
  <c r="X73" i="19" s="1"/>
  <c r="Z73" i="19" s="1"/>
  <c r="S73" i="19"/>
  <c r="Q73" i="19"/>
  <c r="K73" i="19"/>
  <c r="AH72" i="19"/>
  <c r="W72" i="19"/>
  <c r="V72" i="19"/>
  <c r="AG72" i="19" s="1"/>
  <c r="T72" i="19"/>
  <c r="X72" i="19" s="1"/>
  <c r="Z72" i="19" s="1"/>
  <c r="S72" i="19"/>
  <c r="Q72" i="19"/>
  <c r="K72" i="19"/>
  <c r="AH71" i="19"/>
  <c r="V71" i="19"/>
  <c r="W71" i="19" s="1"/>
  <c r="T71" i="19"/>
  <c r="X71" i="19" s="1"/>
  <c r="Z71" i="19" s="1"/>
  <c r="S71" i="19"/>
  <c r="Q71" i="19"/>
  <c r="K71" i="19"/>
  <c r="AH70" i="19"/>
  <c r="W70" i="19"/>
  <c r="V70" i="19"/>
  <c r="AG70" i="19" s="1"/>
  <c r="T70" i="19"/>
  <c r="X70" i="19" s="1"/>
  <c r="Z70" i="19" s="1"/>
  <c r="S70" i="19"/>
  <c r="Q70" i="19"/>
  <c r="K70" i="19"/>
  <c r="AH69" i="19"/>
  <c r="V69" i="19"/>
  <c r="W69" i="19" s="1"/>
  <c r="T69" i="19"/>
  <c r="X69" i="19" s="1"/>
  <c r="Z69" i="19" s="1"/>
  <c r="S69" i="19"/>
  <c r="Q69" i="19"/>
  <c r="K69" i="19"/>
  <c r="AH68" i="19"/>
  <c r="W68" i="19"/>
  <c r="V68" i="19"/>
  <c r="AG68" i="19" s="1"/>
  <c r="T68" i="19"/>
  <c r="X68" i="19" s="1"/>
  <c r="Z68" i="19" s="1"/>
  <c r="S68" i="19"/>
  <c r="Q68" i="19"/>
  <c r="K68" i="19"/>
  <c r="AH67" i="19"/>
  <c r="V67" i="19"/>
  <c r="W67" i="19" s="1"/>
  <c r="T67" i="19"/>
  <c r="X67" i="19" s="1"/>
  <c r="Z67" i="19" s="1"/>
  <c r="S67" i="19"/>
  <c r="Q67" i="19"/>
  <c r="K67" i="19"/>
  <c r="AH66" i="19"/>
  <c r="W66" i="19"/>
  <c r="V66" i="19"/>
  <c r="AG66" i="19" s="1"/>
  <c r="T66" i="19"/>
  <c r="X66" i="19" s="1"/>
  <c r="Z66" i="19" s="1"/>
  <c r="S66" i="19"/>
  <c r="Q66" i="19"/>
  <c r="K66" i="19"/>
  <c r="AH65" i="19"/>
  <c r="V65" i="19"/>
  <c r="W65" i="19" s="1"/>
  <c r="T65" i="19"/>
  <c r="X65" i="19" s="1"/>
  <c r="Z65" i="19" s="1"/>
  <c r="S65" i="19"/>
  <c r="Q65" i="19"/>
  <c r="K65" i="19"/>
  <c r="AH64" i="19"/>
  <c r="W64" i="19"/>
  <c r="V64" i="19"/>
  <c r="AG64" i="19" s="1"/>
  <c r="T64" i="19"/>
  <c r="X64" i="19" s="1"/>
  <c r="Z64" i="19" s="1"/>
  <c r="S64" i="19"/>
  <c r="Q64" i="19"/>
  <c r="K64" i="19"/>
  <c r="AH63" i="19"/>
  <c r="V63" i="19"/>
  <c r="W63" i="19" s="1"/>
  <c r="T63" i="19"/>
  <c r="X63" i="19" s="1"/>
  <c r="Z63" i="19" s="1"/>
  <c r="S63" i="19"/>
  <c r="Q63" i="19"/>
  <c r="K63" i="19"/>
  <c r="AH62" i="19"/>
  <c r="W62" i="19"/>
  <c r="V62" i="19"/>
  <c r="AG62" i="19" s="1"/>
  <c r="T62" i="19"/>
  <c r="X62" i="19" s="1"/>
  <c r="Z62" i="19" s="1"/>
  <c r="S62" i="19"/>
  <c r="Q62" i="19"/>
  <c r="K62" i="19"/>
  <c r="AH61" i="19"/>
  <c r="V61" i="19"/>
  <c r="W61" i="19" s="1"/>
  <c r="T61" i="19"/>
  <c r="X61" i="19" s="1"/>
  <c r="Z61" i="19" s="1"/>
  <c r="S61" i="19"/>
  <c r="Q61" i="19"/>
  <c r="K61" i="19"/>
  <c r="AH60" i="19"/>
  <c r="W60" i="19"/>
  <c r="V60" i="19"/>
  <c r="AG60" i="19" s="1"/>
  <c r="T60" i="19"/>
  <c r="X60" i="19" s="1"/>
  <c r="Z60" i="19" s="1"/>
  <c r="S60" i="19"/>
  <c r="Q60" i="19"/>
  <c r="K60" i="19"/>
  <c r="AH59" i="19"/>
  <c r="V59" i="19"/>
  <c r="W59" i="19" s="1"/>
  <c r="T59" i="19"/>
  <c r="X59" i="19" s="1"/>
  <c r="Z59" i="19" s="1"/>
  <c r="S59" i="19"/>
  <c r="Q59" i="19"/>
  <c r="K59" i="19"/>
  <c r="AH58" i="19"/>
  <c r="W58" i="19"/>
  <c r="V58" i="19"/>
  <c r="AG58" i="19" s="1"/>
  <c r="T58" i="19"/>
  <c r="X58" i="19" s="1"/>
  <c r="Z58" i="19" s="1"/>
  <c r="S58" i="19"/>
  <c r="Q58" i="19"/>
  <c r="K58" i="19"/>
  <c r="AH57" i="19"/>
  <c r="V57" i="19"/>
  <c r="W57" i="19" s="1"/>
  <c r="T57" i="19"/>
  <c r="X57" i="19" s="1"/>
  <c r="Z57" i="19" s="1"/>
  <c r="S57" i="19"/>
  <c r="Q57" i="19"/>
  <c r="K57" i="19"/>
  <c r="AH56" i="19"/>
  <c r="W56" i="19"/>
  <c r="V56" i="19"/>
  <c r="AG56" i="19" s="1"/>
  <c r="T56" i="19"/>
  <c r="X56" i="19" s="1"/>
  <c r="Z56" i="19" s="1"/>
  <c r="S56" i="19"/>
  <c r="Q56" i="19"/>
  <c r="K56" i="19"/>
  <c r="AH55" i="19"/>
  <c r="V55" i="19"/>
  <c r="W55" i="19" s="1"/>
  <c r="T55" i="19"/>
  <c r="X55" i="19" s="1"/>
  <c r="Z55" i="19" s="1"/>
  <c r="S55" i="19"/>
  <c r="Q55" i="19"/>
  <c r="K55" i="19"/>
  <c r="AH54" i="19"/>
  <c r="V54" i="19"/>
  <c r="AG54" i="19" s="1"/>
  <c r="T54" i="19"/>
  <c r="X54" i="19" s="1"/>
  <c r="Z54" i="19" s="1"/>
  <c r="S54" i="19"/>
  <c r="Q54" i="19"/>
  <c r="K54" i="19"/>
  <c r="AH53" i="19"/>
  <c r="V53" i="19"/>
  <c r="W53" i="19" s="1"/>
  <c r="T53" i="19"/>
  <c r="X53" i="19" s="1"/>
  <c r="Z53" i="19" s="1"/>
  <c r="S53" i="19"/>
  <c r="Q53" i="19"/>
  <c r="K53" i="19"/>
  <c r="AH52" i="19"/>
  <c r="V52" i="19"/>
  <c r="AG52" i="19" s="1"/>
  <c r="T52" i="19"/>
  <c r="X52" i="19" s="1"/>
  <c r="Z52" i="19" s="1"/>
  <c r="S52" i="19"/>
  <c r="Q52" i="19"/>
  <c r="K52" i="19"/>
  <c r="AH51" i="19"/>
  <c r="V51" i="19"/>
  <c r="W51" i="19" s="1"/>
  <c r="T51" i="19"/>
  <c r="X51" i="19" s="1"/>
  <c r="Z51" i="19" s="1"/>
  <c r="S51" i="19"/>
  <c r="Q51" i="19"/>
  <c r="K51" i="19"/>
  <c r="AH50" i="19"/>
  <c r="V50" i="19"/>
  <c r="AG50" i="19" s="1"/>
  <c r="T50" i="19"/>
  <c r="X50" i="19" s="1"/>
  <c r="Z50" i="19" s="1"/>
  <c r="S50" i="19"/>
  <c r="Q50" i="19"/>
  <c r="K50" i="19"/>
  <c r="AH49" i="19"/>
  <c r="V49" i="19"/>
  <c r="W49" i="19" s="1"/>
  <c r="T49" i="19"/>
  <c r="X49" i="19" s="1"/>
  <c r="Z49" i="19" s="1"/>
  <c r="S49" i="19"/>
  <c r="Q49" i="19"/>
  <c r="K49" i="19"/>
  <c r="AH48" i="19"/>
  <c r="W48" i="19"/>
  <c r="V48" i="19"/>
  <c r="AG48" i="19" s="1"/>
  <c r="T48" i="19"/>
  <c r="X48" i="19" s="1"/>
  <c r="Z48" i="19" s="1"/>
  <c r="S48" i="19"/>
  <c r="Q48" i="19"/>
  <c r="K48" i="19"/>
  <c r="AH47" i="19"/>
  <c r="V47" i="19"/>
  <c r="W47" i="19" s="1"/>
  <c r="T47" i="19"/>
  <c r="X47" i="19" s="1"/>
  <c r="Z47" i="19" s="1"/>
  <c r="S47" i="19"/>
  <c r="Q47" i="19"/>
  <c r="K47" i="19"/>
  <c r="AH46" i="19"/>
  <c r="W46" i="19"/>
  <c r="V46" i="19"/>
  <c r="AG46" i="19" s="1"/>
  <c r="T46" i="19"/>
  <c r="X46" i="19" s="1"/>
  <c r="Z46" i="19" s="1"/>
  <c r="S46" i="19"/>
  <c r="Q46" i="19"/>
  <c r="K46" i="19"/>
  <c r="AH45" i="19"/>
  <c r="V45" i="19"/>
  <c r="W45" i="19" s="1"/>
  <c r="T45" i="19"/>
  <c r="X45" i="19" s="1"/>
  <c r="Z45" i="19" s="1"/>
  <c r="S45" i="19"/>
  <c r="Q45" i="19"/>
  <c r="K45" i="19"/>
  <c r="AH44" i="19"/>
  <c r="V44" i="19"/>
  <c r="AG44" i="19" s="1"/>
  <c r="T44" i="19"/>
  <c r="X44" i="19" s="1"/>
  <c r="Z44" i="19" s="1"/>
  <c r="S44" i="19"/>
  <c r="Q44" i="19"/>
  <c r="K44" i="19"/>
  <c r="AH43" i="19"/>
  <c r="V43" i="19"/>
  <c r="W43" i="19" s="1"/>
  <c r="T43" i="19"/>
  <c r="X43" i="19" s="1"/>
  <c r="Z43" i="19" s="1"/>
  <c r="S43" i="19"/>
  <c r="Q43" i="19"/>
  <c r="K43" i="19"/>
  <c r="AH42" i="19"/>
  <c r="W42" i="19"/>
  <c r="V42" i="19"/>
  <c r="AG42" i="19" s="1"/>
  <c r="T42" i="19"/>
  <c r="X42" i="19" s="1"/>
  <c r="Z42" i="19" s="1"/>
  <c r="S42" i="19"/>
  <c r="Q42" i="19"/>
  <c r="K42" i="19"/>
  <c r="AH41" i="19"/>
  <c r="V41" i="19"/>
  <c r="W41" i="19" s="1"/>
  <c r="T41" i="19"/>
  <c r="X41" i="19" s="1"/>
  <c r="Z41" i="19" s="1"/>
  <c r="S41" i="19"/>
  <c r="Q41" i="19"/>
  <c r="K41" i="19"/>
  <c r="AH40" i="19"/>
  <c r="V40" i="19"/>
  <c r="AG40" i="19" s="1"/>
  <c r="T40" i="19"/>
  <c r="X40" i="19" s="1"/>
  <c r="Z40" i="19" s="1"/>
  <c r="S40" i="19"/>
  <c r="Q40" i="19"/>
  <c r="K40" i="19"/>
  <c r="AH39" i="19"/>
  <c r="V39" i="19"/>
  <c r="W39" i="19" s="1"/>
  <c r="T39" i="19"/>
  <c r="X39" i="19" s="1"/>
  <c r="Z39" i="19" s="1"/>
  <c r="S39" i="19"/>
  <c r="Q39" i="19"/>
  <c r="K39" i="19"/>
  <c r="AH38" i="19"/>
  <c r="V38" i="19"/>
  <c r="AG38" i="19" s="1"/>
  <c r="T38" i="19"/>
  <c r="X38" i="19" s="1"/>
  <c r="Z38" i="19" s="1"/>
  <c r="S38" i="19"/>
  <c r="Q38" i="19"/>
  <c r="K38" i="19"/>
  <c r="AH37" i="19"/>
  <c r="V37" i="19"/>
  <c r="W37" i="19" s="1"/>
  <c r="T37" i="19"/>
  <c r="X37" i="19" s="1"/>
  <c r="Z37" i="19" s="1"/>
  <c r="S37" i="19"/>
  <c r="Q37" i="19"/>
  <c r="K37" i="19"/>
  <c r="AH36" i="19"/>
  <c r="V36" i="19"/>
  <c r="AG36" i="19" s="1"/>
  <c r="T36" i="19"/>
  <c r="X36" i="19" s="1"/>
  <c r="Z36" i="19" s="1"/>
  <c r="S36" i="19"/>
  <c r="Q36" i="19"/>
  <c r="K36" i="19"/>
  <c r="AH35" i="19"/>
  <c r="V35" i="19"/>
  <c r="W35" i="19" s="1"/>
  <c r="T35" i="19"/>
  <c r="X35" i="19" s="1"/>
  <c r="Z35" i="19" s="1"/>
  <c r="S35" i="19"/>
  <c r="Q35" i="19"/>
  <c r="K35" i="19"/>
  <c r="AH34" i="19"/>
  <c r="W34" i="19"/>
  <c r="V34" i="19"/>
  <c r="AG34" i="19" s="1"/>
  <c r="T34" i="19"/>
  <c r="X34" i="19" s="1"/>
  <c r="Z34" i="19" s="1"/>
  <c r="S34" i="19"/>
  <c r="Q34" i="19"/>
  <c r="K34" i="19"/>
  <c r="AH33" i="19"/>
  <c r="V33" i="19"/>
  <c r="W33" i="19" s="1"/>
  <c r="T33" i="19"/>
  <c r="X33" i="19" s="1"/>
  <c r="Z33" i="19" s="1"/>
  <c r="S33" i="19"/>
  <c r="Q33" i="19"/>
  <c r="K33" i="19"/>
  <c r="AH32" i="19"/>
  <c r="V32" i="19"/>
  <c r="AG32" i="19" s="1"/>
  <c r="T32" i="19"/>
  <c r="X32" i="19" s="1"/>
  <c r="Z32" i="19" s="1"/>
  <c r="S32" i="19"/>
  <c r="Q32" i="19"/>
  <c r="K32" i="19"/>
  <c r="AH31" i="19"/>
  <c r="V31" i="19"/>
  <c r="W31" i="19" s="1"/>
  <c r="T31" i="19"/>
  <c r="X31" i="19" s="1"/>
  <c r="Z31" i="19" s="1"/>
  <c r="S31" i="19"/>
  <c r="Q31" i="19"/>
  <c r="K31" i="19"/>
  <c r="AH30" i="19"/>
  <c r="V30" i="19"/>
  <c r="AG30" i="19" s="1"/>
  <c r="T30" i="19"/>
  <c r="X30" i="19" s="1"/>
  <c r="Z30" i="19" s="1"/>
  <c r="S30" i="19"/>
  <c r="Q30" i="19"/>
  <c r="K30" i="19"/>
  <c r="AH29" i="19"/>
  <c r="V29" i="19"/>
  <c r="W29" i="19" s="1"/>
  <c r="T29" i="19"/>
  <c r="X29" i="19" s="1"/>
  <c r="Z29" i="19" s="1"/>
  <c r="S29" i="19"/>
  <c r="Q29" i="19"/>
  <c r="K29" i="19"/>
  <c r="AH28" i="19"/>
  <c r="W28" i="19"/>
  <c r="V28" i="19"/>
  <c r="AG28" i="19" s="1"/>
  <c r="T28" i="19"/>
  <c r="X28" i="19" s="1"/>
  <c r="Z28" i="19" s="1"/>
  <c r="S28" i="19"/>
  <c r="Q28" i="19"/>
  <c r="K28" i="19"/>
  <c r="AH27" i="19"/>
  <c r="V27" i="19"/>
  <c r="W27" i="19" s="1"/>
  <c r="T27" i="19"/>
  <c r="X27" i="19" s="1"/>
  <c r="Z27" i="19" s="1"/>
  <c r="S27" i="19"/>
  <c r="Q27" i="19"/>
  <c r="K27" i="19"/>
  <c r="AH26" i="19"/>
  <c r="W26" i="19"/>
  <c r="V26" i="19"/>
  <c r="AG26" i="19" s="1"/>
  <c r="T26" i="19"/>
  <c r="X26" i="19" s="1"/>
  <c r="Z26" i="19" s="1"/>
  <c r="S26" i="19"/>
  <c r="Q26" i="19"/>
  <c r="K26" i="19"/>
  <c r="AH25" i="19"/>
  <c r="V25" i="19"/>
  <c r="W25" i="19" s="1"/>
  <c r="T25" i="19"/>
  <c r="X25" i="19" s="1"/>
  <c r="Z25" i="19" s="1"/>
  <c r="S25" i="19"/>
  <c r="Q25" i="19"/>
  <c r="K25" i="19"/>
  <c r="AH24" i="19"/>
  <c r="V24" i="19"/>
  <c r="AG24" i="19" s="1"/>
  <c r="T24" i="19"/>
  <c r="X24" i="19" s="1"/>
  <c r="Z24" i="19" s="1"/>
  <c r="S24" i="19"/>
  <c r="Q24" i="19"/>
  <c r="K24" i="19"/>
  <c r="AH23" i="19"/>
  <c r="V23" i="19"/>
  <c r="W23" i="19" s="1"/>
  <c r="T23" i="19"/>
  <c r="X23" i="19" s="1"/>
  <c r="Z23" i="19" s="1"/>
  <c r="S23" i="19"/>
  <c r="Q23" i="19"/>
  <c r="K23" i="19"/>
  <c r="AH22" i="19"/>
  <c r="V22" i="19"/>
  <c r="AG22" i="19" s="1"/>
  <c r="T22" i="19"/>
  <c r="X22" i="19" s="1"/>
  <c r="Z22" i="19" s="1"/>
  <c r="S22" i="19"/>
  <c r="Q22" i="19"/>
  <c r="K22" i="19"/>
  <c r="AH21" i="19"/>
  <c r="V21" i="19"/>
  <c r="AG21" i="19" s="1"/>
  <c r="T21" i="19"/>
  <c r="X21" i="19" s="1"/>
  <c r="Z21" i="19" s="1"/>
  <c r="S21" i="19"/>
  <c r="Q21" i="19"/>
  <c r="K21" i="19"/>
  <c r="AH20" i="19"/>
  <c r="V20" i="19"/>
  <c r="AG20" i="19" s="1"/>
  <c r="T20" i="19"/>
  <c r="X20" i="19" s="1"/>
  <c r="Z20" i="19" s="1"/>
  <c r="S20" i="19"/>
  <c r="Q20" i="19"/>
  <c r="K20" i="19"/>
  <c r="AH19" i="19"/>
  <c r="V19" i="19"/>
  <c r="W19" i="19" s="1"/>
  <c r="T19" i="19"/>
  <c r="X19" i="19" s="1"/>
  <c r="Z19" i="19" s="1"/>
  <c r="S19" i="19"/>
  <c r="Q19" i="19"/>
  <c r="K19" i="19"/>
  <c r="AH18" i="19"/>
  <c r="W18" i="19"/>
  <c r="V18" i="19"/>
  <c r="AG18" i="19" s="1"/>
  <c r="T18" i="19"/>
  <c r="X18" i="19" s="1"/>
  <c r="Z18" i="19" s="1"/>
  <c r="S18" i="19"/>
  <c r="Q18" i="19"/>
  <c r="K18" i="19"/>
  <c r="AH17" i="19"/>
  <c r="V17" i="19"/>
  <c r="AG17" i="19" s="1"/>
  <c r="T17" i="19"/>
  <c r="X17" i="19" s="1"/>
  <c r="Z17" i="19" s="1"/>
  <c r="S17" i="19"/>
  <c r="Q17" i="19"/>
  <c r="K17" i="19"/>
  <c r="AH16" i="19"/>
  <c r="V16" i="19"/>
  <c r="AG16" i="19" s="1"/>
  <c r="T16" i="19"/>
  <c r="X16" i="19" s="1"/>
  <c r="Z16" i="19" s="1"/>
  <c r="S16" i="19"/>
  <c r="Q16" i="19"/>
  <c r="K16" i="19"/>
  <c r="AH15" i="19"/>
  <c r="V15" i="19"/>
  <c r="W15" i="19" s="1"/>
  <c r="T15" i="19"/>
  <c r="X15" i="19" s="1"/>
  <c r="Z15" i="19" s="1"/>
  <c r="S15" i="19"/>
  <c r="Q15" i="19"/>
  <c r="K15" i="19"/>
  <c r="AH14" i="19"/>
  <c r="W14" i="19"/>
  <c r="V14" i="19"/>
  <c r="AG14" i="19" s="1"/>
  <c r="T14" i="19"/>
  <c r="X14" i="19" s="1"/>
  <c r="Z14" i="19" s="1"/>
  <c r="S14" i="19"/>
  <c r="Q14" i="19"/>
  <c r="K14" i="19"/>
  <c r="AH13" i="19"/>
  <c r="V13" i="19"/>
  <c r="AG13" i="19" s="1"/>
  <c r="T13" i="19"/>
  <c r="X13" i="19" s="1"/>
  <c r="Z13" i="19" s="1"/>
  <c r="S13" i="19"/>
  <c r="Q13" i="19"/>
  <c r="K13" i="19"/>
  <c r="AH12" i="19"/>
  <c r="V12" i="19"/>
  <c r="AG12" i="19" s="1"/>
  <c r="T12" i="19"/>
  <c r="X12" i="19" s="1"/>
  <c r="Z12" i="19" s="1"/>
  <c r="S12" i="19"/>
  <c r="Q12" i="19"/>
  <c r="K12" i="19"/>
  <c r="AH11" i="19"/>
  <c r="V11" i="19"/>
  <c r="W11" i="19" s="1"/>
  <c r="T11" i="19"/>
  <c r="X11" i="19" s="1"/>
  <c r="Z11" i="19" s="1"/>
  <c r="S11" i="19"/>
  <c r="Q11" i="19"/>
  <c r="K11" i="19"/>
  <c r="AH10" i="19"/>
  <c r="V10" i="19"/>
  <c r="AG10" i="19" s="1"/>
  <c r="T10" i="19"/>
  <c r="X10" i="19" s="1"/>
  <c r="Z10" i="19" s="1"/>
  <c r="S10" i="19"/>
  <c r="Q10" i="19"/>
  <c r="K10" i="19"/>
  <c r="AH9" i="19"/>
  <c r="V9" i="19"/>
  <c r="AG9" i="19" s="1"/>
  <c r="T9" i="19"/>
  <c r="X9" i="19" s="1"/>
  <c r="Z9" i="19" s="1"/>
  <c r="S9" i="19"/>
  <c r="Q9" i="19"/>
  <c r="K9" i="19"/>
  <c r="AH8" i="19"/>
  <c r="W8" i="19"/>
  <c r="V8" i="19"/>
  <c r="AG8" i="19" s="1"/>
  <c r="T8" i="19"/>
  <c r="X8" i="19" s="1"/>
  <c r="Z8" i="19" s="1"/>
  <c r="S8" i="19"/>
  <c r="Q8" i="19"/>
  <c r="K8" i="19"/>
  <c r="AH7" i="19"/>
  <c r="V7" i="19"/>
  <c r="W7" i="19" s="1"/>
  <c r="T7" i="19"/>
  <c r="X7" i="19" s="1"/>
  <c r="Z7" i="19" s="1"/>
  <c r="S7" i="19"/>
  <c r="Q7" i="19"/>
  <c r="K7" i="19"/>
  <c r="AH6" i="19"/>
  <c r="W6" i="19"/>
  <c r="V6" i="19"/>
  <c r="AG6" i="19" s="1"/>
  <c r="T6" i="19"/>
  <c r="X6" i="19" s="1"/>
  <c r="Z6" i="19" s="1"/>
  <c r="S6" i="19"/>
  <c r="Q6" i="19"/>
  <c r="K6" i="19"/>
  <c r="AH5" i="19"/>
  <c r="V5" i="19"/>
  <c r="AG5" i="19" s="1"/>
  <c r="T5" i="19"/>
  <c r="X5" i="19" s="1"/>
  <c r="Z5" i="19" s="1"/>
  <c r="S5" i="19"/>
  <c r="Q5" i="19"/>
  <c r="K5" i="19"/>
  <c r="AH4" i="19"/>
  <c r="V4" i="19"/>
  <c r="AG4" i="19" s="1"/>
  <c r="T4" i="19"/>
  <c r="X4" i="19" s="1"/>
  <c r="Z4" i="19" s="1"/>
  <c r="S4" i="19"/>
  <c r="Q4" i="19"/>
  <c r="K4" i="19"/>
  <c r="AH3" i="19"/>
  <c r="V3" i="19"/>
  <c r="W3" i="19" s="1"/>
  <c r="T3" i="19"/>
  <c r="X3" i="19" s="1"/>
  <c r="Z3" i="19" s="1"/>
  <c r="S3" i="19"/>
  <c r="Q3" i="19"/>
  <c r="K3" i="19"/>
  <c r="AH2" i="19"/>
  <c r="V2" i="19"/>
  <c r="AG2" i="19" s="1"/>
  <c r="T2" i="19"/>
  <c r="X2" i="19" s="1"/>
  <c r="Z2" i="19" s="1"/>
  <c r="S2" i="19"/>
  <c r="Q2" i="19"/>
  <c r="K2" i="19"/>
  <c r="AL267" i="18"/>
  <c r="AN267" i="18" s="1"/>
  <c r="AI267" i="18"/>
  <c r="AH267" i="18"/>
  <c r="AK267" i="18" s="1"/>
  <c r="AL266" i="18"/>
  <c r="AI266" i="18"/>
  <c r="AH266" i="18"/>
  <c r="AK266" i="18" s="1"/>
  <c r="AL265" i="18"/>
  <c r="AM265" i="18" s="1"/>
  <c r="AP265" i="18" s="1"/>
  <c r="AI265" i="18"/>
  <c r="AH265" i="18"/>
  <c r="AK265" i="18" s="1"/>
  <c r="AL264" i="18"/>
  <c r="AN264" i="18" s="1"/>
  <c r="AI264" i="18"/>
  <c r="AH264" i="18"/>
  <c r="AK264" i="18" s="1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H259" i="18"/>
  <c r="AK259" i="18" s="1"/>
  <c r="AL258" i="18"/>
  <c r="AI258" i="18"/>
  <c r="AH258" i="18"/>
  <c r="AK258" i="18" s="1"/>
  <c r="AL257" i="18"/>
  <c r="AN257" i="18" s="1"/>
  <c r="AI257" i="18"/>
  <c r="AH257" i="18"/>
  <c r="AK257" i="18" s="1"/>
  <c r="AL256" i="18"/>
  <c r="AI256" i="18"/>
  <c r="AH256" i="18"/>
  <c r="AK256" i="18" s="1"/>
  <c r="AL255" i="18"/>
  <c r="AN255" i="18" s="1"/>
  <c r="AI255" i="18"/>
  <c r="AH255" i="18"/>
  <c r="AK255" i="18" s="1"/>
  <c r="AL254" i="18"/>
  <c r="AN254" i="18" s="1"/>
  <c r="AI254" i="18"/>
  <c r="AH254" i="18"/>
  <c r="AK254" i="18" s="1"/>
  <c r="AL253" i="18"/>
  <c r="AN253" i="18" s="1"/>
  <c r="AH253" i="18"/>
  <c r="AK253" i="18" s="1"/>
  <c r="AL252" i="18"/>
  <c r="AN252" i="18" s="1"/>
  <c r="AH252" i="18"/>
  <c r="AK252" i="18" s="1"/>
  <c r="AL251" i="18"/>
  <c r="AN251" i="18" s="1"/>
  <c r="AI251" i="18"/>
  <c r="AH251" i="18"/>
  <c r="AK251" i="18" s="1"/>
  <c r="AL250" i="18"/>
  <c r="AI250" i="18"/>
  <c r="AH250" i="18"/>
  <c r="AK250" i="18" s="1"/>
  <c r="AL249" i="18"/>
  <c r="AN249" i="18" s="1"/>
  <c r="AI249" i="18"/>
  <c r="AH249" i="18"/>
  <c r="AK249" i="18" s="1"/>
  <c r="AL248" i="18"/>
  <c r="AI248" i="18"/>
  <c r="AH248" i="18"/>
  <c r="AK248" i="18" s="1"/>
  <c r="AL247" i="18"/>
  <c r="AN247" i="18" s="1"/>
  <c r="AI247" i="18"/>
  <c r="AH247" i="18"/>
  <c r="AK247" i="18" s="1"/>
  <c r="AL246" i="18"/>
  <c r="AN246" i="18" s="1"/>
  <c r="AI246" i="18"/>
  <c r="AH246" i="18"/>
  <c r="AK246" i="18" s="1"/>
  <c r="AL245" i="18"/>
  <c r="AN245" i="18" s="1"/>
  <c r="AI245" i="18"/>
  <c r="AH245" i="18"/>
  <c r="AK245" i="18" s="1"/>
  <c r="AL244" i="18"/>
  <c r="AN244" i="18" s="1"/>
  <c r="AI244" i="18"/>
  <c r="AH244" i="18"/>
  <c r="AK244" i="18" s="1"/>
  <c r="AL243" i="18"/>
  <c r="AN243" i="18" s="1"/>
  <c r="AI243" i="18"/>
  <c r="AH243" i="18"/>
  <c r="AK243" i="18" s="1"/>
  <c r="AL242" i="18"/>
  <c r="AH242" i="18"/>
  <c r="AK242" i="18" s="1"/>
  <c r="AL241" i="18"/>
  <c r="AN241" i="18" s="1"/>
  <c r="AH241" i="18"/>
  <c r="AK241" i="18" s="1"/>
  <c r="AL240" i="18"/>
  <c r="AH240" i="18"/>
  <c r="AK240" i="18" s="1"/>
  <c r="AL239" i="18"/>
  <c r="AN239" i="18" s="1"/>
  <c r="AI239" i="18"/>
  <c r="AH239" i="18"/>
  <c r="AK239" i="18" s="1"/>
  <c r="AL238" i="18"/>
  <c r="AN238" i="18" s="1"/>
  <c r="AI238" i="18"/>
  <c r="AH238" i="18"/>
  <c r="AK238" i="18" s="1"/>
  <c r="AL237" i="18"/>
  <c r="AN237" i="18" s="1"/>
  <c r="AI237" i="18"/>
  <c r="AH237" i="18"/>
  <c r="AK237" i="18" s="1"/>
  <c r="AL236" i="18"/>
  <c r="AN236" i="18" s="1"/>
  <c r="AI236" i="18"/>
  <c r="AH236" i="18"/>
  <c r="AK236" i="18" s="1"/>
  <c r="AL235" i="18"/>
  <c r="AN235" i="18" s="1"/>
  <c r="AI235" i="18"/>
  <c r="AH235" i="18"/>
  <c r="AK235" i="18" s="1"/>
  <c r="AL234" i="18"/>
  <c r="AI234" i="18"/>
  <c r="AH234" i="18"/>
  <c r="AK234" i="18" s="1"/>
  <c r="AL233" i="18"/>
  <c r="AN233" i="18" s="1"/>
  <c r="AI233" i="18"/>
  <c r="AH233" i="18"/>
  <c r="AK233" i="18" s="1"/>
  <c r="AL232" i="18"/>
  <c r="AI232" i="18"/>
  <c r="AH232" i="18"/>
  <c r="AK232" i="18" s="1"/>
  <c r="AL231" i="18"/>
  <c r="AN231" i="18" s="1"/>
  <c r="AI231" i="18"/>
  <c r="AH231" i="18"/>
  <c r="AK231" i="18" s="1"/>
  <c r="AL230" i="18"/>
  <c r="AN230" i="18" s="1"/>
  <c r="AI230" i="18"/>
  <c r="AH230" i="18"/>
  <c r="AK230" i="18" s="1"/>
  <c r="AL229" i="18"/>
  <c r="AN229" i="18" s="1"/>
  <c r="AI229" i="18"/>
  <c r="AH229" i="18"/>
  <c r="AK229" i="18" s="1"/>
  <c r="AL228" i="18"/>
  <c r="AN228" i="18" s="1"/>
  <c r="AI228" i="18"/>
  <c r="AH228" i="18"/>
  <c r="AK228" i="18" s="1"/>
  <c r="AL227" i="18"/>
  <c r="AN227" i="18" s="1"/>
  <c r="AI227" i="18"/>
  <c r="AH227" i="18"/>
  <c r="AK227" i="18" s="1"/>
  <c r="AL226" i="18"/>
  <c r="AI226" i="18"/>
  <c r="AH226" i="18"/>
  <c r="AK226" i="18" s="1"/>
  <c r="AL225" i="18"/>
  <c r="AN225" i="18" s="1"/>
  <c r="AI225" i="18"/>
  <c r="AH225" i="18"/>
  <c r="AK225" i="18" s="1"/>
  <c r="AL224" i="18"/>
  <c r="AI224" i="18"/>
  <c r="AH224" i="18"/>
  <c r="AK224" i="18" s="1"/>
  <c r="AL223" i="18"/>
  <c r="AN223" i="18" s="1"/>
  <c r="AI223" i="18"/>
  <c r="AH223" i="18"/>
  <c r="AK223" i="18" s="1"/>
  <c r="AL222" i="18"/>
  <c r="AN222" i="18" s="1"/>
  <c r="AI222" i="18"/>
  <c r="AH222" i="18"/>
  <c r="AK222" i="18" s="1"/>
  <c r="AL221" i="18"/>
  <c r="AN221" i="18" s="1"/>
  <c r="AI221" i="18"/>
  <c r="AH221" i="18"/>
  <c r="AK221" i="18" s="1"/>
  <c r="AL220" i="18"/>
  <c r="AN220" i="18" s="1"/>
  <c r="AI220" i="18"/>
  <c r="AH220" i="18"/>
  <c r="AK220" i="18" s="1"/>
  <c r="AL219" i="18"/>
  <c r="AN219" i="18" s="1"/>
  <c r="AI219" i="18"/>
  <c r="AH219" i="18"/>
  <c r="AK219" i="18" s="1"/>
  <c r="AL218" i="18"/>
  <c r="AN218" i="18" s="1"/>
  <c r="AI218" i="18"/>
  <c r="AH218" i="18"/>
  <c r="AK218" i="18" s="1"/>
  <c r="AL217" i="18"/>
  <c r="AN217" i="18" s="1"/>
  <c r="AI217" i="18"/>
  <c r="AH217" i="18"/>
  <c r="AK217" i="18" s="1"/>
  <c r="AL216" i="18"/>
  <c r="AN216" i="18" s="1"/>
  <c r="AI216" i="18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I206" i="18"/>
  <c r="AH206" i="18"/>
  <c r="AK206" i="18" s="1"/>
  <c r="AP205" i="18"/>
  <c r="AN205" i="18"/>
  <c r="AI205" i="18"/>
  <c r="AH205" i="18"/>
  <c r="AL204" i="18"/>
  <c r="AN204" i="18" s="1"/>
  <c r="AI204" i="18"/>
  <c r="AH204" i="18"/>
  <c r="AL203" i="18"/>
  <c r="AN203" i="18" s="1"/>
  <c r="AI203" i="18"/>
  <c r="AH203" i="18"/>
  <c r="AH200" i="18"/>
  <c r="W200" i="18"/>
  <c r="V200" i="18"/>
  <c r="AG200" i="18" s="1"/>
  <c r="T200" i="18"/>
  <c r="X200" i="18" s="1"/>
  <c r="Z200" i="18" s="1"/>
  <c r="S200" i="18"/>
  <c r="Q200" i="18"/>
  <c r="K200" i="18"/>
  <c r="AH199" i="18"/>
  <c r="V199" i="18"/>
  <c r="W199" i="18" s="1"/>
  <c r="T199" i="18"/>
  <c r="X199" i="18" s="1"/>
  <c r="Z199" i="18" s="1"/>
  <c r="S199" i="18"/>
  <c r="Q199" i="18"/>
  <c r="AH198" i="18"/>
  <c r="W198" i="18"/>
  <c r="V198" i="18"/>
  <c r="T198" i="18"/>
  <c r="X198" i="18" s="1"/>
  <c r="Z198" i="18" s="1"/>
  <c r="S198" i="18"/>
  <c r="Q198" i="18"/>
  <c r="AH197" i="18"/>
  <c r="W197" i="18"/>
  <c r="V197" i="18"/>
  <c r="T197" i="18"/>
  <c r="X197" i="18" s="1"/>
  <c r="Z197" i="18" s="1"/>
  <c r="S197" i="18"/>
  <c r="Q197" i="18"/>
  <c r="AH196" i="18"/>
  <c r="W196" i="18"/>
  <c r="V196" i="18"/>
  <c r="T196" i="18"/>
  <c r="X196" i="18" s="1"/>
  <c r="Z196" i="18" s="1"/>
  <c r="S196" i="18"/>
  <c r="Q196" i="18"/>
  <c r="AH195" i="18"/>
  <c r="W195" i="18"/>
  <c r="V195" i="18"/>
  <c r="T195" i="18"/>
  <c r="X195" i="18" s="1"/>
  <c r="Z195" i="18" s="1"/>
  <c r="S195" i="18"/>
  <c r="Q195" i="18"/>
  <c r="AH194" i="18"/>
  <c r="W194" i="18"/>
  <c r="V194" i="18"/>
  <c r="T194" i="18"/>
  <c r="X194" i="18" s="1"/>
  <c r="Z194" i="18" s="1"/>
  <c r="S194" i="18"/>
  <c r="Q194" i="18"/>
  <c r="AH193" i="18"/>
  <c r="W193" i="18"/>
  <c r="V193" i="18"/>
  <c r="T193" i="18"/>
  <c r="X193" i="18" s="1"/>
  <c r="Z193" i="18" s="1"/>
  <c r="S193" i="18"/>
  <c r="Q193" i="18"/>
  <c r="AH192" i="18"/>
  <c r="W192" i="18"/>
  <c r="V192" i="18"/>
  <c r="T192" i="18"/>
  <c r="X192" i="18" s="1"/>
  <c r="Z192" i="18" s="1"/>
  <c r="S192" i="18"/>
  <c r="Q192" i="18"/>
  <c r="AH191" i="18"/>
  <c r="W191" i="18"/>
  <c r="V191" i="18"/>
  <c r="T191" i="18"/>
  <c r="X191" i="18" s="1"/>
  <c r="Z191" i="18" s="1"/>
  <c r="S191" i="18"/>
  <c r="Q191" i="18"/>
  <c r="AH190" i="18"/>
  <c r="W190" i="18"/>
  <c r="V190" i="18"/>
  <c r="T190" i="18"/>
  <c r="X190" i="18" s="1"/>
  <c r="Z190" i="18" s="1"/>
  <c r="S190" i="18"/>
  <c r="Q190" i="18"/>
  <c r="AH189" i="18"/>
  <c r="W189" i="18"/>
  <c r="V189" i="18"/>
  <c r="T189" i="18"/>
  <c r="X189" i="18" s="1"/>
  <c r="Z189" i="18" s="1"/>
  <c r="S189" i="18"/>
  <c r="Q189" i="18"/>
  <c r="AH188" i="18"/>
  <c r="W188" i="18"/>
  <c r="V188" i="18"/>
  <c r="T188" i="18"/>
  <c r="X188" i="18" s="1"/>
  <c r="Z188" i="18" s="1"/>
  <c r="S188" i="18"/>
  <c r="Q188" i="18"/>
  <c r="AH187" i="18"/>
  <c r="W187" i="18"/>
  <c r="V187" i="18"/>
  <c r="T187" i="18"/>
  <c r="X187" i="18" s="1"/>
  <c r="Z187" i="18" s="1"/>
  <c r="S187" i="18"/>
  <c r="Q187" i="18"/>
  <c r="AH186" i="18"/>
  <c r="W186" i="18"/>
  <c r="V186" i="18"/>
  <c r="T186" i="18"/>
  <c r="X186" i="18" s="1"/>
  <c r="Z186" i="18" s="1"/>
  <c r="S186" i="18"/>
  <c r="Q186" i="18"/>
  <c r="AH185" i="18"/>
  <c r="W185" i="18"/>
  <c r="V185" i="18"/>
  <c r="T185" i="18"/>
  <c r="X185" i="18" s="1"/>
  <c r="Z185" i="18" s="1"/>
  <c r="S185" i="18"/>
  <c r="Q185" i="18"/>
  <c r="AH184" i="18"/>
  <c r="W184" i="18"/>
  <c r="V184" i="18"/>
  <c r="T184" i="18"/>
  <c r="X184" i="18" s="1"/>
  <c r="Z184" i="18" s="1"/>
  <c r="S184" i="18"/>
  <c r="Q184" i="18"/>
  <c r="AH183" i="18"/>
  <c r="W183" i="18"/>
  <c r="V183" i="18"/>
  <c r="T183" i="18"/>
  <c r="X183" i="18" s="1"/>
  <c r="Z183" i="18" s="1"/>
  <c r="S183" i="18"/>
  <c r="Q183" i="18"/>
  <c r="AH182" i="18"/>
  <c r="W182" i="18"/>
  <c r="V182" i="18"/>
  <c r="T182" i="18"/>
  <c r="X182" i="18" s="1"/>
  <c r="Z182" i="18" s="1"/>
  <c r="S182" i="18"/>
  <c r="Q182" i="18"/>
  <c r="AH181" i="18"/>
  <c r="W181" i="18"/>
  <c r="V181" i="18"/>
  <c r="T181" i="18"/>
  <c r="X181" i="18" s="1"/>
  <c r="Z181" i="18" s="1"/>
  <c r="S181" i="18"/>
  <c r="Q181" i="18"/>
  <c r="AH180" i="18"/>
  <c r="W180" i="18"/>
  <c r="V180" i="18"/>
  <c r="T180" i="18"/>
  <c r="X180" i="18" s="1"/>
  <c r="Z180" i="18" s="1"/>
  <c r="S180" i="18"/>
  <c r="Q180" i="18"/>
  <c r="AH179" i="18"/>
  <c r="W179" i="18"/>
  <c r="V179" i="18"/>
  <c r="T179" i="18"/>
  <c r="X179" i="18" s="1"/>
  <c r="Z179" i="18" s="1"/>
  <c r="S179" i="18"/>
  <c r="Q179" i="18"/>
  <c r="AH178" i="18"/>
  <c r="W178" i="18"/>
  <c r="V178" i="18"/>
  <c r="T178" i="18"/>
  <c r="X178" i="18" s="1"/>
  <c r="Z178" i="18" s="1"/>
  <c r="S178" i="18"/>
  <c r="Q178" i="18"/>
  <c r="AH177" i="18"/>
  <c r="W177" i="18"/>
  <c r="V177" i="18"/>
  <c r="T177" i="18"/>
  <c r="X177" i="18" s="1"/>
  <c r="Z177" i="18" s="1"/>
  <c r="S177" i="18"/>
  <c r="Q177" i="18"/>
  <c r="AH176" i="18"/>
  <c r="W176" i="18"/>
  <c r="V176" i="18"/>
  <c r="T176" i="18"/>
  <c r="X176" i="18" s="1"/>
  <c r="Z176" i="18" s="1"/>
  <c r="S176" i="18"/>
  <c r="Q176" i="18"/>
  <c r="AH175" i="18"/>
  <c r="W175" i="18"/>
  <c r="V175" i="18"/>
  <c r="T175" i="18"/>
  <c r="X175" i="18" s="1"/>
  <c r="Z175" i="18" s="1"/>
  <c r="S175" i="18"/>
  <c r="Q175" i="18"/>
  <c r="AH174" i="18"/>
  <c r="W174" i="18"/>
  <c r="V174" i="18"/>
  <c r="T174" i="18"/>
  <c r="X174" i="18" s="1"/>
  <c r="Z174" i="18" s="1"/>
  <c r="S174" i="18"/>
  <c r="Q174" i="18"/>
  <c r="AH173" i="18"/>
  <c r="W173" i="18"/>
  <c r="V173" i="18"/>
  <c r="T173" i="18"/>
  <c r="X173" i="18" s="1"/>
  <c r="Z173" i="18" s="1"/>
  <c r="S173" i="18"/>
  <c r="Q173" i="18"/>
  <c r="AH172" i="18"/>
  <c r="W172" i="18"/>
  <c r="V172" i="18"/>
  <c r="T172" i="18"/>
  <c r="X172" i="18" s="1"/>
  <c r="Z172" i="18" s="1"/>
  <c r="S172" i="18"/>
  <c r="Q172" i="18"/>
  <c r="AH171" i="18"/>
  <c r="W171" i="18"/>
  <c r="V171" i="18"/>
  <c r="T171" i="18"/>
  <c r="X171" i="18" s="1"/>
  <c r="Z171" i="18" s="1"/>
  <c r="S171" i="18"/>
  <c r="Q171" i="18"/>
  <c r="AH170" i="18"/>
  <c r="W170" i="18"/>
  <c r="V170" i="18"/>
  <c r="T170" i="18"/>
  <c r="X170" i="18" s="1"/>
  <c r="Z170" i="18" s="1"/>
  <c r="S170" i="18"/>
  <c r="Q170" i="18"/>
  <c r="AH169" i="18"/>
  <c r="W169" i="18"/>
  <c r="V169" i="18"/>
  <c r="T169" i="18"/>
  <c r="X169" i="18" s="1"/>
  <c r="Z169" i="18" s="1"/>
  <c r="S169" i="18"/>
  <c r="Q169" i="18"/>
  <c r="AH168" i="18"/>
  <c r="W168" i="18"/>
  <c r="V168" i="18"/>
  <c r="T168" i="18"/>
  <c r="X168" i="18" s="1"/>
  <c r="Z168" i="18" s="1"/>
  <c r="S168" i="18"/>
  <c r="Q168" i="18"/>
  <c r="AH167" i="18"/>
  <c r="W167" i="18"/>
  <c r="V167" i="18"/>
  <c r="T167" i="18"/>
  <c r="X167" i="18" s="1"/>
  <c r="Z167" i="18" s="1"/>
  <c r="S167" i="18"/>
  <c r="Q167" i="18"/>
  <c r="AH166" i="18"/>
  <c r="W166" i="18"/>
  <c r="V166" i="18"/>
  <c r="T166" i="18"/>
  <c r="X166" i="18" s="1"/>
  <c r="Z166" i="18" s="1"/>
  <c r="S166" i="18"/>
  <c r="Q166" i="18"/>
  <c r="AH165" i="18"/>
  <c r="W165" i="18"/>
  <c r="V165" i="18"/>
  <c r="T165" i="18"/>
  <c r="X165" i="18" s="1"/>
  <c r="Z165" i="18" s="1"/>
  <c r="S165" i="18"/>
  <c r="Q165" i="18"/>
  <c r="AH164" i="18"/>
  <c r="W164" i="18"/>
  <c r="V164" i="18"/>
  <c r="T164" i="18"/>
  <c r="X164" i="18" s="1"/>
  <c r="Z164" i="18" s="1"/>
  <c r="S164" i="18"/>
  <c r="Q164" i="18"/>
  <c r="AH163" i="18"/>
  <c r="W163" i="18"/>
  <c r="V163" i="18"/>
  <c r="T163" i="18"/>
  <c r="X163" i="18" s="1"/>
  <c r="Z163" i="18" s="1"/>
  <c r="S163" i="18"/>
  <c r="Q163" i="18"/>
  <c r="AH162" i="18"/>
  <c r="W162" i="18"/>
  <c r="V162" i="18"/>
  <c r="T162" i="18"/>
  <c r="X162" i="18" s="1"/>
  <c r="Z162" i="18" s="1"/>
  <c r="S162" i="18"/>
  <c r="Q162" i="18"/>
  <c r="AH161" i="18"/>
  <c r="W161" i="18"/>
  <c r="V161" i="18"/>
  <c r="T161" i="18"/>
  <c r="X161" i="18" s="1"/>
  <c r="Z161" i="18" s="1"/>
  <c r="S161" i="18"/>
  <c r="Q161" i="18"/>
  <c r="AH160" i="18"/>
  <c r="W160" i="18"/>
  <c r="V160" i="18"/>
  <c r="T160" i="18"/>
  <c r="X160" i="18" s="1"/>
  <c r="Z160" i="18" s="1"/>
  <c r="S160" i="18"/>
  <c r="Q160" i="18"/>
  <c r="AH159" i="18"/>
  <c r="W159" i="18"/>
  <c r="V159" i="18"/>
  <c r="T159" i="18"/>
  <c r="X159" i="18" s="1"/>
  <c r="Z159" i="18" s="1"/>
  <c r="S159" i="18"/>
  <c r="Q159" i="18"/>
  <c r="AH158" i="18"/>
  <c r="W158" i="18"/>
  <c r="V158" i="18"/>
  <c r="T158" i="18"/>
  <c r="X158" i="18" s="1"/>
  <c r="Z158" i="18" s="1"/>
  <c r="S158" i="18"/>
  <c r="Q158" i="18"/>
  <c r="AH157" i="18"/>
  <c r="W157" i="18"/>
  <c r="V157" i="18"/>
  <c r="T157" i="18"/>
  <c r="X157" i="18" s="1"/>
  <c r="Z157" i="18" s="1"/>
  <c r="S157" i="18"/>
  <c r="Q157" i="18"/>
  <c r="AH156" i="18"/>
  <c r="W156" i="18"/>
  <c r="V156" i="18"/>
  <c r="T156" i="18"/>
  <c r="X156" i="18" s="1"/>
  <c r="Z156" i="18" s="1"/>
  <c r="S156" i="18"/>
  <c r="Q156" i="18"/>
  <c r="AH155" i="18"/>
  <c r="W155" i="18"/>
  <c r="V155" i="18"/>
  <c r="T155" i="18"/>
  <c r="X155" i="18" s="1"/>
  <c r="Z155" i="18" s="1"/>
  <c r="S155" i="18"/>
  <c r="Q155" i="18"/>
  <c r="AH154" i="18"/>
  <c r="W154" i="18"/>
  <c r="V154" i="18"/>
  <c r="T154" i="18"/>
  <c r="X154" i="18" s="1"/>
  <c r="Z154" i="18" s="1"/>
  <c r="S154" i="18"/>
  <c r="Q154" i="18"/>
  <c r="AH153" i="18"/>
  <c r="W153" i="18"/>
  <c r="V153" i="18"/>
  <c r="T153" i="18"/>
  <c r="X153" i="18" s="1"/>
  <c r="Z153" i="18" s="1"/>
  <c r="S153" i="18"/>
  <c r="Q153" i="18"/>
  <c r="AH152" i="18"/>
  <c r="W152" i="18"/>
  <c r="V152" i="18"/>
  <c r="T152" i="18"/>
  <c r="X152" i="18" s="1"/>
  <c r="Z152" i="18" s="1"/>
  <c r="S152" i="18"/>
  <c r="Q152" i="18"/>
  <c r="AH151" i="18"/>
  <c r="W151" i="18"/>
  <c r="V151" i="18"/>
  <c r="T151" i="18"/>
  <c r="X151" i="18" s="1"/>
  <c r="Z151" i="18" s="1"/>
  <c r="S151" i="18"/>
  <c r="Q151" i="18"/>
  <c r="AH150" i="18"/>
  <c r="W150" i="18"/>
  <c r="V150" i="18"/>
  <c r="T150" i="18"/>
  <c r="X150" i="18" s="1"/>
  <c r="Z150" i="18" s="1"/>
  <c r="S150" i="18"/>
  <c r="Q150" i="18"/>
  <c r="AH149" i="18"/>
  <c r="W149" i="18"/>
  <c r="V149" i="18"/>
  <c r="T149" i="18"/>
  <c r="X149" i="18" s="1"/>
  <c r="Z149" i="18" s="1"/>
  <c r="S149" i="18"/>
  <c r="Q149" i="18"/>
  <c r="AH148" i="18"/>
  <c r="W148" i="18"/>
  <c r="V148" i="18"/>
  <c r="T148" i="18"/>
  <c r="X148" i="18" s="1"/>
  <c r="Z148" i="18" s="1"/>
  <c r="S148" i="18"/>
  <c r="Q148" i="18"/>
  <c r="AH147" i="18"/>
  <c r="W147" i="18"/>
  <c r="V147" i="18"/>
  <c r="T147" i="18"/>
  <c r="X147" i="18" s="1"/>
  <c r="Z147" i="18" s="1"/>
  <c r="S147" i="18"/>
  <c r="Q147" i="18"/>
  <c r="AH146" i="18"/>
  <c r="W146" i="18"/>
  <c r="V146" i="18"/>
  <c r="T146" i="18"/>
  <c r="X146" i="18" s="1"/>
  <c r="Z146" i="18" s="1"/>
  <c r="S146" i="18"/>
  <c r="Q146" i="18"/>
  <c r="AH145" i="18"/>
  <c r="W145" i="18"/>
  <c r="V145" i="18"/>
  <c r="T145" i="18"/>
  <c r="X145" i="18" s="1"/>
  <c r="Z145" i="18" s="1"/>
  <c r="S145" i="18"/>
  <c r="Q145" i="18"/>
  <c r="AH144" i="18"/>
  <c r="W144" i="18"/>
  <c r="V144" i="18"/>
  <c r="T144" i="18"/>
  <c r="X144" i="18" s="1"/>
  <c r="Z144" i="18" s="1"/>
  <c r="S144" i="18"/>
  <c r="Q144" i="18"/>
  <c r="AH143" i="18"/>
  <c r="W143" i="18"/>
  <c r="V143" i="18"/>
  <c r="T143" i="18"/>
  <c r="X143" i="18" s="1"/>
  <c r="Z143" i="18" s="1"/>
  <c r="S143" i="18"/>
  <c r="Q143" i="18"/>
  <c r="AH142" i="18"/>
  <c r="W142" i="18"/>
  <c r="V142" i="18"/>
  <c r="T142" i="18"/>
  <c r="X142" i="18" s="1"/>
  <c r="Z142" i="18" s="1"/>
  <c r="S142" i="18"/>
  <c r="Q142" i="18"/>
  <c r="AH141" i="18"/>
  <c r="W141" i="18"/>
  <c r="V141" i="18"/>
  <c r="T141" i="18"/>
  <c r="X141" i="18" s="1"/>
  <c r="Z141" i="18" s="1"/>
  <c r="S141" i="18"/>
  <c r="Q141" i="18"/>
  <c r="AH140" i="18"/>
  <c r="W140" i="18"/>
  <c r="V140" i="18"/>
  <c r="T140" i="18"/>
  <c r="X140" i="18" s="1"/>
  <c r="Z140" i="18" s="1"/>
  <c r="S140" i="18"/>
  <c r="Q140" i="18"/>
  <c r="AH139" i="18"/>
  <c r="W139" i="18"/>
  <c r="V139" i="18"/>
  <c r="T139" i="18"/>
  <c r="X139" i="18" s="1"/>
  <c r="Z139" i="18" s="1"/>
  <c r="S139" i="18"/>
  <c r="Q139" i="18"/>
  <c r="AH138" i="18"/>
  <c r="W138" i="18"/>
  <c r="V138" i="18"/>
  <c r="T138" i="18"/>
  <c r="X138" i="18" s="1"/>
  <c r="Z138" i="18" s="1"/>
  <c r="S138" i="18"/>
  <c r="Q138" i="18"/>
  <c r="AH137" i="18"/>
  <c r="W137" i="18"/>
  <c r="V137" i="18"/>
  <c r="T137" i="18"/>
  <c r="X137" i="18" s="1"/>
  <c r="Z137" i="18" s="1"/>
  <c r="S137" i="18"/>
  <c r="Q137" i="18"/>
  <c r="AH136" i="18"/>
  <c r="W136" i="18"/>
  <c r="V136" i="18"/>
  <c r="T136" i="18"/>
  <c r="X136" i="18" s="1"/>
  <c r="Z136" i="18" s="1"/>
  <c r="S136" i="18"/>
  <c r="Q136" i="18"/>
  <c r="AH135" i="18"/>
  <c r="W135" i="18"/>
  <c r="V135" i="18"/>
  <c r="T135" i="18"/>
  <c r="X135" i="18" s="1"/>
  <c r="Z135" i="18" s="1"/>
  <c r="S135" i="18"/>
  <c r="Q135" i="18"/>
  <c r="AH134" i="18"/>
  <c r="W134" i="18"/>
  <c r="V134" i="18"/>
  <c r="T134" i="18"/>
  <c r="X134" i="18" s="1"/>
  <c r="Z134" i="18" s="1"/>
  <c r="S134" i="18"/>
  <c r="Q134" i="18"/>
  <c r="AH133" i="18"/>
  <c r="W133" i="18"/>
  <c r="V133" i="18"/>
  <c r="T133" i="18"/>
  <c r="X133" i="18" s="1"/>
  <c r="Z133" i="18" s="1"/>
  <c r="S133" i="18"/>
  <c r="Q133" i="18"/>
  <c r="AH132" i="18"/>
  <c r="W132" i="18"/>
  <c r="V132" i="18"/>
  <c r="T132" i="18"/>
  <c r="X132" i="18" s="1"/>
  <c r="Z132" i="18" s="1"/>
  <c r="S132" i="18"/>
  <c r="Q132" i="18"/>
  <c r="AH131" i="18"/>
  <c r="W131" i="18"/>
  <c r="V131" i="18"/>
  <c r="T131" i="18"/>
  <c r="X131" i="18" s="1"/>
  <c r="Z131" i="18" s="1"/>
  <c r="S131" i="18"/>
  <c r="Q131" i="18"/>
  <c r="AH130" i="18"/>
  <c r="W130" i="18"/>
  <c r="V130" i="18"/>
  <c r="T130" i="18"/>
  <c r="X130" i="18" s="1"/>
  <c r="Z130" i="18" s="1"/>
  <c r="S130" i="18"/>
  <c r="Q130" i="18"/>
  <c r="AH129" i="18"/>
  <c r="W129" i="18"/>
  <c r="V129" i="18"/>
  <c r="T129" i="18"/>
  <c r="X129" i="18" s="1"/>
  <c r="Z129" i="18" s="1"/>
  <c r="S129" i="18"/>
  <c r="Q129" i="18"/>
  <c r="AH128" i="18"/>
  <c r="W128" i="18"/>
  <c r="V128" i="18"/>
  <c r="T128" i="18"/>
  <c r="X128" i="18" s="1"/>
  <c r="Z128" i="18" s="1"/>
  <c r="S128" i="18"/>
  <c r="Q128" i="18"/>
  <c r="AH127" i="18"/>
  <c r="W127" i="18"/>
  <c r="V127" i="18"/>
  <c r="T127" i="18"/>
  <c r="X127" i="18" s="1"/>
  <c r="Z127" i="18" s="1"/>
  <c r="S127" i="18"/>
  <c r="Q127" i="18"/>
  <c r="AH126" i="18"/>
  <c r="W126" i="18"/>
  <c r="V126" i="18"/>
  <c r="T126" i="18"/>
  <c r="X126" i="18" s="1"/>
  <c r="Z126" i="18" s="1"/>
  <c r="S126" i="18"/>
  <c r="Q126" i="18"/>
  <c r="AH125" i="18"/>
  <c r="W125" i="18"/>
  <c r="V125" i="18"/>
  <c r="T125" i="18"/>
  <c r="X125" i="18" s="1"/>
  <c r="Z125" i="18" s="1"/>
  <c r="S125" i="18"/>
  <c r="Q125" i="18"/>
  <c r="AH124" i="18"/>
  <c r="W124" i="18"/>
  <c r="V124" i="18"/>
  <c r="T124" i="18"/>
  <c r="X124" i="18" s="1"/>
  <c r="Z124" i="18" s="1"/>
  <c r="S124" i="18"/>
  <c r="Q124" i="18"/>
  <c r="AH123" i="18"/>
  <c r="W123" i="18"/>
  <c r="V123" i="18"/>
  <c r="T123" i="18"/>
  <c r="X123" i="18" s="1"/>
  <c r="Z123" i="18" s="1"/>
  <c r="S123" i="18"/>
  <c r="Q123" i="18"/>
  <c r="AH122" i="18"/>
  <c r="W122" i="18"/>
  <c r="V122" i="18"/>
  <c r="T122" i="18"/>
  <c r="X122" i="18" s="1"/>
  <c r="Z122" i="18" s="1"/>
  <c r="S122" i="18"/>
  <c r="Q122" i="18"/>
  <c r="AH121" i="18"/>
  <c r="W121" i="18"/>
  <c r="V121" i="18"/>
  <c r="T121" i="18"/>
  <c r="X121" i="18" s="1"/>
  <c r="Z121" i="18" s="1"/>
  <c r="S121" i="18"/>
  <c r="Q121" i="18"/>
  <c r="AH120" i="18"/>
  <c r="W120" i="18"/>
  <c r="V120" i="18"/>
  <c r="T120" i="18"/>
  <c r="X120" i="18" s="1"/>
  <c r="Z120" i="18" s="1"/>
  <c r="S120" i="18"/>
  <c r="Q120" i="18"/>
  <c r="AH119" i="18"/>
  <c r="W119" i="18"/>
  <c r="V119" i="18"/>
  <c r="T119" i="18"/>
  <c r="X119" i="18" s="1"/>
  <c r="Z119" i="18" s="1"/>
  <c r="S119" i="18"/>
  <c r="Q119" i="18"/>
  <c r="AH118" i="18"/>
  <c r="W118" i="18"/>
  <c r="V118" i="18"/>
  <c r="T118" i="18"/>
  <c r="X118" i="18" s="1"/>
  <c r="Z118" i="18" s="1"/>
  <c r="S118" i="18"/>
  <c r="Q118" i="18"/>
  <c r="AH117" i="18"/>
  <c r="W117" i="18"/>
  <c r="V117" i="18"/>
  <c r="T117" i="18"/>
  <c r="X117" i="18" s="1"/>
  <c r="Z117" i="18" s="1"/>
  <c r="S117" i="18"/>
  <c r="Q117" i="18"/>
  <c r="AH116" i="18"/>
  <c r="W116" i="18"/>
  <c r="V116" i="18"/>
  <c r="T116" i="18"/>
  <c r="X116" i="18" s="1"/>
  <c r="Z116" i="18" s="1"/>
  <c r="S116" i="18"/>
  <c r="Q116" i="18"/>
  <c r="AH115" i="18"/>
  <c r="W115" i="18"/>
  <c r="V115" i="18"/>
  <c r="T115" i="18"/>
  <c r="X115" i="18" s="1"/>
  <c r="Z115" i="18" s="1"/>
  <c r="S115" i="18"/>
  <c r="Q115" i="18"/>
  <c r="AH114" i="18"/>
  <c r="W114" i="18"/>
  <c r="V114" i="18"/>
  <c r="T114" i="18"/>
  <c r="X114" i="18" s="1"/>
  <c r="Z114" i="18" s="1"/>
  <c r="S114" i="18"/>
  <c r="Q114" i="18"/>
  <c r="AH113" i="18"/>
  <c r="W113" i="18"/>
  <c r="V113" i="18"/>
  <c r="T113" i="18"/>
  <c r="X113" i="18" s="1"/>
  <c r="Z113" i="18" s="1"/>
  <c r="S113" i="18"/>
  <c r="Q113" i="18"/>
  <c r="AH112" i="18"/>
  <c r="W112" i="18"/>
  <c r="V112" i="18"/>
  <c r="T112" i="18"/>
  <c r="X112" i="18" s="1"/>
  <c r="Z112" i="18" s="1"/>
  <c r="S112" i="18"/>
  <c r="Q112" i="18"/>
  <c r="AH111" i="18"/>
  <c r="W111" i="18"/>
  <c r="V111" i="18"/>
  <c r="T111" i="18"/>
  <c r="X111" i="18" s="1"/>
  <c r="Z111" i="18" s="1"/>
  <c r="S111" i="18"/>
  <c r="Q111" i="18"/>
  <c r="AH110" i="18"/>
  <c r="W110" i="18"/>
  <c r="V110" i="18"/>
  <c r="T110" i="18"/>
  <c r="X110" i="18" s="1"/>
  <c r="Z110" i="18" s="1"/>
  <c r="S110" i="18"/>
  <c r="Q110" i="18"/>
  <c r="AH109" i="18"/>
  <c r="W109" i="18"/>
  <c r="V109" i="18"/>
  <c r="T109" i="18"/>
  <c r="X109" i="18" s="1"/>
  <c r="Z109" i="18" s="1"/>
  <c r="S109" i="18"/>
  <c r="Q109" i="18"/>
  <c r="AH108" i="18"/>
  <c r="W108" i="18"/>
  <c r="V108" i="18"/>
  <c r="T108" i="18"/>
  <c r="X108" i="18" s="1"/>
  <c r="Z108" i="18" s="1"/>
  <c r="S108" i="18"/>
  <c r="Q108" i="18"/>
  <c r="AH107" i="18"/>
  <c r="W107" i="18"/>
  <c r="V107" i="18"/>
  <c r="T107" i="18"/>
  <c r="X107" i="18" s="1"/>
  <c r="Z107" i="18" s="1"/>
  <c r="S107" i="18"/>
  <c r="Q107" i="18"/>
  <c r="AH106" i="18"/>
  <c r="W106" i="18"/>
  <c r="V106" i="18"/>
  <c r="T106" i="18"/>
  <c r="X106" i="18" s="1"/>
  <c r="Z106" i="18" s="1"/>
  <c r="S106" i="18"/>
  <c r="Q106" i="18"/>
  <c r="AH105" i="18"/>
  <c r="W105" i="18"/>
  <c r="V105" i="18"/>
  <c r="T105" i="18"/>
  <c r="X105" i="18" s="1"/>
  <c r="Z105" i="18" s="1"/>
  <c r="S105" i="18"/>
  <c r="Q105" i="18"/>
  <c r="AH104" i="18"/>
  <c r="W104" i="18"/>
  <c r="V104" i="18"/>
  <c r="T104" i="18"/>
  <c r="X104" i="18" s="1"/>
  <c r="Z104" i="18" s="1"/>
  <c r="S104" i="18"/>
  <c r="Q104" i="18"/>
  <c r="AH103" i="18"/>
  <c r="W103" i="18"/>
  <c r="V103" i="18"/>
  <c r="T103" i="18"/>
  <c r="X103" i="18" s="1"/>
  <c r="Z103" i="18" s="1"/>
  <c r="S103" i="18"/>
  <c r="Q103" i="18"/>
  <c r="AH102" i="18"/>
  <c r="W102" i="18"/>
  <c r="V102" i="18"/>
  <c r="T102" i="18"/>
  <c r="X102" i="18" s="1"/>
  <c r="Z102" i="18" s="1"/>
  <c r="S102" i="18"/>
  <c r="Q102" i="18"/>
  <c r="AH101" i="18"/>
  <c r="W101" i="18"/>
  <c r="V101" i="18"/>
  <c r="T101" i="18"/>
  <c r="X101" i="18" s="1"/>
  <c r="Z101" i="18" s="1"/>
  <c r="S101" i="18"/>
  <c r="Q101" i="18"/>
  <c r="AH100" i="18"/>
  <c r="W100" i="18"/>
  <c r="V100" i="18"/>
  <c r="T100" i="18"/>
  <c r="X100" i="18" s="1"/>
  <c r="Z100" i="18" s="1"/>
  <c r="S100" i="18"/>
  <c r="Q100" i="18"/>
  <c r="AH99" i="18"/>
  <c r="W99" i="18"/>
  <c r="V99" i="18"/>
  <c r="T99" i="18"/>
  <c r="X99" i="18" s="1"/>
  <c r="Z99" i="18" s="1"/>
  <c r="S99" i="18"/>
  <c r="Q99" i="18"/>
  <c r="AH98" i="18"/>
  <c r="W98" i="18"/>
  <c r="V98" i="18"/>
  <c r="T98" i="18"/>
  <c r="X98" i="18" s="1"/>
  <c r="Z98" i="18" s="1"/>
  <c r="S98" i="18"/>
  <c r="Q98" i="18"/>
  <c r="AH97" i="18"/>
  <c r="W97" i="18"/>
  <c r="V97" i="18"/>
  <c r="T97" i="18"/>
  <c r="X97" i="18" s="1"/>
  <c r="Z97" i="18" s="1"/>
  <c r="S97" i="18"/>
  <c r="Q97" i="18"/>
  <c r="AH96" i="18"/>
  <c r="W96" i="18"/>
  <c r="V96" i="18"/>
  <c r="T96" i="18"/>
  <c r="X96" i="18" s="1"/>
  <c r="Z96" i="18" s="1"/>
  <c r="S96" i="18"/>
  <c r="Q96" i="18"/>
  <c r="AH95" i="18"/>
  <c r="W95" i="18"/>
  <c r="V95" i="18"/>
  <c r="T95" i="18"/>
  <c r="X95" i="18" s="1"/>
  <c r="Z95" i="18" s="1"/>
  <c r="S95" i="18"/>
  <c r="Q95" i="18"/>
  <c r="AH94" i="18"/>
  <c r="W94" i="18"/>
  <c r="V94" i="18"/>
  <c r="T94" i="18"/>
  <c r="X94" i="18" s="1"/>
  <c r="Z94" i="18" s="1"/>
  <c r="S94" i="18"/>
  <c r="Q94" i="18"/>
  <c r="AH93" i="18"/>
  <c r="W93" i="18"/>
  <c r="V93" i="18"/>
  <c r="T93" i="18"/>
  <c r="X93" i="18" s="1"/>
  <c r="Z93" i="18" s="1"/>
  <c r="S93" i="18"/>
  <c r="Q93" i="18"/>
  <c r="AH92" i="18"/>
  <c r="W92" i="18"/>
  <c r="V92" i="18"/>
  <c r="T92" i="18"/>
  <c r="X92" i="18" s="1"/>
  <c r="Z92" i="18" s="1"/>
  <c r="S92" i="18"/>
  <c r="Q92" i="18"/>
  <c r="AH91" i="18"/>
  <c r="W91" i="18"/>
  <c r="V91" i="18"/>
  <c r="T91" i="18"/>
  <c r="X91" i="18" s="1"/>
  <c r="Z91" i="18" s="1"/>
  <c r="S91" i="18"/>
  <c r="Q91" i="18"/>
  <c r="AH90" i="18"/>
  <c r="W90" i="18"/>
  <c r="V90" i="18"/>
  <c r="T90" i="18"/>
  <c r="X90" i="18" s="1"/>
  <c r="Z90" i="18" s="1"/>
  <c r="S90" i="18"/>
  <c r="Q90" i="18"/>
  <c r="AH89" i="18"/>
  <c r="W89" i="18"/>
  <c r="V89" i="18"/>
  <c r="T89" i="18"/>
  <c r="X89" i="18" s="1"/>
  <c r="Z89" i="18" s="1"/>
  <c r="S89" i="18"/>
  <c r="Q89" i="18"/>
  <c r="AH88" i="18"/>
  <c r="W88" i="18"/>
  <c r="V88" i="18"/>
  <c r="T88" i="18"/>
  <c r="X88" i="18" s="1"/>
  <c r="Z88" i="18" s="1"/>
  <c r="S88" i="18"/>
  <c r="Q88" i="18"/>
  <c r="AH87" i="18"/>
  <c r="AG87" i="18"/>
  <c r="V87" i="18"/>
  <c r="W87" i="18" s="1"/>
  <c r="T87" i="18"/>
  <c r="X87" i="18" s="1"/>
  <c r="Z87" i="18" s="1"/>
  <c r="S87" i="18"/>
  <c r="Q87" i="18"/>
  <c r="K87" i="18"/>
  <c r="AH86" i="18"/>
  <c r="AG86" i="18"/>
  <c r="V86" i="18"/>
  <c r="W86" i="18" s="1"/>
  <c r="T86" i="18"/>
  <c r="X86" i="18" s="1"/>
  <c r="Z86" i="18" s="1"/>
  <c r="S86" i="18"/>
  <c r="Q86" i="18"/>
  <c r="K86" i="18"/>
  <c r="AH85" i="18"/>
  <c r="V85" i="18"/>
  <c r="W85" i="18" s="1"/>
  <c r="T85" i="18"/>
  <c r="X85" i="18" s="1"/>
  <c r="Z85" i="18" s="1"/>
  <c r="S85" i="18"/>
  <c r="Q85" i="18"/>
  <c r="K85" i="18"/>
  <c r="AH84" i="18"/>
  <c r="W84" i="18"/>
  <c r="V84" i="18"/>
  <c r="AG84" i="18" s="1"/>
  <c r="T84" i="18"/>
  <c r="X84" i="18" s="1"/>
  <c r="Z84" i="18" s="1"/>
  <c r="S84" i="18"/>
  <c r="Q84" i="18"/>
  <c r="K84" i="18"/>
  <c r="AH83" i="18"/>
  <c r="AG83" i="18"/>
  <c r="V83" i="18"/>
  <c r="W83" i="18" s="1"/>
  <c r="T83" i="18"/>
  <c r="X83" i="18" s="1"/>
  <c r="Z83" i="18" s="1"/>
  <c r="S83" i="18"/>
  <c r="Q83" i="18"/>
  <c r="K83" i="18"/>
  <c r="AH82" i="18"/>
  <c r="AG82" i="18"/>
  <c r="V82" i="18"/>
  <c r="W82" i="18" s="1"/>
  <c r="T82" i="18"/>
  <c r="X82" i="18" s="1"/>
  <c r="Z82" i="18" s="1"/>
  <c r="S82" i="18"/>
  <c r="Q82" i="18"/>
  <c r="K82" i="18"/>
  <c r="AH81" i="18"/>
  <c r="V81" i="18"/>
  <c r="W81" i="18" s="1"/>
  <c r="T81" i="18"/>
  <c r="X81" i="18" s="1"/>
  <c r="Z81" i="18" s="1"/>
  <c r="S81" i="18"/>
  <c r="Q81" i="18"/>
  <c r="K81" i="18"/>
  <c r="AH80" i="18"/>
  <c r="W80" i="18"/>
  <c r="V80" i="18"/>
  <c r="AG80" i="18" s="1"/>
  <c r="T80" i="18"/>
  <c r="X80" i="18" s="1"/>
  <c r="Z80" i="18" s="1"/>
  <c r="S80" i="18"/>
  <c r="Q80" i="18"/>
  <c r="K80" i="18"/>
  <c r="AH79" i="18"/>
  <c r="AG79" i="18"/>
  <c r="V79" i="18"/>
  <c r="W79" i="18" s="1"/>
  <c r="T79" i="18"/>
  <c r="X79" i="18" s="1"/>
  <c r="Z79" i="18" s="1"/>
  <c r="S79" i="18"/>
  <c r="Q79" i="18"/>
  <c r="K79" i="18"/>
  <c r="AH78" i="18"/>
  <c r="AG78" i="18"/>
  <c r="V78" i="18"/>
  <c r="W78" i="18" s="1"/>
  <c r="T78" i="18"/>
  <c r="X78" i="18" s="1"/>
  <c r="Z78" i="18" s="1"/>
  <c r="S78" i="18"/>
  <c r="Q78" i="18"/>
  <c r="K78" i="18"/>
  <c r="AH77" i="18"/>
  <c r="V77" i="18"/>
  <c r="W77" i="18" s="1"/>
  <c r="T77" i="18"/>
  <c r="X77" i="18" s="1"/>
  <c r="Z77" i="18" s="1"/>
  <c r="S77" i="18"/>
  <c r="Q77" i="18"/>
  <c r="K77" i="18"/>
  <c r="AH76" i="18"/>
  <c r="W76" i="18"/>
  <c r="V76" i="18"/>
  <c r="AG76" i="18" s="1"/>
  <c r="T76" i="18"/>
  <c r="X76" i="18" s="1"/>
  <c r="Z76" i="18" s="1"/>
  <c r="S76" i="18"/>
  <c r="Q76" i="18"/>
  <c r="K76" i="18"/>
  <c r="AH75" i="18"/>
  <c r="AG75" i="18"/>
  <c r="V75" i="18"/>
  <c r="W75" i="18" s="1"/>
  <c r="T75" i="18"/>
  <c r="X75" i="18" s="1"/>
  <c r="Z75" i="18" s="1"/>
  <c r="S75" i="18"/>
  <c r="Q75" i="18"/>
  <c r="K75" i="18"/>
  <c r="AH74" i="18"/>
  <c r="AG74" i="18"/>
  <c r="V74" i="18"/>
  <c r="W74" i="18" s="1"/>
  <c r="T74" i="18"/>
  <c r="X74" i="18" s="1"/>
  <c r="Z74" i="18" s="1"/>
  <c r="S74" i="18"/>
  <c r="Q74" i="18"/>
  <c r="K74" i="18"/>
  <c r="AH73" i="18"/>
  <c r="V73" i="18"/>
  <c r="W73" i="18" s="1"/>
  <c r="T73" i="18"/>
  <c r="X73" i="18" s="1"/>
  <c r="Z73" i="18" s="1"/>
  <c r="S73" i="18"/>
  <c r="Q73" i="18"/>
  <c r="K73" i="18"/>
  <c r="AH72" i="18"/>
  <c r="W72" i="18"/>
  <c r="V72" i="18"/>
  <c r="AG72" i="18" s="1"/>
  <c r="T72" i="18"/>
  <c r="X72" i="18" s="1"/>
  <c r="Z72" i="18" s="1"/>
  <c r="S72" i="18"/>
  <c r="Q72" i="18"/>
  <c r="K72" i="18"/>
  <c r="AH71" i="18"/>
  <c r="AG71" i="18"/>
  <c r="V71" i="18"/>
  <c r="W71" i="18" s="1"/>
  <c r="T71" i="18"/>
  <c r="X71" i="18" s="1"/>
  <c r="Z71" i="18" s="1"/>
  <c r="S71" i="18"/>
  <c r="Q71" i="18"/>
  <c r="K71" i="18"/>
  <c r="AH70" i="18"/>
  <c r="AG70" i="18"/>
  <c r="V70" i="18"/>
  <c r="W70" i="18" s="1"/>
  <c r="T70" i="18"/>
  <c r="X70" i="18" s="1"/>
  <c r="Z70" i="18" s="1"/>
  <c r="S70" i="18"/>
  <c r="Q70" i="18"/>
  <c r="K70" i="18"/>
  <c r="AH69" i="18"/>
  <c r="V69" i="18"/>
  <c r="W69" i="18" s="1"/>
  <c r="T69" i="18"/>
  <c r="X69" i="18" s="1"/>
  <c r="Z69" i="18" s="1"/>
  <c r="S69" i="18"/>
  <c r="Q69" i="18"/>
  <c r="K69" i="18"/>
  <c r="AH68" i="18"/>
  <c r="W68" i="18"/>
  <c r="V68" i="18"/>
  <c r="AG68" i="18" s="1"/>
  <c r="T68" i="18"/>
  <c r="X68" i="18" s="1"/>
  <c r="Z68" i="18" s="1"/>
  <c r="S68" i="18"/>
  <c r="Q68" i="18"/>
  <c r="K68" i="18"/>
  <c r="AH67" i="18"/>
  <c r="AG67" i="18"/>
  <c r="V67" i="18"/>
  <c r="W67" i="18" s="1"/>
  <c r="T67" i="18"/>
  <c r="X67" i="18" s="1"/>
  <c r="Z67" i="18" s="1"/>
  <c r="S67" i="18"/>
  <c r="Q67" i="18"/>
  <c r="K67" i="18"/>
  <c r="AH66" i="18"/>
  <c r="AG66" i="18"/>
  <c r="V66" i="18"/>
  <c r="W66" i="18" s="1"/>
  <c r="T66" i="18"/>
  <c r="X66" i="18" s="1"/>
  <c r="Z66" i="18" s="1"/>
  <c r="S66" i="18"/>
  <c r="Q66" i="18"/>
  <c r="K66" i="18"/>
  <c r="AH65" i="18"/>
  <c r="V65" i="18"/>
  <c r="W65" i="18" s="1"/>
  <c r="T65" i="18"/>
  <c r="X65" i="18" s="1"/>
  <c r="Z65" i="18" s="1"/>
  <c r="S65" i="18"/>
  <c r="Q65" i="18"/>
  <c r="K65" i="18"/>
  <c r="AH64" i="18"/>
  <c r="W64" i="18"/>
  <c r="V64" i="18"/>
  <c r="AG64" i="18" s="1"/>
  <c r="T64" i="18"/>
  <c r="X64" i="18" s="1"/>
  <c r="Z64" i="18" s="1"/>
  <c r="S64" i="18"/>
  <c r="Q64" i="18"/>
  <c r="K64" i="18"/>
  <c r="AH63" i="18"/>
  <c r="AG63" i="18"/>
  <c r="V63" i="18"/>
  <c r="W63" i="18" s="1"/>
  <c r="T63" i="18"/>
  <c r="X63" i="18" s="1"/>
  <c r="Z63" i="18" s="1"/>
  <c r="S63" i="18"/>
  <c r="Q63" i="18"/>
  <c r="K63" i="18"/>
  <c r="AH62" i="18"/>
  <c r="AG62" i="18"/>
  <c r="V62" i="18"/>
  <c r="W62" i="18" s="1"/>
  <c r="T62" i="18"/>
  <c r="X62" i="18" s="1"/>
  <c r="Z62" i="18" s="1"/>
  <c r="S62" i="18"/>
  <c r="Q62" i="18"/>
  <c r="K62" i="18"/>
  <c r="AH61" i="18"/>
  <c r="V61" i="18"/>
  <c r="W61" i="18" s="1"/>
  <c r="T61" i="18"/>
  <c r="X61" i="18" s="1"/>
  <c r="Z61" i="18" s="1"/>
  <c r="S61" i="18"/>
  <c r="Q61" i="18"/>
  <c r="K61" i="18"/>
  <c r="AH60" i="18"/>
  <c r="W60" i="18"/>
  <c r="V60" i="18"/>
  <c r="AG60" i="18" s="1"/>
  <c r="T60" i="18"/>
  <c r="X60" i="18" s="1"/>
  <c r="Z60" i="18" s="1"/>
  <c r="S60" i="18"/>
  <c r="Q60" i="18"/>
  <c r="K60" i="18"/>
  <c r="AH59" i="18"/>
  <c r="AG59" i="18"/>
  <c r="V59" i="18"/>
  <c r="W59" i="18" s="1"/>
  <c r="T59" i="18"/>
  <c r="X59" i="18" s="1"/>
  <c r="Z59" i="18" s="1"/>
  <c r="S59" i="18"/>
  <c r="Q59" i="18"/>
  <c r="K59" i="18"/>
  <c r="AH58" i="18"/>
  <c r="AG58" i="18"/>
  <c r="V58" i="18"/>
  <c r="W58" i="18" s="1"/>
  <c r="T58" i="18"/>
  <c r="X58" i="18" s="1"/>
  <c r="Z58" i="18" s="1"/>
  <c r="S58" i="18"/>
  <c r="Q58" i="18"/>
  <c r="K58" i="18"/>
  <c r="AH57" i="18"/>
  <c r="V57" i="18"/>
  <c r="W57" i="18" s="1"/>
  <c r="T57" i="18"/>
  <c r="X57" i="18" s="1"/>
  <c r="Z57" i="18" s="1"/>
  <c r="S57" i="18"/>
  <c r="Q57" i="18"/>
  <c r="K57" i="18"/>
  <c r="AH56" i="18"/>
  <c r="W56" i="18"/>
  <c r="V56" i="18"/>
  <c r="AG56" i="18" s="1"/>
  <c r="T56" i="18"/>
  <c r="X56" i="18" s="1"/>
  <c r="Z56" i="18" s="1"/>
  <c r="S56" i="18"/>
  <c r="Q56" i="18"/>
  <c r="K56" i="18"/>
  <c r="AH55" i="18"/>
  <c r="AG55" i="18"/>
  <c r="V55" i="18"/>
  <c r="W55" i="18" s="1"/>
  <c r="T55" i="18"/>
  <c r="X55" i="18" s="1"/>
  <c r="Z55" i="18" s="1"/>
  <c r="S55" i="18"/>
  <c r="Q55" i="18"/>
  <c r="K55" i="18"/>
  <c r="AH54" i="18"/>
  <c r="AG54" i="18"/>
  <c r="V54" i="18"/>
  <c r="W54" i="18" s="1"/>
  <c r="T54" i="18"/>
  <c r="X54" i="18" s="1"/>
  <c r="Z54" i="18" s="1"/>
  <c r="S54" i="18"/>
  <c r="Q54" i="18"/>
  <c r="K54" i="18"/>
  <c r="AH53" i="18"/>
  <c r="V53" i="18"/>
  <c r="W53" i="18" s="1"/>
  <c r="T53" i="18"/>
  <c r="X53" i="18" s="1"/>
  <c r="Z53" i="18" s="1"/>
  <c r="S53" i="18"/>
  <c r="Q53" i="18"/>
  <c r="K53" i="18"/>
  <c r="AH52" i="18"/>
  <c r="W52" i="18"/>
  <c r="V52" i="18"/>
  <c r="AG52" i="18" s="1"/>
  <c r="T52" i="18"/>
  <c r="X52" i="18" s="1"/>
  <c r="Z52" i="18" s="1"/>
  <c r="S52" i="18"/>
  <c r="Q52" i="18"/>
  <c r="K52" i="18"/>
  <c r="AH51" i="18"/>
  <c r="AG51" i="18"/>
  <c r="V51" i="18"/>
  <c r="W51" i="18" s="1"/>
  <c r="T51" i="18"/>
  <c r="X51" i="18" s="1"/>
  <c r="Z51" i="18" s="1"/>
  <c r="S51" i="18"/>
  <c r="Q51" i="18"/>
  <c r="K51" i="18"/>
  <c r="AH50" i="18"/>
  <c r="AG50" i="18"/>
  <c r="V50" i="18"/>
  <c r="W50" i="18" s="1"/>
  <c r="T50" i="18"/>
  <c r="X50" i="18" s="1"/>
  <c r="Z50" i="18" s="1"/>
  <c r="S50" i="18"/>
  <c r="Q50" i="18"/>
  <c r="K50" i="18"/>
  <c r="AH49" i="18"/>
  <c r="V49" i="18"/>
  <c r="W49" i="18" s="1"/>
  <c r="T49" i="18"/>
  <c r="X49" i="18" s="1"/>
  <c r="Z49" i="18" s="1"/>
  <c r="S49" i="18"/>
  <c r="Q49" i="18"/>
  <c r="K49" i="18"/>
  <c r="AH48" i="18"/>
  <c r="V48" i="18"/>
  <c r="AG48" i="18" s="1"/>
  <c r="T48" i="18"/>
  <c r="X48" i="18" s="1"/>
  <c r="Z48" i="18" s="1"/>
  <c r="S48" i="18"/>
  <c r="Q48" i="18"/>
  <c r="K48" i="18"/>
  <c r="AH47" i="18"/>
  <c r="AG47" i="18"/>
  <c r="V47" i="18"/>
  <c r="W47" i="18" s="1"/>
  <c r="T47" i="18"/>
  <c r="X47" i="18" s="1"/>
  <c r="Z47" i="18" s="1"/>
  <c r="S47" i="18"/>
  <c r="Q47" i="18"/>
  <c r="K47" i="18"/>
  <c r="AH46" i="18"/>
  <c r="AG46" i="18"/>
  <c r="V46" i="18"/>
  <c r="W46" i="18" s="1"/>
  <c r="T46" i="18"/>
  <c r="X46" i="18" s="1"/>
  <c r="Z46" i="18" s="1"/>
  <c r="S46" i="18"/>
  <c r="Q46" i="18"/>
  <c r="K46" i="18"/>
  <c r="AH45" i="18"/>
  <c r="AG45" i="18"/>
  <c r="V45" i="18"/>
  <c r="W45" i="18" s="1"/>
  <c r="T45" i="18"/>
  <c r="X45" i="18" s="1"/>
  <c r="Z45" i="18" s="1"/>
  <c r="S45" i="18"/>
  <c r="Q45" i="18"/>
  <c r="K45" i="18"/>
  <c r="AH44" i="18"/>
  <c r="V44" i="18"/>
  <c r="AG44" i="18" s="1"/>
  <c r="T44" i="18"/>
  <c r="X44" i="18" s="1"/>
  <c r="Z44" i="18" s="1"/>
  <c r="S44" i="18"/>
  <c r="Q44" i="18"/>
  <c r="K44" i="18"/>
  <c r="AH43" i="18"/>
  <c r="AG43" i="18"/>
  <c r="V43" i="18"/>
  <c r="W43" i="18" s="1"/>
  <c r="T43" i="18"/>
  <c r="X43" i="18" s="1"/>
  <c r="Z43" i="18" s="1"/>
  <c r="S43" i="18"/>
  <c r="Q43" i="18"/>
  <c r="K43" i="18"/>
  <c r="AH42" i="18"/>
  <c r="AG42" i="18"/>
  <c r="V42" i="18"/>
  <c r="W42" i="18" s="1"/>
  <c r="T42" i="18"/>
  <c r="X42" i="18" s="1"/>
  <c r="Z42" i="18" s="1"/>
  <c r="S42" i="18"/>
  <c r="Q42" i="18"/>
  <c r="K42" i="18"/>
  <c r="AH41" i="18"/>
  <c r="AG41" i="18"/>
  <c r="V41" i="18"/>
  <c r="W41" i="18" s="1"/>
  <c r="T41" i="18"/>
  <c r="X41" i="18" s="1"/>
  <c r="Z41" i="18" s="1"/>
  <c r="S41" i="18"/>
  <c r="Q41" i="18"/>
  <c r="K41" i="18"/>
  <c r="AH40" i="18"/>
  <c r="V40" i="18"/>
  <c r="AG40" i="18" s="1"/>
  <c r="T40" i="18"/>
  <c r="X40" i="18" s="1"/>
  <c r="Z40" i="18" s="1"/>
  <c r="S40" i="18"/>
  <c r="Q40" i="18"/>
  <c r="K40" i="18"/>
  <c r="AH39" i="18"/>
  <c r="AG39" i="18"/>
  <c r="V39" i="18"/>
  <c r="W39" i="18" s="1"/>
  <c r="T39" i="18"/>
  <c r="X39" i="18" s="1"/>
  <c r="Z39" i="18" s="1"/>
  <c r="S39" i="18"/>
  <c r="Q39" i="18"/>
  <c r="K39" i="18"/>
  <c r="AH38" i="18"/>
  <c r="AG38" i="18"/>
  <c r="V38" i="18"/>
  <c r="W38" i="18" s="1"/>
  <c r="T38" i="18"/>
  <c r="X38" i="18" s="1"/>
  <c r="Z38" i="18" s="1"/>
  <c r="S38" i="18"/>
  <c r="Q38" i="18"/>
  <c r="K38" i="18"/>
  <c r="AH37" i="18"/>
  <c r="AG37" i="18"/>
  <c r="V37" i="18"/>
  <c r="W37" i="18" s="1"/>
  <c r="T37" i="18"/>
  <c r="X37" i="18" s="1"/>
  <c r="Z37" i="18" s="1"/>
  <c r="S37" i="18"/>
  <c r="Q37" i="18"/>
  <c r="K37" i="18"/>
  <c r="AH36" i="18"/>
  <c r="V36" i="18"/>
  <c r="AG36" i="18" s="1"/>
  <c r="T36" i="18"/>
  <c r="X36" i="18" s="1"/>
  <c r="Z36" i="18" s="1"/>
  <c r="S36" i="18"/>
  <c r="Q36" i="18"/>
  <c r="K36" i="18"/>
  <c r="AH35" i="18"/>
  <c r="AG35" i="18"/>
  <c r="V35" i="18"/>
  <c r="W35" i="18" s="1"/>
  <c r="T35" i="18"/>
  <c r="X35" i="18" s="1"/>
  <c r="Z35" i="18" s="1"/>
  <c r="S35" i="18"/>
  <c r="Q35" i="18"/>
  <c r="K35" i="18"/>
  <c r="AH34" i="18"/>
  <c r="AG34" i="18"/>
  <c r="V34" i="18"/>
  <c r="W34" i="18" s="1"/>
  <c r="T34" i="18"/>
  <c r="X34" i="18" s="1"/>
  <c r="Z34" i="18" s="1"/>
  <c r="S34" i="18"/>
  <c r="Q34" i="18"/>
  <c r="K34" i="18"/>
  <c r="AH33" i="18"/>
  <c r="AG33" i="18"/>
  <c r="V33" i="18"/>
  <c r="W33" i="18" s="1"/>
  <c r="T33" i="18"/>
  <c r="X33" i="18" s="1"/>
  <c r="Z33" i="18" s="1"/>
  <c r="S33" i="18"/>
  <c r="Q33" i="18"/>
  <c r="K33" i="18"/>
  <c r="AH32" i="18"/>
  <c r="V32" i="18"/>
  <c r="AG32" i="18" s="1"/>
  <c r="T32" i="18"/>
  <c r="X32" i="18" s="1"/>
  <c r="Z32" i="18" s="1"/>
  <c r="S32" i="18"/>
  <c r="Q32" i="18"/>
  <c r="K32" i="18"/>
  <c r="AH31" i="18"/>
  <c r="AG31" i="18"/>
  <c r="V31" i="18"/>
  <c r="W31" i="18" s="1"/>
  <c r="T31" i="18"/>
  <c r="X31" i="18" s="1"/>
  <c r="Z31" i="18" s="1"/>
  <c r="S31" i="18"/>
  <c r="Q31" i="18"/>
  <c r="K31" i="18"/>
  <c r="AH30" i="18"/>
  <c r="AG30" i="18"/>
  <c r="V30" i="18"/>
  <c r="W30" i="18" s="1"/>
  <c r="T30" i="18"/>
  <c r="X30" i="18" s="1"/>
  <c r="Z30" i="18" s="1"/>
  <c r="S30" i="18"/>
  <c r="Q30" i="18"/>
  <c r="K30" i="18"/>
  <c r="AH29" i="18"/>
  <c r="AG29" i="18"/>
  <c r="V29" i="18"/>
  <c r="W29" i="18" s="1"/>
  <c r="T29" i="18"/>
  <c r="X29" i="18" s="1"/>
  <c r="Z29" i="18" s="1"/>
  <c r="S29" i="18"/>
  <c r="Q29" i="18"/>
  <c r="K29" i="18"/>
  <c r="AH28" i="18"/>
  <c r="V28" i="18"/>
  <c r="AG28" i="18" s="1"/>
  <c r="T28" i="18"/>
  <c r="X28" i="18" s="1"/>
  <c r="Z28" i="18" s="1"/>
  <c r="S28" i="18"/>
  <c r="Q28" i="18"/>
  <c r="K28" i="18"/>
  <c r="AH27" i="18"/>
  <c r="V27" i="18"/>
  <c r="W27" i="18" s="1"/>
  <c r="T27" i="18"/>
  <c r="X27" i="18" s="1"/>
  <c r="Z27" i="18" s="1"/>
  <c r="S27" i="18"/>
  <c r="Q27" i="18"/>
  <c r="K27" i="18"/>
  <c r="AH26" i="18"/>
  <c r="V26" i="18"/>
  <c r="W26" i="18" s="1"/>
  <c r="T26" i="18"/>
  <c r="X26" i="18" s="1"/>
  <c r="Z26" i="18" s="1"/>
  <c r="S26" i="18"/>
  <c r="Q26" i="18"/>
  <c r="K26" i="18"/>
  <c r="AH25" i="18"/>
  <c r="V25" i="18"/>
  <c r="W25" i="18" s="1"/>
  <c r="T25" i="18"/>
  <c r="X25" i="18" s="1"/>
  <c r="Z25" i="18" s="1"/>
  <c r="S25" i="18"/>
  <c r="Q25" i="18"/>
  <c r="K25" i="18"/>
  <c r="AH24" i="18"/>
  <c r="V24" i="18"/>
  <c r="AG24" i="18" s="1"/>
  <c r="T24" i="18"/>
  <c r="X24" i="18" s="1"/>
  <c r="Z24" i="18" s="1"/>
  <c r="S24" i="18"/>
  <c r="Q24" i="18"/>
  <c r="K24" i="18"/>
  <c r="AH23" i="18"/>
  <c r="AG23" i="18"/>
  <c r="V23" i="18"/>
  <c r="W23" i="18" s="1"/>
  <c r="T23" i="18"/>
  <c r="X23" i="18" s="1"/>
  <c r="Z23" i="18" s="1"/>
  <c r="S23" i="18"/>
  <c r="Q23" i="18"/>
  <c r="K23" i="18"/>
  <c r="AH22" i="18"/>
  <c r="AG22" i="18"/>
  <c r="V22" i="18"/>
  <c r="W22" i="18" s="1"/>
  <c r="T22" i="18"/>
  <c r="X22" i="18" s="1"/>
  <c r="Z22" i="18" s="1"/>
  <c r="S22" i="18"/>
  <c r="Q22" i="18"/>
  <c r="K22" i="18"/>
  <c r="AH21" i="18"/>
  <c r="AG21" i="18"/>
  <c r="V21" i="18"/>
  <c r="W21" i="18" s="1"/>
  <c r="T21" i="18"/>
  <c r="X21" i="18" s="1"/>
  <c r="Z21" i="18" s="1"/>
  <c r="S21" i="18"/>
  <c r="Q21" i="18"/>
  <c r="K21" i="18"/>
  <c r="AH20" i="18"/>
  <c r="V20" i="18"/>
  <c r="AG20" i="18" s="1"/>
  <c r="T20" i="18"/>
  <c r="X20" i="18" s="1"/>
  <c r="Z20" i="18" s="1"/>
  <c r="S20" i="18"/>
  <c r="Q20" i="18"/>
  <c r="K20" i="18"/>
  <c r="AH19" i="18"/>
  <c r="V19" i="18"/>
  <c r="W19" i="18" s="1"/>
  <c r="T19" i="18"/>
  <c r="X19" i="18" s="1"/>
  <c r="Z19" i="18" s="1"/>
  <c r="S19" i="18"/>
  <c r="Q19" i="18"/>
  <c r="K19" i="18"/>
  <c r="AH18" i="18"/>
  <c r="AG18" i="18"/>
  <c r="V18" i="18"/>
  <c r="W18" i="18" s="1"/>
  <c r="T18" i="18"/>
  <c r="X18" i="18" s="1"/>
  <c r="Z18" i="18" s="1"/>
  <c r="S18" i="18"/>
  <c r="Q18" i="18"/>
  <c r="K18" i="18"/>
  <c r="AH17" i="18"/>
  <c r="AG17" i="18"/>
  <c r="V17" i="18"/>
  <c r="W17" i="18" s="1"/>
  <c r="T17" i="18"/>
  <c r="X17" i="18" s="1"/>
  <c r="Z17" i="18" s="1"/>
  <c r="S17" i="18"/>
  <c r="Q17" i="18"/>
  <c r="K17" i="18"/>
  <c r="AH16" i="18"/>
  <c r="V16" i="18"/>
  <c r="AG16" i="18" s="1"/>
  <c r="T16" i="18"/>
  <c r="X16" i="18" s="1"/>
  <c r="Z16" i="18" s="1"/>
  <c r="S16" i="18"/>
  <c r="Q16" i="18"/>
  <c r="K16" i="18"/>
  <c r="AH15" i="18"/>
  <c r="V15" i="18"/>
  <c r="W15" i="18" s="1"/>
  <c r="T15" i="18"/>
  <c r="X15" i="18" s="1"/>
  <c r="Z15" i="18" s="1"/>
  <c r="S15" i="18"/>
  <c r="Q15" i="18"/>
  <c r="K15" i="18"/>
  <c r="AH14" i="18"/>
  <c r="V14" i="18"/>
  <c r="W14" i="18" s="1"/>
  <c r="T14" i="18"/>
  <c r="X14" i="18" s="1"/>
  <c r="Z14" i="18" s="1"/>
  <c r="S14" i="18"/>
  <c r="Q14" i="18"/>
  <c r="K14" i="18"/>
  <c r="AH13" i="18"/>
  <c r="AG13" i="18"/>
  <c r="V13" i="18"/>
  <c r="W13" i="18" s="1"/>
  <c r="T13" i="18"/>
  <c r="X13" i="18" s="1"/>
  <c r="Z13" i="18" s="1"/>
  <c r="S13" i="18"/>
  <c r="Q13" i="18"/>
  <c r="K13" i="18"/>
  <c r="AH12" i="18"/>
  <c r="V12" i="18"/>
  <c r="AG12" i="18" s="1"/>
  <c r="T12" i="18"/>
  <c r="X12" i="18" s="1"/>
  <c r="Z12" i="18" s="1"/>
  <c r="S12" i="18"/>
  <c r="Q12" i="18"/>
  <c r="K12" i="18"/>
  <c r="AH11" i="18"/>
  <c r="V11" i="18"/>
  <c r="W11" i="18" s="1"/>
  <c r="T11" i="18"/>
  <c r="X11" i="18" s="1"/>
  <c r="Z11" i="18" s="1"/>
  <c r="S11" i="18"/>
  <c r="Q11" i="18"/>
  <c r="K11" i="18"/>
  <c r="AH10" i="18"/>
  <c r="AG10" i="18"/>
  <c r="V10" i="18"/>
  <c r="W10" i="18" s="1"/>
  <c r="T10" i="18"/>
  <c r="X10" i="18" s="1"/>
  <c r="Z10" i="18" s="1"/>
  <c r="S10" i="18"/>
  <c r="Q10" i="18"/>
  <c r="K10" i="18"/>
  <c r="AH9" i="18"/>
  <c r="V9" i="18"/>
  <c r="W9" i="18" s="1"/>
  <c r="T9" i="18"/>
  <c r="X9" i="18" s="1"/>
  <c r="Z9" i="18" s="1"/>
  <c r="S9" i="18"/>
  <c r="Q9" i="18"/>
  <c r="K9" i="18"/>
  <c r="AH8" i="18"/>
  <c r="V8" i="18"/>
  <c r="AG8" i="18" s="1"/>
  <c r="T8" i="18"/>
  <c r="X8" i="18" s="1"/>
  <c r="Z8" i="18" s="1"/>
  <c r="S8" i="18"/>
  <c r="Q8" i="18"/>
  <c r="K8" i="18"/>
  <c r="AH7" i="18"/>
  <c r="V7" i="18"/>
  <c r="W7" i="18" s="1"/>
  <c r="T7" i="18"/>
  <c r="X7" i="18" s="1"/>
  <c r="Z7" i="18" s="1"/>
  <c r="S7" i="18"/>
  <c r="Q7" i="18"/>
  <c r="K7" i="18"/>
  <c r="AH6" i="18"/>
  <c r="V6" i="18"/>
  <c r="W6" i="18" s="1"/>
  <c r="T6" i="18"/>
  <c r="X6" i="18" s="1"/>
  <c r="Z6" i="18" s="1"/>
  <c r="S6" i="18"/>
  <c r="Q6" i="18"/>
  <c r="K6" i="18"/>
  <c r="AH5" i="18"/>
  <c r="AG5" i="18"/>
  <c r="V5" i="18"/>
  <c r="W5" i="18" s="1"/>
  <c r="T5" i="18"/>
  <c r="X5" i="18" s="1"/>
  <c r="Z5" i="18" s="1"/>
  <c r="S5" i="18"/>
  <c r="Q5" i="18"/>
  <c r="K5" i="18"/>
  <c r="AH4" i="18"/>
  <c r="V4" i="18"/>
  <c r="AG4" i="18" s="1"/>
  <c r="T4" i="18"/>
  <c r="X4" i="18" s="1"/>
  <c r="Z4" i="18" s="1"/>
  <c r="S4" i="18"/>
  <c r="Q4" i="18"/>
  <c r="K4" i="18"/>
  <c r="AH3" i="18"/>
  <c r="V3" i="18"/>
  <c r="W3" i="18" s="1"/>
  <c r="T3" i="18"/>
  <c r="X3" i="18" s="1"/>
  <c r="Z3" i="18" s="1"/>
  <c r="S3" i="18"/>
  <c r="Q3" i="18"/>
  <c r="K3" i="18"/>
  <c r="AH2" i="18"/>
  <c r="V2" i="18"/>
  <c r="W2" i="18" s="1"/>
  <c r="T2" i="18"/>
  <c r="X2" i="18" s="1"/>
  <c r="Z2" i="18" s="1"/>
  <c r="S2" i="18"/>
  <c r="Q2" i="18"/>
  <c r="K2" i="18"/>
  <c r="AL267" i="17"/>
  <c r="AI267" i="17"/>
  <c r="AH267" i="17"/>
  <c r="AK267" i="17" s="1"/>
  <c r="AL266" i="17"/>
  <c r="AN266" i="17" s="1"/>
  <c r="AI266" i="17"/>
  <c r="AH266" i="17"/>
  <c r="AK266" i="17" s="1"/>
  <c r="AL265" i="17"/>
  <c r="AM265" i="17" s="1"/>
  <c r="AP265" i="17" s="1"/>
  <c r="AI265" i="17"/>
  <c r="AH265" i="17"/>
  <c r="AK265" i="17" s="1"/>
  <c r="AL264" i="17"/>
  <c r="AN264" i="17" s="1"/>
  <c r="AI264" i="17"/>
  <c r="AH264" i="17"/>
  <c r="AK264" i="17" s="1"/>
  <c r="AL263" i="17"/>
  <c r="AN263" i="17" s="1"/>
  <c r="AI263" i="17"/>
  <c r="AH263" i="17"/>
  <c r="AL262" i="17"/>
  <c r="AN262" i="17" s="1"/>
  <c r="AI262" i="17"/>
  <c r="AH262" i="17"/>
  <c r="AK262" i="17" s="1"/>
  <c r="AL261" i="17"/>
  <c r="AN261" i="17" s="1"/>
  <c r="AH261" i="17"/>
  <c r="AL260" i="17"/>
  <c r="AN260" i="17" s="1"/>
  <c r="AI260" i="17"/>
  <c r="AH260" i="17"/>
  <c r="AK260" i="17" s="1"/>
  <c r="AL259" i="17"/>
  <c r="AN259" i="17" s="1"/>
  <c r="AH259" i="17"/>
  <c r="AL258" i="17"/>
  <c r="AN258" i="17" s="1"/>
  <c r="AI258" i="17"/>
  <c r="AH258" i="17"/>
  <c r="AK258" i="17" s="1"/>
  <c r="AL257" i="17"/>
  <c r="AN257" i="17" s="1"/>
  <c r="AI257" i="17"/>
  <c r="AH257" i="17"/>
  <c r="AL256" i="17"/>
  <c r="AN256" i="17" s="1"/>
  <c r="AI256" i="17"/>
  <c r="AH256" i="17"/>
  <c r="AK256" i="17" s="1"/>
  <c r="AL255" i="17"/>
  <c r="AN255" i="17" s="1"/>
  <c r="AI255" i="17"/>
  <c r="AH255" i="17"/>
  <c r="AL254" i="17"/>
  <c r="AN254" i="17" s="1"/>
  <c r="AI254" i="17"/>
  <c r="AH254" i="17"/>
  <c r="AK254" i="17" s="1"/>
  <c r="AL253" i="17"/>
  <c r="AN253" i="17" s="1"/>
  <c r="AH253" i="17"/>
  <c r="AL252" i="17"/>
  <c r="AN252" i="17" s="1"/>
  <c r="AI252" i="17"/>
  <c r="AH252" i="17"/>
  <c r="AK252" i="17" s="1"/>
  <c r="AL251" i="17"/>
  <c r="AN251" i="17" s="1"/>
  <c r="AH251" i="17"/>
  <c r="AL250" i="17"/>
  <c r="AN250" i="17" s="1"/>
  <c r="AI250" i="17"/>
  <c r="AH250" i="17"/>
  <c r="AK250" i="17" s="1"/>
  <c r="AL249" i="17"/>
  <c r="AN249" i="17" s="1"/>
  <c r="AI249" i="17"/>
  <c r="AH249" i="17"/>
  <c r="AL248" i="17"/>
  <c r="AN248" i="17" s="1"/>
  <c r="AI248" i="17"/>
  <c r="AH248" i="17"/>
  <c r="AK248" i="17" s="1"/>
  <c r="AL247" i="17"/>
  <c r="AN247" i="17" s="1"/>
  <c r="AI247" i="17"/>
  <c r="AH247" i="17"/>
  <c r="AL246" i="17"/>
  <c r="AN246" i="17" s="1"/>
  <c r="AI246" i="17"/>
  <c r="AH246" i="17"/>
  <c r="AK246" i="17" s="1"/>
  <c r="AL245" i="17"/>
  <c r="AN245" i="17" s="1"/>
  <c r="AI245" i="17"/>
  <c r="AH245" i="17"/>
  <c r="AL244" i="17"/>
  <c r="AN244" i="17" s="1"/>
  <c r="AI244" i="17"/>
  <c r="AH244" i="17"/>
  <c r="AK244" i="17" s="1"/>
  <c r="AL243" i="17"/>
  <c r="AN243" i="17" s="1"/>
  <c r="AI243" i="17"/>
  <c r="AH243" i="17"/>
  <c r="AL242" i="17"/>
  <c r="AN242" i="17" s="1"/>
  <c r="AH242" i="17"/>
  <c r="AK242" i="17" s="1"/>
  <c r="AL241" i="17"/>
  <c r="AN241" i="17" s="1"/>
  <c r="AH241" i="17"/>
  <c r="AL240" i="17"/>
  <c r="AN240" i="17" s="1"/>
  <c r="AI240" i="17"/>
  <c r="AH240" i="17"/>
  <c r="AK240" i="17" s="1"/>
  <c r="AL239" i="17"/>
  <c r="AN239" i="17" s="1"/>
  <c r="AI239" i="17"/>
  <c r="AH239" i="17"/>
  <c r="AL238" i="17"/>
  <c r="AN238" i="17" s="1"/>
  <c r="AI238" i="17"/>
  <c r="AH238" i="17"/>
  <c r="AK238" i="17" s="1"/>
  <c r="AL237" i="17"/>
  <c r="AN237" i="17" s="1"/>
  <c r="AI237" i="17"/>
  <c r="AH237" i="17"/>
  <c r="AL236" i="17"/>
  <c r="AN236" i="17" s="1"/>
  <c r="AI236" i="17"/>
  <c r="AH236" i="17"/>
  <c r="AK236" i="17" s="1"/>
  <c r="AL235" i="17"/>
  <c r="AN235" i="17" s="1"/>
  <c r="AI235" i="17"/>
  <c r="AH235" i="17"/>
  <c r="AL234" i="17"/>
  <c r="AN234" i="17" s="1"/>
  <c r="AI234" i="17"/>
  <c r="AH234" i="17"/>
  <c r="AK234" i="17" s="1"/>
  <c r="AL233" i="17"/>
  <c r="AN233" i="17" s="1"/>
  <c r="AI233" i="17"/>
  <c r="AH233" i="17"/>
  <c r="AL232" i="17"/>
  <c r="AN232" i="17" s="1"/>
  <c r="AI232" i="17"/>
  <c r="AH232" i="17"/>
  <c r="AK232" i="17" s="1"/>
  <c r="AL231" i="17"/>
  <c r="AN231" i="17" s="1"/>
  <c r="AI231" i="17"/>
  <c r="AH231" i="17"/>
  <c r="AL230" i="17"/>
  <c r="AN230" i="17" s="1"/>
  <c r="AI230" i="17"/>
  <c r="AH230" i="17"/>
  <c r="AK230" i="17" s="1"/>
  <c r="AL229" i="17"/>
  <c r="AN229" i="17" s="1"/>
  <c r="AI229" i="17"/>
  <c r="AH229" i="17"/>
  <c r="AL228" i="17"/>
  <c r="AN228" i="17" s="1"/>
  <c r="AI228" i="17"/>
  <c r="AH228" i="17"/>
  <c r="AK228" i="17" s="1"/>
  <c r="AL227" i="17"/>
  <c r="AN227" i="17" s="1"/>
  <c r="AI227" i="17"/>
  <c r="AH227" i="17"/>
  <c r="AL226" i="17"/>
  <c r="AN226" i="17" s="1"/>
  <c r="AI226" i="17"/>
  <c r="AH226" i="17"/>
  <c r="AK226" i="17" s="1"/>
  <c r="AL225" i="17"/>
  <c r="AN225" i="17" s="1"/>
  <c r="AI225" i="17"/>
  <c r="AH225" i="17"/>
  <c r="AL224" i="17"/>
  <c r="AN224" i="17" s="1"/>
  <c r="AI224" i="17"/>
  <c r="AH224" i="17"/>
  <c r="AK224" i="17" s="1"/>
  <c r="AL223" i="17"/>
  <c r="AN223" i="17" s="1"/>
  <c r="AI223" i="17"/>
  <c r="AH223" i="17"/>
  <c r="AL222" i="17"/>
  <c r="AN222" i="17" s="1"/>
  <c r="AI222" i="17"/>
  <c r="AH222" i="17"/>
  <c r="AL221" i="17"/>
  <c r="AN221" i="17" s="1"/>
  <c r="AI221" i="17"/>
  <c r="AH221" i="17"/>
  <c r="AL220" i="17"/>
  <c r="AN220" i="17" s="1"/>
  <c r="AI220" i="17"/>
  <c r="AH220" i="17"/>
  <c r="AL219" i="17"/>
  <c r="AN219" i="17" s="1"/>
  <c r="AI219" i="17"/>
  <c r="AH219" i="17"/>
  <c r="AL218" i="17"/>
  <c r="AN218" i="17" s="1"/>
  <c r="AI218" i="17"/>
  <c r="AH218" i="17"/>
  <c r="AL217" i="17"/>
  <c r="AN217" i="17" s="1"/>
  <c r="AI217" i="17"/>
  <c r="AH217" i="17"/>
  <c r="AL216" i="17"/>
  <c r="AN216" i="17" s="1"/>
  <c r="AI216" i="17"/>
  <c r="AH216" i="17"/>
  <c r="AL215" i="17"/>
  <c r="AN215" i="17" s="1"/>
  <c r="AI215" i="17"/>
  <c r="AH215" i="17"/>
  <c r="AL214" i="17"/>
  <c r="AN214" i="17" s="1"/>
  <c r="AI214" i="17"/>
  <c r="AH214" i="17"/>
  <c r="AL213" i="17"/>
  <c r="AN213" i="17" s="1"/>
  <c r="AI213" i="17"/>
  <c r="AH213" i="17"/>
  <c r="AL212" i="17"/>
  <c r="AN212" i="17" s="1"/>
  <c r="AI212" i="17"/>
  <c r="AH212" i="17"/>
  <c r="AL211" i="17"/>
  <c r="AN211" i="17" s="1"/>
  <c r="AI211" i="17"/>
  <c r="AH211" i="17"/>
  <c r="AL210" i="17"/>
  <c r="AN210" i="17" s="1"/>
  <c r="AI210" i="17"/>
  <c r="AH210" i="17"/>
  <c r="AL209" i="17"/>
  <c r="AN209" i="17" s="1"/>
  <c r="AI209" i="17"/>
  <c r="AH209" i="17"/>
  <c r="AL208" i="17"/>
  <c r="AN208" i="17" s="1"/>
  <c r="AI208" i="17"/>
  <c r="AH208" i="17"/>
  <c r="AL207" i="17"/>
  <c r="AN207" i="17" s="1"/>
  <c r="AI207" i="17"/>
  <c r="AH207" i="17"/>
  <c r="AB207" i="17"/>
  <c r="AL206" i="17"/>
  <c r="AN206" i="17" s="1"/>
  <c r="AI206" i="17"/>
  <c r="AH206" i="17"/>
  <c r="AK206" i="17" s="1"/>
  <c r="AP205" i="17"/>
  <c r="AN205" i="17"/>
  <c r="AI205" i="17"/>
  <c r="AH205" i="17"/>
  <c r="AK205" i="17" s="1"/>
  <c r="AL204" i="17"/>
  <c r="AN204" i="17" s="1"/>
  <c r="AI204" i="17"/>
  <c r="AH204" i="17"/>
  <c r="AL203" i="17"/>
  <c r="AN203" i="17" s="1"/>
  <c r="AI203" i="17"/>
  <c r="AH203" i="17"/>
  <c r="AK203" i="17" s="1"/>
  <c r="AH200" i="17"/>
  <c r="V200" i="17"/>
  <c r="W200" i="17" s="1"/>
  <c r="T200" i="17"/>
  <c r="X200" i="17" s="1"/>
  <c r="Z200" i="17" s="1"/>
  <c r="S200" i="17"/>
  <c r="Q200" i="17"/>
  <c r="K200" i="17"/>
  <c r="AH199" i="17"/>
  <c r="V199" i="17"/>
  <c r="W199" i="17" s="1"/>
  <c r="T199" i="17"/>
  <c r="X199" i="17" s="1"/>
  <c r="Z199" i="17" s="1"/>
  <c r="S199" i="17"/>
  <c r="Q199" i="17"/>
  <c r="AH198" i="17"/>
  <c r="V198" i="17"/>
  <c r="W198" i="17" s="1"/>
  <c r="T198" i="17"/>
  <c r="X198" i="17" s="1"/>
  <c r="Z198" i="17" s="1"/>
  <c r="S198" i="17"/>
  <c r="Q198" i="17"/>
  <c r="AH197" i="17"/>
  <c r="W197" i="17"/>
  <c r="V197" i="17"/>
  <c r="T197" i="17"/>
  <c r="X197" i="17" s="1"/>
  <c r="Z197" i="17" s="1"/>
  <c r="S197" i="17"/>
  <c r="Q197" i="17"/>
  <c r="AH196" i="17"/>
  <c r="W196" i="17"/>
  <c r="V196" i="17"/>
  <c r="T196" i="17"/>
  <c r="X196" i="17" s="1"/>
  <c r="Z196" i="17" s="1"/>
  <c r="S196" i="17"/>
  <c r="Q196" i="17"/>
  <c r="AH195" i="17"/>
  <c r="W195" i="17"/>
  <c r="V195" i="17"/>
  <c r="T195" i="17"/>
  <c r="X195" i="17" s="1"/>
  <c r="Z195" i="17" s="1"/>
  <c r="S195" i="17"/>
  <c r="Q195" i="17"/>
  <c r="AH194" i="17"/>
  <c r="W194" i="17"/>
  <c r="V194" i="17"/>
  <c r="T194" i="17"/>
  <c r="X194" i="17" s="1"/>
  <c r="Z194" i="17" s="1"/>
  <c r="S194" i="17"/>
  <c r="Q194" i="17"/>
  <c r="AH193" i="17"/>
  <c r="W193" i="17"/>
  <c r="V193" i="17"/>
  <c r="T193" i="17"/>
  <c r="X193" i="17" s="1"/>
  <c r="Z193" i="17" s="1"/>
  <c r="S193" i="17"/>
  <c r="Q193" i="17"/>
  <c r="AH192" i="17"/>
  <c r="W192" i="17"/>
  <c r="V192" i="17"/>
  <c r="T192" i="17"/>
  <c r="X192" i="17" s="1"/>
  <c r="Z192" i="17" s="1"/>
  <c r="S192" i="17"/>
  <c r="Q192" i="17"/>
  <c r="AH191" i="17"/>
  <c r="W191" i="17"/>
  <c r="V191" i="17"/>
  <c r="T191" i="17"/>
  <c r="X191" i="17" s="1"/>
  <c r="Z191" i="17" s="1"/>
  <c r="S191" i="17"/>
  <c r="Q191" i="17"/>
  <c r="AH190" i="17"/>
  <c r="W190" i="17"/>
  <c r="V190" i="17"/>
  <c r="T190" i="17"/>
  <c r="X190" i="17" s="1"/>
  <c r="Z190" i="17" s="1"/>
  <c r="S190" i="17"/>
  <c r="Q190" i="17"/>
  <c r="AH189" i="17"/>
  <c r="W189" i="17"/>
  <c r="V189" i="17"/>
  <c r="T189" i="17"/>
  <c r="X189" i="17" s="1"/>
  <c r="Z189" i="17" s="1"/>
  <c r="S189" i="17"/>
  <c r="Q189" i="17"/>
  <c r="AH188" i="17"/>
  <c r="W188" i="17"/>
  <c r="V188" i="17"/>
  <c r="T188" i="17"/>
  <c r="X188" i="17" s="1"/>
  <c r="Z188" i="17" s="1"/>
  <c r="S188" i="17"/>
  <c r="Q188" i="17"/>
  <c r="AH187" i="17"/>
  <c r="W187" i="17"/>
  <c r="V187" i="17"/>
  <c r="T187" i="17"/>
  <c r="X187" i="17" s="1"/>
  <c r="Z187" i="17" s="1"/>
  <c r="S187" i="17"/>
  <c r="Q187" i="17"/>
  <c r="AH186" i="17"/>
  <c r="W186" i="17"/>
  <c r="V186" i="17"/>
  <c r="T186" i="17"/>
  <c r="X186" i="17" s="1"/>
  <c r="Z186" i="17" s="1"/>
  <c r="S186" i="17"/>
  <c r="Q186" i="17"/>
  <c r="AH185" i="17"/>
  <c r="W185" i="17"/>
  <c r="V185" i="17"/>
  <c r="T185" i="17"/>
  <c r="X185" i="17" s="1"/>
  <c r="Z185" i="17" s="1"/>
  <c r="S185" i="17"/>
  <c r="Q185" i="17"/>
  <c r="AH184" i="17"/>
  <c r="W184" i="17"/>
  <c r="V184" i="17"/>
  <c r="T184" i="17"/>
  <c r="X184" i="17" s="1"/>
  <c r="Z184" i="17" s="1"/>
  <c r="S184" i="17"/>
  <c r="Q184" i="17"/>
  <c r="AH183" i="17"/>
  <c r="W183" i="17"/>
  <c r="V183" i="17"/>
  <c r="T183" i="17"/>
  <c r="X183" i="17" s="1"/>
  <c r="Z183" i="17" s="1"/>
  <c r="S183" i="17"/>
  <c r="Q183" i="17"/>
  <c r="AH182" i="17"/>
  <c r="W182" i="17"/>
  <c r="V182" i="17"/>
  <c r="T182" i="17"/>
  <c r="X182" i="17" s="1"/>
  <c r="Z182" i="17" s="1"/>
  <c r="S182" i="17"/>
  <c r="Q182" i="17"/>
  <c r="AH181" i="17"/>
  <c r="W181" i="17"/>
  <c r="V181" i="17"/>
  <c r="T181" i="17"/>
  <c r="X181" i="17" s="1"/>
  <c r="Z181" i="17" s="1"/>
  <c r="S181" i="17"/>
  <c r="Q181" i="17"/>
  <c r="AH180" i="17"/>
  <c r="W180" i="17"/>
  <c r="V180" i="17"/>
  <c r="T180" i="17"/>
  <c r="X180" i="17" s="1"/>
  <c r="Z180" i="17" s="1"/>
  <c r="S180" i="17"/>
  <c r="Q180" i="17"/>
  <c r="AH179" i="17"/>
  <c r="W179" i="17"/>
  <c r="V179" i="17"/>
  <c r="T179" i="17"/>
  <c r="X179" i="17" s="1"/>
  <c r="Z179" i="17" s="1"/>
  <c r="S179" i="17"/>
  <c r="Q179" i="17"/>
  <c r="AH178" i="17"/>
  <c r="W178" i="17"/>
  <c r="V178" i="17"/>
  <c r="T178" i="17"/>
  <c r="X178" i="17" s="1"/>
  <c r="Z178" i="17" s="1"/>
  <c r="S178" i="17"/>
  <c r="Q178" i="17"/>
  <c r="AH177" i="17"/>
  <c r="W177" i="17"/>
  <c r="V177" i="17"/>
  <c r="T177" i="17"/>
  <c r="X177" i="17" s="1"/>
  <c r="Z177" i="17" s="1"/>
  <c r="S177" i="17"/>
  <c r="Q177" i="17"/>
  <c r="AH176" i="17"/>
  <c r="W176" i="17"/>
  <c r="V176" i="17"/>
  <c r="T176" i="17"/>
  <c r="X176" i="17" s="1"/>
  <c r="Z176" i="17" s="1"/>
  <c r="S176" i="17"/>
  <c r="Q176" i="17"/>
  <c r="AH175" i="17"/>
  <c r="W175" i="17"/>
  <c r="V175" i="17"/>
  <c r="T175" i="17"/>
  <c r="X175" i="17" s="1"/>
  <c r="Z175" i="17" s="1"/>
  <c r="S175" i="17"/>
  <c r="Q175" i="17"/>
  <c r="AH174" i="17"/>
  <c r="W174" i="17"/>
  <c r="V174" i="17"/>
  <c r="T174" i="17"/>
  <c r="X174" i="17" s="1"/>
  <c r="Z174" i="17" s="1"/>
  <c r="S174" i="17"/>
  <c r="Q174" i="17"/>
  <c r="AH173" i="17"/>
  <c r="W173" i="17"/>
  <c r="V173" i="17"/>
  <c r="T173" i="17"/>
  <c r="X173" i="17" s="1"/>
  <c r="Z173" i="17" s="1"/>
  <c r="S173" i="17"/>
  <c r="Q173" i="17"/>
  <c r="AH172" i="17"/>
  <c r="W172" i="17"/>
  <c r="V172" i="17"/>
  <c r="T172" i="17"/>
  <c r="X172" i="17" s="1"/>
  <c r="Z172" i="17" s="1"/>
  <c r="S172" i="17"/>
  <c r="Q172" i="17"/>
  <c r="AH171" i="17"/>
  <c r="W171" i="17"/>
  <c r="V171" i="17"/>
  <c r="T171" i="17"/>
  <c r="X171" i="17" s="1"/>
  <c r="Z171" i="17" s="1"/>
  <c r="S171" i="17"/>
  <c r="Q171" i="17"/>
  <c r="AH170" i="17"/>
  <c r="W170" i="17"/>
  <c r="V170" i="17"/>
  <c r="T170" i="17"/>
  <c r="X170" i="17" s="1"/>
  <c r="Z170" i="17" s="1"/>
  <c r="S170" i="17"/>
  <c r="Q170" i="17"/>
  <c r="AH169" i="17"/>
  <c r="W169" i="17"/>
  <c r="V169" i="17"/>
  <c r="T169" i="17"/>
  <c r="X169" i="17" s="1"/>
  <c r="Z169" i="17" s="1"/>
  <c r="S169" i="17"/>
  <c r="Q169" i="17"/>
  <c r="AH168" i="17"/>
  <c r="W168" i="17"/>
  <c r="V168" i="17"/>
  <c r="T168" i="17"/>
  <c r="X168" i="17" s="1"/>
  <c r="Z168" i="17" s="1"/>
  <c r="S168" i="17"/>
  <c r="Q168" i="17"/>
  <c r="AH167" i="17"/>
  <c r="W167" i="17"/>
  <c r="V167" i="17"/>
  <c r="T167" i="17"/>
  <c r="X167" i="17" s="1"/>
  <c r="Z167" i="17" s="1"/>
  <c r="S167" i="17"/>
  <c r="Q167" i="17"/>
  <c r="AH166" i="17"/>
  <c r="W166" i="17"/>
  <c r="V166" i="17"/>
  <c r="T166" i="17"/>
  <c r="X166" i="17" s="1"/>
  <c r="Z166" i="17" s="1"/>
  <c r="S166" i="17"/>
  <c r="Q166" i="17"/>
  <c r="AH165" i="17"/>
  <c r="W165" i="17"/>
  <c r="V165" i="17"/>
  <c r="T165" i="17"/>
  <c r="X165" i="17" s="1"/>
  <c r="Z165" i="17" s="1"/>
  <c r="S165" i="17"/>
  <c r="Q165" i="17"/>
  <c r="AH164" i="17"/>
  <c r="W164" i="17"/>
  <c r="V164" i="17"/>
  <c r="T164" i="17"/>
  <c r="X164" i="17" s="1"/>
  <c r="Z164" i="17" s="1"/>
  <c r="S164" i="17"/>
  <c r="Q164" i="17"/>
  <c r="AH163" i="17"/>
  <c r="W163" i="17"/>
  <c r="V163" i="17"/>
  <c r="T163" i="17"/>
  <c r="X163" i="17" s="1"/>
  <c r="Z163" i="17" s="1"/>
  <c r="S163" i="17"/>
  <c r="Q163" i="17"/>
  <c r="AH162" i="17"/>
  <c r="W162" i="17"/>
  <c r="V162" i="17"/>
  <c r="T162" i="17"/>
  <c r="X162" i="17" s="1"/>
  <c r="Z162" i="17" s="1"/>
  <c r="S162" i="17"/>
  <c r="Q162" i="17"/>
  <c r="AH161" i="17"/>
  <c r="W161" i="17"/>
  <c r="V161" i="17"/>
  <c r="T161" i="17"/>
  <c r="X161" i="17" s="1"/>
  <c r="Z161" i="17" s="1"/>
  <c r="S161" i="17"/>
  <c r="Q161" i="17"/>
  <c r="AH160" i="17"/>
  <c r="W160" i="17"/>
  <c r="V160" i="17"/>
  <c r="T160" i="17"/>
  <c r="X160" i="17" s="1"/>
  <c r="Z160" i="17" s="1"/>
  <c r="S160" i="17"/>
  <c r="Q160" i="17"/>
  <c r="AH159" i="17"/>
  <c r="W159" i="17"/>
  <c r="V159" i="17"/>
  <c r="T159" i="17"/>
  <c r="X159" i="17" s="1"/>
  <c r="Z159" i="17" s="1"/>
  <c r="S159" i="17"/>
  <c r="Q159" i="17"/>
  <c r="AH158" i="17"/>
  <c r="W158" i="17"/>
  <c r="V158" i="17"/>
  <c r="T158" i="17"/>
  <c r="X158" i="17" s="1"/>
  <c r="Z158" i="17" s="1"/>
  <c r="S158" i="17"/>
  <c r="Q158" i="17"/>
  <c r="AH157" i="17"/>
  <c r="W157" i="17"/>
  <c r="V157" i="17"/>
  <c r="T157" i="17"/>
  <c r="X157" i="17" s="1"/>
  <c r="Z157" i="17" s="1"/>
  <c r="S157" i="17"/>
  <c r="Q157" i="17"/>
  <c r="AH156" i="17"/>
  <c r="W156" i="17"/>
  <c r="V156" i="17"/>
  <c r="T156" i="17"/>
  <c r="X156" i="17" s="1"/>
  <c r="Z156" i="17" s="1"/>
  <c r="S156" i="17"/>
  <c r="Q156" i="17"/>
  <c r="AH155" i="17"/>
  <c r="W155" i="17"/>
  <c r="V155" i="17"/>
  <c r="T155" i="17"/>
  <c r="X155" i="17" s="1"/>
  <c r="Z155" i="17" s="1"/>
  <c r="S155" i="17"/>
  <c r="Q155" i="17"/>
  <c r="AH154" i="17"/>
  <c r="W154" i="17"/>
  <c r="V154" i="17"/>
  <c r="T154" i="17"/>
  <c r="X154" i="17" s="1"/>
  <c r="Z154" i="17" s="1"/>
  <c r="S154" i="17"/>
  <c r="Q154" i="17"/>
  <c r="AH153" i="17"/>
  <c r="W153" i="17"/>
  <c r="V153" i="17"/>
  <c r="T153" i="17"/>
  <c r="X153" i="17" s="1"/>
  <c r="Z153" i="17" s="1"/>
  <c r="S153" i="17"/>
  <c r="Q153" i="17"/>
  <c r="AH152" i="17"/>
  <c r="W152" i="17"/>
  <c r="V152" i="17"/>
  <c r="T152" i="17"/>
  <c r="X152" i="17" s="1"/>
  <c r="Z152" i="17" s="1"/>
  <c r="S152" i="17"/>
  <c r="Q152" i="17"/>
  <c r="AH151" i="17"/>
  <c r="W151" i="17"/>
  <c r="V151" i="17"/>
  <c r="T151" i="17"/>
  <c r="X151" i="17" s="1"/>
  <c r="Z151" i="17" s="1"/>
  <c r="S151" i="17"/>
  <c r="Q151" i="17"/>
  <c r="AH150" i="17"/>
  <c r="W150" i="17"/>
  <c r="V150" i="17"/>
  <c r="T150" i="17"/>
  <c r="X150" i="17" s="1"/>
  <c r="Z150" i="17" s="1"/>
  <c r="S150" i="17"/>
  <c r="Q150" i="17"/>
  <c r="AH149" i="17"/>
  <c r="W149" i="17"/>
  <c r="V149" i="17"/>
  <c r="T149" i="17"/>
  <c r="X149" i="17" s="1"/>
  <c r="Z149" i="17" s="1"/>
  <c r="S149" i="17"/>
  <c r="Q149" i="17"/>
  <c r="AH148" i="17"/>
  <c r="W148" i="17"/>
  <c r="V148" i="17"/>
  <c r="T148" i="17"/>
  <c r="X148" i="17" s="1"/>
  <c r="Z148" i="17" s="1"/>
  <c r="S148" i="17"/>
  <c r="Q148" i="17"/>
  <c r="AH147" i="17"/>
  <c r="W147" i="17"/>
  <c r="V147" i="17"/>
  <c r="T147" i="17"/>
  <c r="X147" i="17" s="1"/>
  <c r="Z147" i="17" s="1"/>
  <c r="S147" i="17"/>
  <c r="Q147" i="17"/>
  <c r="AH146" i="17"/>
  <c r="W146" i="17"/>
  <c r="V146" i="17"/>
  <c r="T146" i="17"/>
  <c r="X146" i="17" s="1"/>
  <c r="Z146" i="17" s="1"/>
  <c r="S146" i="17"/>
  <c r="Q146" i="17"/>
  <c r="AH145" i="17"/>
  <c r="W145" i="17"/>
  <c r="V145" i="17"/>
  <c r="T145" i="17"/>
  <c r="X145" i="17" s="1"/>
  <c r="Z145" i="17" s="1"/>
  <c r="S145" i="17"/>
  <c r="Q145" i="17"/>
  <c r="AH144" i="17"/>
  <c r="W144" i="17"/>
  <c r="V144" i="17"/>
  <c r="T144" i="17"/>
  <c r="X144" i="17" s="1"/>
  <c r="Z144" i="17" s="1"/>
  <c r="S144" i="17"/>
  <c r="Q144" i="17"/>
  <c r="AH143" i="17"/>
  <c r="W143" i="17"/>
  <c r="V143" i="17"/>
  <c r="T143" i="17"/>
  <c r="X143" i="17" s="1"/>
  <c r="Z143" i="17" s="1"/>
  <c r="S143" i="17"/>
  <c r="Q143" i="17"/>
  <c r="AH142" i="17"/>
  <c r="W142" i="17"/>
  <c r="V142" i="17"/>
  <c r="T142" i="17"/>
  <c r="X142" i="17" s="1"/>
  <c r="Z142" i="17" s="1"/>
  <c r="S142" i="17"/>
  <c r="Q142" i="17"/>
  <c r="AH141" i="17"/>
  <c r="W141" i="17"/>
  <c r="V141" i="17"/>
  <c r="T141" i="17"/>
  <c r="X141" i="17" s="1"/>
  <c r="Z141" i="17" s="1"/>
  <c r="S141" i="17"/>
  <c r="Q141" i="17"/>
  <c r="AH140" i="17"/>
  <c r="W140" i="17"/>
  <c r="V140" i="17"/>
  <c r="T140" i="17"/>
  <c r="X140" i="17" s="1"/>
  <c r="Z140" i="17" s="1"/>
  <c r="S140" i="17"/>
  <c r="Q140" i="17"/>
  <c r="AH139" i="17"/>
  <c r="W139" i="17"/>
  <c r="V139" i="17"/>
  <c r="T139" i="17"/>
  <c r="X139" i="17" s="1"/>
  <c r="Z139" i="17" s="1"/>
  <c r="S139" i="17"/>
  <c r="Q139" i="17"/>
  <c r="AH138" i="17"/>
  <c r="W138" i="17"/>
  <c r="V138" i="17"/>
  <c r="T138" i="17"/>
  <c r="X138" i="17" s="1"/>
  <c r="Z138" i="17" s="1"/>
  <c r="S138" i="17"/>
  <c r="Q138" i="17"/>
  <c r="AH137" i="17"/>
  <c r="W137" i="17"/>
  <c r="V137" i="17"/>
  <c r="T137" i="17"/>
  <c r="X137" i="17" s="1"/>
  <c r="Z137" i="17" s="1"/>
  <c r="S137" i="17"/>
  <c r="Q137" i="17"/>
  <c r="AH136" i="17"/>
  <c r="W136" i="17"/>
  <c r="V136" i="17"/>
  <c r="T136" i="17"/>
  <c r="X136" i="17" s="1"/>
  <c r="Z136" i="17" s="1"/>
  <c r="S136" i="17"/>
  <c r="Q136" i="17"/>
  <c r="AH135" i="17"/>
  <c r="W135" i="17"/>
  <c r="V135" i="17"/>
  <c r="T135" i="17"/>
  <c r="X135" i="17" s="1"/>
  <c r="Z135" i="17" s="1"/>
  <c r="S135" i="17"/>
  <c r="Q135" i="17"/>
  <c r="AH134" i="17"/>
  <c r="W134" i="17"/>
  <c r="V134" i="17"/>
  <c r="T134" i="17"/>
  <c r="X134" i="17" s="1"/>
  <c r="Z134" i="17" s="1"/>
  <c r="S134" i="17"/>
  <c r="Q134" i="17"/>
  <c r="AH133" i="17"/>
  <c r="W133" i="17"/>
  <c r="V133" i="17"/>
  <c r="T133" i="17"/>
  <c r="X133" i="17" s="1"/>
  <c r="Z133" i="17" s="1"/>
  <c r="S133" i="17"/>
  <c r="Q133" i="17"/>
  <c r="AH132" i="17"/>
  <c r="W132" i="17"/>
  <c r="V132" i="17"/>
  <c r="T132" i="17"/>
  <c r="X132" i="17" s="1"/>
  <c r="Z132" i="17" s="1"/>
  <c r="S132" i="17"/>
  <c r="Q132" i="17"/>
  <c r="AH131" i="17"/>
  <c r="W131" i="17"/>
  <c r="V131" i="17"/>
  <c r="T131" i="17"/>
  <c r="X131" i="17" s="1"/>
  <c r="Z131" i="17" s="1"/>
  <c r="S131" i="17"/>
  <c r="Q131" i="17"/>
  <c r="AH130" i="17"/>
  <c r="W130" i="17"/>
  <c r="V130" i="17"/>
  <c r="T130" i="17"/>
  <c r="X130" i="17" s="1"/>
  <c r="Z130" i="17" s="1"/>
  <c r="S130" i="17"/>
  <c r="Q130" i="17"/>
  <c r="AH129" i="17"/>
  <c r="W129" i="17"/>
  <c r="V129" i="17"/>
  <c r="T129" i="17"/>
  <c r="X129" i="17" s="1"/>
  <c r="Z129" i="17" s="1"/>
  <c r="S129" i="17"/>
  <c r="Q129" i="17"/>
  <c r="AH128" i="17"/>
  <c r="W128" i="17"/>
  <c r="V128" i="17"/>
  <c r="T128" i="17"/>
  <c r="X128" i="17" s="1"/>
  <c r="Z128" i="17" s="1"/>
  <c r="S128" i="17"/>
  <c r="Q128" i="17"/>
  <c r="AH127" i="17"/>
  <c r="W127" i="17"/>
  <c r="V127" i="17"/>
  <c r="T127" i="17"/>
  <c r="X127" i="17" s="1"/>
  <c r="Z127" i="17" s="1"/>
  <c r="S127" i="17"/>
  <c r="Q127" i="17"/>
  <c r="AH126" i="17"/>
  <c r="W126" i="17"/>
  <c r="V126" i="17"/>
  <c r="T126" i="17"/>
  <c r="X126" i="17" s="1"/>
  <c r="Z126" i="17" s="1"/>
  <c r="S126" i="17"/>
  <c r="Q126" i="17"/>
  <c r="AH125" i="17"/>
  <c r="W125" i="17"/>
  <c r="V125" i="17"/>
  <c r="T125" i="17"/>
  <c r="X125" i="17" s="1"/>
  <c r="Z125" i="17" s="1"/>
  <c r="S125" i="17"/>
  <c r="Q125" i="17"/>
  <c r="AH124" i="17"/>
  <c r="W124" i="17"/>
  <c r="V124" i="17"/>
  <c r="T124" i="17"/>
  <c r="X124" i="17" s="1"/>
  <c r="Z124" i="17" s="1"/>
  <c r="S124" i="17"/>
  <c r="Q124" i="17"/>
  <c r="AH123" i="17"/>
  <c r="W123" i="17"/>
  <c r="V123" i="17"/>
  <c r="T123" i="17"/>
  <c r="X123" i="17" s="1"/>
  <c r="Z123" i="17" s="1"/>
  <c r="S123" i="17"/>
  <c r="Q123" i="17"/>
  <c r="AH122" i="17"/>
  <c r="W122" i="17"/>
  <c r="V122" i="17"/>
  <c r="T122" i="17"/>
  <c r="X122" i="17" s="1"/>
  <c r="Z122" i="17" s="1"/>
  <c r="S122" i="17"/>
  <c r="Q122" i="17"/>
  <c r="AH121" i="17"/>
  <c r="W121" i="17"/>
  <c r="V121" i="17"/>
  <c r="T121" i="17"/>
  <c r="X121" i="17" s="1"/>
  <c r="Z121" i="17" s="1"/>
  <c r="S121" i="17"/>
  <c r="Q121" i="17"/>
  <c r="AH120" i="17"/>
  <c r="W120" i="17"/>
  <c r="V120" i="17"/>
  <c r="T120" i="17"/>
  <c r="X120" i="17" s="1"/>
  <c r="Z120" i="17" s="1"/>
  <c r="S120" i="17"/>
  <c r="Q120" i="17"/>
  <c r="AH119" i="17"/>
  <c r="W119" i="17"/>
  <c r="V119" i="17"/>
  <c r="T119" i="17"/>
  <c r="X119" i="17" s="1"/>
  <c r="Z119" i="17" s="1"/>
  <c r="S119" i="17"/>
  <c r="Q119" i="17"/>
  <c r="AH118" i="17"/>
  <c r="W118" i="17"/>
  <c r="V118" i="17"/>
  <c r="T118" i="17"/>
  <c r="X118" i="17" s="1"/>
  <c r="Z118" i="17" s="1"/>
  <c r="S118" i="17"/>
  <c r="Q118" i="17"/>
  <c r="AH117" i="17"/>
  <c r="W117" i="17"/>
  <c r="V117" i="17"/>
  <c r="T117" i="17"/>
  <c r="X117" i="17" s="1"/>
  <c r="Z117" i="17" s="1"/>
  <c r="S117" i="17"/>
  <c r="Q117" i="17"/>
  <c r="AH116" i="17"/>
  <c r="W116" i="17"/>
  <c r="V116" i="17"/>
  <c r="T116" i="17"/>
  <c r="X116" i="17" s="1"/>
  <c r="Z116" i="17" s="1"/>
  <c r="S116" i="17"/>
  <c r="Q116" i="17"/>
  <c r="AH115" i="17"/>
  <c r="W115" i="17"/>
  <c r="V115" i="17"/>
  <c r="T115" i="17"/>
  <c r="X115" i="17" s="1"/>
  <c r="Z115" i="17" s="1"/>
  <c r="S115" i="17"/>
  <c r="Q115" i="17"/>
  <c r="AH114" i="17"/>
  <c r="W114" i="17"/>
  <c r="V114" i="17"/>
  <c r="T114" i="17"/>
  <c r="X114" i="17" s="1"/>
  <c r="Z114" i="17" s="1"/>
  <c r="S114" i="17"/>
  <c r="Q114" i="17"/>
  <c r="AH113" i="17"/>
  <c r="W113" i="17"/>
  <c r="V113" i="17"/>
  <c r="T113" i="17"/>
  <c r="X113" i="17" s="1"/>
  <c r="Z113" i="17" s="1"/>
  <c r="S113" i="17"/>
  <c r="Q113" i="17"/>
  <c r="AH112" i="17"/>
  <c r="W112" i="17"/>
  <c r="V112" i="17"/>
  <c r="T112" i="17"/>
  <c r="X112" i="17" s="1"/>
  <c r="Z112" i="17" s="1"/>
  <c r="S112" i="17"/>
  <c r="Q112" i="17"/>
  <c r="AH111" i="17"/>
  <c r="W111" i="17"/>
  <c r="V111" i="17"/>
  <c r="T111" i="17"/>
  <c r="X111" i="17" s="1"/>
  <c r="Z111" i="17" s="1"/>
  <c r="S111" i="17"/>
  <c r="Q111" i="17"/>
  <c r="AH110" i="17"/>
  <c r="W110" i="17"/>
  <c r="V110" i="17"/>
  <c r="T110" i="17"/>
  <c r="X110" i="17" s="1"/>
  <c r="Z110" i="17" s="1"/>
  <c r="S110" i="17"/>
  <c r="Q110" i="17"/>
  <c r="AH109" i="17"/>
  <c r="W109" i="17"/>
  <c r="V109" i="17"/>
  <c r="T109" i="17"/>
  <c r="X109" i="17" s="1"/>
  <c r="Z109" i="17" s="1"/>
  <c r="S109" i="17"/>
  <c r="Q109" i="17"/>
  <c r="AH108" i="17"/>
  <c r="W108" i="17"/>
  <c r="V108" i="17"/>
  <c r="T108" i="17"/>
  <c r="X108" i="17" s="1"/>
  <c r="Z108" i="17" s="1"/>
  <c r="S108" i="17"/>
  <c r="Q108" i="17"/>
  <c r="AH107" i="17"/>
  <c r="W107" i="17"/>
  <c r="V107" i="17"/>
  <c r="T107" i="17"/>
  <c r="X107" i="17" s="1"/>
  <c r="Z107" i="17" s="1"/>
  <c r="S107" i="17"/>
  <c r="Q107" i="17"/>
  <c r="AH106" i="17"/>
  <c r="W106" i="17"/>
  <c r="V106" i="17"/>
  <c r="T106" i="17"/>
  <c r="X106" i="17" s="1"/>
  <c r="Z106" i="17" s="1"/>
  <c r="S106" i="17"/>
  <c r="Q106" i="17"/>
  <c r="AH105" i="17"/>
  <c r="W105" i="17"/>
  <c r="V105" i="17"/>
  <c r="T105" i="17"/>
  <c r="X105" i="17" s="1"/>
  <c r="Z105" i="17" s="1"/>
  <c r="S105" i="17"/>
  <c r="Q105" i="17"/>
  <c r="AH104" i="17"/>
  <c r="W104" i="17"/>
  <c r="V104" i="17"/>
  <c r="T104" i="17"/>
  <c r="X104" i="17" s="1"/>
  <c r="Z104" i="17" s="1"/>
  <c r="S104" i="17"/>
  <c r="Q104" i="17"/>
  <c r="AH103" i="17"/>
  <c r="W103" i="17"/>
  <c r="V103" i="17"/>
  <c r="T103" i="17"/>
  <c r="X103" i="17" s="1"/>
  <c r="Z103" i="17" s="1"/>
  <c r="S103" i="17"/>
  <c r="Q103" i="17"/>
  <c r="AH102" i="17"/>
  <c r="W102" i="17"/>
  <c r="V102" i="17"/>
  <c r="T102" i="17"/>
  <c r="X102" i="17" s="1"/>
  <c r="Z102" i="17" s="1"/>
  <c r="S102" i="17"/>
  <c r="Q102" i="17"/>
  <c r="AH101" i="17"/>
  <c r="W101" i="17"/>
  <c r="V101" i="17"/>
  <c r="T101" i="17"/>
  <c r="X101" i="17" s="1"/>
  <c r="Z101" i="17" s="1"/>
  <c r="S101" i="17"/>
  <c r="Q101" i="17"/>
  <c r="AH100" i="17"/>
  <c r="W100" i="17"/>
  <c r="V100" i="17"/>
  <c r="T100" i="17"/>
  <c r="X100" i="17" s="1"/>
  <c r="Z100" i="17" s="1"/>
  <c r="S100" i="17"/>
  <c r="Q100" i="17"/>
  <c r="AH99" i="17"/>
  <c r="W99" i="17"/>
  <c r="V99" i="17"/>
  <c r="T99" i="17"/>
  <c r="X99" i="17" s="1"/>
  <c r="Z99" i="17" s="1"/>
  <c r="S99" i="17"/>
  <c r="Q99" i="17"/>
  <c r="AH98" i="17"/>
  <c r="W98" i="17"/>
  <c r="V98" i="17"/>
  <c r="T98" i="17"/>
  <c r="X98" i="17" s="1"/>
  <c r="Z98" i="17" s="1"/>
  <c r="S98" i="17"/>
  <c r="Q98" i="17"/>
  <c r="AH97" i="17"/>
  <c r="W97" i="17"/>
  <c r="V97" i="17"/>
  <c r="T97" i="17"/>
  <c r="X97" i="17" s="1"/>
  <c r="Z97" i="17" s="1"/>
  <c r="S97" i="17"/>
  <c r="Q97" i="17"/>
  <c r="AH96" i="17"/>
  <c r="W96" i="17"/>
  <c r="V96" i="17"/>
  <c r="T96" i="17"/>
  <c r="X96" i="17" s="1"/>
  <c r="Z96" i="17" s="1"/>
  <c r="S96" i="17"/>
  <c r="Q96" i="17"/>
  <c r="AH95" i="17"/>
  <c r="W95" i="17"/>
  <c r="V95" i="17"/>
  <c r="T95" i="17"/>
  <c r="X95" i="17" s="1"/>
  <c r="Z95" i="17" s="1"/>
  <c r="S95" i="17"/>
  <c r="Q95" i="17"/>
  <c r="AH94" i="17"/>
  <c r="W94" i="17"/>
  <c r="V94" i="17"/>
  <c r="T94" i="17"/>
  <c r="X94" i="17" s="1"/>
  <c r="Z94" i="17" s="1"/>
  <c r="S94" i="17"/>
  <c r="Q94" i="17"/>
  <c r="AH93" i="17"/>
  <c r="W93" i="17"/>
  <c r="V93" i="17"/>
  <c r="T93" i="17"/>
  <c r="X93" i="17" s="1"/>
  <c r="Z93" i="17" s="1"/>
  <c r="S93" i="17"/>
  <c r="Q93" i="17"/>
  <c r="AH92" i="17"/>
  <c r="W92" i="17"/>
  <c r="V92" i="17"/>
  <c r="T92" i="17"/>
  <c r="X92" i="17" s="1"/>
  <c r="Z92" i="17" s="1"/>
  <c r="S92" i="17"/>
  <c r="Q92" i="17"/>
  <c r="AH91" i="17"/>
  <c r="W91" i="17"/>
  <c r="V91" i="17"/>
  <c r="T91" i="17"/>
  <c r="X91" i="17" s="1"/>
  <c r="Z91" i="17" s="1"/>
  <c r="S91" i="17"/>
  <c r="Q91" i="17"/>
  <c r="AH90" i="17"/>
  <c r="W90" i="17"/>
  <c r="V90" i="17"/>
  <c r="T90" i="17"/>
  <c r="X90" i="17" s="1"/>
  <c r="Z90" i="17" s="1"/>
  <c r="S90" i="17"/>
  <c r="Q90" i="17"/>
  <c r="AH89" i="17"/>
  <c r="W89" i="17"/>
  <c r="V89" i="17"/>
  <c r="T89" i="17"/>
  <c r="X89" i="17" s="1"/>
  <c r="Z89" i="17" s="1"/>
  <c r="S89" i="17"/>
  <c r="Q89" i="17"/>
  <c r="AH88" i="17"/>
  <c r="W88" i="17"/>
  <c r="V88" i="17"/>
  <c r="T88" i="17"/>
  <c r="X88" i="17" s="1"/>
  <c r="Z88" i="17" s="1"/>
  <c r="S88" i="17"/>
  <c r="Q88" i="17"/>
  <c r="AH87" i="17"/>
  <c r="AG87" i="17"/>
  <c r="V87" i="17"/>
  <c r="W87" i="17" s="1"/>
  <c r="T87" i="17"/>
  <c r="X87" i="17" s="1"/>
  <c r="Z87" i="17" s="1"/>
  <c r="S87" i="17"/>
  <c r="Q87" i="17"/>
  <c r="K87" i="17"/>
  <c r="AH86" i="17"/>
  <c r="AG86" i="17"/>
  <c r="V86" i="17"/>
  <c r="W86" i="17" s="1"/>
  <c r="T86" i="17"/>
  <c r="X86" i="17" s="1"/>
  <c r="Z86" i="17" s="1"/>
  <c r="S86" i="17"/>
  <c r="Q86" i="17"/>
  <c r="K86" i="17"/>
  <c r="AH85" i="17"/>
  <c r="AG85" i="17"/>
  <c r="V85" i="17"/>
  <c r="W85" i="17" s="1"/>
  <c r="T85" i="17"/>
  <c r="X85" i="17" s="1"/>
  <c r="Z85" i="17" s="1"/>
  <c r="S85" i="17"/>
  <c r="Q85" i="17"/>
  <c r="K85" i="17"/>
  <c r="AH84" i="17"/>
  <c r="V84" i="17"/>
  <c r="AG84" i="17" s="1"/>
  <c r="T84" i="17"/>
  <c r="X84" i="17" s="1"/>
  <c r="Z84" i="17" s="1"/>
  <c r="S84" i="17"/>
  <c r="Q84" i="17"/>
  <c r="K84" i="17"/>
  <c r="AH83" i="17"/>
  <c r="AG83" i="17"/>
  <c r="V83" i="17"/>
  <c r="W83" i="17" s="1"/>
  <c r="T83" i="17"/>
  <c r="X83" i="17" s="1"/>
  <c r="Z83" i="17" s="1"/>
  <c r="S83" i="17"/>
  <c r="Q83" i="17"/>
  <c r="K83" i="17"/>
  <c r="AH82" i="17"/>
  <c r="AG82" i="17"/>
  <c r="V82" i="17"/>
  <c r="W82" i="17" s="1"/>
  <c r="T82" i="17"/>
  <c r="X82" i="17" s="1"/>
  <c r="Z82" i="17" s="1"/>
  <c r="S82" i="17"/>
  <c r="Q82" i="17"/>
  <c r="K82" i="17"/>
  <c r="AH81" i="17"/>
  <c r="AG81" i="17"/>
  <c r="V81" i="17"/>
  <c r="W81" i="17" s="1"/>
  <c r="T81" i="17"/>
  <c r="X81" i="17" s="1"/>
  <c r="Z81" i="17" s="1"/>
  <c r="S81" i="17"/>
  <c r="Q81" i="17"/>
  <c r="K81" i="17"/>
  <c r="AH80" i="17"/>
  <c r="W80" i="17"/>
  <c r="V80" i="17"/>
  <c r="AG80" i="17" s="1"/>
  <c r="T80" i="17"/>
  <c r="X80" i="17" s="1"/>
  <c r="Z80" i="17" s="1"/>
  <c r="S80" i="17"/>
  <c r="Q80" i="17"/>
  <c r="K80" i="17"/>
  <c r="AH79" i="17"/>
  <c r="AG79" i="17"/>
  <c r="V79" i="17"/>
  <c r="W79" i="17" s="1"/>
  <c r="T79" i="17"/>
  <c r="X79" i="17" s="1"/>
  <c r="Z79" i="17" s="1"/>
  <c r="S79" i="17"/>
  <c r="Q79" i="17"/>
  <c r="K79" i="17"/>
  <c r="AH78" i="17"/>
  <c r="V78" i="17"/>
  <c r="W78" i="17" s="1"/>
  <c r="T78" i="17"/>
  <c r="X78" i="17" s="1"/>
  <c r="Z78" i="17" s="1"/>
  <c r="S78" i="17"/>
  <c r="Q78" i="17"/>
  <c r="K78" i="17"/>
  <c r="AH77" i="17"/>
  <c r="V77" i="17"/>
  <c r="T77" i="17"/>
  <c r="X77" i="17" s="1"/>
  <c r="Z77" i="17" s="1"/>
  <c r="S77" i="17"/>
  <c r="Q77" i="17"/>
  <c r="K77" i="17"/>
  <c r="AH76" i="17"/>
  <c r="V76" i="17"/>
  <c r="W76" i="17" s="1"/>
  <c r="T76" i="17"/>
  <c r="X76" i="17" s="1"/>
  <c r="Z76" i="17" s="1"/>
  <c r="S76" i="17"/>
  <c r="Q76" i="17"/>
  <c r="K76" i="17"/>
  <c r="AH75" i="17"/>
  <c r="V75" i="17"/>
  <c r="AG75" i="17" s="1"/>
  <c r="T75" i="17"/>
  <c r="X75" i="17" s="1"/>
  <c r="Z75" i="17" s="1"/>
  <c r="S75" i="17"/>
  <c r="Q75" i="17"/>
  <c r="K75" i="17"/>
  <c r="AH74" i="17"/>
  <c r="AG74" i="17"/>
  <c r="V74" i="17"/>
  <c r="W74" i="17" s="1"/>
  <c r="T74" i="17"/>
  <c r="X74" i="17" s="1"/>
  <c r="Z74" i="17" s="1"/>
  <c r="S74" i="17"/>
  <c r="Q74" i="17"/>
  <c r="K74" i="17"/>
  <c r="AH73" i="17"/>
  <c r="V73" i="17"/>
  <c r="W73" i="17" s="1"/>
  <c r="T73" i="17"/>
  <c r="X73" i="17" s="1"/>
  <c r="Z73" i="17" s="1"/>
  <c r="S73" i="17"/>
  <c r="Q73" i="17"/>
  <c r="K73" i="17"/>
  <c r="AH72" i="17"/>
  <c r="AG72" i="17"/>
  <c r="V72" i="17"/>
  <c r="W72" i="17" s="1"/>
  <c r="T72" i="17"/>
  <c r="X72" i="17" s="1"/>
  <c r="Z72" i="17" s="1"/>
  <c r="S72" i="17"/>
  <c r="Q72" i="17"/>
  <c r="K72" i="17"/>
  <c r="AH71" i="17"/>
  <c r="V71" i="17"/>
  <c r="AG71" i="17" s="1"/>
  <c r="T71" i="17"/>
  <c r="X71" i="17" s="1"/>
  <c r="Z71" i="17" s="1"/>
  <c r="S71" i="17"/>
  <c r="Q71" i="17"/>
  <c r="K71" i="17"/>
  <c r="AH70" i="17"/>
  <c r="AG70" i="17"/>
  <c r="V70" i="17"/>
  <c r="W70" i="17" s="1"/>
  <c r="T70" i="17"/>
  <c r="X70" i="17" s="1"/>
  <c r="Z70" i="17" s="1"/>
  <c r="S70" i="17"/>
  <c r="Q70" i="17"/>
  <c r="K70" i="17"/>
  <c r="AH69" i="17"/>
  <c r="V69" i="17"/>
  <c r="W69" i="17" s="1"/>
  <c r="T69" i="17"/>
  <c r="X69" i="17" s="1"/>
  <c r="Z69" i="17" s="1"/>
  <c r="S69" i="17"/>
  <c r="Q69" i="17"/>
  <c r="K69" i="17"/>
  <c r="AH68" i="17"/>
  <c r="AG68" i="17"/>
  <c r="V68" i="17"/>
  <c r="W68" i="17" s="1"/>
  <c r="T68" i="17"/>
  <c r="X68" i="17" s="1"/>
  <c r="Z68" i="17" s="1"/>
  <c r="S68" i="17"/>
  <c r="Q68" i="17"/>
  <c r="K68" i="17"/>
  <c r="AH67" i="17"/>
  <c r="V67" i="17"/>
  <c r="AG67" i="17" s="1"/>
  <c r="T67" i="17"/>
  <c r="X67" i="17" s="1"/>
  <c r="Z67" i="17" s="1"/>
  <c r="S67" i="17"/>
  <c r="Q67" i="17"/>
  <c r="K67" i="17"/>
  <c r="AH66" i="17"/>
  <c r="AG66" i="17"/>
  <c r="V66" i="17"/>
  <c r="W66" i="17" s="1"/>
  <c r="T66" i="17"/>
  <c r="X66" i="17" s="1"/>
  <c r="Z66" i="17" s="1"/>
  <c r="S66" i="17"/>
  <c r="Q66" i="17"/>
  <c r="K66" i="17"/>
  <c r="AH65" i="17"/>
  <c r="V65" i="17"/>
  <c r="W65" i="17" s="1"/>
  <c r="T65" i="17"/>
  <c r="X65" i="17" s="1"/>
  <c r="Z65" i="17" s="1"/>
  <c r="S65" i="17"/>
  <c r="Q65" i="17"/>
  <c r="K65" i="17"/>
  <c r="AH64" i="17"/>
  <c r="AG64" i="17"/>
  <c r="V64" i="17"/>
  <c r="W64" i="17" s="1"/>
  <c r="T64" i="17"/>
  <c r="X64" i="17" s="1"/>
  <c r="Z64" i="17" s="1"/>
  <c r="S64" i="17"/>
  <c r="Q64" i="17"/>
  <c r="K64" i="17"/>
  <c r="AH63" i="17"/>
  <c r="V63" i="17"/>
  <c r="AG63" i="17" s="1"/>
  <c r="T63" i="17"/>
  <c r="X63" i="17" s="1"/>
  <c r="Z63" i="17" s="1"/>
  <c r="S63" i="17"/>
  <c r="Q63" i="17"/>
  <c r="K63" i="17"/>
  <c r="AH62" i="17"/>
  <c r="AG62" i="17"/>
  <c r="V62" i="17"/>
  <c r="W62" i="17" s="1"/>
  <c r="T62" i="17"/>
  <c r="X62" i="17" s="1"/>
  <c r="Z62" i="17" s="1"/>
  <c r="S62" i="17"/>
  <c r="Q62" i="17"/>
  <c r="K62" i="17"/>
  <c r="AH61" i="17"/>
  <c r="V61" i="17"/>
  <c r="W61" i="17" s="1"/>
  <c r="T61" i="17"/>
  <c r="X61" i="17" s="1"/>
  <c r="Z61" i="17" s="1"/>
  <c r="S61" i="17"/>
  <c r="Q61" i="17"/>
  <c r="K61" i="17"/>
  <c r="AH60" i="17"/>
  <c r="AG60" i="17"/>
  <c r="V60" i="17"/>
  <c r="W60" i="17" s="1"/>
  <c r="T60" i="17"/>
  <c r="X60" i="17" s="1"/>
  <c r="Z60" i="17" s="1"/>
  <c r="S60" i="17"/>
  <c r="Q60" i="17"/>
  <c r="K60" i="17"/>
  <c r="AH59" i="17"/>
  <c r="V59" i="17"/>
  <c r="AG59" i="17" s="1"/>
  <c r="T59" i="17"/>
  <c r="X59" i="17" s="1"/>
  <c r="Z59" i="17" s="1"/>
  <c r="S59" i="17"/>
  <c r="Q59" i="17"/>
  <c r="K59" i="17"/>
  <c r="AH58" i="17"/>
  <c r="AG58" i="17"/>
  <c r="V58" i="17"/>
  <c r="W58" i="17" s="1"/>
  <c r="T58" i="17"/>
  <c r="X58" i="17" s="1"/>
  <c r="Z58" i="17" s="1"/>
  <c r="S58" i="17"/>
  <c r="Q58" i="17"/>
  <c r="K58" i="17"/>
  <c r="AH57" i="17"/>
  <c r="V57" i="17"/>
  <c r="W57" i="17" s="1"/>
  <c r="T57" i="17"/>
  <c r="X57" i="17" s="1"/>
  <c r="Z57" i="17" s="1"/>
  <c r="S57" i="17"/>
  <c r="Q57" i="17"/>
  <c r="K57" i="17"/>
  <c r="AH56" i="17"/>
  <c r="AG56" i="17"/>
  <c r="V56" i="17"/>
  <c r="W56" i="17" s="1"/>
  <c r="T56" i="17"/>
  <c r="X56" i="17" s="1"/>
  <c r="Z56" i="17" s="1"/>
  <c r="S56" i="17"/>
  <c r="Q56" i="17"/>
  <c r="K56" i="17"/>
  <c r="AH55" i="17"/>
  <c r="V55" i="17"/>
  <c r="AG55" i="17" s="1"/>
  <c r="T55" i="17"/>
  <c r="X55" i="17" s="1"/>
  <c r="Z55" i="17" s="1"/>
  <c r="S55" i="17"/>
  <c r="Q55" i="17"/>
  <c r="K55" i="17"/>
  <c r="AH54" i="17"/>
  <c r="AG54" i="17"/>
  <c r="V54" i="17"/>
  <c r="W54" i="17" s="1"/>
  <c r="T54" i="17"/>
  <c r="X54" i="17" s="1"/>
  <c r="Z54" i="17" s="1"/>
  <c r="S54" i="17"/>
  <c r="Q54" i="17"/>
  <c r="K54" i="17"/>
  <c r="AH53" i="17"/>
  <c r="V53" i="17"/>
  <c r="W53" i="17" s="1"/>
  <c r="T53" i="17"/>
  <c r="X53" i="17" s="1"/>
  <c r="Z53" i="17" s="1"/>
  <c r="S53" i="17"/>
  <c r="Q53" i="17"/>
  <c r="K53" i="17"/>
  <c r="AH52" i="17"/>
  <c r="AG52" i="17"/>
  <c r="V52" i="17"/>
  <c r="W52" i="17" s="1"/>
  <c r="T52" i="17"/>
  <c r="X52" i="17" s="1"/>
  <c r="Z52" i="17" s="1"/>
  <c r="S52" i="17"/>
  <c r="Q52" i="17"/>
  <c r="K52" i="17"/>
  <c r="AH51" i="17"/>
  <c r="V51" i="17"/>
  <c r="AG51" i="17" s="1"/>
  <c r="T51" i="17"/>
  <c r="X51" i="17" s="1"/>
  <c r="Z51" i="17" s="1"/>
  <c r="S51" i="17"/>
  <c r="Q51" i="17"/>
  <c r="K51" i="17"/>
  <c r="AH50" i="17"/>
  <c r="AG50" i="17"/>
  <c r="V50" i="17"/>
  <c r="W50" i="17" s="1"/>
  <c r="T50" i="17"/>
  <c r="X50" i="17" s="1"/>
  <c r="Z50" i="17" s="1"/>
  <c r="S50" i="17"/>
  <c r="Q50" i="17"/>
  <c r="K50" i="17"/>
  <c r="AH49" i="17"/>
  <c r="V49" i="17"/>
  <c r="W49" i="17" s="1"/>
  <c r="T49" i="17"/>
  <c r="X49" i="17" s="1"/>
  <c r="Z49" i="17" s="1"/>
  <c r="S49" i="17"/>
  <c r="Q49" i="17"/>
  <c r="K49" i="17"/>
  <c r="AH48" i="17"/>
  <c r="AG48" i="17"/>
  <c r="V48" i="17"/>
  <c r="W48" i="17" s="1"/>
  <c r="T48" i="17"/>
  <c r="X48" i="17" s="1"/>
  <c r="Z48" i="17" s="1"/>
  <c r="S48" i="17"/>
  <c r="Q48" i="17"/>
  <c r="K48" i="17"/>
  <c r="AH47" i="17"/>
  <c r="V47" i="17"/>
  <c r="AG47" i="17" s="1"/>
  <c r="T47" i="17"/>
  <c r="X47" i="17" s="1"/>
  <c r="Z47" i="17" s="1"/>
  <c r="S47" i="17"/>
  <c r="Q47" i="17"/>
  <c r="K47" i="17"/>
  <c r="AH46" i="17"/>
  <c r="AG46" i="17"/>
  <c r="V46" i="17"/>
  <c r="W46" i="17" s="1"/>
  <c r="T46" i="17"/>
  <c r="X46" i="17" s="1"/>
  <c r="Z46" i="17" s="1"/>
  <c r="S46" i="17"/>
  <c r="Q46" i="17"/>
  <c r="K46" i="17"/>
  <c r="AH45" i="17"/>
  <c r="V45" i="17"/>
  <c r="W45" i="17" s="1"/>
  <c r="T45" i="17"/>
  <c r="X45" i="17" s="1"/>
  <c r="Z45" i="17" s="1"/>
  <c r="S45" i="17"/>
  <c r="Q45" i="17"/>
  <c r="K45" i="17"/>
  <c r="AH44" i="17"/>
  <c r="V44" i="17"/>
  <c r="W44" i="17" s="1"/>
  <c r="T44" i="17"/>
  <c r="X44" i="17" s="1"/>
  <c r="Z44" i="17" s="1"/>
  <c r="S44" i="17"/>
  <c r="Q44" i="17"/>
  <c r="K44" i="17"/>
  <c r="AH43" i="17"/>
  <c r="V43" i="17"/>
  <c r="AG43" i="17" s="1"/>
  <c r="T43" i="17"/>
  <c r="X43" i="17" s="1"/>
  <c r="Z43" i="17" s="1"/>
  <c r="S43" i="17"/>
  <c r="Q43" i="17"/>
  <c r="K43" i="17"/>
  <c r="AH42" i="17"/>
  <c r="V42" i="17"/>
  <c r="W42" i="17" s="1"/>
  <c r="T42" i="17"/>
  <c r="X42" i="17" s="1"/>
  <c r="Z42" i="17" s="1"/>
  <c r="S42" i="17"/>
  <c r="Q42" i="17"/>
  <c r="AH41" i="17"/>
  <c r="V41" i="17"/>
  <c r="W41" i="17" s="1"/>
  <c r="T41" i="17"/>
  <c r="X41" i="17" s="1"/>
  <c r="Z41" i="17" s="1"/>
  <c r="S41" i="17"/>
  <c r="Q41" i="17"/>
  <c r="K41" i="17"/>
  <c r="AH40" i="17"/>
  <c r="AG40" i="17"/>
  <c r="V40" i="17"/>
  <c r="W40" i="17" s="1"/>
  <c r="T40" i="17"/>
  <c r="X40" i="17" s="1"/>
  <c r="Z40" i="17" s="1"/>
  <c r="S40" i="17"/>
  <c r="Q40" i="17"/>
  <c r="K40" i="17"/>
  <c r="AH39" i="17"/>
  <c r="V39" i="17"/>
  <c r="AG39" i="17" s="1"/>
  <c r="T39" i="17"/>
  <c r="X39" i="17" s="1"/>
  <c r="Z39" i="17" s="1"/>
  <c r="S39" i="17"/>
  <c r="Q39" i="17"/>
  <c r="K39" i="17"/>
  <c r="AH38" i="17"/>
  <c r="V38" i="17"/>
  <c r="W38" i="17" s="1"/>
  <c r="T38" i="17"/>
  <c r="X38" i="17" s="1"/>
  <c r="Z38" i="17" s="1"/>
  <c r="S38" i="17"/>
  <c r="Q38" i="17"/>
  <c r="K38" i="17"/>
  <c r="AH37" i="17"/>
  <c r="V37" i="17"/>
  <c r="W37" i="17" s="1"/>
  <c r="T37" i="17"/>
  <c r="X37" i="17" s="1"/>
  <c r="Z37" i="17" s="1"/>
  <c r="S37" i="17"/>
  <c r="Q37" i="17"/>
  <c r="K37" i="17"/>
  <c r="AH36" i="17"/>
  <c r="V36" i="17"/>
  <c r="W36" i="17" s="1"/>
  <c r="T36" i="17"/>
  <c r="X36" i="17" s="1"/>
  <c r="Z36" i="17" s="1"/>
  <c r="S36" i="17"/>
  <c r="Q36" i="17"/>
  <c r="K36" i="17"/>
  <c r="AH35" i="17"/>
  <c r="V35" i="17"/>
  <c r="AG35" i="17" s="1"/>
  <c r="T35" i="17"/>
  <c r="X35" i="17" s="1"/>
  <c r="Z35" i="17" s="1"/>
  <c r="S35" i="17"/>
  <c r="Q35" i="17"/>
  <c r="K35" i="17"/>
  <c r="AH34" i="17"/>
  <c r="V34" i="17"/>
  <c r="W34" i="17" s="1"/>
  <c r="T34" i="17"/>
  <c r="X34" i="17" s="1"/>
  <c r="Z34" i="17" s="1"/>
  <c r="S34" i="17"/>
  <c r="Q34" i="17"/>
  <c r="K34" i="17"/>
  <c r="AH33" i="17"/>
  <c r="V33" i="17"/>
  <c r="W33" i="17" s="1"/>
  <c r="T33" i="17"/>
  <c r="X33" i="17" s="1"/>
  <c r="Z33" i="17" s="1"/>
  <c r="S33" i="17"/>
  <c r="Q33" i="17"/>
  <c r="K33" i="17"/>
  <c r="AH32" i="17"/>
  <c r="AG32" i="17"/>
  <c r="V32" i="17"/>
  <c r="W32" i="17" s="1"/>
  <c r="T32" i="17"/>
  <c r="X32" i="17" s="1"/>
  <c r="Z32" i="17" s="1"/>
  <c r="S32" i="17"/>
  <c r="Q32" i="17"/>
  <c r="K32" i="17"/>
  <c r="AH31" i="17"/>
  <c r="V31" i="17"/>
  <c r="AG31" i="17" s="1"/>
  <c r="T31" i="17"/>
  <c r="X31" i="17" s="1"/>
  <c r="Z31" i="17" s="1"/>
  <c r="S31" i="17"/>
  <c r="Q31" i="17"/>
  <c r="K31" i="17"/>
  <c r="AH30" i="17"/>
  <c r="V30" i="17"/>
  <c r="W30" i="17" s="1"/>
  <c r="T30" i="17"/>
  <c r="X30" i="17" s="1"/>
  <c r="Z30" i="17" s="1"/>
  <c r="S30" i="17"/>
  <c r="Q30" i="17"/>
  <c r="K30" i="17"/>
  <c r="AH29" i="17"/>
  <c r="V29" i="17"/>
  <c r="W29" i="17" s="1"/>
  <c r="T29" i="17"/>
  <c r="X29" i="17" s="1"/>
  <c r="Z29" i="17" s="1"/>
  <c r="S29" i="17"/>
  <c r="Q29" i="17"/>
  <c r="K29" i="17"/>
  <c r="AH28" i="17"/>
  <c r="AG28" i="17"/>
  <c r="V28" i="17"/>
  <c r="W28" i="17" s="1"/>
  <c r="T28" i="17"/>
  <c r="X28" i="17" s="1"/>
  <c r="Z28" i="17" s="1"/>
  <c r="S28" i="17"/>
  <c r="Q28" i="17"/>
  <c r="K28" i="17"/>
  <c r="AH27" i="17"/>
  <c r="V27" i="17"/>
  <c r="AG27" i="17" s="1"/>
  <c r="T27" i="17"/>
  <c r="X27" i="17" s="1"/>
  <c r="Z27" i="17" s="1"/>
  <c r="S27" i="17"/>
  <c r="Q27" i="17"/>
  <c r="K27" i="17"/>
  <c r="AH26" i="17"/>
  <c r="V26" i="17"/>
  <c r="W26" i="17" s="1"/>
  <c r="T26" i="17"/>
  <c r="X26" i="17" s="1"/>
  <c r="Z26" i="17" s="1"/>
  <c r="S26" i="17"/>
  <c r="Q26" i="17"/>
  <c r="K26" i="17"/>
  <c r="AH25" i="17"/>
  <c r="V25" i="17"/>
  <c r="W25" i="17" s="1"/>
  <c r="T25" i="17"/>
  <c r="X25" i="17" s="1"/>
  <c r="Z25" i="17" s="1"/>
  <c r="S25" i="17"/>
  <c r="Q25" i="17"/>
  <c r="K25" i="17"/>
  <c r="AH24" i="17"/>
  <c r="V24" i="17"/>
  <c r="W24" i="17" s="1"/>
  <c r="T24" i="17"/>
  <c r="X24" i="17" s="1"/>
  <c r="Z24" i="17" s="1"/>
  <c r="S24" i="17"/>
  <c r="Q24" i="17"/>
  <c r="K24" i="17"/>
  <c r="AH23" i="17"/>
  <c r="V23" i="17"/>
  <c r="AG23" i="17" s="1"/>
  <c r="T23" i="17"/>
  <c r="X23" i="17" s="1"/>
  <c r="Z23" i="17" s="1"/>
  <c r="S23" i="17"/>
  <c r="Q23" i="17"/>
  <c r="K23" i="17"/>
  <c r="AH22" i="17"/>
  <c r="V22" i="17"/>
  <c r="W22" i="17" s="1"/>
  <c r="T22" i="17"/>
  <c r="X22" i="17" s="1"/>
  <c r="Z22" i="17" s="1"/>
  <c r="S22" i="17"/>
  <c r="Q22" i="17"/>
  <c r="K22" i="17"/>
  <c r="AH21" i="17"/>
  <c r="V21" i="17"/>
  <c r="W21" i="17" s="1"/>
  <c r="T21" i="17"/>
  <c r="X21" i="17" s="1"/>
  <c r="Z21" i="17" s="1"/>
  <c r="S21" i="17"/>
  <c r="Q21" i="17"/>
  <c r="K21" i="17"/>
  <c r="AH20" i="17"/>
  <c r="V20" i="17"/>
  <c r="W20" i="17" s="1"/>
  <c r="T20" i="17"/>
  <c r="X20" i="17" s="1"/>
  <c r="Z20" i="17" s="1"/>
  <c r="S20" i="17"/>
  <c r="Q20" i="17"/>
  <c r="K20" i="17"/>
  <c r="AH19" i="17"/>
  <c r="V19" i="17"/>
  <c r="AG19" i="17" s="1"/>
  <c r="T19" i="17"/>
  <c r="X19" i="17" s="1"/>
  <c r="Z19" i="17" s="1"/>
  <c r="S19" i="17"/>
  <c r="Q19" i="17"/>
  <c r="K19" i="17"/>
  <c r="AH18" i="17"/>
  <c r="AG18" i="17"/>
  <c r="V18" i="17"/>
  <c r="W18" i="17" s="1"/>
  <c r="T18" i="17"/>
  <c r="X18" i="17" s="1"/>
  <c r="Z18" i="17" s="1"/>
  <c r="S18" i="17"/>
  <c r="Q18" i="17"/>
  <c r="K18" i="17"/>
  <c r="AH17" i="17"/>
  <c r="V17" i="17"/>
  <c r="W17" i="17" s="1"/>
  <c r="T17" i="17"/>
  <c r="X17" i="17" s="1"/>
  <c r="Z17" i="17" s="1"/>
  <c r="S17" i="17"/>
  <c r="Q17" i="17"/>
  <c r="K17" i="17"/>
  <c r="AH16" i="17"/>
  <c r="V16" i="17"/>
  <c r="W16" i="17" s="1"/>
  <c r="T16" i="17"/>
  <c r="X16" i="17" s="1"/>
  <c r="Z16" i="17" s="1"/>
  <c r="S16" i="17"/>
  <c r="Q16" i="17"/>
  <c r="K16" i="17"/>
  <c r="AH15" i="17"/>
  <c r="V15" i="17"/>
  <c r="AG15" i="17" s="1"/>
  <c r="T15" i="17"/>
  <c r="X15" i="17" s="1"/>
  <c r="Z15" i="17" s="1"/>
  <c r="S15" i="17"/>
  <c r="Q15" i="17"/>
  <c r="K15" i="17"/>
  <c r="AH14" i="17"/>
  <c r="AG14" i="17"/>
  <c r="V14" i="17"/>
  <c r="W14" i="17" s="1"/>
  <c r="T14" i="17"/>
  <c r="X14" i="17" s="1"/>
  <c r="Z14" i="17" s="1"/>
  <c r="S14" i="17"/>
  <c r="Q14" i="17"/>
  <c r="K14" i="17"/>
  <c r="AH13" i="17"/>
  <c r="V13" i="17"/>
  <c r="AG13" i="17" s="1"/>
  <c r="T13" i="17"/>
  <c r="X13" i="17" s="1"/>
  <c r="Z13" i="17" s="1"/>
  <c r="S13" i="17"/>
  <c r="Q13" i="17"/>
  <c r="K13" i="17"/>
  <c r="AH12" i="17"/>
  <c r="V12" i="17"/>
  <c r="AG12" i="17" s="1"/>
  <c r="T12" i="17"/>
  <c r="X12" i="17" s="1"/>
  <c r="Z12" i="17" s="1"/>
  <c r="S12" i="17"/>
  <c r="Q12" i="17"/>
  <c r="K12" i="17"/>
  <c r="AH11" i="17"/>
  <c r="V11" i="17"/>
  <c r="AG11" i="17" s="1"/>
  <c r="T11" i="17"/>
  <c r="X11" i="17" s="1"/>
  <c r="Z11" i="17" s="1"/>
  <c r="S11" i="17"/>
  <c r="Q11" i="17"/>
  <c r="K11" i="17"/>
  <c r="AH10" i="17"/>
  <c r="V10" i="17"/>
  <c r="AG10" i="17" s="1"/>
  <c r="T10" i="17"/>
  <c r="X10" i="17" s="1"/>
  <c r="Z10" i="17" s="1"/>
  <c r="S10" i="17"/>
  <c r="Q10" i="17"/>
  <c r="K10" i="17"/>
  <c r="AH9" i="17"/>
  <c r="W9" i="17"/>
  <c r="V9" i="17"/>
  <c r="AG9" i="17" s="1"/>
  <c r="T9" i="17"/>
  <c r="X9" i="17" s="1"/>
  <c r="Z9" i="17" s="1"/>
  <c r="S9" i="17"/>
  <c r="Q9" i="17"/>
  <c r="K9" i="17"/>
  <c r="AH8" i="17"/>
  <c r="V8" i="17"/>
  <c r="AG8" i="17" s="1"/>
  <c r="T8" i="17"/>
  <c r="X8" i="17" s="1"/>
  <c r="Z8" i="17" s="1"/>
  <c r="S8" i="17"/>
  <c r="Q8" i="17"/>
  <c r="K8" i="17"/>
  <c r="AH7" i="17"/>
  <c r="V7" i="17"/>
  <c r="AG7" i="17" s="1"/>
  <c r="T7" i="17"/>
  <c r="X7" i="17" s="1"/>
  <c r="Z7" i="17" s="1"/>
  <c r="S7" i="17"/>
  <c r="Q7" i="17"/>
  <c r="K7" i="17"/>
  <c r="AH6" i="17"/>
  <c r="V6" i="17"/>
  <c r="AG6" i="17" s="1"/>
  <c r="T6" i="17"/>
  <c r="X6" i="17" s="1"/>
  <c r="Z6" i="17" s="1"/>
  <c r="S6" i="17"/>
  <c r="Q6" i="17"/>
  <c r="K6" i="17"/>
  <c r="AH5" i="17"/>
  <c r="V5" i="17"/>
  <c r="AG5" i="17" s="1"/>
  <c r="T5" i="17"/>
  <c r="X5" i="17" s="1"/>
  <c r="Z5" i="17" s="1"/>
  <c r="S5" i="17"/>
  <c r="Q5" i="17"/>
  <c r="K5" i="17"/>
  <c r="AH4" i="17"/>
  <c r="W4" i="17"/>
  <c r="V4" i="17"/>
  <c r="AG4" i="17" s="1"/>
  <c r="T4" i="17"/>
  <c r="X4" i="17" s="1"/>
  <c r="Z4" i="17" s="1"/>
  <c r="S4" i="17"/>
  <c r="Q4" i="17"/>
  <c r="K4" i="17"/>
  <c r="AH3" i="17"/>
  <c r="AH2" i="17"/>
  <c r="AL267" i="16"/>
  <c r="AN267" i="16" s="1"/>
  <c r="AI267" i="16"/>
  <c r="AH267" i="16"/>
  <c r="AK267" i="16" s="1"/>
  <c r="AL266" i="16"/>
  <c r="AI266" i="16"/>
  <c r="AH266" i="16"/>
  <c r="AK266" i="16" s="1"/>
  <c r="AL265" i="16"/>
  <c r="AM265" i="16" s="1"/>
  <c r="AP265" i="16" s="1"/>
  <c r="AI265" i="16"/>
  <c r="AH265" i="16"/>
  <c r="AK265" i="16" s="1"/>
  <c r="AL264" i="16"/>
  <c r="AN264" i="16" s="1"/>
  <c r="AI264" i="16"/>
  <c r="AH264" i="16"/>
  <c r="AK264" i="16" s="1"/>
  <c r="AL263" i="16"/>
  <c r="AN263" i="16" s="1"/>
  <c r="AI263" i="16"/>
  <c r="AH263" i="16"/>
  <c r="AK263" i="16" s="1"/>
  <c r="AL262" i="16"/>
  <c r="AN262" i="16" s="1"/>
  <c r="AI262" i="16"/>
  <c r="AH262" i="16"/>
  <c r="AK262" i="16" s="1"/>
  <c r="AL261" i="16"/>
  <c r="AN261" i="16" s="1"/>
  <c r="AH261" i="16"/>
  <c r="AK261" i="16" s="1"/>
  <c r="AL260" i="16"/>
  <c r="AN260" i="16" s="1"/>
  <c r="AI260" i="16"/>
  <c r="AH260" i="16"/>
  <c r="AK260" i="16" s="1"/>
  <c r="AL259" i="16"/>
  <c r="AN259" i="16" s="1"/>
  <c r="AH259" i="16"/>
  <c r="AK259" i="16" s="1"/>
  <c r="AL258" i="16"/>
  <c r="AI258" i="16"/>
  <c r="AH258" i="16"/>
  <c r="AK258" i="16" s="1"/>
  <c r="AL257" i="16"/>
  <c r="AN257" i="16" s="1"/>
  <c r="AI257" i="16"/>
  <c r="AH257" i="16"/>
  <c r="AK257" i="16" s="1"/>
  <c r="AL256" i="16"/>
  <c r="AN256" i="16" s="1"/>
  <c r="AI256" i="16"/>
  <c r="AH256" i="16"/>
  <c r="AK256" i="16" s="1"/>
  <c r="AL255" i="16"/>
  <c r="AN255" i="16" s="1"/>
  <c r="AI255" i="16"/>
  <c r="AH255" i="16"/>
  <c r="AK255" i="16" s="1"/>
  <c r="AL254" i="16"/>
  <c r="AH254" i="16"/>
  <c r="AK254" i="16" s="1"/>
  <c r="AL253" i="16"/>
  <c r="AN253" i="16" s="1"/>
  <c r="AH253" i="16"/>
  <c r="AK253" i="16" s="1"/>
  <c r="AL252" i="16"/>
  <c r="AN252" i="16" s="1"/>
  <c r="AH252" i="16"/>
  <c r="AK252" i="16" s="1"/>
  <c r="AL251" i="16"/>
  <c r="AN251" i="16" s="1"/>
  <c r="AH251" i="16"/>
  <c r="AK251" i="16" s="1"/>
  <c r="AL250" i="16"/>
  <c r="AI250" i="16"/>
  <c r="AH250" i="16"/>
  <c r="AK250" i="16" s="1"/>
  <c r="AL249" i="16"/>
  <c r="AN249" i="16" s="1"/>
  <c r="AI249" i="16"/>
  <c r="AH249" i="16"/>
  <c r="AK249" i="16" s="1"/>
  <c r="AL248" i="16"/>
  <c r="AN248" i="16" s="1"/>
  <c r="AI248" i="16"/>
  <c r="AH248" i="16"/>
  <c r="AK248" i="16" s="1"/>
  <c r="AL247" i="16"/>
  <c r="AN247" i="16" s="1"/>
  <c r="AI247" i="16"/>
  <c r="AH247" i="16"/>
  <c r="AK247" i="16" s="1"/>
  <c r="AL246" i="16"/>
  <c r="AI246" i="16"/>
  <c r="AH246" i="16"/>
  <c r="AK246" i="16" s="1"/>
  <c r="AL245" i="16"/>
  <c r="AN245" i="16" s="1"/>
  <c r="AI245" i="16"/>
  <c r="AH245" i="16"/>
  <c r="AK245" i="16" s="1"/>
  <c r="AL244" i="16"/>
  <c r="AN244" i="16" s="1"/>
  <c r="AI244" i="16"/>
  <c r="AH244" i="16"/>
  <c r="AK244" i="16" s="1"/>
  <c r="AL243" i="16"/>
  <c r="AN243" i="16" s="1"/>
  <c r="AI243" i="16"/>
  <c r="AH243" i="16"/>
  <c r="AK243" i="16" s="1"/>
  <c r="AL242" i="16"/>
  <c r="AH242" i="16"/>
  <c r="AK242" i="16" s="1"/>
  <c r="AL241" i="16"/>
  <c r="AN241" i="16" s="1"/>
  <c r="AH241" i="16"/>
  <c r="AK241" i="16" s="1"/>
  <c r="AL240" i="16"/>
  <c r="AN240" i="16" s="1"/>
  <c r="AH240" i="16"/>
  <c r="AK240" i="16" s="1"/>
  <c r="AL239" i="16"/>
  <c r="AN239" i="16" s="1"/>
  <c r="AI239" i="16"/>
  <c r="AH239" i="16"/>
  <c r="AK239" i="16" s="1"/>
  <c r="AL238" i="16"/>
  <c r="AI238" i="16"/>
  <c r="AH238" i="16"/>
  <c r="AK238" i="16" s="1"/>
  <c r="AL237" i="16"/>
  <c r="AN237" i="16" s="1"/>
  <c r="AI237" i="16"/>
  <c r="AH237" i="16"/>
  <c r="AK237" i="16" s="1"/>
  <c r="AL236" i="16"/>
  <c r="AN236" i="16" s="1"/>
  <c r="AI236" i="16"/>
  <c r="AH236" i="16"/>
  <c r="AK236" i="16" s="1"/>
  <c r="AL235" i="16"/>
  <c r="AN235" i="16" s="1"/>
  <c r="AI235" i="16"/>
  <c r="AH235" i="16"/>
  <c r="AK235" i="16" s="1"/>
  <c r="AL234" i="16"/>
  <c r="AI234" i="16"/>
  <c r="AH234" i="16"/>
  <c r="AK234" i="16" s="1"/>
  <c r="AL233" i="16"/>
  <c r="AN233" i="16" s="1"/>
  <c r="AI233" i="16"/>
  <c r="AH233" i="16"/>
  <c r="AK233" i="16" s="1"/>
  <c r="AL232" i="16"/>
  <c r="AN232" i="16" s="1"/>
  <c r="AI232" i="16"/>
  <c r="AH232" i="16"/>
  <c r="AK232" i="16" s="1"/>
  <c r="AL231" i="16"/>
  <c r="AN231" i="16" s="1"/>
  <c r="AI231" i="16"/>
  <c r="AH231" i="16"/>
  <c r="AK231" i="16" s="1"/>
  <c r="AL230" i="16"/>
  <c r="AI230" i="16"/>
  <c r="AH230" i="16"/>
  <c r="AK230" i="16" s="1"/>
  <c r="AL229" i="16"/>
  <c r="AN229" i="16" s="1"/>
  <c r="AI229" i="16"/>
  <c r="AH229" i="16"/>
  <c r="AK229" i="16" s="1"/>
  <c r="AL228" i="16"/>
  <c r="AN228" i="16" s="1"/>
  <c r="AI228" i="16"/>
  <c r="AH228" i="16"/>
  <c r="AK228" i="16" s="1"/>
  <c r="AL227" i="16"/>
  <c r="AN227" i="16" s="1"/>
  <c r="AI227" i="16"/>
  <c r="AH227" i="16"/>
  <c r="AK227" i="16" s="1"/>
  <c r="AL226" i="16"/>
  <c r="AI226" i="16"/>
  <c r="AH226" i="16"/>
  <c r="AK226" i="16" s="1"/>
  <c r="AL225" i="16"/>
  <c r="AN225" i="16" s="1"/>
  <c r="AI225" i="16"/>
  <c r="AH225" i="16"/>
  <c r="AK225" i="16" s="1"/>
  <c r="AL224" i="16"/>
  <c r="AN224" i="16" s="1"/>
  <c r="AI224" i="16"/>
  <c r="AH224" i="16"/>
  <c r="AK224" i="16" s="1"/>
  <c r="AL223" i="16"/>
  <c r="AN223" i="16" s="1"/>
  <c r="AI223" i="16"/>
  <c r="AH223" i="16"/>
  <c r="AK223" i="16" s="1"/>
  <c r="AL222" i="16"/>
  <c r="AN222" i="16" s="1"/>
  <c r="AI222" i="16"/>
  <c r="AH222" i="16"/>
  <c r="AK222" i="16" s="1"/>
  <c r="AL221" i="16"/>
  <c r="AN221" i="16" s="1"/>
  <c r="AI221" i="16"/>
  <c r="AH221" i="16"/>
  <c r="AK221" i="16" s="1"/>
  <c r="AL220" i="16"/>
  <c r="AN220" i="16" s="1"/>
  <c r="AI220" i="16"/>
  <c r="AH220" i="16"/>
  <c r="AK220" i="16" s="1"/>
  <c r="AL219" i="16"/>
  <c r="AN219" i="16" s="1"/>
  <c r="AI219" i="16"/>
  <c r="AH219" i="16"/>
  <c r="AK219" i="16" s="1"/>
  <c r="AL218" i="16"/>
  <c r="AN218" i="16" s="1"/>
  <c r="AI218" i="16"/>
  <c r="AH218" i="16"/>
  <c r="AK218" i="16" s="1"/>
  <c r="AL217" i="16"/>
  <c r="AN217" i="16" s="1"/>
  <c r="AI217" i="16"/>
  <c r="AH217" i="16"/>
  <c r="AK217" i="16" s="1"/>
  <c r="AL216" i="16"/>
  <c r="AN216" i="16" s="1"/>
  <c r="AI216" i="16"/>
  <c r="AH216" i="16"/>
  <c r="AK216" i="16" s="1"/>
  <c r="AL215" i="16"/>
  <c r="AN215" i="16" s="1"/>
  <c r="AI215" i="16"/>
  <c r="AH215" i="16"/>
  <c r="AK215" i="16" s="1"/>
  <c r="AL214" i="16"/>
  <c r="AN214" i="16" s="1"/>
  <c r="AI214" i="16"/>
  <c r="AH214" i="16"/>
  <c r="AK214" i="16" s="1"/>
  <c r="AL213" i="16"/>
  <c r="AN213" i="16" s="1"/>
  <c r="AI213" i="16"/>
  <c r="AH213" i="16"/>
  <c r="AK213" i="16" s="1"/>
  <c r="AL212" i="16"/>
  <c r="AN212" i="16" s="1"/>
  <c r="AI212" i="16"/>
  <c r="AH212" i="16"/>
  <c r="AK212" i="16" s="1"/>
  <c r="AL211" i="16"/>
  <c r="AN211" i="16" s="1"/>
  <c r="AI211" i="16"/>
  <c r="AH211" i="16"/>
  <c r="AK211" i="16" s="1"/>
  <c r="AL210" i="16"/>
  <c r="AN210" i="16" s="1"/>
  <c r="AI210" i="16"/>
  <c r="AH210" i="16"/>
  <c r="AK210" i="16" s="1"/>
  <c r="AL209" i="16"/>
  <c r="AN209" i="16" s="1"/>
  <c r="AI209" i="16"/>
  <c r="AH209" i="16"/>
  <c r="AK209" i="16" s="1"/>
  <c r="AL208" i="16"/>
  <c r="AN208" i="16" s="1"/>
  <c r="AI208" i="16"/>
  <c r="AH208" i="16"/>
  <c r="AK208" i="16" s="1"/>
  <c r="AL207" i="16"/>
  <c r="AN207" i="16" s="1"/>
  <c r="AI207" i="16"/>
  <c r="AH207" i="16"/>
  <c r="AK207" i="16" s="1"/>
  <c r="AB207" i="16"/>
  <c r="AL206" i="16"/>
  <c r="AN206" i="16" s="1"/>
  <c r="AI206" i="16"/>
  <c r="AH206" i="16"/>
  <c r="AK206" i="16" s="1"/>
  <c r="AP205" i="16"/>
  <c r="AN205" i="16"/>
  <c r="AI205" i="16"/>
  <c r="AH205" i="16"/>
  <c r="AL204" i="16"/>
  <c r="AN204" i="16" s="1"/>
  <c r="AI204" i="16"/>
  <c r="AH204" i="16"/>
  <c r="AL203" i="16"/>
  <c r="AN203" i="16" s="1"/>
  <c r="AI203" i="16"/>
  <c r="AH203" i="16"/>
  <c r="AH200" i="16"/>
  <c r="W200" i="16"/>
  <c r="V200" i="16"/>
  <c r="AG200" i="16" s="1"/>
  <c r="T200" i="16"/>
  <c r="X200" i="16" s="1"/>
  <c r="Z200" i="16" s="1"/>
  <c r="S200" i="16"/>
  <c r="Q200" i="16"/>
  <c r="K200" i="16"/>
  <c r="AH199" i="16"/>
  <c r="V199" i="16"/>
  <c r="W199" i="16" s="1"/>
  <c r="T199" i="16"/>
  <c r="X199" i="16" s="1"/>
  <c r="Z199" i="16" s="1"/>
  <c r="S199" i="16"/>
  <c r="Q199" i="16"/>
  <c r="AH198" i="16"/>
  <c r="W198" i="16"/>
  <c r="V198" i="16"/>
  <c r="T198" i="16"/>
  <c r="X198" i="16" s="1"/>
  <c r="Z198" i="16" s="1"/>
  <c r="S198" i="16"/>
  <c r="Q198" i="16"/>
  <c r="AH197" i="16"/>
  <c r="W197" i="16"/>
  <c r="V197" i="16"/>
  <c r="T197" i="16"/>
  <c r="X197" i="16" s="1"/>
  <c r="Z197" i="16" s="1"/>
  <c r="S197" i="16"/>
  <c r="Q197" i="16"/>
  <c r="AH196" i="16"/>
  <c r="W196" i="16"/>
  <c r="V196" i="16"/>
  <c r="T196" i="16"/>
  <c r="X196" i="16" s="1"/>
  <c r="Z196" i="16" s="1"/>
  <c r="S196" i="16"/>
  <c r="Q196" i="16"/>
  <c r="AH195" i="16"/>
  <c r="W195" i="16"/>
  <c r="V195" i="16"/>
  <c r="T195" i="16"/>
  <c r="X195" i="16" s="1"/>
  <c r="Z195" i="16" s="1"/>
  <c r="S195" i="16"/>
  <c r="Q195" i="16"/>
  <c r="AH194" i="16"/>
  <c r="W194" i="16"/>
  <c r="V194" i="16"/>
  <c r="T194" i="16"/>
  <c r="X194" i="16" s="1"/>
  <c r="Z194" i="16" s="1"/>
  <c r="S194" i="16"/>
  <c r="Q194" i="16"/>
  <c r="AH193" i="16"/>
  <c r="W193" i="16"/>
  <c r="V193" i="16"/>
  <c r="T193" i="16"/>
  <c r="X193" i="16" s="1"/>
  <c r="Z193" i="16" s="1"/>
  <c r="S193" i="16"/>
  <c r="Q193" i="16"/>
  <c r="AH192" i="16"/>
  <c r="W192" i="16"/>
  <c r="V192" i="16"/>
  <c r="T192" i="16"/>
  <c r="X192" i="16" s="1"/>
  <c r="Z192" i="16" s="1"/>
  <c r="S192" i="16"/>
  <c r="Q192" i="16"/>
  <c r="AH191" i="16"/>
  <c r="W191" i="16"/>
  <c r="V191" i="16"/>
  <c r="T191" i="16"/>
  <c r="X191" i="16" s="1"/>
  <c r="Z191" i="16" s="1"/>
  <c r="S191" i="16"/>
  <c r="Q191" i="16"/>
  <c r="AH190" i="16"/>
  <c r="W190" i="16"/>
  <c r="V190" i="16"/>
  <c r="T190" i="16"/>
  <c r="X190" i="16" s="1"/>
  <c r="Z190" i="16" s="1"/>
  <c r="S190" i="16"/>
  <c r="Q190" i="16"/>
  <c r="AH189" i="16"/>
  <c r="W189" i="16"/>
  <c r="V189" i="16"/>
  <c r="T189" i="16"/>
  <c r="X189" i="16" s="1"/>
  <c r="Z189" i="16" s="1"/>
  <c r="S189" i="16"/>
  <c r="Q189" i="16"/>
  <c r="AH188" i="16"/>
  <c r="W188" i="16"/>
  <c r="V188" i="16"/>
  <c r="T188" i="16"/>
  <c r="X188" i="16" s="1"/>
  <c r="Z188" i="16" s="1"/>
  <c r="S188" i="16"/>
  <c r="Q188" i="16"/>
  <c r="AH187" i="16"/>
  <c r="W187" i="16"/>
  <c r="V187" i="16"/>
  <c r="T187" i="16"/>
  <c r="X187" i="16" s="1"/>
  <c r="Z187" i="16" s="1"/>
  <c r="S187" i="16"/>
  <c r="Q187" i="16"/>
  <c r="AH186" i="16"/>
  <c r="W186" i="16"/>
  <c r="V186" i="16"/>
  <c r="T186" i="16"/>
  <c r="X186" i="16" s="1"/>
  <c r="Z186" i="16" s="1"/>
  <c r="S186" i="16"/>
  <c r="Q186" i="16"/>
  <c r="AH185" i="16"/>
  <c r="W185" i="16"/>
  <c r="V185" i="16"/>
  <c r="T185" i="16"/>
  <c r="X185" i="16" s="1"/>
  <c r="Z185" i="16" s="1"/>
  <c r="S185" i="16"/>
  <c r="Q185" i="16"/>
  <c r="AH184" i="16"/>
  <c r="W184" i="16"/>
  <c r="V184" i="16"/>
  <c r="T184" i="16"/>
  <c r="X184" i="16" s="1"/>
  <c r="Z184" i="16" s="1"/>
  <c r="S184" i="16"/>
  <c r="Q184" i="16"/>
  <c r="AH183" i="16"/>
  <c r="W183" i="16"/>
  <c r="V183" i="16"/>
  <c r="T183" i="16"/>
  <c r="X183" i="16" s="1"/>
  <c r="Z183" i="16" s="1"/>
  <c r="S183" i="16"/>
  <c r="Q183" i="16"/>
  <c r="AH182" i="16"/>
  <c r="W182" i="16"/>
  <c r="V182" i="16"/>
  <c r="T182" i="16"/>
  <c r="X182" i="16" s="1"/>
  <c r="Z182" i="16" s="1"/>
  <c r="S182" i="16"/>
  <c r="Q182" i="16"/>
  <c r="AH181" i="16"/>
  <c r="W181" i="16"/>
  <c r="V181" i="16"/>
  <c r="T181" i="16"/>
  <c r="X181" i="16" s="1"/>
  <c r="Z181" i="16" s="1"/>
  <c r="S181" i="16"/>
  <c r="Q181" i="16"/>
  <c r="AH180" i="16"/>
  <c r="W180" i="16"/>
  <c r="V180" i="16"/>
  <c r="T180" i="16"/>
  <c r="X180" i="16" s="1"/>
  <c r="Z180" i="16" s="1"/>
  <c r="S180" i="16"/>
  <c r="Q180" i="16"/>
  <c r="AH179" i="16"/>
  <c r="W179" i="16"/>
  <c r="V179" i="16"/>
  <c r="T179" i="16"/>
  <c r="X179" i="16" s="1"/>
  <c r="Z179" i="16" s="1"/>
  <c r="S179" i="16"/>
  <c r="Q179" i="16"/>
  <c r="AH178" i="16"/>
  <c r="W178" i="16"/>
  <c r="V178" i="16"/>
  <c r="T178" i="16"/>
  <c r="X178" i="16" s="1"/>
  <c r="Z178" i="16" s="1"/>
  <c r="S178" i="16"/>
  <c r="Q178" i="16"/>
  <c r="AH177" i="16"/>
  <c r="W177" i="16"/>
  <c r="V177" i="16"/>
  <c r="T177" i="16"/>
  <c r="X177" i="16" s="1"/>
  <c r="Z177" i="16" s="1"/>
  <c r="S177" i="16"/>
  <c r="Q177" i="16"/>
  <c r="AH176" i="16"/>
  <c r="W176" i="16"/>
  <c r="V176" i="16"/>
  <c r="T176" i="16"/>
  <c r="X176" i="16" s="1"/>
  <c r="Z176" i="16" s="1"/>
  <c r="S176" i="16"/>
  <c r="Q176" i="16"/>
  <c r="AH175" i="16"/>
  <c r="W175" i="16"/>
  <c r="V175" i="16"/>
  <c r="T175" i="16"/>
  <c r="X175" i="16" s="1"/>
  <c r="Z175" i="16" s="1"/>
  <c r="S175" i="16"/>
  <c r="Q175" i="16"/>
  <c r="AH174" i="16"/>
  <c r="W174" i="16"/>
  <c r="V174" i="16"/>
  <c r="T174" i="16"/>
  <c r="X174" i="16" s="1"/>
  <c r="Z174" i="16" s="1"/>
  <c r="S174" i="16"/>
  <c r="Q174" i="16"/>
  <c r="AH173" i="16"/>
  <c r="W173" i="16"/>
  <c r="V173" i="16"/>
  <c r="T173" i="16"/>
  <c r="X173" i="16" s="1"/>
  <c r="Z173" i="16" s="1"/>
  <c r="S173" i="16"/>
  <c r="Q173" i="16"/>
  <c r="AH172" i="16"/>
  <c r="W172" i="16"/>
  <c r="V172" i="16"/>
  <c r="T172" i="16"/>
  <c r="X172" i="16" s="1"/>
  <c r="Z172" i="16" s="1"/>
  <c r="S172" i="16"/>
  <c r="Q172" i="16"/>
  <c r="AH171" i="16"/>
  <c r="W171" i="16"/>
  <c r="V171" i="16"/>
  <c r="T171" i="16"/>
  <c r="X171" i="16" s="1"/>
  <c r="Z171" i="16" s="1"/>
  <c r="S171" i="16"/>
  <c r="Q171" i="16"/>
  <c r="AH170" i="16"/>
  <c r="W170" i="16"/>
  <c r="V170" i="16"/>
  <c r="T170" i="16"/>
  <c r="X170" i="16" s="1"/>
  <c r="Z170" i="16" s="1"/>
  <c r="S170" i="16"/>
  <c r="Q170" i="16"/>
  <c r="AH169" i="16"/>
  <c r="W169" i="16"/>
  <c r="V169" i="16"/>
  <c r="T169" i="16"/>
  <c r="X169" i="16" s="1"/>
  <c r="Z169" i="16" s="1"/>
  <c r="S169" i="16"/>
  <c r="Q169" i="16"/>
  <c r="AH168" i="16"/>
  <c r="W168" i="16"/>
  <c r="V168" i="16"/>
  <c r="T168" i="16"/>
  <c r="X168" i="16" s="1"/>
  <c r="Z168" i="16" s="1"/>
  <c r="S168" i="16"/>
  <c r="Q168" i="16"/>
  <c r="AH167" i="16"/>
  <c r="W167" i="16"/>
  <c r="V167" i="16"/>
  <c r="T167" i="16"/>
  <c r="X167" i="16" s="1"/>
  <c r="Z167" i="16" s="1"/>
  <c r="S167" i="16"/>
  <c r="Q167" i="16"/>
  <c r="AH166" i="16"/>
  <c r="W166" i="16"/>
  <c r="V166" i="16"/>
  <c r="T166" i="16"/>
  <c r="X166" i="16" s="1"/>
  <c r="Z166" i="16" s="1"/>
  <c r="S166" i="16"/>
  <c r="Q166" i="16"/>
  <c r="AH165" i="16"/>
  <c r="W165" i="16"/>
  <c r="V165" i="16"/>
  <c r="T165" i="16"/>
  <c r="X165" i="16" s="1"/>
  <c r="Z165" i="16" s="1"/>
  <c r="S165" i="16"/>
  <c r="Q165" i="16"/>
  <c r="AH164" i="16"/>
  <c r="W164" i="16"/>
  <c r="V164" i="16"/>
  <c r="T164" i="16"/>
  <c r="X164" i="16" s="1"/>
  <c r="Z164" i="16" s="1"/>
  <c r="S164" i="16"/>
  <c r="Q164" i="16"/>
  <c r="AH163" i="16"/>
  <c r="W163" i="16"/>
  <c r="V163" i="16"/>
  <c r="T163" i="16"/>
  <c r="X163" i="16" s="1"/>
  <c r="Z163" i="16" s="1"/>
  <c r="S163" i="16"/>
  <c r="Q163" i="16"/>
  <c r="AH162" i="16"/>
  <c r="W162" i="16"/>
  <c r="V162" i="16"/>
  <c r="T162" i="16"/>
  <c r="X162" i="16" s="1"/>
  <c r="Z162" i="16" s="1"/>
  <c r="S162" i="16"/>
  <c r="Q162" i="16"/>
  <c r="AH161" i="16"/>
  <c r="W161" i="16"/>
  <c r="V161" i="16"/>
  <c r="T161" i="16"/>
  <c r="X161" i="16" s="1"/>
  <c r="Z161" i="16" s="1"/>
  <c r="S161" i="16"/>
  <c r="Q161" i="16"/>
  <c r="AH160" i="16"/>
  <c r="W160" i="16"/>
  <c r="V160" i="16"/>
  <c r="T160" i="16"/>
  <c r="X160" i="16" s="1"/>
  <c r="Z160" i="16" s="1"/>
  <c r="S160" i="16"/>
  <c r="Q160" i="16"/>
  <c r="AH159" i="16"/>
  <c r="W159" i="16"/>
  <c r="V159" i="16"/>
  <c r="T159" i="16"/>
  <c r="X159" i="16" s="1"/>
  <c r="Z159" i="16" s="1"/>
  <c r="S159" i="16"/>
  <c r="Q159" i="16"/>
  <c r="AH158" i="16"/>
  <c r="W158" i="16"/>
  <c r="V158" i="16"/>
  <c r="T158" i="16"/>
  <c r="X158" i="16" s="1"/>
  <c r="Z158" i="16" s="1"/>
  <c r="S158" i="16"/>
  <c r="Q158" i="16"/>
  <c r="AH157" i="16"/>
  <c r="W157" i="16"/>
  <c r="V157" i="16"/>
  <c r="T157" i="16"/>
  <c r="X157" i="16" s="1"/>
  <c r="Z157" i="16" s="1"/>
  <c r="S157" i="16"/>
  <c r="Q157" i="16"/>
  <c r="AH156" i="16"/>
  <c r="W156" i="16"/>
  <c r="V156" i="16"/>
  <c r="T156" i="16"/>
  <c r="X156" i="16" s="1"/>
  <c r="Z156" i="16" s="1"/>
  <c r="S156" i="16"/>
  <c r="Q156" i="16"/>
  <c r="AH155" i="16"/>
  <c r="W155" i="16"/>
  <c r="V155" i="16"/>
  <c r="T155" i="16"/>
  <c r="X155" i="16" s="1"/>
  <c r="Z155" i="16" s="1"/>
  <c r="S155" i="16"/>
  <c r="Q155" i="16"/>
  <c r="AH154" i="16"/>
  <c r="W154" i="16"/>
  <c r="V154" i="16"/>
  <c r="T154" i="16"/>
  <c r="X154" i="16" s="1"/>
  <c r="Z154" i="16" s="1"/>
  <c r="S154" i="16"/>
  <c r="Q154" i="16"/>
  <c r="AH153" i="16"/>
  <c r="W153" i="16"/>
  <c r="V153" i="16"/>
  <c r="T153" i="16"/>
  <c r="X153" i="16" s="1"/>
  <c r="Z153" i="16" s="1"/>
  <c r="S153" i="16"/>
  <c r="Q153" i="16"/>
  <c r="AH152" i="16"/>
  <c r="W152" i="16"/>
  <c r="V152" i="16"/>
  <c r="T152" i="16"/>
  <c r="X152" i="16" s="1"/>
  <c r="Z152" i="16" s="1"/>
  <c r="S152" i="16"/>
  <c r="Q152" i="16"/>
  <c r="AH151" i="16"/>
  <c r="W151" i="16"/>
  <c r="V151" i="16"/>
  <c r="T151" i="16"/>
  <c r="X151" i="16" s="1"/>
  <c r="Z151" i="16" s="1"/>
  <c r="S151" i="16"/>
  <c r="Q151" i="16"/>
  <c r="AH150" i="16"/>
  <c r="W150" i="16"/>
  <c r="V150" i="16"/>
  <c r="T150" i="16"/>
  <c r="X150" i="16" s="1"/>
  <c r="Z150" i="16" s="1"/>
  <c r="S150" i="16"/>
  <c r="Q150" i="16"/>
  <c r="AH149" i="16"/>
  <c r="W149" i="16"/>
  <c r="V149" i="16"/>
  <c r="T149" i="16"/>
  <c r="X149" i="16" s="1"/>
  <c r="Z149" i="16" s="1"/>
  <c r="S149" i="16"/>
  <c r="Q149" i="16"/>
  <c r="AH148" i="16"/>
  <c r="W148" i="16"/>
  <c r="V148" i="16"/>
  <c r="T148" i="16"/>
  <c r="X148" i="16" s="1"/>
  <c r="Z148" i="16" s="1"/>
  <c r="S148" i="16"/>
  <c r="Q148" i="16"/>
  <c r="AH147" i="16"/>
  <c r="W147" i="16"/>
  <c r="V147" i="16"/>
  <c r="T147" i="16"/>
  <c r="X147" i="16" s="1"/>
  <c r="Z147" i="16" s="1"/>
  <c r="S147" i="16"/>
  <c r="Q147" i="16"/>
  <c r="AH146" i="16"/>
  <c r="W146" i="16"/>
  <c r="V146" i="16"/>
  <c r="T146" i="16"/>
  <c r="X146" i="16" s="1"/>
  <c r="Z146" i="16" s="1"/>
  <c r="S146" i="16"/>
  <c r="Q146" i="16"/>
  <c r="AH145" i="16"/>
  <c r="W145" i="16"/>
  <c r="V145" i="16"/>
  <c r="T145" i="16"/>
  <c r="X145" i="16" s="1"/>
  <c r="Z145" i="16" s="1"/>
  <c r="S145" i="16"/>
  <c r="Q145" i="16"/>
  <c r="AH144" i="16"/>
  <c r="W144" i="16"/>
  <c r="V144" i="16"/>
  <c r="T144" i="16"/>
  <c r="X144" i="16" s="1"/>
  <c r="Z144" i="16" s="1"/>
  <c r="S144" i="16"/>
  <c r="Q144" i="16"/>
  <c r="AH143" i="16"/>
  <c r="W143" i="16"/>
  <c r="V143" i="16"/>
  <c r="T143" i="16"/>
  <c r="X143" i="16" s="1"/>
  <c r="Z143" i="16" s="1"/>
  <c r="S143" i="16"/>
  <c r="Q143" i="16"/>
  <c r="AH142" i="16"/>
  <c r="W142" i="16"/>
  <c r="V142" i="16"/>
  <c r="T142" i="16"/>
  <c r="X142" i="16" s="1"/>
  <c r="Z142" i="16" s="1"/>
  <c r="S142" i="16"/>
  <c r="Q142" i="16"/>
  <c r="AH141" i="16"/>
  <c r="W141" i="16"/>
  <c r="V141" i="16"/>
  <c r="T141" i="16"/>
  <c r="X141" i="16" s="1"/>
  <c r="Z141" i="16" s="1"/>
  <c r="S141" i="16"/>
  <c r="Q141" i="16"/>
  <c r="AH140" i="16"/>
  <c r="W140" i="16"/>
  <c r="V140" i="16"/>
  <c r="T140" i="16"/>
  <c r="X140" i="16" s="1"/>
  <c r="Z140" i="16" s="1"/>
  <c r="S140" i="16"/>
  <c r="Q140" i="16"/>
  <c r="AH139" i="16"/>
  <c r="W139" i="16"/>
  <c r="V139" i="16"/>
  <c r="T139" i="16"/>
  <c r="X139" i="16" s="1"/>
  <c r="Z139" i="16" s="1"/>
  <c r="S139" i="16"/>
  <c r="Q139" i="16"/>
  <c r="AH138" i="16"/>
  <c r="W138" i="16"/>
  <c r="V138" i="16"/>
  <c r="T138" i="16"/>
  <c r="X138" i="16" s="1"/>
  <c r="Z138" i="16" s="1"/>
  <c r="S138" i="16"/>
  <c r="Q138" i="16"/>
  <c r="AH137" i="16"/>
  <c r="W137" i="16"/>
  <c r="V137" i="16"/>
  <c r="T137" i="16"/>
  <c r="X137" i="16" s="1"/>
  <c r="Z137" i="16" s="1"/>
  <c r="S137" i="16"/>
  <c r="Q137" i="16"/>
  <c r="AH136" i="16"/>
  <c r="W136" i="16"/>
  <c r="V136" i="16"/>
  <c r="T136" i="16"/>
  <c r="X136" i="16" s="1"/>
  <c r="Z136" i="16" s="1"/>
  <c r="S136" i="16"/>
  <c r="Q136" i="16"/>
  <c r="AH135" i="16"/>
  <c r="W135" i="16"/>
  <c r="V135" i="16"/>
  <c r="T135" i="16"/>
  <c r="X135" i="16" s="1"/>
  <c r="Z135" i="16" s="1"/>
  <c r="S135" i="16"/>
  <c r="Q135" i="16"/>
  <c r="AH134" i="16"/>
  <c r="W134" i="16"/>
  <c r="V134" i="16"/>
  <c r="T134" i="16"/>
  <c r="X134" i="16" s="1"/>
  <c r="Z134" i="16" s="1"/>
  <c r="S134" i="16"/>
  <c r="Q134" i="16"/>
  <c r="AH133" i="16"/>
  <c r="W133" i="16"/>
  <c r="V133" i="16"/>
  <c r="T133" i="16"/>
  <c r="X133" i="16" s="1"/>
  <c r="Z133" i="16" s="1"/>
  <c r="S133" i="16"/>
  <c r="Q133" i="16"/>
  <c r="AH132" i="16"/>
  <c r="W132" i="16"/>
  <c r="V132" i="16"/>
  <c r="T132" i="16"/>
  <c r="X132" i="16" s="1"/>
  <c r="Z132" i="16" s="1"/>
  <c r="S132" i="16"/>
  <c r="Q132" i="16"/>
  <c r="AH131" i="16"/>
  <c r="W131" i="16"/>
  <c r="V131" i="16"/>
  <c r="T131" i="16"/>
  <c r="X131" i="16" s="1"/>
  <c r="Z131" i="16" s="1"/>
  <c r="S131" i="16"/>
  <c r="Q131" i="16"/>
  <c r="AH130" i="16"/>
  <c r="W130" i="16"/>
  <c r="V130" i="16"/>
  <c r="T130" i="16"/>
  <c r="X130" i="16" s="1"/>
  <c r="Z130" i="16" s="1"/>
  <c r="S130" i="16"/>
  <c r="Q130" i="16"/>
  <c r="AH129" i="16"/>
  <c r="W129" i="16"/>
  <c r="V129" i="16"/>
  <c r="T129" i="16"/>
  <c r="X129" i="16" s="1"/>
  <c r="Z129" i="16" s="1"/>
  <c r="S129" i="16"/>
  <c r="Q129" i="16"/>
  <c r="AH128" i="16"/>
  <c r="W128" i="16"/>
  <c r="V128" i="16"/>
  <c r="T128" i="16"/>
  <c r="X128" i="16" s="1"/>
  <c r="Z128" i="16" s="1"/>
  <c r="S128" i="16"/>
  <c r="Q128" i="16"/>
  <c r="AH127" i="16"/>
  <c r="W127" i="16"/>
  <c r="V127" i="16"/>
  <c r="T127" i="16"/>
  <c r="X127" i="16" s="1"/>
  <c r="Z127" i="16" s="1"/>
  <c r="S127" i="16"/>
  <c r="Q127" i="16"/>
  <c r="AH126" i="16"/>
  <c r="W126" i="16"/>
  <c r="V126" i="16"/>
  <c r="T126" i="16"/>
  <c r="X126" i="16" s="1"/>
  <c r="Z126" i="16" s="1"/>
  <c r="S126" i="16"/>
  <c r="Q126" i="16"/>
  <c r="AH125" i="16"/>
  <c r="W125" i="16"/>
  <c r="V125" i="16"/>
  <c r="T125" i="16"/>
  <c r="X125" i="16" s="1"/>
  <c r="Z125" i="16" s="1"/>
  <c r="S125" i="16"/>
  <c r="Q125" i="16"/>
  <c r="AH124" i="16"/>
  <c r="W124" i="16"/>
  <c r="V124" i="16"/>
  <c r="T124" i="16"/>
  <c r="X124" i="16" s="1"/>
  <c r="Z124" i="16" s="1"/>
  <c r="S124" i="16"/>
  <c r="Q124" i="16"/>
  <c r="AH123" i="16"/>
  <c r="W123" i="16"/>
  <c r="V123" i="16"/>
  <c r="T123" i="16"/>
  <c r="X123" i="16" s="1"/>
  <c r="Z123" i="16" s="1"/>
  <c r="S123" i="16"/>
  <c r="Q123" i="16"/>
  <c r="AH122" i="16"/>
  <c r="W122" i="16"/>
  <c r="V122" i="16"/>
  <c r="T122" i="16"/>
  <c r="X122" i="16" s="1"/>
  <c r="Z122" i="16" s="1"/>
  <c r="S122" i="16"/>
  <c r="Q122" i="16"/>
  <c r="AH121" i="16"/>
  <c r="W121" i="16"/>
  <c r="V121" i="16"/>
  <c r="T121" i="16"/>
  <c r="X121" i="16" s="1"/>
  <c r="Z121" i="16" s="1"/>
  <c r="S121" i="16"/>
  <c r="Q121" i="16"/>
  <c r="AH120" i="16"/>
  <c r="W120" i="16"/>
  <c r="V120" i="16"/>
  <c r="T120" i="16"/>
  <c r="X120" i="16" s="1"/>
  <c r="Z120" i="16" s="1"/>
  <c r="S120" i="16"/>
  <c r="Q120" i="16"/>
  <c r="AH119" i="16"/>
  <c r="W119" i="16"/>
  <c r="V119" i="16"/>
  <c r="T119" i="16"/>
  <c r="X119" i="16" s="1"/>
  <c r="Z119" i="16" s="1"/>
  <c r="S119" i="16"/>
  <c r="Q119" i="16"/>
  <c r="AH118" i="16"/>
  <c r="W118" i="16"/>
  <c r="V118" i="16"/>
  <c r="T118" i="16"/>
  <c r="X118" i="16" s="1"/>
  <c r="Z118" i="16" s="1"/>
  <c r="S118" i="16"/>
  <c r="Q118" i="16"/>
  <c r="AH117" i="16"/>
  <c r="W117" i="16"/>
  <c r="V117" i="16"/>
  <c r="T117" i="16"/>
  <c r="X117" i="16" s="1"/>
  <c r="Z117" i="16" s="1"/>
  <c r="S117" i="16"/>
  <c r="Q117" i="16"/>
  <c r="AH116" i="16"/>
  <c r="W116" i="16"/>
  <c r="V116" i="16"/>
  <c r="T116" i="16"/>
  <c r="X116" i="16" s="1"/>
  <c r="Z116" i="16" s="1"/>
  <c r="S116" i="16"/>
  <c r="Q116" i="16"/>
  <c r="AH115" i="16"/>
  <c r="W115" i="16"/>
  <c r="V115" i="16"/>
  <c r="T115" i="16"/>
  <c r="X115" i="16" s="1"/>
  <c r="Z115" i="16" s="1"/>
  <c r="S115" i="16"/>
  <c r="Q115" i="16"/>
  <c r="AH114" i="16"/>
  <c r="W114" i="16"/>
  <c r="V114" i="16"/>
  <c r="T114" i="16"/>
  <c r="X114" i="16" s="1"/>
  <c r="Z114" i="16" s="1"/>
  <c r="S114" i="16"/>
  <c r="Q114" i="16"/>
  <c r="AH113" i="16"/>
  <c r="W113" i="16"/>
  <c r="V113" i="16"/>
  <c r="T113" i="16"/>
  <c r="X113" i="16" s="1"/>
  <c r="Z113" i="16" s="1"/>
  <c r="S113" i="16"/>
  <c r="Q113" i="16"/>
  <c r="AH112" i="16"/>
  <c r="W112" i="16"/>
  <c r="V112" i="16"/>
  <c r="T112" i="16"/>
  <c r="X112" i="16" s="1"/>
  <c r="Z112" i="16" s="1"/>
  <c r="S112" i="16"/>
  <c r="Q112" i="16"/>
  <c r="AH111" i="16"/>
  <c r="W111" i="16"/>
  <c r="V111" i="16"/>
  <c r="T111" i="16"/>
  <c r="X111" i="16" s="1"/>
  <c r="Z111" i="16" s="1"/>
  <c r="S111" i="16"/>
  <c r="Q111" i="16"/>
  <c r="AH110" i="16"/>
  <c r="W110" i="16"/>
  <c r="V110" i="16"/>
  <c r="T110" i="16"/>
  <c r="X110" i="16" s="1"/>
  <c r="Z110" i="16" s="1"/>
  <c r="S110" i="16"/>
  <c r="Q110" i="16"/>
  <c r="AH109" i="16"/>
  <c r="W109" i="16"/>
  <c r="V109" i="16"/>
  <c r="T109" i="16"/>
  <c r="X109" i="16" s="1"/>
  <c r="Z109" i="16" s="1"/>
  <c r="S109" i="16"/>
  <c r="Q109" i="16"/>
  <c r="AH108" i="16"/>
  <c r="W108" i="16"/>
  <c r="V108" i="16"/>
  <c r="T108" i="16"/>
  <c r="X108" i="16" s="1"/>
  <c r="Z108" i="16" s="1"/>
  <c r="S108" i="16"/>
  <c r="Q108" i="16"/>
  <c r="AH107" i="16"/>
  <c r="W107" i="16"/>
  <c r="V107" i="16"/>
  <c r="T107" i="16"/>
  <c r="X107" i="16" s="1"/>
  <c r="Z107" i="16" s="1"/>
  <c r="S107" i="16"/>
  <c r="Q107" i="16"/>
  <c r="AH106" i="16"/>
  <c r="W106" i="16"/>
  <c r="V106" i="16"/>
  <c r="T106" i="16"/>
  <c r="X106" i="16" s="1"/>
  <c r="Z106" i="16" s="1"/>
  <c r="S106" i="16"/>
  <c r="Q106" i="16"/>
  <c r="AH105" i="16"/>
  <c r="W105" i="16"/>
  <c r="V105" i="16"/>
  <c r="T105" i="16"/>
  <c r="X105" i="16" s="1"/>
  <c r="Z105" i="16" s="1"/>
  <c r="S105" i="16"/>
  <c r="Q105" i="16"/>
  <c r="AH104" i="16"/>
  <c r="W104" i="16"/>
  <c r="V104" i="16"/>
  <c r="T104" i="16"/>
  <c r="X104" i="16" s="1"/>
  <c r="Z104" i="16" s="1"/>
  <c r="S104" i="16"/>
  <c r="Q104" i="16"/>
  <c r="AH103" i="16"/>
  <c r="W103" i="16"/>
  <c r="V103" i="16"/>
  <c r="T103" i="16"/>
  <c r="X103" i="16" s="1"/>
  <c r="Z103" i="16" s="1"/>
  <c r="S103" i="16"/>
  <c r="Q103" i="16"/>
  <c r="AH102" i="16"/>
  <c r="W102" i="16"/>
  <c r="V102" i="16"/>
  <c r="T102" i="16"/>
  <c r="X102" i="16" s="1"/>
  <c r="Z102" i="16" s="1"/>
  <c r="S102" i="16"/>
  <c r="Q102" i="16"/>
  <c r="AH101" i="16"/>
  <c r="W101" i="16"/>
  <c r="V101" i="16"/>
  <c r="T101" i="16"/>
  <c r="X101" i="16" s="1"/>
  <c r="Z101" i="16" s="1"/>
  <c r="S101" i="16"/>
  <c r="Q101" i="16"/>
  <c r="AH100" i="16"/>
  <c r="W100" i="16"/>
  <c r="V100" i="16"/>
  <c r="T100" i="16"/>
  <c r="X100" i="16" s="1"/>
  <c r="Z100" i="16" s="1"/>
  <c r="S100" i="16"/>
  <c r="Q100" i="16"/>
  <c r="AH99" i="16"/>
  <c r="W99" i="16"/>
  <c r="V99" i="16"/>
  <c r="T99" i="16"/>
  <c r="X99" i="16" s="1"/>
  <c r="Z99" i="16" s="1"/>
  <c r="S99" i="16"/>
  <c r="Q99" i="16"/>
  <c r="AH98" i="16"/>
  <c r="W98" i="16"/>
  <c r="V98" i="16"/>
  <c r="T98" i="16"/>
  <c r="X98" i="16" s="1"/>
  <c r="Z98" i="16" s="1"/>
  <c r="S98" i="16"/>
  <c r="Q98" i="16"/>
  <c r="AH97" i="16"/>
  <c r="W97" i="16"/>
  <c r="V97" i="16"/>
  <c r="T97" i="16"/>
  <c r="X97" i="16" s="1"/>
  <c r="Z97" i="16" s="1"/>
  <c r="S97" i="16"/>
  <c r="Q97" i="16"/>
  <c r="AH96" i="16"/>
  <c r="W96" i="16"/>
  <c r="V96" i="16"/>
  <c r="T96" i="16"/>
  <c r="X96" i="16" s="1"/>
  <c r="Z96" i="16" s="1"/>
  <c r="S96" i="16"/>
  <c r="Q96" i="16"/>
  <c r="AH95" i="16"/>
  <c r="W95" i="16"/>
  <c r="V95" i="16"/>
  <c r="T95" i="16"/>
  <c r="X95" i="16" s="1"/>
  <c r="Z95" i="16" s="1"/>
  <c r="S95" i="16"/>
  <c r="Q95" i="16"/>
  <c r="AH94" i="16"/>
  <c r="W94" i="16"/>
  <c r="V94" i="16"/>
  <c r="T94" i="16"/>
  <c r="X94" i="16" s="1"/>
  <c r="Z94" i="16" s="1"/>
  <c r="S94" i="16"/>
  <c r="Q94" i="16"/>
  <c r="AH93" i="16"/>
  <c r="W93" i="16"/>
  <c r="V93" i="16"/>
  <c r="T93" i="16"/>
  <c r="X93" i="16" s="1"/>
  <c r="Z93" i="16" s="1"/>
  <c r="S93" i="16"/>
  <c r="Q93" i="16"/>
  <c r="AH92" i="16"/>
  <c r="W92" i="16"/>
  <c r="V92" i="16"/>
  <c r="T92" i="16"/>
  <c r="X92" i="16" s="1"/>
  <c r="Z92" i="16" s="1"/>
  <c r="S92" i="16"/>
  <c r="Q92" i="16"/>
  <c r="AH91" i="16"/>
  <c r="W91" i="16"/>
  <c r="V91" i="16"/>
  <c r="T91" i="16"/>
  <c r="X91" i="16" s="1"/>
  <c r="Z91" i="16" s="1"/>
  <c r="S91" i="16"/>
  <c r="Q91" i="16"/>
  <c r="AH90" i="16"/>
  <c r="W90" i="16"/>
  <c r="V90" i="16"/>
  <c r="T90" i="16"/>
  <c r="X90" i="16" s="1"/>
  <c r="Z90" i="16" s="1"/>
  <c r="S90" i="16"/>
  <c r="Q90" i="16"/>
  <c r="AH89" i="16"/>
  <c r="W89" i="16"/>
  <c r="V89" i="16"/>
  <c r="T89" i="16"/>
  <c r="X89" i="16" s="1"/>
  <c r="Z89" i="16" s="1"/>
  <c r="S89" i="16"/>
  <c r="Q89" i="16"/>
  <c r="AH88" i="16"/>
  <c r="W88" i="16"/>
  <c r="V88" i="16"/>
  <c r="T88" i="16"/>
  <c r="X88" i="16" s="1"/>
  <c r="Z88" i="16" s="1"/>
  <c r="S88" i="16"/>
  <c r="Q88" i="16"/>
  <c r="AH87" i="16"/>
  <c r="AG87" i="16"/>
  <c r="V87" i="16"/>
  <c r="W87" i="16" s="1"/>
  <c r="T87" i="16"/>
  <c r="X87" i="16" s="1"/>
  <c r="Z87" i="16" s="1"/>
  <c r="S87" i="16"/>
  <c r="Q87" i="16"/>
  <c r="K87" i="16"/>
  <c r="AH86" i="16"/>
  <c r="W86" i="16"/>
  <c r="V86" i="16"/>
  <c r="AG86" i="16" s="1"/>
  <c r="T86" i="16"/>
  <c r="X86" i="16" s="1"/>
  <c r="Z86" i="16" s="1"/>
  <c r="S86" i="16"/>
  <c r="Q86" i="16"/>
  <c r="K86" i="16"/>
  <c r="AH85" i="16"/>
  <c r="AG85" i="16"/>
  <c r="V85" i="16"/>
  <c r="W85" i="16" s="1"/>
  <c r="T85" i="16"/>
  <c r="X85" i="16" s="1"/>
  <c r="Z85" i="16" s="1"/>
  <c r="S85" i="16"/>
  <c r="Q85" i="16"/>
  <c r="K85" i="16"/>
  <c r="AH84" i="16"/>
  <c r="V84" i="16"/>
  <c r="T84" i="16"/>
  <c r="X84" i="16" s="1"/>
  <c r="Z84" i="16" s="1"/>
  <c r="S84" i="16"/>
  <c r="Q84" i="16"/>
  <c r="K84" i="16"/>
  <c r="AH83" i="16"/>
  <c r="V83" i="16"/>
  <c r="W83" i="16" s="1"/>
  <c r="T83" i="16"/>
  <c r="X83" i="16" s="1"/>
  <c r="Z83" i="16" s="1"/>
  <c r="S83" i="16"/>
  <c r="Q83" i="16"/>
  <c r="K83" i="16"/>
  <c r="AH82" i="16"/>
  <c r="W82" i="16"/>
  <c r="V82" i="16"/>
  <c r="AG82" i="16" s="1"/>
  <c r="T82" i="16"/>
  <c r="X82" i="16" s="1"/>
  <c r="Z82" i="16" s="1"/>
  <c r="S82" i="16"/>
  <c r="Q82" i="16"/>
  <c r="K82" i="16"/>
  <c r="AH81" i="16"/>
  <c r="AG81" i="16"/>
  <c r="V81" i="16"/>
  <c r="W81" i="16" s="1"/>
  <c r="T81" i="16"/>
  <c r="X81" i="16" s="1"/>
  <c r="Z81" i="16" s="1"/>
  <c r="S81" i="16"/>
  <c r="Q81" i="16"/>
  <c r="K81" i="16"/>
  <c r="AH80" i="16"/>
  <c r="V80" i="16"/>
  <c r="T80" i="16"/>
  <c r="X80" i="16" s="1"/>
  <c r="Z80" i="16" s="1"/>
  <c r="S80" i="16"/>
  <c r="Q80" i="16"/>
  <c r="K80" i="16"/>
  <c r="AH79" i="16"/>
  <c r="V79" i="16"/>
  <c r="W79" i="16" s="1"/>
  <c r="T79" i="16"/>
  <c r="X79" i="16" s="1"/>
  <c r="Z79" i="16" s="1"/>
  <c r="S79" i="16"/>
  <c r="Q79" i="16"/>
  <c r="K79" i="16"/>
  <c r="AH78" i="16"/>
  <c r="W78" i="16"/>
  <c r="V78" i="16"/>
  <c r="AG78" i="16" s="1"/>
  <c r="T78" i="16"/>
  <c r="X78" i="16" s="1"/>
  <c r="Z78" i="16" s="1"/>
  <c r="S78" i="16"/>
  <c r="Q78" i="16"/>
  <c r="K78" i="16"/>
  <c r="AH77" i="16"/>
  <c r="AG77" i="16"/>
  <c r="V77" i="16"/>
  <c r="W77" i="16" s="1"/>
  <c r="T77" i="16"/>
  <c r="X77" i="16" s="1"/>
  <c r="Z77" i="16" s="1"/>
  <c r="S77" i="16"/>
  <c r="Q77" i="16"/>
  <c r="K77" i="16"/>
  <c r="AH76" i="16"/>
  <c r="V76" i="16"/>
  <c r="T76" i="16"/>
  <c r="X76" i="16" s="1"/>
  <c r="Z76" i="16" s="1"/>
  <c r="S76" i="16"/>
  <c r="Q76" i="16"/>
  <c r="K76" i="16"/>
  <c r="AH75" i="16"/>
  <c r="V75" i="16"/>
  <c r="W75" i="16" s="1"/>
  <c r="T75" i="16"/>
  <c r="X75" i="16" s="1"/>
  <c r="Z75" i="16" s="1"/>
  <c r="S75" i="16"/>
  <c r="Q75" i="16"/>
  <c r="K75" i="16"/>
  <c r="AH74" i="16"/>
  <c r="W74" i="16"/>
  <c r="V74" i="16"/>
  <c r="AG74" i="16" s="1"/>
  <c r="T74" i="16"/>
  <c r="X74" i="16" s="1"/>
  <c r="Z74" i="16" s="1"/>
  <c r="S74" i="16"/>
  <c r="Q74" i="16"/>
  <c r="K74" i="16"/>
  <c r="AH73" i="16"/>
  <c r="AG73" i="16"/>
  <c r="V73" i="16"/>
  <c r="W73" i="16" s="1"/>
  <c r="T73" i="16"/>
  <c r="X73" i="16" s="1"/>
  <c r="Z73" i="16" s="1"/>
  <c r="S73" i="16"/>
  <c r="Q73" i="16"/>
  <c r="K73" i="16"/>
  <c r="AH72" i="16"/>
  <c r="W72" i="16"/>
  <c r="V72" i="16"/>
  <c r="AG72" i="16" s="1"/>
  <c r="T72" i="16"/>
  <c r="X72" i="16" s="1"/>
  <c r="Z72" i="16" s="1"/>
  <c r="S72" i="16"/>
  <c r="Q72" i="16"/>
  <c r="K72" i="16"/>
  <c r="AH71" i="16"/>
  <c r="W71" i="16"/>
  <c r="V71" i="16"/>
  <c r="AG71" i="16" s="1"/>
  <c r="T71" i="16"/>
  <c r="X71" i="16" s="1"/>
  <c r="Z71" i="16" s="1"/>
  <c r="S71" i="16"/>
  <c r="Q71" i="16"/>
  <c r="K71" i="16"/>
  <c r="AH70" i="16"/>
  <c r="W70" i="16"/>
  <c r="V70" i="16"/>
  <c r="AG70" i="16" s="1"/>
  <c r="T70" i="16"/>
  <c r="X70" i="16" s="1"/>
  <c r="Z70" i="16" s="1"/>
  <c r="S70" i="16"/>
  <c r="Q70" i="16"/>
  <c r="K70" i="16"/>
  <c r="AH69" i="16"/>
  <c r="W69" i="16"/>
  <c r="V69" i="16"/>
  <c r="AG69" i="16" s="1"/>
  <c r="T69" i="16"/>
  <c r="X69" i="16" s="1"/>
  <c r="Z69" i="16" s="1"/>
  <c r="S69" i="16"/>
  <c r="Q69" i="16"/>
  <c r="K69" i="16"/>
  <c r="AH68" i="16"/>
  <c r="W68" i="16"/>
  <c r="V68" i="16"/>
  <c r="AG68" i="16" s="1"/>
  <c r="T68" i="16"/>
  <c r="X68" i="16" s="1"/>
  <c r="Z68" i="16" s="1"/>
  <c r="S68" i="16"/>
  <c r="Q68" i="16"/>
  <c r="K68" i="16"/>
  <c r="AH67" i="16"/>
  <c r="W67" i="16"/>
  <c r="V67" i="16"/>
  <c r="AG67" i="16" s="1"/>
  <c r="T67" i="16"/>
  <c r="X67" i="16" s="1"/>
  <c r="Z67" i="16" s="1"/>
  <c r="S67" i="16"/>
  <c r="Q67" i="16"/>
  <c r="K67" i="16"/>
  <c r="AH66" i="16"/>
  <c r="W66" i="16"/>
  <c r="V66" i="16"/>
  <c r="AG66" i="16" s="1"/>
  <c r="T66" i="16"/>
  <c r="X66" i="16" s="1"/>
  <c r="Z66" i="16" s="1"/>
  <c r="S66" i="16"/>
  <c r="Q66" i="16"/>
  <c r="K66" i="16"/>
  <c r="AH65" i="16"/>
  <c r="W65" i="16"/>
  <c r="V65" i="16"/>
  <c r="AG65" i="16" s="1"/>
  <c r="T65" i="16"/>
  <c r="X65" i="16" s="1"/>
  <c r="Z65" i="16" s="1"/>
  <c r="S65" i="16"/>
  <c r="Q65" i="16"/>
  <c r="K65" i="16"/>
  <c r="AH64" i="16"/>
  <c r="W64" i="16"/>
  <c r="V64" i="16"/>
  <c r="AG64" i="16" s="1"/>
  <c r="T64" i="16"/>
  <c r="X64" i="16" s="1"/>
  <c r="Z64" i="16" s="1"/>
  <c r="S64" i="16"/>
  <c r="Q64" i="16"/>
  <c r="K64" i="16"/>
  <c r="AH63" i="16"/>
  <c r="W63" i="16"/>
  <c r="V63" i="16"/>
  <c r="AG63" i="16" s="1"/>
  <c r="T63" i="16"/>
  <c r="X63" i="16" s="1"/>
  <c r="Z63" i="16" s="1"/>
  <c r="S63" i="16"/>
  <c r="Q63" i="16"/>
  <c r="K63" i="16"/>
  <c r="AH62" i="16"/>
  <c r="W62" i="16"/>
  <c r="V62" i="16"/>
  <c r="AG62" i="16" s="1"/>
  <c r="T62" i="16"/>
  <c r="X62" i="16" s="1"/>
  <c r="Z62" i="16" s="1"/>
  <c r="S62" i="16"/>
  <c r="Q62" i="16"/>
  <c r="K62" i="16"/>
  <c r="AH61" i="16"/>
  <c r="W61" i="16"/>
  <c r="V61" i="16"/>
  <c r="AG61" i="16" s="1"/>
  <c r="T61" i="16"/>
  <c r="X61" i="16" s="1"/>
  <c r="Z61" i="16" s="1"/>
  <c r="S61" i="16"/>
  <c r="Q61" i="16"/>
  <c r="K61" i="16"/>
  <c r="AH60" i="16"/>
  <c r="V60" i="16"/>
  <c r="AG60" i="16" s="1"/>
  <c r="T60" i="16"/>
  <c r="X60" i="16" s="1"/>
  <c r="Z60" i="16" s="1"/>
  <c r="S60" i="16"/>
  <c r="Q60" i="16"/>
  <c r="K60" i="16"/>
  <c r="AH59" i="16"/>
  <c r="V59" i="16"/>
  <c r="AG59" i="16" s="1"/>
  <c r="T59" i="16"/>
  <c r="X59" i="16" s="1"/>
  <c r="Z59" i="16" s="1"/>
  <c r="S59" i="16"/>
  <c r="Q59" i="16"/>
  <c r="K59" i="16"/>
  <c r="AH58" i="16"/>
  <c r="V58" i="16"/>
  <c r="AG58" i="16" s="1"/>
  <c r="T58" i="16"/>
  <c r="X58" i="16" s="1"/>
  <c r="Z58" i="16" s="1"/>
  <c r="S58" i="16"/>
  <c r="Q58" i="16"/>
  <c r="K58" i="16"/>
  <c r="AH57" i="16"/>
  <c r="V57" i="16"/>
  <c r="AG57" i="16" s="1"/>
  <c r="T57" i="16"/>
  <c r="X57" i="16" s="1"/>
  <c r="Z57" i="16" s="1"/>
  <c r="S57" i="16"/>
  <c r="Q57" i="16"/>
  <c r="K57" i="16"/>
  <c r="AH56" i="16"/>
  <c r="V56" i="16"/>
  <c r="AG56" i="16" s="1"/>
  <c r="T56" i="16"/>
  <c r="X56" i="16" s="1"/>
  <c r="Z56" i="16" s="1"/>
  <c r="S56" i="16"/>
  <c r="Q56" i="16"/>
  <c r="K56" i="16"/>
  <c r="AH55" i="16"/>
  <c r="W55" i="16"/>
  <c r="V55" i="16"/>
  <c r="AG55" i="16" s="1"/>
  <c r="T55" i="16"/>
  <c r="X55" i="16" s="1"/>
  <c r="Z55" i="16" s="1"/>
  <c r="S55" i="16"/>
  <c r="Q55" i="16"/>
  <c r="K55" i="16"/>
  <c r="AH54" i="16"/>
  <c r="V54" i="16"/>
  <c r="AG54" i="16" s="1"/>
  <c r="T54" i="16"/>
  <c r="X54" i="16" s="1"/>
  <c r="Z54" i="16" s="1"/>
  <c r="S54" i="16"/>
  <c r="K54" i="16"/>
  <c r="AH53" i="16"/>
  <c r="W53" i="16"/>
  <c r="V53" i="16"/>
  <c r="AG53" i="16" s="1"/>
  <c r="T53" i="16"/>
  <c r="X53" i="16" s="1"/>
  <c r="Z53" i="16" s="1"/>
  <c r="S53" i="16"/>
  <c r="Q53" i="16"/>
  <c r="K53" i="16"/>
  <c r="AH52" i="16"/>
  <c r="V52" i="16"/>
  <c r="AG52" i="16" s="1"/>
  <c r="T52" i="16"/>
  <c r="X52" i="16" s="1"/>
  <c r="Z52" i="16" s="1"/>
  <c r="S52" i="16"/>
  <c r="Q52" i="16"/>
  <c r="K52" i="16"/>
  <c r="AH51" i="16"/>
  <c r="V51" i="16"/>
  <c r="AG51" i="16" s="1"/>
  <c r="T51" i="16"/>
  <c r="X51" i="16" s="1"/>
  <c r="Z51" i="16" s="1"/>
  <c r="S51" i="16"/>
  <c r="Q51" i="16"/>
  <c r="K51" i="16"/>
  <c r="AH50" i="16"/>
  <c r="V50" i="16"/>
  <c r="AG50" i="16" s="1"/>
  <c r="T50" i="16"/>
  <c r="X50" i="16" s="1"/>
  <c r="Z50" i="16" s="1"/>
  <c r="S50" i="16"/>
  <c r="Q50" i="16"/>
  <c r="K50" i="16"/>
  <c r="AH49" i="16"/>
  <c r="W49" i="16"/>
  <c r="V49" i="16"/>
  <c r="AG49" i="16" s="1"/>
  <c r="T49" i="16"/>
  <c r="X49" i="16" s="1"/>
  <c r="Z49" i="16" s="1"/>
  <c r="S49" i="16"/>
  <c r="Q49" i="16"/>
  <c r="K49" i="16"/>
  <c r="AH48" i="16"/>
  <c r="V48" i="16"/>
  <c r="AG48" i="16" s="1"/>
  <c r="T48" i="16"/>
  <c r="X48" i="16" s="1"/>
  <c r="Z48" i="16" s="1"/>
  <c r="S48" i="16"/>
  <c r="Q48" i="16"/>
  <c r="K48" i="16"/>
  <c r="AH47" i="16"/>
  <c r="V47" i="16"/>
  <c r="AG47" i="16" s="1"/>
  <c r="T47" i="16"/>
  <c r="X47" i="16" s="1"/>
  <c r="Z47" i="16" s="1"/>
  <c r="S47" i="16"/>
  <c r="Q47" i="16"/>
  <c r="K47" i="16"/>
  <c r="AH46" i="16"/>
  <c r="V46" i="16"/>
  <c r="AG46" i="16" s="1"/>
  <c r="T46" i="16"/>
  <c r="X46" i="16" s="1"/>
  <c r="Z46" i="16" s="1"/>
  <c r="S46" i="16"/>
  <c r="Q46" i="16"/>
  <c r="K46" i="16"/>
  <c r="AH45" i="16"/>
  <c r="W45" i="16"/>
  <c r="V45" i="16"/>
  <c r="AG45" i="16" s="1"/>
  <c r="T45" i="16"/>
  <c r="X45" i="16" s="1"/>
  <c r="Z45" i="16" s="1"/>
  <c r="S45" i="16"/>
  <c r="Q45" i="16"/>
  <c r="K45" i="16"/>
  <c r="AH44" i="16"/>
  <c r="V44" i="16"/>
  <c r="AG44" i="16" s="1"/>
  <c r="T44" i="16"/>
  <c r="X44" i="16" s="1"/>
  <c r="Z44" i="16" s="1"/>
  <c r="S44" i="16"/>
  <c r="Q44" i="16"/>
  <c r="K44" i="16"/>
  <c r="AH43" i="16"/>
  <c r="V43" i="16"/>
  <c r="AG43" i="16" s="1"/>
  <c r="T43" i="16"/>
  <c r="X43" i="16" s="1"/>
  <c r="Z43" i="16" s="1"/>
  <c r="S43" i="16"/>
  <c r="Q43" i="16"/>
  <c r="K43" i="16"/>
  <c r="AH42" i="16"/>
  <c r="V42" i="16"/>
  <c r="AG42" i="16" s="1"/>
  <c r="T42" i="16"/>
  <c r="X42" i="16" s="1"/>
  <c r="Z42" i="16" s="1"/>
  <c r="S42" i="16"/>
  <c r="Q42" i="16"/>
  <c r="K42" i="16"/>
  <c r="AH41" i="16"/>
  <c r="W41" i="16"/>
  <c r="V41" i="16"/>
  <c r="AG41" i="16" s="1"/>
  <c r="T41" i="16"/>
  <c r="X41" i="16" s="1"/>
  <c r="Z41" i="16" s="1"/>
  <c r="S41" i="16"/>
  <c r="Q41" i="16"/>
  <c r="K41" i="16"/>
  <c r="AH40" i="16"/>
  <c r="W40" i="16"/>
  <c r="V40" i="16"/>
  <c r="AG40" i="16" s="1"/>
  <c r="T40" i="16"/>
  <c r="X40" i="16" s="1"/>
  <c r="Z40" i="16" s="1"/>
  <c r="S40" i="16"/>
  <c r="Q40" i="16"/>
  <c r="K40" i="16"/>
  <c r="AH39" i="16"/>
  <c r="V39" i="16"/>
  <c r="AG39" i="16" s="1"/>
  <c r="T39" i="16"/>
  <c r="X39" i="16" s="1"/>
  <c r="Z39" i="16" s="1"/>
  <c r="S39" i="16"/>
  <c r="Q39" i="16"/>
  <c r="K39" i="16"/>
  <c r="AH38" i="16"/>
  <c r="V38" i="16"/>
  <c r="AG38" i="16" s="1"/>
  <c r="T38" i="16"/>
  <c r="X38" i="16" s="1"/>
  <c r="Z38" i="16" s="1"/>
  <c r="S38" i="16"/>
  <c r="Q38" i="16"/>
  <c r="K38" i="16"/>
  <c r="AH37" i="16"/>
  <c r="V37" i="16"/>
  <c r="AG37" i="16" s="1"/>
  <c r="T37" i="16"/>
  <c r="X37" i="16" s="1"/>
  <c r="Z37" i="16" s="1"/>
  <c r="S37" i="16"/>
  <c r="Q37" i="16"/>
  <c r="K37" i="16"/>
  <c r="AH36" i="16"/>
  <c r="W36" i="16"/>
  <c r="V36" i="16"/>
  <c r="AG36" i="16" s="1"/>
  <c r="T36" i="16"/>
  <c r="X36" i="16" s="1"/>
  <c r="Z36" i="16" s="1"/>
  <c r="S36" i="16"/>
  <c r="Q36" i="16"/>
  <c r="K36" i="16"/>
  <c r="AH35" i="16"/>
  <c r="V35" i="16"/>
  <c r="AG35" i="16" s="1"/>
  <c r="T35" i="16"/>
  <c r="X35" i="16" s="1"/>
  <c r="Z35" i="16" s="1"/>
  <c r="S35" i="16"/>
  <c r="Q35" i="16"/>
  <c r="K35" i="16"/>
  <c r="AH34" i="16"/>
  <c r="V34" i="16"/>
  <c r="AG34" i="16" s="1"/>
  <c r="T34" i="16"/>
  <c r="X34" i="16" s="1"/>
  <c r="Z34" i="16" s="1"/>
  <c r="S34" i="16"/>
  <c r="Q34" i="16"/>
  <c r="K34" i="16"/>
  <c r="AH33" i="16"/>
  <c r="W33" i="16"/>
  <c r="V33" i="16"/>
  <c r="AG33" i="16" s="1"/>
  <c r="T33" i="16"/>
  <c r="X33" i="16" s="1"/>
  <c r="Z33" i="16" s="1"/>
  <c r="S33" i="16"/>
  <c r="Q33" i="16"/>
  <c r="K33" i="16"/>
  <c r="AH32" i="16"/>
  <c r="V32" i="16"/>
  <c r="AG32" i="16" s="1"/>
  <c r="T32" i="16"/>
  <c r="X32" i="16" s="1"/>
  <c r="Z32" i="16" s="1"/>
  <c r="S32" i="16"/>
  <c r="Q32" i="16"/>
  <c r="K32" i="16"/>
  <c r="AH31" i="16"/>
  <c r="W31" i="16"/>
  <c r="V31" i="16"/>
  <c r="AG31" i="16" s="1"/>
  <c r="T31" i="16"/>
  <c r="X31" i="16" s="1"/>
  <c r="Z31" i="16" s="1"/>
  <c r="S31" i="16"/>
  <c r="Q31" i="16"/>
  <c r="K31" i="16"/>
  <c r="AH30" i="16"/>
  <c r="V30" i="16"/>
  <c r="AG30" i="16" s="1"/>
  <c r="T30" i="16"/>
  <c r="X30" i="16" s="1"/>
  <c r="Z30" i="16" s="1"/>
  <c r="S30" i="16"/>
  <c r="Q30" i="16"/>
  <c r="K30" i="16"/>
  <c r="AH29" i="16"/>
  <c r="W29" i="16"/>
  <c r="V29" i="16"/>
  <c r="AG29" i="16" s="1"/>
  <c r="T29" i="16"/>
  <c r="X29" i="16" s="1"/>
  <c r="Z29" i="16" s="1"/>
  <c r="S29" i="16"/>
  <c r="Q29" i="16"/>
  <c r="K29" i="16"/>
  <c r="AH28" i="16"/>
  <c r="V28" i="16"/>
  <c r="AG28" i="16" s="1"/>
  <c r="T28" i="16"/>
  <c r="X28" i="16" s="1"/>
  <c r="Z28" i="16" s="1"/>
  <c r="S28" i="16"/>
  <c r="Q28" i="16"/>
  <c r="K28" i="16"/>
  <c r="AH27" i="16"/>
  <c r="V27" i="16"/>
  <c r="AG27" i="16" s="1"/>
  <c r="T27" i="16"/>
  <c r="X27" i="16" s="1"/>
  <c r="Z27" i="16" s="1"/>
  <c r="S27" i="16"/>
  <c r="Q27" i="16"/>
  <c r="K27" i="16"/>
  <c r="AH26" i="16"/>
  <c r="W26" i="16"/>
  <c r="V26" i="16"/>
  <c r="AG26" i="16" s="1"/>
  <c r="T26" i="16"/>
  <c r="X26" i="16" s="1"/>
  <c r="Z26" i="16" s="1"/>
  <c r="S26" i="16"/>
  <c r="Q26" i="16"/>
  <c r="K26" i="16"/>
  <c r="AH25" i="16"/>
  <c r="V25" i="16"/>
  <c r="AG25" i="16" s="1"/>
  <c r="T25" i="16"/>
  <c r="X25" i="16" s="1"/>
  <c r="Z25" i="16" s="1"/>
  <c r="S25" i="16"/>
  <c r="Q25" i="16"/>
  <c r="K25" i="16"/>
  <c r="AH24" i="16"/>
  <c r="W24" i="16"/>
  <c r="V24" i="16"/>
  <c r="AG24" i="16" s="1"/>
  <c r="T24" i="16"/>
  <c r="X24" i="16" s="1"/>
  <c r="Z24" i="16" s="1"/>
  <c r="S24" i="16"/>
  <c r="Q24" i="16"/>
  <c r="K24" i="16"/>
  <c r="AH23" i="16"/>
  <c r="W23" i="16"/>
  <c r="V23" i="16"/>
  <c r="AG23" i="16" s="1"/>
  <c r="T23" i="16"/>
  <c r="X23" i="16" s="1"/>
  <c r="Z23" i="16" s="1"/>
  <c r="S23" i="16"/>
  <c r="Q23" i="16"/>
  <c r="K23" i="16"/>
  <c r="AH22" i="16"/>
  <c r="V22" i="16"/>
  <c r="AG22" i="16" s="1"/>
  <c r="T22" i="16"/>
  <c r="X22" i="16" s="1"/>
  <c r="Z22" i="16" s="1"/>
  <c r="S22" i="16"/>
  <c r="Q22" i="16"/>
  <c r="K22" i="16"/>
  <c r="AH21" i="16"/>
  <c r="V21" i="16"/>
  <c r="AG21" i="16" s="1"/>
  <c r="T21" i="16"/>
  <c r="X21" i="16" s="1"/>
  <c r="Z21" i="16" s="1"/>
  <c r="S21" i="16"/>
  <c r="Q21" i="16"/>
  <c r="K21" i="16"/>
  <c r="AH20" i="16"/>
  <c r="W20" i="16"/>
  <c r="V20" i="16"/>
  <c r="AG20" i="16" s="1"/>
  <c r="T20" i="16"/>
  <c r="X20" i="16" s="1"/>
  <c r="Z20" i="16" s="1"/>
  <c r="S20" i="16"/>
  <c r="Q20" i="16"/>
  <c r="K20" i="16"/>
  <c r="AH19" i="16"/>
  <c r="W19" i="16"/>
  <c r="V19" i="16"/>
  <c r="AG19" i="16" s="1"/>
  <c r="T19" i="16"/>
  <c r="X19" i="16" s="1"/>
  <c r="Z19" i="16" s="1"/>
  <c r="S19" i="16"/>
  <c r="Q19" i="16"/>
  <c r="K19" i="16"/>
  <c r="AH18" i="16"/>
  <c r="W18" i="16"/>
  <c r="V18" i="16"/>
  <c r="AG18" i="16" s="1"/>
  <c r="T18" i="16"/>
  <c r="X18" i="16" s="1"/>
  <c r="Z18" i="16" s="1"/>
  <c r="S18" i="16"/>
  <c r="Q18" i="16"/>
  <c r="K18" i="16"/>
  <c r="AH17" i="16"/>
  <c r="V17" i="16"/>
  <c r="AG17" i="16" s="1"/>
  <c r="T17" i="16"/>
  <c r="X17" i="16" s="1"/>
  <c r="Z17" i="16" s="1"/>
  <c r="S17" i="16"/>
  <c r="Q17" i="16"/>
  <c r="K17" i="16"/>
  <c r="AH16" i="16"/>
  <c r="V16" i="16"/>
  <c r="AG16" i="16" s="1"/>
  <c r="T16" i="16"/>
  <c r="X16" i="16" s="1"/>
  <c r="Z16" i="16" s="1"/>
  <c r="S16" i="16"/>
  <c r="Q16" i="16"/>
  <c r="K16" i="16"/>
  <c r="AH15" i="16"/>
  <c r="V15" i="16"/>
  <c r="AG15" i="16" s="1"/>
  <c r="T15" i="16"/>
  <c r="X15" i="16" s="1"/>
  <c r="Z15" i="16" s="1"/>
  <c r="S15" i="16"/>
  <c r="Q15" i="16"/>
  <c r="K15" i="16"/>
  <c r="AH14" i="16"/>
  <c r="W14" i="16"/>
  <c r="V14" i="16"/>
  <c r="AG14" i="16" s="1"/>
  <c r="T14" i="16"/>
  <c r="X14" i="16" s="1"/>
  <c r="Z14" i="16" s="1"/>
  <c r="S14" i="16"/>
  <c r="Q14" i="16"/>
  <c r="K14" i="16"/>
  <c r="AH13" i="16"/>
  <c r="V13" i="16"/>
  <c r="AG13" i="16" s="1"/>
  <c r="T13" i="16"/>
  <c r="X13" i="16" s="1"/>
  <c r="Z13" i="16" s="1"/>
  <c r="S13" i="16"/>
  <c r="Q13" i="16"/>
  <c r="K13" i="16"/>
  <c r="AH12" i="16"/>
  <c r="V12" i="16"/>
  <c r="AG12" i="16" s="1"/>
  <c r="T12" i="16"/>
  <c r="X12" i="16" s="1"/>
  <c r="Z12" i="16" s="1"/>
  <c r="S12" i="16"/>
  <c r="Q12" i="16"/>
  <c r="K12" i="16"/>
  <c r="AH11" i="16"/>
  <c r="W11" i="16"/>
  <c r="V11" i="16"/>
  <c r="AG11" i="16" s="1"/>
  <c r="T11" i="16"/>
  <c r="X11" i="16" s="1"/>
  <c r="Z11" i="16" s="1"/>
  <c r="S11" i="16"/>
  <c r="Q11" i="16"/>
  <c r="K11" i="16"/>
  <c r="AH10" i="16"/>
  <c r="V10" i="16"/>
  <c r="AG10" i="16" s="1"/>
  <c r="T10" i="16"/>
  <c r="X10" i="16" s="1"/>
  <c r="Z10" i="16" s="1"/>
  <c r="S10" i="16"/>
  <c r="Q10" i="16"/>
  <c r="K10" i="16"/>
  <c r="AH9" i="16"/>
  <c r="V9" i="16"/>
  <c r="AG9" i="16" s="1"/>
  <c r="T9" i="16"/>
  <c r="X9" i="16" s="1"/>
  <c r="Z9" i="16" s="1"/>
  <c r="S9" i="16"/>
  <c r="Q9" i="16"/>
  <c r="K9" i="16"/>
  <c r="AH8" i="16"/>
  <c r="W8" i="16"/>
  <c r="V8" i="16"/>
  <c r="AG8" i="16" s="1"/>
  <c r="T8" i="16"/>
  <c r="X8" i="16" s="1"/>
  <c r="Z8" i="16" s="1"/>
  <c r="S8" i="16"/>
  <c r="Q8" i="16"/>
  <c r="K8" i="16"/>
  <c r="AH7" i="16"/>
  <c r="V7" i="16"/>
  <c r="AG7" i="16" s="1"/>
  <c r="T7" i="16"/>
  <c r="X7" i="16" s="1"/>
  <c r="Z7" i="16" s="1"/>
  <c r="S7" i="16"/>
  <c r="Q7" i="16"/>
  <c r="K7" i="16"/>
  <c r="AH6" i="16"/>
  <c r="W6" i="16"/>
  <c r="V6" i="16"/>
  <c r="AG6" i="16" s="1"/>
  <c r="T6" i="16"/>
  <c r="X6" i="16" s="1"/>
  <c r="Z6" i="16" s="1"/>
  <c r="S6" i="16"/>
  <c r="Q6" i="16"/>
  <c r="K6" i="16"/>
  <c r="AH5" i="16"/>
  <c r="V5" i="16"/>
  <c r="AG5" i="16" s="1"/>
  <c r="T5" i="16"/>
  <c r="X5" i="16" s="1"/>
  <c r="Z5" i="16" s="1"/>
  <c r="S5" i="16"/>
  <c r="Q5" i="16"/>
  <c r="K5" i="16"/>
  <c r="AH4" i="16"/>
  <c r="V4" i="16"/>
  <c r="W4" i="16" s="1"/>
  <c r="T4" i="16"/>
  <c r="X4" i="16" s="1"/>
  <c r="Z4" i="16" s="1"/>
  <c r="S4" i="16"/>
  <c r="Q4" i="16"/>
  <c r="K4" i="16"/>
  <c r="AH3" i="16"/>
  <c r="V3" i="16"/>
  <c r="AG3" i="16" s="1"/>
  <c r="T3" i="16"/>
  <c r="X3" i="16" s="1"/>
  <c r="Z3" i="16" s="1"/>
  <c r="S3" i="16"/>
  <c r="Q3" i="16"/>
  <c r="K3" i="16"/>
  <c r="AH2" i="16"/>
  <c r="AG2" i="16"/>
  <c r="W2" i="16"/>
  <c r="V2" i="16"/>
  <c r="T2" i="16"/>
  <c r="X2" i="16" s="1"/>
  <c r="Z2" i="16" s="1"/>
  <c r="S2" i="16"/>
  <c r="Q2" i="16"/>
  <c r="K2" i="16"/>
  <c r="AL267" i="15"/>
  <c r="AN267" i="15" s="1"/>
  <c r="AI267" i="15"/>
  <c r="AH267" i="15"/>
  <c r="AK267" i="15" s="1"/>
  <c r="AL266" i="15"/>
  <c r="AI266" i="15"/>
  <c r="AH266" i="15"/>
  <c r="AK266" i="15" s="1"/>
  <c r="AL265" i="15"/>
  <c r="AN265" i="15" s="1"/>
  <c r="AI265" i="15"/>
  <c r="AH265" i="15"/>
  <c r="AK265" i="15" s="1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H261" i="15"/>
  <c r="AK261" i="15" s="1"/>
  <c r="AL260" i="15"/>
  <c r="AN260" i="15" s="1"/>
  <c r="AH260" i="15"/>
  <c r="AK260" i="15" s="1"/>
  <c r="AL259" i="15"/>
  <c r="AN259" i="15" s="1"/>
  <c r="AH259" i="15"/>
  <c r="AK259" i="15" s="1"/>
  <c r="AL258" i="15"/>
  <c r="AN258" i="15" s="1"/>
  <c r="AI258" i="15"/>
  <c r="AH258" i="15"/>
  <c r="AK258" i="15" s="1"/>
  <c r="AL257" i="15"/>
  <c r="AN257" i="15" s="1"/>
  <c r="AI257" i="15"/>
  <c r="AH257" i="15"/>
  <c r="AK257" i="15" s="1"/>
  <c r="AL256" i="15"/>
  <c r="AN256" i="15" s="1"/>
  <c r="AI256" i="15"/>
  <c r="AH256" i="15"/>
  <c r="AK256" i="15" s="1"/>
  <c r="AL255" i="15"/>
  <c r="AN255" i="15" s="1"/>
  <c r="AI255" i="15"/>
  <c r="AH255" i="15"/>
  <c r="AK255" i="15" s="1"/>
  <c r="AL254" i="15"/>
  <c r="AN254" i="15" s="1"/>
  <c r="AH254" i="15"/>
  <c r="AK254" i="15" s="1"/>
  <c r="AL253" i="15"/>
  <c r="AN253" i="15" s="1"/>
  <c r="AH253" i="15"/>
  <c r="AK253" i="15" s="1"/>
  <c r="AL252" i="15"/>
  <c r="AN252" i="15" s="1"/>
  <c r="AH252" i="15"/>
  <c r="AK252" i="15" s="1"/>
  <c r="AL251" i="15"/>
  <c r="AN251" i="15" s="1"/>
  <c r="AI251" i="15"/>
  <c r="AH251" i="15"/>
  <c r="AK251" i="15" s="1"/>
  <c r="AL250" i="15"/>
  <c r="AN250" i="15" s="1"/>
  <c r="AI250" i="15"/>
  <c r="AH250" i="15"/>
  <c r="AK250" i="15" s="1"/>
  <c r="AL249" i="15"/>
  <c r="AN249" i="15" s="1"/>
  <c r="AI249" i="15"/>
  <c r="AH249" i="15"/>
  <c r="AK249" i="15" s="1"/>
  <c r="AL248" i="15"/>
  <c r="AN248" i="15" s="1"/>
  <c r="AI248" i="15"/>
  <c r="AH248" i="15"/>
  <c r="AK248" i="15" s="1"/>
  <c r="AL247" i="15"/>
  <c r="AN247" i="15" s="1"/>
  <c r="AI247" i="15"/>
  <c r="AH247" i="15"/>
  <c r="AK247" i="15" s="1"/>
  <c r="AL246" i="15"/>
  <c r="AN246" i="15" s="1"/>
  <c r="AI246" i="15"/>
  <c r="AH246" i="15"/>
  <c r="AK246" i="15" s="1"/>
  <c r="AL245" i="15"/>
  <c r="AN245" i="15" s="1"/>
  <c r="AI245" i="15"/>
  <c r="AH245" i="15"/>
  <c r="AK245" i="15" s="1"/>
  <c r="AL244" i="15"/>
  <c r="AN244" i="15" s="1"/>
  <c r="AI244" i="15"/>
  <c r="AH244" i="15"/>
  <c r="AK244" i="15" s="1"/>
  <c r="AL243" i="15"/>
  <c r="AN243" i="15" s="1"/>
  <c r="AI243" i="15"/>
  <c r="AH243" i="15"/>
  <c r="AK243" i="15" s="1"/>
  <c r="AL242" i="15"/>
  <c r="AN242" i="15" s="1"/>
  <c r="AH242" i="15"/>
  <c r="AK242" i="15" s="1"/>
  <c r="AL241" i="15"/>
  <c r="AN241" i="15" s="1"/>
  <c r="AH241" i="15"/>
  <c r="AK241" i="15" s="1"/>
  <c r="AL240" i="15"/>
  <c r="AN240" i="15" s="1"/>
  <c r="AH240" i="15"/>
  <c r="AK240" i="15" s="1"/>
  <c r="AL239" i="15"/>
  <c r="AN239" i="15" s="1"/>
  <c r="AI239" i="15"/>
  <c r="AH239" i="15"/>
  <c r="AK239" i="15" s="1"/>
  <c r="AL238" i="15"/>
  <c r="AN238" i="15" s="1"/>
  <c r="AI238" i="15"/>
  <c r="AH238" i="15"/>
  <c r="AK238" i="15" s="1"/>
  <c r="AL237" i="15"/>
  <c r="AN237" i="15" s="1"/>
  <c r="AI237" i="15"/>
  <c r="AH237" i="15"/>
  <c r="AK237" i="15" s="1"/>
  <c r="AL236" i="15"/>
  <c r="AN236" i="15" s="1"/>
  <c r="AI236" i="15"/>
  <c r="AH236" i="15"/>
  <c r="AK236" i="15" s="1"/>
  <c r="AL235" i="15"/>
  <c r="AN235" i="15" s="1"/>
  <c r="AI235" i="15"/>
  <c r="AH235" i="15"/>
  <c r="AK235" i="15" s="1"/>
  <c r="AL234" i="15"/>
  <c r="AN234" i="15" s="1"/>
  <c r="AI234" i="15"/>
  <c r="AH234" i="15"/>
  <c r="AK234" i="15" s="1"/>
  <c r="AL233" i="15"/>
  <c r="AN233" i="15" s="1"/>
  <c r="AI233" i="15"/>
  <c r="AH233" i="15"/>
  <c r="AK233" i="15" s="1"/>
  <c r="AL232" i="15"/>
  <c r="AN232" i="15" s="1"/>
  <c r="AI232" i="15"/>
  <c r="AH232" i="15"/>
  <c r="AK232" i="15" s="1"/>
  <c r="AL231" i="15"/>
  <c r="AN231" i="15" s="1"/>
  <c r="AI231" i="15"/>
  <c r="AH231" i="15"/>
  <c r="AK231" i="15" s="1"/>
  <c r="AL230" i="15"/>
  <c r="AN230" i="15" s="1"/>
  <c r="AI230" i="15"/>
  <c r="AH230" i="15"/>
  <c r="AK230" i="15" s="1"/>
  <c r="AL229" i="15"/>
  <c r="AN229" i="15" s="1"/>
  <c r="AI229" i="15"/>
  <c r="AH229" i="15"/>
  <c r="AK229" i="15" s="1"/>
  <c r="AL228" i="15"/>
  <c r="AN228" i="15" s="1"/>
  <c r="AI228" i="15"/>
  <c r="AH228" i="15"/>
  <c r="AK228" i="15" s="1"/>
  <c r="AL227" i="15"/>
  <c r="AN227" i="15" s="1"/>
  <c r="AI227" i="15"/>
  <c r="AH227" i="15"/>
  <c r="AK227" i="15" s="1"/>
  <c r="AL226" i="15"/>
  <c r="AN226" i="15" s="1"/>
  <c r="AI226" i="15"/>
  <c r="AH226" i="15"/>
  <c r="AK226" i="15" s="1"/>
  <c r="AL225" i="15"/>
  <c r="AN225" i="15" s="1"/>
  <c r="AI225" i="15"/>
  <c r="AH225" i="15"/>
  <c r="AK225" i="15" s="1"/>
  <c r="AL224" i="15"/>
  <c r="AN224" i="15" s="1"/>
  <c r="AI224" i="15"/>
  <c r="AH224" i="15"/>
  <c r="AK224" i="15" s="1"/>
  <c r="AL223" i="15"/>
  <c r="AN223" i="15" s="1"/>
  <c r="AI223" i="15"/>
  <c r="AH223" i="15"/>
  <c r="AK223" i="15" s="1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I219" i="15"/>
  <c r="AH219" i="15"/>
  <c r="AK219" i="15" s="1"/>
  <c r="AL218" i="15"/>
  <c r="AN218" i="15" s="1"/>
  <c r="AI218" i="15"/>
  <c r="AH218" i="15"/>
  <c r="AK218" i="15" s="1"/>
  <c r="AL217" i="15"/>
  <c r="AN217" i="15" s="1"/>
  <c r="AI217" i="15"/>
  <c r="AH217" i="15"/>
  <c r="AK217" i="15" s="1"/>
  <c r="AL216" i="15"/>
  <c r="AN216" i="15" s="1"/>
  <c r="AI216" i="15"/>
  <c r="AH216" i="15"/>
  <c r="AK216" i="15" s="1"/>
  <c r="AL215" i="15"/>
  <c r="AN215" i="15" s="1"/>
  <c r="AI215" i="15"/>
  <c r="AH215" i="15"/>
  <c r="AK215" i="15" s="1"/>
  <c r="AL214" i="15"/>
  <c r="AN214" i="15" s="1"/>
  <c r="AI214" i="15"/>
  <c r="AH214" i="15"/>
  <c r="AK214" i="15" s="1"/>
  <c r="AL213" i="15"/>
  <c r="AN213" i="15" s="1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N209" i="15" s="1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L206" i="15"/>
  <c r="AI206" i="15"/>
  <c r="AH206" i="15"/>
  <c r="AK206" i="15" s="1"/>
  <c r="AP205" i="15"/>
  <c r="AN205" i="15"/>
  <c r="AI205" i="15"/>
  <c r="AH205" i="15"/>
  <c r="AK205" i="15" s="1"/>
  <c r="AL204" i="15"/>
  <c r="AN204" i="15" s="1"/>
  <c r="AI204" i="15"/>
  <c r="AH204" i="15"/>
  <c r="AK204" i="15" s="1"/>
  <c r="AL203" i="15"/>
  <c r="AN203" i="15" s="1"/>
  <c r="AI203" i="15"/>
  <c r="AH203" i="15"/>
  <c r="AK203" i="15" s="1"/>
  <c r="AH200" i="15"/>
  <c r="V200" i="15"/>
  <c r="W200" i="15" s="1"/>
  <c r="T200" i="15"/>
  <c r="X200" i="15" s="1"/>
  <c r="Z200" i="15" s="1"/>
  <c r="S200" i="15"/>
  <c r="Q200" i="15"/>
  <c r="K200" i="15"/>
  <c r="AH199" i="15"/>
  <c r="V199" i="15"/>
  <c r="W199" i="15" s="1"/>
  <c r="T199" i="15"/>
  <c r="X199" i="15" s="1"/>
  <c r="Z199" i="15" s="1"/>
  <c r="S199" i="15"/>
  <c r="Q199" i="15"/>
  <c r="AH198" i="15"/>
  <c r="W198" i="15"/>
  <c r="V198" i="15"/>
  <c r="T198" i="15"/>
  <c r="X198" i="15" s="1"/>
  <c r="Z198" i="15" s="1"/>
  <c r="S198" i="15"/>
  <c r="Q198" i="15"/>
  <c r="AH197" i="15"/>
  <c r="W197" i="15"/>
  <c r="V197" i="15"/>
  <c r="T197" i="15"/>
  <c r="X197" i="15" s="1"/>
  <c r="Z197" i="15" s="1"/>
  <c r="S197" i="15"/>
  <c r="Q197" i="15"/>
  <c r="AH196" i="15"/>
  <c r="W196" i="15"/>
  <c r="V196" i="15"/>
  <c r="T196" i="15"/>
  <c r="X196" i="15" s="1"/>
  <c r="Z196" i="15" s="1"/>
  <c r="S196" i="15"/>
  <c r="Q196" i="15"/>
  <c r="AH195" i="15"/>
  <c r="W195" i="15"/>
  <c r="V195" i="15"/>
  <c r="T195" i="15"/>
  <c r="X195" i="15" s="1"/>
  <c r="Z195" i="15" s="1"/>
  <c r="S195" i="15"/>
  <c r="Q195" i="15"/>
  <c r="AH194" i="15"/>
  <c r="W194" i="15"/>
  <c r="V194" i="15"/>
  <c r="T194" i="15"/>
  <c r="X194" i="15" s="1"/>
  <c r="Z194" i="15" s="1"/>
  <c r="S194" i="15"/>
  <c r="Q194" i="15"/>
  <c r="AH193" i="15"/>
  <c r="W193" i="15"/>
  <c r="V193" i="15"/>
  <c r="T193" i="15"/>
  <c r="X193" i="15" s="1"/>
  <c r="Z193" i="15" s="1"/>
  <c r="S193" i="15"/>
  <c r="Q193" i="15"/>
  <c r="AH192" i="15"/>
  <c r="W192" i="15"/>
  <c r="V192" i="15"/>
  <c r="T192" i="15"/>
  <c r="X192" i="15" s="1"/>
  <c r="Z192" i="15" s="1"/>
  <c r="S192" i="15"/>
  <c r="Q192" i="15"/>
  <c r="AH191" i="15"/>
  <c r="W191" i="15"/>
  <c r="V191" i="15"/>
  <c r="T191" i="15"/>
  <c r="X191" i="15" s="1"/>
  <c r="Z191" i="15" s="1"/>
  <c r="S191" i="15"/>
  <c r="Q191" i="15"/>
  <c r="AH190" i="15"/>
  <c r="W190" i="15"/>
  <c r="V190" i="15"/>
  <c r="T190" i="15"/>
  <c r="X190" i="15" s="1"/>
  <c r="Z190" i="15" s="1"/>
  <c r="S190" i="15"/>
  <c r="Q190" i="15"/>
  <c r="AH189" i="15"/>
  <c r="W189" i="15"/>
  <c r="V189" i="15"/>
  <c r="T189" i="15"/>
  <c r="X189" i="15" s="1"/>
  <c r="Z189" i="15" s="1"/>
  <c r="S189" i="15"/>
  <c r="Q189" i="15"/>
  <c r="AH188" i="15"/>
  <c r="W188" i="15"/>
  <c r="V188" i="15"/>
  <c r="T188" i="15"/>
  <c r="X188" i="15" s="1"/>
  <c r="Z188" i="15" s="1"/>
  <c r="S188" i="15"/>
  <c r="Q188" i="15"/>
  <c r="AH187" i="15"/>
  <c r="W187" i="15"/>
  <c r="V187" i="15"/>
  <c r="T187" i="15"/>
  <c r="X187" i="15" s="1"/>
  <c r="Z187" i="15" s="1"/>
  <c r="S187" i="15"/>
  <c r="Q187" i="15"/>
  <c r="AH186" i="15"/>
  <c r="W186" i="15"/>
  <c r="V186" i="15"/>
  <c r="T186" i="15"/>
  <c r="X186" i="15" s="1"/>
  <c r="Z186" i="15" s="1"/>
  <c r="S186" i="15"/>
  <c r="Q186" i="15"/>
  <c r="AH185" i="15"/>
  <c r="W185" i="15"/>
  <c r="V185" i="15"/>
  <c r="T185" i="15"/>
  <c r="X185" i="15" s="1"/>
  <c r="Z185" i="15" s="1"/>
  <c r="S185" i="15"/>
  <c r="Q185" i="15"/>
  <c r="AH184" i="15"/>
  <c r="W184" i="15"/>
  <c r="V184" i="15"/>
  <c r="T184" i="15"/>
  <c r="X184" i="15" s="1"/>
  <c r="Z184" i="15" s="1"/>
  <c r="S184" i="15"/>
  <c r="Q184" i="15"/>
  <c r="AH183" i="15"/>
  <c r="W183" i="15"/>
  <c r="V183" i="15"/>
  <c r="T183" i="15"/>
  <c r="X183" i="15" s="1"/>
  <c r="Z183" i="15" s="1"/>
  <c r="S183" i="15"/>
  <c r="Q183" i="15"/>
  <c r="AH182" i="15"/>
  <c r="W182" i="15"/>
  <c r="V182" i="15"/>
  <c r="T182" i="15"/>
  <c r="X182" i="15" s="1"/>
  <c r="Z182" i="15" s="1"/>
  <c r="S182" i="15"/>
  <c r="Q182" i="15"/>
  <c r="AH181" i="15"/>
  <c r="W181" i="15"/>
  <c r="V181" i="15"/>
  <c r="T181" i="15"/>
  <c r="X181" i="15" s="1"/>
  <c r="Z181" i="15" s="1"/>
  <c r="S181" i="15"/>
  <c r="Q181" i="15"/>
  <c r="AH180" i="15"/>
  <c r="W180" i="15"/>
  <c r="V180" i="15"/>
  <c r="T180" i="15"/>
  <c r="X180" i="15" s="1"/>
  <c r="Z180" i="15" s="1"/>
  <c r="S180" i="15"/>
  <c r="Q180" i="15"/>
  <c r="AH179" i="15"/>
  <c r="W179" i="15"/>
  <c r="V179" i="15"/>
  <c r="T179" i="15"/>
  <c r="X179" i="15" s="1"/>
  <c r="Z179" i="15" s="1"/>
  <c r="S179" i="15"/>
  <c r="Q179" i="15"/>
  <c r="AH178" i="15"/>
  <c r="W178" i="15"/>
  <c r="V178" i="15"/>
  <c r="T178" i="15"/>
  <c r="X178" i="15" s="1"/>
  <c r="Z178" i="15" s="1"/>
  <c r="S178" i="15"/>
  <c r="Q178" i="15"/>
  <c r="AH177" i="15"/>
  <c r="W177" i="15"/>
  <c r="V177" i="15"/>
  <c r="T177" i="15"/>
  <c r="X177" i="15" s="1"/>
  <c r="Z177" i="15" s="1"/>
  <c r="S177" i="15"/>
  <c r="Q177" i="15"/>
  <c r="AH176" i="15"/>
  <c r="W176" i="15"/>
  <c r="V176" i="15"/>
  <c r="T176" i="15"/>
  <c r="X176" i="15" s="1"/>
  <c r="Z176" i="15" s="1"/>
  <c r="S176" i="15"/>
  <c r="Q176" i="15"/>
  <c r="AH175" i="15"/>
  <c r="W175" i="15"/>
  <c r="V175" i="15"/>
  <c r="T175" i="15"/>
  <c r="X175" i="15" s="1"/>
  <c r="Z175" i="15" s="1"/>
  <c r="S175" i="15"/>
  <c r="Q175" i="15"/>
  <c r="AH174" i="15"/>
  <c r="W174" i="15"/>
  <c r="V174" i="15"/>
  <c r="T174" i="15"/>
  <c r="X174" i="15" s="1"/>
  <c r="Z174" i="15" s="1"/>
  <c r="S174" i="15"/>
  <c r="Q174" i="15"/>
  <c r="AH173" i="15"/>
  <c r="W173" i="15"/>
  <c r="V173" i="15"/>
  <c r="T173" i="15"/>
  <c r="X173" i="15" s="1"/>
  <c r="Z173" i="15" s="1"/>
  <c r="S173" i="15"/>
  <c r="Q173" i="15"/>
  <c r="AH172" i="15"/>
  <c r="W172" i="15"/>
  <c r="V172" i="15"/>
  <c r="T172" i="15"/>
  <c r="X172" i="15" s="1"/>
  <c r="Z172" i="15" s="1"/>
  <c r="S172" i="15"/>
  <c r="Q172" i="15"/>
  <c r="AH171" i="15"/>
  <c r="W171" i="15"/>
  <c r="V171" i="15"/>
  <c r="T171" i="15"/>
  <c r="X171" i="15" s="1"/>
  <c r="Z171" i="15" s="1"/>
  <c r="S171" i="15"/>
  <c r="Q171" i="15"/>
  <c r="AH170" i="15"/>
  <c r="W170" i="15"/>
  <c r="V170" i="15"/>
  <c r="T170" i="15"/>
  <c r="X170" i="15" s="1"/>
  <c r="Z170" i="15" s="1"/>
  <c r="S170" i="15"/>
  <c r="Q170" i="15"/>
  <c r="AH169" i="15"/>
  <c r="W169" i="15"/>
  <c r="V169" i="15"/>
  <c r="T169" i="15"/>
  <c r="X169" i="15" s="1"/>
  <c r="Z169" i="15" s="1"/>
  <c r="S169" i="15"/>
  <c r="Q169" i="15"/>
  <c r="AH168" i="15"/>
  <c r="W168" i="15"/>
  <c r="V168" i="15"/>
  <c r="T168" i="15"/>
  <c r="X168" i="15" s="1"/>
  <c r="Z168" i="15" s="1"/>
  <c r="S168" i="15"/>
  <c r="Q168" i="15"/>
  <c r="AH167" i="15"/>
  <c r="W167" i="15"/>
  <c r="V167" i="15"/>
  <c r="T167" i="15"/>
  <c r="X167" i="15" s="1"/>
  <c r="Z167" i="15" s="1"/>
  <c r="S167" i="15"/>
  <c r="Q167" i="15"/>
  <c r="AH166" i="15"/>
  <c r="W166" i="15"/>
  <c r="V166" i="15"/>
  <c r="T166" i="15"/>
  <c r="X166" i="15" s="1"/>
  <c r="Z166" i="15" s="1"/>
  <c r="S166" i="15"/>
  <c r="Q166" i="15"/>
  <c r="AH165" i="15"/>
  <c r="W165" i="15"/>
  <c r="V165" i="15"/>
  <c r="T165" i="15"/>
  <c r="X165" i="15" s="1"/>
  <c r="Z165" i="15" s="1"/>
  <c r="S165" i="15"/>
  <c r="Q165" i="15"/>
  <c r="AH164" i="15"/>
  <c r="W164" i="15"/>
  <c r="V164" i="15"/>
  <c r="T164" i="15"/>
  <c r="X164" i="15" s="1"/>
  <c r="Z164" i="15" s="1"/>
  <c r="S164" i="15"/>
  <c r="Q164" i="15"/>
  <c r="AH163" i="15"/>
  <c r="W163" i="15"/>
  <c r="V163" i="15"/>
  <c r="T163" i="15"/>
  <c r="X163" i="15" s="1"/>
  <c r="Z163" i="15" s="1"/>
  <c r="S163" i="15"/>
  <c r="Q163" i="15"/>
  <c r="AH162" i="15"/>
  <c r="W162" i="15"/>
  <c r="V162" i="15"/>
  <c r="T162" i="15"/>
  <c r="X162" i="15" s="1"/>
  <c r="Z162" i="15" s="1"/>
  <c r="S162" i="15"/>
  <c r="Q162" i="15"/>
  <c r="AH161" i="15"/>
  <c r="W161" i="15"/>
  <c r="V161" i="15"/>
  <c r="T161" i="15"/>
  <c r="X161" i="15" s="1"/>
  <c r="Z161" i="15" s="1"/>
  <c r="S161" i="15"/>
  <c r="Q161" i="15"/>
  <c r="AH160" i="15"/>
  <c r="W160" i="15"/>
  <c r="V160" i="15"/>
  <c r="T160" i="15"/>
  <c r="X160" i="15" s="1"/>
  <c r="Z160" i="15" s="1"/>
  <c r="S160" i="15"/>
  <c r="Q160" i="15"/>
  <c r="AH159" i="15"/>
  <c r="W159" i="15"/>
  <c r="V159" i="15"/>
  <c r="T159" i="15"/>
  <c r="X159" i="15" s="1"/>
  <c r="Z159" i="15" s="1"/>
  <c r="S159" i="15"/>
  <c r="Q159" i="15"/>
  <c r="AH158" i="15"/>
  <c r="W158" i="15"/>
  <c r="V158" i="15"/>
  <c r="T158" i="15"/>
  <c r="X158" i="15" s="1"/>
  <c r="Z158" i="15" s="1"/>
  <c r="S158" i="15"/>
  <c r="Q158" i="15"/>
  <c r="AH157" i="15"/>
  <c r="W157" i="15"/>
  <c r="V157" i="15"/>
  <c r="T157" i="15"/>
  <c r="X157" i="15" s="1"/>
  <c r="Z157" i="15" s="1"/>
  <c r="S157" i="15"/>
  <c r="Q157" i="15"/>
  <c r="AH156" i="15"/>
  <c r="W156" i="15"/>
  <c r="V156" i="15"/>
  <c r="T156" i="15"/>
  <c r="X156" i="15" s="1"/>
  <c r="Z156" i="15" s="1"/>
  <c r="S156" i="15"/>
  <c r="Q156" i="15"/>
  <c r="AH155" i="15"/>
  <c r="W155" i="15"/>
  <c r="V155" i="15"/>
  <c r="T155" i="15"/>
  <c r="X155" i="15" s="1"/>
  <c r="Z155" i="15" s="1"/>
  <c r="S155" i="15"/>
  <c r="Q155" i="15"/>
  <c r="AH154" i="15"/>
  <c r="W154" i="15"/>
  <c r="V154" i="15"/>
  <c r="T154" i="15"/>
  <c r="X154" i="15" s="1"/>
  <c r="Z154" i="15" s="1"/>
  <c r="S154" i="15"/>
  <c r="Q154" i="15"/>
  <c r="AH153" i="15"/>
  <c r="W153" i="15"/>
  <c r="V153" i="15"/>
  <c r="T153" i="15"/>
  <c r="X153" i="15" s="1"/>
  <c r="Z153" i="15" s="1"/>
  <c r="S153" i="15"/>
  <c r="Q153" i="15"/>
  <c r="AH152" i="15"/>
  <c r="W152" i="15"/>
  <c r="V152" i="15"/>
  <c r="T152" i="15"/>
  <c r="X152" i="15" s="1"/>
  <c r="Z152" i="15" s="1"/>
  <c r="S152" i="15"/>
  <c r="Q152" i="15"/>
  <c r="AH151" i="15"/>
  <c r="W151" i="15"/>
  <c r="V151" i="15"/>
  <c r="T151" i="15"/>
  <c r="X151" i="15" s="1"/>
  <c r="Z151" i="15" s="1"/>
  <c r="S151" i="15"/>
  <c r="Q151" i="15"/>
  <c r="AH150" i="15"/>
  <c r="W150" i="15"/>
  <c r="V150" i="15"/>
  <c r="T150" i="15"/>
  <c r="X150" i="15" s="1"/>
  <c r="Z150" i="15" s="1"/>
  <c r="S150" i="15"/>
  <c r="Q150" i="15"/>
  <c r="AH149" i="15"/>
  <c r="W149" i="15"/>
  <c r="V149" i="15"/>
  <c r="T149" i="15"/>
  <c r="X149" i="15" s="1"/>
  <c r="Z149" i="15" s="1"/>
  <c r="S149" i="15"/>
  <c r="Q149" i="15"/>
  <c r="AH148" i="15"/>
  <c r="W148" i="15"/>
  <c r="V148" i="15"/>
  <c r="T148" i="15"/>
  <c r="X148" i="15" s="1"/>
  <c r="Z148" i="15" s="1"/>
  <c r="S148" i="15"/>
  <c r="Q148" i="15"/>
  <c r="AH147" i="15"/>
  <c r="W147" i="15"/>
  <c r="V147" i="15"/>
  <c r="T147" i="15"/>
  <c r="X147" i="15" s="1"/>
  <c r="Z147" i="15" s="1"/>
  <c r="S147" i="15"/>
  <c r="Q147" i="15"/>
  <c r="AH146" i="15"/>
  <c r="W146" i="15"/>
  <c r="V146" i="15"/>
  <c r="T146" i="15"/>
  <c r="X146" i="15" s="1"/>
  <c r="Z146" i="15" s="1"/>
  <c r="S146" i="15"/>
  <c r="Q146" i="15"/>
  <c r="AH145" i="15"/>
  <c r="W145" i="15"/>
  <c r="V145" i="15"/>
  <c r="T145" i="15"/>
  <c r="X145" i="15" s="1"/>
  <c r="Z145" i="15" s="1"/>
  <c r="S145" i="15"/>
  <c r="Q145" i="15"/>
  <c r="AH144" i="15"/>
  <c r="W144" i="15"/>
  <c r="V144" i="15"/>
  <c r="T144" i="15"/>
  <c r="X144" i="15" s="1"/>
  <c r="Z144" i="15" s="1"/>
  <c r="S144" i="15"/>
  <c r="Q144" i="15"/>
  <c r="AH143" i="15"/>
  <c r="W143" i="15"/>
  <c r="V143" i="15"/>
  <c r="T143" i="15"/>
  <c r="X143" i="15" s="1"/>
  <c r="Z143" i="15" s="1"/>
  <c r="S143" i="15"/>
  <c r="Q143" i="15"/>
  <c r="AH142" i="15"/>
  <c r="W142" i="15"/>
  <c r="V142" i="15"/>
  <c r="T142" i="15"/>
  <c r="X142" i="15" s="1"/>
  <c r="Z142" i="15" s="1"/>
  <c r="S142" i="15"/>
  <c r="Q142" i="15"/>
  <c r="AH141" i="15"/>
  <c r="W141" i="15"/>
  <c r="V141" i="15"/>
  <c r="T141" i="15"/>
  <c r="X141" i="15" s="1"/>
  <c r="Z141" i="15" s="1"/>
  <c r="S141" i="15"/>
  <c r="Q141" i="15"/>
  <c r="AH140" i="15"/>
  <c r="W140" i="15"/>
  <c r="V140" i="15"/>
  <c r="T140" i="15"/>
  <c r="X140" i="15" s="1"/>
  <c r="Z140" i="15" s="1"/>
  <c r="S140" i="15"/>
  <c r="Q140" i="15"/>
  <c r="AH139" i="15"/>
  <c r="W139" i="15"/>
  <c r="V139" i="15"/>
  <c r="T139" i="15"/>
  <c r="X139" i="15" s="1"/>
  <c r="Z139" i="15" s="1"/>
  <c r="S139" i="15"/>
  <c r="Q139" i="15"/>
  <c r="AH138" i="15"/>
  <c r="W138" i="15"/>
  <c r="V138" i="15"/>
  <c r="T138" i="15"/>
  <c r="X138" i="15" s="1"/>
  <c r="Z138" i="15" s="1"/>
  <c r="S138" i="15"/>
  <c r="Q138" i="15"/>
  <c r="AH137" i="15"/>
  <c r="W137" i="15"/>
  <c r="V137" i="15"/>
  <c r="T137" i="15"/>
  <c r="X137" i="15" s="1"/>
  <c r="Z137" i="15" s="1"/>
  <c r="S137" i="15"/>
  <c r="Q137" i="15"/>
  <c r="AH136" i="15"/>
  <c r="W136" i="15"/>
  <c r="V136" i="15"/>
  <c r="T136" i="15"/>
  <c r="X136" i="15" s="1"/>
  <c r="Z136" i="15" s="1"/>
  <c r="S136" i="15"/>
  <c r="Q136" i="15"/>
  <c r="AH135" i="15"/>
  <c r="W135" i="15"/>
  <c r="V135" i="15"/>
  <c r="T135" i="15"/>
  <c r="X135" i="15" s="1"/>
  <c r="Z135" i="15" s="1"/>
  <c r="S135" i="15"/>
  <c r="Q135" i="15"/>
  <c r="AH134" i="15"/>
  <c r="W134" i="15"/>
  <c r="V134" i="15"/>
  <c r="T134" i="15"/>
  <c r="X134" i="15" s="1"/>
  <c r="Z134" i="15" s="1"/>
  <c r="S134" i="15"/>
  <c r="Q134" i="15"/>
  <c r="AH133" i="15"/>
  <c r="W133" i="15"/>
  <c r="V133" i="15"/>
  <c r="T133" i="15"/>
  <c r="X133" i="15" s="1"/>
  <c r="Z133" i="15" s="1"/>
  <c r="S133" i="15"/>
  <c r="Q133" i="15"/>
  <c r="AH132" i="15"/>
  <c r="W132" i="15"/>
  <c r="V132" i="15"/>
  <c r="T132" i="15"/>
  <c r="X132" i="15" s="1"/>
  <c r="Z132" i="15" s="1"/>
  <c r="S132" i="15"/>
  <c r="Q132" i="15"/>
  <c r="AH131" i="15"/>
  <c r="W131" i="15"/>
  <c r="V131" i="15"/>
  <c r="T131" i="15"/>
  <c r="X131" i="15" s="1"/>
  <c r="Z131" i="15" s="1"/>
  <c r="S131" i="15"/>
  <c r="Q131" i="15"/>
  <c r="AH130" i="15"/>
  <c r="W130" i="15"/>
  <c r="V130" i="15"/>
  <c r="T130" i="15"/>
  <c r="X130" i="15" s="1"/>
  <c r="Z130" i="15" s="1"/>
  <c r="S130" i="15"/>
  <c r="Q130" i="15"/>
  <c r="AH129" i="15"/>
  <c r="W129" i="15"/>
  <c r="V129" i="15"/>
  <c r="T129" i="15"/>
  <c r="X129" i="15" s="1"/>
  <c r="Z129" i="15" s="1"/>
  <c r="S129" i="15"/>
  <c r="Q129" i="15"/>
  <c r="AH128" i="15"/>
  <c r="W128" i="15"/>
  <c r="V128" i="15"/>
  <c r="T128" i="15"/>
  <c r="X128" i="15" s="1"/>
  <c r="Z128" i="15" s="1"/>
  <c r="S128" i="15"/>
  <c r="Q128" i="15"/>
  <c r="AH127" i="15"/>
  <c r="W127" i="15"/>
  <c r="V127" i="15"/>
  <c r="T127" i="15"/>
  <c r="X127" i="15" s="1"/>
  <c r="Z127" i="15" s="1"/>
  <c r="S127" i="15"/>
  <c r="Q127" i="15"/>
  <c r="AH126" i="15"/>
  <c r="W126" i="15"/>
  <c r="V126" i="15"/>
  <c r="T126" i="15"/>
  <c r="X126" i="15" s="1"/>
  <c r="Z126" i="15" s="1"/>
  <c r="S126" i="15"/>
  <c r="Q126" i="15"/>
  <c r="AH125" i="15"/>
  <c r="W125" i="15"/>
  <c r="V125" i="15"/>
  <c r="T125" i="15"/>
  <c r="X125" i="15" s="1"/>
  <c r="Z125" i="15" s="1"/>
  <c r="S125" i="15"/>
  <c r="Q125" i="15"/>
  <c r="AH124" i="15"/>
  <c r="W124" i="15"/>
  <c r="V124" i="15"/>
  <c r="T124" i="15"/>
  <c r="X124" i="15" s="1"/>
  <c r="Z124" i="15" s="1"/>
  <c r="S124" i="15"/>
  <c r="Q124" i="15"/>
  <c r="AH123" i="15"/>
  <c r="W123" i="15"/>
  <c r="V123" i="15"/>
  <c r="T123" i="15"/>
  <c r="X123" i="15" s="1"/>
  <c r="Z123" i="15" s="1"/>
  <c r="S123" i="15"/>
  <c r="Q123" i="15"/>
  <c r="AH122" i="15"/>
  <c r="W122" i="15"/>
  <c r="V122" i="15"/>
  <c r="T122" i="15"/>
  <c r="X122" i="15" s="1"/>
  <c r="Z122" i="15" s="1"/>
  <c r="S122" i="15"/>
  <c r="Q122" i="15"/>
  <c r="AH121" i="15"/>
  <c r="W121" i="15"/>
  <c r="V121" i="15"/>
  <c r="T121" i="15"/>
  <c r="X121" i="15" s="1"/>
  <c r="Z121" i="15" s="1"/>
  <c r="S121" i="15"/>
  <c r="Q121" i="15"/>
  <c r="AH120" i="15"/>
  <c r="W120" i="15"/>
  <c r="V120" i="15"/>
  <c r="T120" i="15"/>
  <c r="X120" i="15" s="1"/>
  <c r="Z120" i="15" s="1"/>
  <c r="S120" i="15"/>
  <c r="Q120" i="15"/>
  <c r="AH119" i="15"/>
  <c r="W119" i="15"/>
  <c r="V119" i="15"/>
  <c r="T119" i="15"/>
  <c r="X119" i="15" s="1"/>
  <c r="Z119" i="15" s="1"/>
  <c r="S119" i="15"/>
  <c r="Q119" i="15"/>
  <c r="AH118" i="15"/>
  <c r="W118" i="15"/>
  <c r="V118" i="15"/>
  <c r="T118" i="15"/>
  <c r="X118" i="15" s="1"/>
  <c r="Z118" i="15" s="1"/>
  <c r="S118" i="15"/>
  <c r="Q118" i="15"/>
  <c r="AH117" i="15"/>
  <c r="W117" i="15"/>
  <c r="V117" i="15"/>
  <c r="T117" i="15"/>
  <c r="X117" i="15" s="1"/>
  <c r="Z117" i="15" s="1"/>
  <c r="S117" i="15"/>
  <c r="Q117" i="15"/>
  <c r="AH116" i="15"/>
  <c r="W116" i="15"/>
  <c r="V116" i="15"/>
  <c r="T116" i="15"/>
  <c r="X116" i="15" s="1"/>
  <c r="Z116" i="15" s="1"/>
  <c r="S116" i="15"/>
  <c r="Q116" i="15"/>
  <c r="AH115" i="15"/>
  <c r="W115" i="15"/>
  <c r="V115" i="15"/>
  <c r="T115" i="15"/>
  <c r="X115" i="15" s="1"/>
  <c r="Z115" i="15" s="1"/>
  <c r="S115" i="15"/>
  <c r="Q115" i="15"/>
  <c r="AH114" i="15"/>
  <c r="W114" i="15"/>
  <c r="V114" i="15"/>
  <c r="T114" i="15"/>
  <c r="X114" i="15" s="1"/>
  <c r="Z114" i="15" s="1"/>
  <c r="S114" i="15"/>
  <c r="Q114" i="15"/>
  <c r="AH113" i="15"/>
  <c r="W113" i="15"/>
  <c r="V113" i="15"/>
  <c r="T113" i="15"/>
  <c r="X113" i="15" s="1"/>
  <c r="Z113" i="15" s="1"/>
  <c r="S113" i="15"/>
  <c r="Q113" i="15"/>
  <c r="AH112" i="15"/>
  <c r="W112" i="15"/>
  <c r="V112" i="15"/>
  <c r="T112" i="15"/>
  <c r="X112" i="15" s="1"/>
  <c r="Z112" i="15" s="1"/>
  <c r="S112" i="15"/>
  <c r="Q112" i="15"/>
  <c r="AH111" i="15"/>
  <c r="W111" i="15"/>
  <c r="V111" i="15"/>
  <c r="T111" i="15"/>
  <c r="X111" i="15" s="1"/>
  <c r="Z111" i="15" s="1"/>
  <c r="S111" i="15"/>
  <c r="Q111" i="15"/>
  <c r="AH110" i="15"/>
  <c r="W110" i="15"/>
  <c r="V110" i="15"/>
  <c r="T110" i="15"/>
  <c r="X110" i="15" s="1"/>
  <c r="Z110" i="15" s="1"/>
  <c r="S110" i="15"/>
  <c r="Q110" i="15"/>
  <c r="AH109" i="15"/>
  <c r="W109" i="15"/>
  <c r="V109" i="15"/>
  <c r="T109" i="15"/>
  <c r="X109" i="15" s="1"/>
  <c r="Z109" i="15" s="1"/>
  <c r="S109" i="15"/>
  <c r="Q109" i="15"/>
  <c r="AH108" i="15"/>
  <c r="W108" i="15"/>
  <c r="V108" i="15"/>
  <c r="T108" i="15"/>
  <c r="X108" i="15" s="1"/>
  <c r="Z108" i="15" s="1"/>
  <c r="S108" i="15"/>
  <c r="Q108" i="15"/>
  <c r="AH107" i="15"/>
  <c r="W107" i="15"/>
  <c r="V107" i="15"/>
  <c r="T107" i="15"/>
  <c r="X107" i="15" s="1"/>
  <c r="Z107" i="15" s="1"/>
  <c r="S107" i="15"/>
  <c r="Q107" i="15"/>
  <c r="AH106" i="15"/>
  <c r="W106" i="15"/>
  <c r="V106" i="15"/>
  <c r="T106" i="15"/>
  <c r="X106" i="15" s="1"/>
  <c r="Z106" i="15" s="1"/>
  <c r="S106" i="15"/>
  <c r="Q106" i="15"/>
  <c r="AH105" i="15"/>
  <c r="W105" i="15"/>
  <c r="V105" i="15"/>
  <c r="T105" i="15"/>
  <c r="X105" i="15" s="1"/>
  <c r="Z105" i="15" s="1"/>
  <c r="S105" i="15"/>
  <c r="Q105" i="15"/>
  <c r="AH104" i="15"/>
  <c r="W104" i="15"/>
  <c r="V104" i="15"/>
  <c r="T104" i="15"/>
  <c r="X104" i="15" s="1"/>
  <c r="Z104" i="15" s="1"/>
  <c r="S104" i="15"/>
  <c r="Q104" i="15"/>
  <c r="AH103" i="15"/>
  <c r="W103" i="15"/>
  <c r="V103" i="15"/>
  <c r="T103" i="15"/>
  <c r="X103" i="15" s="1"/>
  <c r="Z103" i="15" s="1"/>
  <c r="S103" i="15"/>
  <c r="Q103" i="15"/>
  <c r="AH102" i="15"/>
  <c r="W102" i="15"/>
  <c r="V102" i="15"/>
  <c r="T102" i="15"/>
  <c r="X102" i="15" s="1"/>
  <c r="Z102" i="15" s="1"/>
  <c r="S102" i="15"/>
  <c r="Q102" i="15"/>
  <c r="AH101" i="15"/>
  <c r="W101" i="15"/>
  <c r="V101" i="15"/>
  <c r="T101" i="15"/>
  <c r="X101" i="15" s="1"/>
  <c r="Z101" i="15" s="1"/>
  <c r="S101" i="15"/>
  <c r="Q101" i="15"/>
  <c r="AH100" i="15"/>
  <c r="W100" i="15"/>
  <c r="V100" i="15"/>
  <c r="T100" i="15"/>
  <c r="X100" i="15" s="1"/>
  <c r="Z100" i="15" s="1"/>
  <c r="S100" i="15"/>
  <c r="Q100" i="15"/>
  <c r="AH99" i="15"/>
  <c r="W99" i="15"/>
  <c r="V99" i="15"/>
  <c r="T99" i="15"/>
  <c r="X99" i="15" s="1"/>
  <c r="Z99" i="15" s="1"/>
  <c r="S99" i="15"/>
  <c r="Q99" i="15"/>
  <c r="AH98" i="15"/>
  <c r="W98" i="15"/>
  <c r="V98" i="15"/>
  <c r="T98" i="15"/>
  <c r="X98" i="15" s="1"/>
  <c r="Z98" i="15" s="1"/>
  <c r="S98" i="15"/>
  <c r="Q98" i="15"/>
  <c r="AH97" i="15"/>
  <c r="W97" i="15"/>
  <c r="V97" i="15"/>
  <c r="T97" i="15"/>
  <c r="X97" i="15" s="1"/>
  <c r="Z97" i="15" s="1"/>
  <c r="S97" i="15"/>
  <c r="Q97" i="15"/>
  <c r="AH96" i="15"/>
  <c r="W96" i="15"/>
  <c r="V96" i="15"/>
  <c r="T96" i="15"/>
  <c r="X96" i="15" s="1"/>
  <c r="Z96" i="15" s="1"/>
  <c r="S96" i="15"/>
  <c r="Q96" i="15"/>
  <c r="AH95" i="15"/>
  <c r="W95" i="15"/>
  <c r="V95" i="15"/>
  <c r="T95" i="15"/>
  <c r="X95" i="15" s="1"/>
  <c r="Z95" i="15" s="1"/>
  <c r="S95" i="15"/>
  <c r="Q95" i="15"/>
  <c r="AH94" i="15"/>
  <c r="W94" i="15"/>
  <c r="V94" i="15"/>
  <c r="T94" i="15"/>
  <c r="X94" i="15" s="1"/>
  <c r="Z94" i="15" s="1"/>
  <c r="S94" i="15"/>
  <c r="Q94" i="15"/>
  <c r="AH93" i="15"/>
  <c r="W93" i="15"/>
  <c r="V93" i="15"/>
  <c r="T93" i="15"/>
  <c r="X93" i="15" s="1"/>
  <c r="Z93" i="15" s="1"/>
  <c r="S93" i="15"/>
  <c r="Q93" i="15"/>
  <c r="AH92" i="15"/>
  <c r="W92" i="15"/>
  <c r="V92" i="15"/>
  <c r="T92" i="15"/>
  <c r="X92" i="15" s="1"/>
  <c r="Z92" i="15" s="1"/>
  <c r="S92" i="15"/>
  <c r="Q92" i="15"/>
  <c r="AH91" i="15"/>
  <c r="W91" i="15"/>
  <c r="V91" i="15"/>
  <c r="T91" i="15"/>
  <c r="X91" i="15" s="1"/>
  <c r="Z91" i="15" s="1"/>
  <c r="S91" i="15"/>
  <c r="Q91" i="15"/>
  <c r="AH90" i="15"/>
  <c r="W90" i="15"/>
  <c r="V90" i="15"/>
  <c r="T90" i="15"/>
  <c r="X90" i="15" s="1"/>
  <c r="Z90" i="15" s="1"/>
  <c r="S90" i="15"/>
  <c r="Q90" i="15"/>
  <c r="AH89" i="15"/>
  <c r="W89" i="15"/>
  <c r="V89" i="15"/>
  <c r="T89" i="15"/>
  <c r="X89" i="15" s="1"/>
  <c r="Z89" i="15" s="1"/>
  <c r="S89" i="15"/>
  <c r="Q89" i="15"/>
  <c r="AH88" i="15"/>
  <c r="W88" i="15"/>
  <c r="V88" i="15"/>
  <c r="T88" i="15"/>
  <c r="X88" i="15" s="1"/>
  <c r="Z88" i="15" s="1"/>
  <c r="S88" i="15"/>
  <c r="Q88" i="15"/>
  <c r="AH87" i="15"/>
  <c r="AG87" i="15"/>
  <c r="V87" i="15"/>
  <c r="W87" i="15" s="1"/>
  <c r="T87" i="15"/>
  <c r="X87" i="15" s="1"/>
  <c r="Z87" i="15" s="1"/>
  <c r="S87" i="15"/>
  <c r="Q87" i="15"/>
  <c r="K87" i="15"/>
  <c r="AH86" i="15"/>
  <c r="W86" i="15"/>
  <c r="V86" i="15"/>
  <c r="AG86" i="15" s="1"/>
  <c r="T86" i="15"/>
  <c r="X86" i="15" s="1"/>
  <c r="Z86" i="15" s="1"/>
  <c r="S86" i="15"/>
  <c r="Q86" i="15"/>
  <c r="K86" i="15"/>
  <c r="AH85" i="15"/>
  <c r="AG85" i="15"/>
  <c r="V85" i="15"/>
  <c r="W85" i="15" s="1"/>
  <c r="T85" i="15"/>
  <c r="X85" i="15" s="1"/>
  <c r="Z85" i="15" s="1"/>
  <c r="S85" i="15"/>
  <c r="Q85" i="15"/>
  <c r="K85" i="15"/>
  <c r="AH84" i="15"/>
  <c r="W84" i="15"/>
  <c r="V84" i="15"/>
  <c r="AG84" i="15" s="1"/>
  <c r="T84" i="15"/>
  <c r="X84" i="15" s="1"/>
  <c r="Z84" i="15" s="1"/>
  <c r="S84" i="15"/>
  <c r="Q84" i="15"/>
  <c r="K84" i="15"/>
  <c r="AH83" i="15"/>
  <c r="AG83" i="15"/>
  <c r="V83" i="15"/>
  <c r="W83" i="15" s="1"/>
  <c r="T83" i="15"/>
  <c r="X83" i="15" s="1"/>
  <c r="Z83" i="15" s="1"/>
  <c r="S83" i="15"/>
  <c r="Q83" i="15"/>
  <c r="K83" i="15"/>
  <c r="AH82" i="15"/>
  <c r="W82" i="15"/>
  <c r="V82" i="15"/>
  <c r="AG82" i="15" s="1"/>
  <c r="T82" i="15"/>
  <c r="X82" i="15" s="1"/>
  <c r="Z82" i="15" s="1"/>
  <c r="S82" i="15"/>
  <c r="Q82" i="15"/>
  <c r="K82" i="15"/>
  <c r="AH81" i="15"/>
  <c r="AG81" i="15"/>
  <c r="V81" i="15"/>
  <c r="W81" i="15" s="1"/>
  <c r="T81" i="15"/>
  <c r="X81" i="15" s="1"/>
  <c r="Z81" i="15" s="1"/>
  <c r="S81" i="15"/>
  <c r="Q81" i="15"/>
  <c r="K81" i="15"/>
  <c r="AH80" i="15"/>
  <c r="W80" i="15"/>
  <c r="V80" i="15"/>
  <c r="AG80" i="15" s="1"/>
  <c r="T80" i="15"/>
  <c r="X80" i="15" s="1"/>
  <c r="Z80" i="15" s="1"/>
  <c r="S80" i="15"/>
  <c r="Q80" i="15"/>
  <c r="K80" i="15"/>
  <c r="AH79" i="15"/>
  <c r="AG79" i="15"/>
  <c r="V79" i="15"/>
  <c r="W79" i="15" s="1"/>
  <c r="T79" i="15"/>
  <c r="X79" i="15" s="1"/>
  <c r="Z79" i="15" s="1"/>
  <c r="S79" i="15"/>
  <c r="Q79" i="15"/>
  <c r="K79" i="15"/>
  <c r="AH78" i="15"/>
  <c r="W78" i="15"/>
  <c r="V78" i="15"/>
  <c r="AG78" i="15" s="1"/>
  <c r="T78" i="15"/>
  <c r="X78" i="15" s="1"/>
  <c r="Z78" i="15" s="1"/>
  <c r="S78" i="15"/>
  <c r="Q78" i="15"/>
  <c r="K78" i="15"/>
  <c r="AH77" i="15"/>
  <c r="AG77" i="15"/>
  <c r="V77" i="15"/>
  <c r="W77" i="15" s="1"/>
  <c r="T77" i="15"/>
  <c r="X77" i="15" s="1"/>
  <c r="Z77" i="15" s="1"/>
  <c r="S77" i="15"/>
  <c r="Q77" i="15"/>
  <c r="K77" i="15"/>
  <c r="AH76" i="15"/>
  <c r="W76" i="15"/>
  <c r="V76" i="15"/>
  <c r="AG76" i="15" s="1"/>
  <c r="T76" i="15"/>
  <c r="X76" i="15" s="1"/>
  <c r="Z76" i="15" s="1"/>
  <c r="S76" i="15"/>
  <c r="Q76" i="15"/>
  <c r="K76" i="15"/>
  <c r="AH75" i="15"/>
  <c r="AG75" i="15"/>
  <c r="V75" i="15"/>
  <c r="W75" i="15" s="1"/>
  <c r="T75" i="15"/>
  <c r="X75" i="15" s="1"/>
  <c r="Z75" i="15" s="1"/>
  <c r="S75" i="15"/>
  <c r="Q75" i="15"/>
  <c r="K75" i="15"/>
  <c r="AH74" i="15"/>
  <c r="W74" i="15"/>
  <c r="V74" i="15"/>
  <c r="AG74" i="15" s="1"/>
  <c r="T74" i="15"/>
  <c r="X74" i="15" s="1"/>
  <c r="Z74" i="15" s="1"/>
  <c r="S74" i="15"/>
  <c r="Q74" i="15"/>
  <c r="K74" i="15"/>
  <c r="AH73" i="15"/>
  <c r="AG73" i="15"/>
  <c r="V73" i="15"/>
  <c r="W73" i="15" s="1"/>
  <c r="T73" i="15"/>
  <c r="X73" i="15" s="1"/>
  <c r="Z73" i="15" s="1"/>
  <c r="S73" i="15"/>
  <c r="Q73" i="15"/>
  <c r="K73" i="15"/>
  <c r="AH72" i="15"/>
  <c r="W72" i="15"/>
  <c r="V72" i="15"/>
  <c r="AG72" i="15" s="1"/>
  <c r="T72" i="15"/>
  <c r="X72" i="15" s="1"/>
  <c r="Z72" i="15" s="1"/>
  <c r="S72" i="15"/>
  <c r="Q72" i="15"/>
  <c r="K72" i="15"/>
  <c r="AH71" i="15"/>
  <c r="AG71" i="15"/>
  <c r="V71" i="15"/>
  <c r="W71" i="15" s="1"/>
  <c r="T71" i="15"/>
  <c r="X71" i="15" s="1"/>
  <c r="Z71" i="15" s="1"/>
  <c r="S71" i="15"/>
  <c r="Q71" i="15"/>
  <c r="K71" i="15"/>
  <c r="AH70" i="15"/>
  <c r="W70" i="15"/>
  <c r="V70" i="15"/>
  <c r="AG70" i="15" s="1"/>
  <c r="T70" i="15"/>
  <c r="X70" i="15" s="1"/>
  <c r="Z70" i="15" s="1"/>
  <c r="S70" i="15"/>
  <c r="Q70" i="15"/>
  <c r="K70" i="15"/>
  <c r="AH69" i="15"/>
  <c r="AG69" i="15"/>
  <c r="V69" i="15"/>
  <c r="W69" i="15" s="1"/>
  <c r="T69" i="15"/>
  <c r="X69" i="15" s="1"/>
  <c r="Z69" i="15" s="1"/>
  <c r="S69" i="15"/>
  <c r="Q69" i="15"/>
  <c r="K69" i="15"/>
  <c r="AH68" i="15"/>
  <c r="W68" i="15"/>
  <c r="V68" i="15"/>
  <c r="AG68" i="15" s="1"/>
  <c r="T68" i="15"/>
  <c r="X68" i="15" s="1"/>
  <c r="Z68" i="15" s="1"/>
  <c r="S68" i="15"/>
  <c r="Q68" i="15"/>
  <c r="K68" i="15"/>
  <c r="AH67" i="15"/>
  <c r="AG67" i="15"/>
  <c r="V67" i="15"/>
  <c r="W67" i="15" s="1"/>
  <c r="T67" i="15"/>
  <c r="X67" i="15" s="1"/>
  <c r="Z67" i="15" s="1"/>
  <c r="S67" i="15"/>
  <c r="Q67" i="15"/>
  <c r="K67" i="15"/>
  <c r="AH66" i="15"/>
  <c r="W66" i="15"/>
  <c r="V66" i="15"/>
  <c r="AG66" i="15" s="1"/>
  <c r="T66" i="15"/>
  <c r="X66" i="15" s="1"/>
  <c r="Z66" i="15" s="1"/>
  <c r="S66" i="15"/>
  <c r="Q66" i="15"/>
  <c r="K66" i="15"/>
  <c r="AH65" i="15"/>
  <c r="AG65" i="15"/>
  <c r="V65" i="15"/>
  <c r="W65" i="15" s="1"/>
  <c r="T65" i="15"/>
  <c r="X65" i="15" s="1"/>
  <c r="Z65" i="15" s="1"/>
  <c r="S65" i="15"/>
  <c r="Q65" i="15"/>
  <c r="K65" i="15"/>
  <c r="AH64" i="15"/>
  <c r="W64" i="15"/>
  <c r="V64" i="15"/>
  <c r="AG64" i="15" s="1"/>
  <c r="T64" i="15"/>
  <c r="X64" i="15" s="1"/>
  <c r="Z64" i="15" s="1"/>
  <c r="S64" i="15"/>
  <c r="Q64" i="15"/>
  <c r="K64" i="15"/>
  <c r="AH63" i="15"/>
  <c r="AG63" i="15"/>
  <c r="V63" i="15"/>
  <c r="W63" i="15" s="1"/>
  <c r="T63" i="15"/>
  <c r="X63" i="15" s="1"/>
  <c r="Z63" i="15" s="1"/>
  <c r="S63" i="15"/>
  <c r="Q63" i="15"/>
  <c r="K63" i="15"/>
  <c r="AH62" i="15"/>
  <c r="W62" i="15"/>
  <c r="V62" i="15"/>
  <c r="AG62" i="15" s="1"/>
  <c r="T62" i="15"/>
  <c r="X62" i="15" s="1"/>
  <c r="Z62" i="15" s="1"/>
  <c r="S62" i="15"/>
  <c r="Q62" i="15"/>
  <c r="K62" i="15"/>
  <c r="AH61" i="15"/>
  <c r="AG61" i="15"/>
  <c r="V61" i="15"/>
  <c r="W61" i="15" s="1"/>
  <c r="T61" i="15"/>
  <c r="X61" i="15" s="1"/>
  <c r="Z61" i="15" s="1"/>
  <c r="S61" i="15"/>
  <c r="Q61" i="15"/>
  <c r="K61" i="15"/>
  <c r="AH60" i="15"/>
  <c r="W60" i="15"/>
  <c r="V60" i="15"/>
  <c r="AG60" i="15" s="1"/>
  <c r="T60" i="15"/>
  <c r="X60" i="15" s="1"/>
  <c r="Z60" i="15" s="1"/>
  <c r="S60" i="15"/>
  <c r="Q60" i="15"/>
  <c r="K60" i="15"/>
  <c r="AH59" i="15"/>
  <c r="AG59" i="15"/>
  <c r="V59" i="15"/>
  <c r="W59" i="15" s="1"/>
  <c r="T59" i="15"/>
  <c r="X59" i="15" s="1"/>
  <c r="Z59" i="15" s="1"/>
  <c r="S59" i="15"/>
  <c r="Q59" i="15"/>
  <c r="K59" i="15"/>
  <c r="AH58" i="15"/>
  <c r="W58" i="15"/>
  <c r="V58" i="15"/>
  <c r="AG58" i="15" s="1"/>
  <c r="T58" i="15"/>
  <c r="X58" i="15" s="1"/>
  <c r="Z58" i="15" s="1"/>
  <c r="S58" i="15"/>
  <c r="Q58" i="15"/>
  <c r="K58" i="15"/>
  <c r="AH57" i="15"/>
  <c r="AG57" i="15"/>
  <c r="V57" i="15"/>
  <c r="W57" i="15" s="1"/>
  <c r="T57" i="15"/>
  <c r="X57" i="15" s="1"/>
  <c r="Z57" i="15" s="1"/>
  <c r="S57" i="15"/>
  <c r="Q57" i="15"/>
  <c r="K57" i="15"/>
  <c r="AH56" i="15"/>
  <c r="W56" i="15"/>
  <c r="V56" i="15"/>
  <c r="AG56" i="15" s="1"/>
  <c r="T56" i="15"/>
  <c r="X56" i="15" s="1"/>
  <c r="Z56" i="15" s="1"/>
  <c r="S56" i="15"/>
  <c r="Q56" i="15"/>
  <c r="K56" i="15"/>
  <c r="AH55" i="15"/>
  <c r="AG55" i="15"/>
  <c r="V55" i="15"/>
  <c r="W55" i="15" s="1"/>
  <c r="T55" i="15"/>
  <c r="X55" i="15" s="1"/>
  <c r="Z55" i="15" s="1"/>
  <c r="S55" i="15"/>
  <c r="Q55" i="15"/>
  <c r="K55" i="15"/>
  <c r="AH54" i="15"/>
  <c r="V54" i="15"/>
  <c r="AG54" i="15" s="1"/>
  <c r="T54" i="15"/>
  <c r="X54" i="15" s="1"/>
  <c r="Z54" i="15" s="1"/>
  <c r="S54" i="15"/>
  <c r="Q54" i="15"/>
  <c r="K54" i="15"/>
  <c r="AH53" i="15"/>
  <c r="V53" i="15"/>
  <c r="W53" i="15" s="1"/>
  <c r="T53" i="15"/>
  <c r="X53" i="15" s="1"/>
  <c r="Z53" i="15" s="1"/>
  <c r="S53" i="15"/>
  <c r="Q53" i="15"/>
  <c r="K53" i="15"/>
  <c r="AH52" i="15"/>
  <c r="W52" i="15"/>
  <c r="V52" i="15"/>
  <c r="AG52" i="15" s="1"/>
  <c r="T52" i="15"/>
  <c r="X52" i="15" s="1"/>
  <c r="Z52" i="15" s="1"/>
  <c r="S52" i="15"/>
  <c r="Q52" i="15"/>
  <c r="K52" i="15"/>
  <c r="AH51" i="15"/>
  <c r="V51" i="15"/>
  <c r="W51" i="15" s="1"/>
  <c r="T51" i="15"/>
  <c r="X51" i="15" s="1"/>
  <c r="Z51" i="15" s="1"/>
  <c r="S51" i="15"/>
  <c r="Q51" i="15"/>
  <c r="K51" i="15"/>
  <c r="AH50" i="15"/>
  <c r="V50" i="15"/>
  <c r="AG50" i="15" s="1"/>
  <c r="T50" i="15"/>
  <c r="X50" i="15" s="1"/>
  <c r="Z50" i="15" s="1"/>
  <c r="S50" i="15"/>
  <c r="Q50" i="15"/>
  <c r="K50" i="15"/>
  <c r="AH49" i="15"/>
  <c r="AG49" i="15"/>
  <c r="W49" i="15"/>
  <c r="V49" i="15"/>
  <c r="T49" i="15"/>
  <c r="X49" i="15" s="1"/>
  <c r="Z49" i="15" s="1"/>
  <c r="S49" i="15"/>
  <c r="Q49" i="15"/>
  <c r="K49" i="15"/>
  <c r="AH48" i="15"/>
  <c r="V48" i="15"/>
  <c r="AG48" i="15" s="1"/>
  <c r="T48" i="15"/>
  <c r="X48" i="15" s="1"/>
  <c r="Z48" i="15" s="1"/>
  <c r="S48" i="15"/>
  <c r="Q48" i="15"/>
  <c r="K48" i="15"/>
  <c r="AH47" i="15"/>
  <c r="V47" i="15"/>
  <c r="W47" i="15" s="1"/>
  <c r="T47" i="15"/>
  <c r="X47" i="15" s="1"/>
  <c r="Z47" i="15" s="1"/>
  <c r="S47" i="15"/>
  <c r="Q47" i="15"/>
  <c r="K47" i="15"/>
  <c r="AH46" i="15"/>
  <c r="V46" i="15"/>
  <c r="AG46" i="15" s="1"/>
  <c r="T46" i="15"/>
  <c r="X46" i="15" s="1"/>
  <c r="Z46" i="15" s="1"/>
  <c r="S46" i="15"/>
  <c r="Q46" i="15"/>
  <c r="K46" i="15"/>
  <c r="AH45" i="15"/>
  <c r="AG45" i="15"/>
  <c r="K45" i="15"/>
  <c r="AH44" i="15"/>
  <c r="AG44" i="15"/>
  <c r="K44" i="15"/>
  <c r="AH43" i="15"/>
  <c r="V43" i="15"/>
  <c r="AG43" i="15" s="1"/>
  <c r="T43" i="15"/>
  <c r="X43" i="15" s="1"/>
  <c r="Z43" i="15" s="1"/>
  <c r="S43" i="15"/>
  <c r="Q43" i="15"/>
  <c r="K43" i="15"/>
  <c r="AH42" i="15"/>
  <c r="W42" i="15"/>
  <c r="V42" i="15"/>
  <c r="AG42" i="15" s="1"/>
  <c r="T42" i="15"/>
  <c r="X42" i="15" s="1"/>
  <c r="Z42" i="15" s="1"/>
  <c r="S42" i="15"/>
  <c r="Q42" i="15"/>
  <c r="K42" i="15"/>
  <c r="AH41" i="15"/>
  <c r="V41" i="15"/>
  <c r="AG41" i="15" s="1"/>
  <c r="T41" i="15"/>
  <c r="X41" i="15" s="1"/>
  <c r="Z41" i="15" s="1"/>
  <c r="S41" i="15"/>
  <c r="Q41" i="15"/>
  <c r="K41" i="15"/>
  <c r="AH40" i="15"/>
  <c r="V40" i="15"/>
  <c r="AG40" i="15" s="1"/>
  <c r="T40" i="15"/>
  <c r="X40" i="15" s="1"/>
  <c r="Z40" i="15" s="1"/>
  <c r="S40" i="15"/>
  <c r="Q40" i="15"/>
  <c r="K40" i="15"/>
  <c r="AH39" i="15"/>
  <c r="AG39" i="15"/>
  <c r="V39" i="15"/>
  <c r="W39" i="15" s="1"/>
  <c r="T39" i="15"/>
  <c r="X39" i="15" s="1"/>
  <c r="Z39" i="15" s="1"/>
  <c r="S39" i="15"/>
  <c r="Q39" i="15"/>
  <c r="K39" i="15"/>
  <c r="AH38" i="15"/>
  <c r="W38" i="15"/>
  <c r="V38" i="15"/>
  <c r="AG38" i="15" s="1"/>
  <c r="T38" i="15"/>
  <c r="X38" i="15" s="1"/>
  <c r="Z38" i="15" s="1"/>
  <c r="S38" i="15"/>
  <c r="Q38" i="15"/>
  <c r="K38" i="15"/>
  <c r="AH37" i="15"/>
  <c r="AG37" i="15"/>
  <c r="W37" i="15"/>
  <c r="V37" i="15"/>
  <c r="T37" i="15"/>
  <c r="X37" i="15" s="1"/>
  <c r="Z37" i="15" s="1"/>
  <c r="S37" i="15"/>
  <c r="Q37" i="15"/>
  <c r="K37" i="15"/>
  <c r="AH36" i="15"/>
  <c r="W36" i="15"/>
  <c r="V36" i="15"/>
  <c r="AG36" i="15" s="1"/>
  <c r="T36" i="15"/>
  <c r="X36" i="15" s="1"/>
  <c r="Z36" i="15" s="1"/>
  <c r="S36" i="15"/>
  <c r="Q36" i="15"/>
  <c r="K36" i="15"/>
  <c r="AH35" i="15"/>
  <c r="V35" i="15"/>
  <c r="AG35" i="15" s="1"/>
  <c r="T35" i="15"/>
  <c r="X35" i="15" s="1"/>
  <c r="Z35" i="15" s="1"/>
  <c r="S35" i="15"/>
  <c r="Q35" i="15"/>
  <c r="K35" i="15"/>
  <c r="AH34" i="15"/>
  <c r="V34" i="15"/>
  <c r="AG34" i="15" s="1"/>
  <c r="T34" i="15"/>
  <c r="X34" i="15" s="1"/>
  <c r="Z34" i="15" s="1"/>
  <c r="S34" i="15"/>
  <c r="Q34" i="15"/>
  <c r="K34" i="15"/>
  <c r="AH33" i="15"/>
  <c r="V33" i="15"/>
  <c r="AG33" i="15" s="1"/>
  <c r="T33" i="15"/>
  <c r="X33" i="15" s="1"/>
  <c r="Z33" i="15" s="1"/>
  <c r="S33" i="15"/>
  <c r="Q33" i="15"/>
  <c r="K33" i="15"/>
  <c r="AH32" i="15"/>
  <c r="V32" i="15"/>
  <c r="AG32" i="15" s="1"/>
  <c r="T32" i="15"/>
  <c r="X32" i="15" s="1"/>
  <c r="Z32" i="15" s="1"/>
  <c r="S32" i="15"/>
  <c r="Q32" i="15"/>
  <c r="K32" i="15"/>
  <c r="AH31" i="15"/>
  <c r="AG31" i="15"/>
  <c r="W31" i="15"/>
  <c r="V31" i="15"/>
  <c r="T31" i="15"/>
  <c r="X31" i="15" s="1"/>
  <c r="Z31" i="15" s="1"/>
  <c r="S31" i="15"/>
  <c r="Q31" i="15"/>
  <c r="K31" i="15"/>
  <c r="AH30" i="15"/>
  <c r="W30" i="15"/>
  <c r="V30" i="15"/>
  <c r="AG30" i="15" s="1"/>
  <c r="T30" i="15"/>
  <c r="X30" i="15" s="1"/>
  <c r="Z30" i="15" s="1"/>
  <c r="S30" i="15"/>
  <c r="Q30" i="15"/>
  <c r="K30" i="15"/>
  <c r="AH29" i="15"/>
  <c r="AG29" i="15"/>
  <c r="W29" i="15"/>
  <c r="V29" i="15"/>
  <c r="T29" i="15"/>
  <c r="X29" i="15" s="1"/>
  <c r="Z29" i="15" s="1"/>
  <c r="S29" i="15"/>
  <c r="Q29" i="15"/>
  <c r="K29" i="15"/>
  <c r="AH28" i="15"/>
  <c r="V28" i="15"/>
  <c r="AG28" i="15" s="1"/>
  <c r="T28" i="15"/>
  <c r="X28" i="15" s="1"/>
  <c r="Z28" i="15" s="1"/>
  <c r="S28" i="15"/>
  <c r="Q28" i="15"/>
  <c r="K28" i="15"/>
  <c r="AH27" i="15"/>
  <c r="V27" i="15"/>
  <c r="AG27" i="15" s="1"/>
  <c r="T27" i="15"/>
  <c r="X27" i="15" s="1"/>
  <c r="Z27" i="15" s="1"/>
  <c r="S27" i="15"/>
  <c r="Q27" i="15"/>
  <c r="K27" i="15"/>
  <c r="AH26" i="15"/>
  <c r="W26" i="15"/>
  <c r="V26" i="15"/>
  <c r="AG26" i="15" s="1"/>
  <c r="T26" i="15"/>
  <c r="X26" i="15" s="1"/>
  <c r="Z26" i="15" s="1"/>
  <c r="S26" i="15"/>
  <c r="Q26" i="15"/>
  <c r="K26" i="15"/>
  <c r="AH25" i="15"/>
  <c r="AG25" i="15"/>
  <c r="V25" i="15"/>
  <c r="W25" i="15" s="1"/>
  <c r="T25" i="15"/>
  <c r="X25" i="15" s="1"/>
  <c r="Z25" i="15" s="1"/>
  <c r="S25" i="15"/>
  <c r="Q25" i="15"/>
  <c r="K25" i="15"/>
  <c r="AH24" i="15"/>
  <c r="W24" i="15"/>
  <c r="V24" i="15"/>
  <c r="AG24" i="15" s="1"/>
  <c r="T24" i="15"/>
  <c r="X24" i="15" s="1"/>
  <c r="Z24" i="15" s="1"/>
  <c r="S24" i="15"/>
  <c r="Q24" i="15"/>
  <c r="K24" i="15"/>
  <c r="AH23" i="15"/>
  <c r="AG23" i="15"/>
  <c r="W23" i="15"/>
  <c r="V23" i="15"/>
  <c r="T23" i="15"/>
  <c r="X23" i="15" s="1"/>
  <c r="Z23" i="15" s="1"/>
  <c r="S23" i="15"/>
  <c r="Q23" i="15"/>
  <c r="K23" i="15"/>
  <c r="AH22" i="15"/>
  <c r="V22" i="15"/>
  <c r="AG22" i="15" s="1"/>
  <c r="T22" i="15"/>
  <c r="X22" i="15" s="1"/>
  <c r="Z22" i="15" s="1"/>
  <c r="S22" i="15"/>
  <c r="Q22" i="15"/>
  <c r="K22" i="15"/>
  <c r="AH21" i="15"/>
  <c r="V21" i="15"/>
  <c r="AG21" i="15" s="1"/>
  <c r="T21" i="15"/>
  <c r="X21" i="15" s="1"/>
  <c r="Z21" i="15" s="1"/>
  <c r="S21" i="15"/>
  <c r="Q21" i="15"/>
  <c r="K21" i="15"/>
  <c r="AH20" i="15"/>
  <c r="V20" i="15"/>
  <c r="AG20" i="15" s="1"/>
  <c r="T20" i="15"/>
  <c r="X20" i="15" s="1"/>
  <c r="Z20" i="15" s="1"/>
  <c r="S20" i="15"/>
  <c r="Q20" i="15"/>
  <c r="K20" i="15"/>
  <c r="AH19" i="15"/>
  <c r="V19" i="15"/>
  <c r="AG19" i="15" s="1"/>
  <c r="T19" i="15"/>
  <c r="X19" i="15" s="1"/>
  <c r="Z19" i="15" s="1"/>
  <c r="S19" i="15"/>
  <c r="Q19" i="15"/>
  <c r="K19" i="15"/>
  <c r="AH18" i="15"/>
  <c r="V18" i="15"/>
  <c r="AG18" i="15" s="1"/>
  <c r="T18" i="15"/>
  <c r="X18" i="15" s="1"/>
  <c r="Z18" i="15" s="1"/>
  <c r="S18" i="15"/>
  <c r="Q18" i="15"/>
  <c r="K18" i="15"/>
  <c r="AH17" i="15"/>
  <c r="V17" i="15"/>
  <c r="AG17" i="15" s="1"/>
  <c r="T17" i="15"/>
  <c r="X17" i="15" s="1"/>
  <c r="Z17" i="15" s="1"/>
  <c r="S17" i="15"/>
  <c r="Q17" i="15"/>
  <c r="K17" i="15"/>
  <c r="AH16" i="15"/>
  <c r="W16" i="15"/>
  <c r="V16" i="15"/>
  <c r="AG16" i="15" s="1"/>
  <c r="T16" i="15"/>
  <c r="X16" i="15" s="1"/>
  <c r="Z16" i="15" s="1"/>
  <c r="S16" i="15"/>
  <c r="Q16" i="15"/>
  <c r="K16" i="15"/>
  <c r="AH15" i="15"/>
  <c r="AG15" i="15"/>
  <c r="V15" i="15"/>
  <c r="W15" i="15" s="1"/>
  <c r="T15" i="15"/>
  <c r="X15" i="15" s="1"/>
  <c r="Z15" i="15" s="1"/>
  <c r="S15" i="15"/>
  <c r="Q15" i="15"/>
  <c r="K15" i="15"/>
  <c r="AH14" i="15"/>
  <c r="V14" i="15"/>
  <c r="AG14" i="15" s="1"/>
  <c r="T14" i="15"/>
  <c r="X14" i="15" s="1"/>
  <c r="Z14" i="15" s="1"/>
  <c r="S14" i="15"/>
  <c r="Q14" i="15"/>
  <c r="K14" i="15"/>
  <c r="AH13" i="15"/>
  <c r="AG13" i="15"/>
  <c r="V13" i="15"/>
  <c r="W13" i="15" s="1"/>
  <c r="T13" i="15"/>
  <c r="X13" i="15" s="1"/>
  <c r="Z13" i="15" s="1"/>
  <c r="S13" i="15"/>
  <c r="Q13" i="15"/>
  <c r="K13" i="15"/>
  <c r="AH12" i="15"/>
  <c r="W12" i="15"/>
  <c r="V12" i="15"/>
  <c r="AG12" i="15" s="1"/>
  <c r="T12" i="15"/>
  <c r="X12" i="15" s="1"/>
  <c r="Z12" i="15" s="1"/>
  <c r="S12" i="15"/>
  <c r="Q12" i="15"/>
  <c r="K12" i="15"/>
  <c r="AH11" i="15"/>
  <c r="V11" i="15"/>
  <c r="AG11" i="15" s="1"/>
  <c r="T11" i="15"/>
  <c r="X11" i="15" s="1"/>
  <c r="Z11" i="15" s="1"/>
  <c r="S11" i="15"/>
  <c r="Q11" i="15"/>
  <c r="K11" i="15"/>
  <c r="AH10" i="15"/>
  <c r="V10" i="15"/>
  <c r="AG10" i="15" s="1"/>
  <c r="T10" i="15"/>
  <c r="X10" i="15" s="1"/>
  <c r="Z10" i="15" s="1"/>
  <c r="S10" i="15"/>
  <c r="Q10" i="15"/>
  <c r="K10" i="15"/>
  <c r="AH9" i="15"/>
  <c r="V9" i="15"/>
  <c r="AG9" i="15" s="1"/>
  <c r="T9" i="15"/>
  <c r="X9" i="15" s="1"/>
  <c r="Z9" i="15" s="1"/>
  <c r="S9" i="15"/>
  <c r="Q9" i="15"/>
  <c r="K9" i="15"/>
  <c r="AH8" i="15"/>
  <c r="V8" i="15"/>
  <c r="AG8" i="15" s="1"/>
  <c r="T8" i="15"/>
  <c r="X8" i="15" s="1"/>
  <c r="Z8" i="15" s="1"/>
  <c r="S8" i="15"/>
  <c r="Q8" i="15"/>
  <c r="K8" i="15"/>
  <c r="AH7" i="15"/>
  <c r="AG7" i="15"/>
  <c r="W7" i="15"/>
  <c r="V7" i="15"/>
  <c r="AI242" i="15" s="1"/>
  <c r="T7" i="15"/>
  <c r="X7" i="15" s="1"/>
  <c r="Z7" i="15" s="1"/>
  <c r="S7" i="15"/>
  <c r="Q7" i="15"/>
  <c r="K7" i="15"/>
  <c r="AH6" i="15"/>
  <c r="V6" i="15"/>
  <c r="AG6" i="15" s="1"/>
  <c r="T6" i="15"/>
  <c r="X6" i="15" s="1"/>
  <c r="Z6" i="15" s="1"/>
  <c r="S6" i="15"/>
  <c r="Q6" i="15"/>
  <c r="K6" i="15"/>
  <c r="AH5" i="15"/>
  <c r="V5" i="15"/>
  <c r="AG5" i="15" s="1"/>
  <c r="T5" i="15"/>
  <c r="X5" i="15" s="1"/>
  <c r="Z5" i="15" s="1"/>
  <c r="S5" i="15"/>
  <c r="Q5" i="15"/>
  <c r="K5" i="15"/>
  <c r="AH4" i="15"/>
  <c r="V4" i="15"/>
  <c r="AG4" i="15" s="1"/>
  <c r="T4" i="15"/>
  <c r="X4" i="15" s="1"/>
  <c r="Z4" i="15" s="1"/>
  <c r="S4" i="15"/>
  <c r="Q4" i="15"/>
  <c r="K4" i="15"/>
  <c r="AH3" i="15"/>
  <c r="V3" i="15"/>
  <c r="AG3" i="15" s="1"/>
  <c r="T3" i="15"/>
  <c r="X3" i="15" s="1"/>
  <c r="Z3" i="15" s="1"/>
  <c r="S3" i="15"/>
  <c r="Q3" i="15"/>
  <c r="K3" i="15"/>
  <c r="AH2" i="15"/>
  <c r="V2" i="15"/>
  <c r="AG2" i="15" s="1"/>
  <c r="T2" i="15"/>
  <c r="X2" i="15" s="1"/>
  <c r="Z2" i="15" s="1"/>
  <c r="S2" i="15"/>
  <c r="Q2" i="15"/>
  <c r="K2" i="15"/>
  <c r="AL267" i="14"/>
  <c r="AN267" i="14" s="1"/>
  <c r="AI267" i="14"/>
  <c r="AH267" i="14"/>
  <c r="AK267" i="14" s="1"/>
  <c r="AL266" i="14"/>
  <c r="AI266" i="14"/>
  <c r="AH266" i="14"/>
  <c r="AK266" i="14" s="1"/>
  <c r="AL265" i="14"/>
  <c r="AM265" i="14" s="1"/>
  <c r="AP265" i="14" s="1"/>
  <c r="AI265" i="14"/>
  <c r="AH265" i="14"/>
  <c r="AK265" i="14" s="1"/>
  <c r="AL264" i="14"/>
  <c r="AN264" i="14" s="1"/>
  <c r="AI264" i="14"/>
  <c r="AH264" i="14"/>
  <c r="AK264" i="14" s="1"/>
  <c r="AL263" i="14"/>
  <c r="AN263" i="14" s="1"/>
  <c r="AI263" i="14"/>
  <c r="AH263" i="14"/>
  <c r="AK263" i="14" s="1"/>
  <c r="AL262" i="14"/>
  <c r="AN262" i="14" s="1"/>
  <c r="AI262" i="14"/>
  <c r="AH262" i="14"/>
  <c r="AK262" i="14" s="1"/>
  <c r="AL261" i="14"/>
  <c r="AN261" i="14" s="1"/>
  <c r="AH261" i="14"/>
  <c r="AK261" i="14" s="1"/>
  <c r="AL260" i="14"/>
  <c r="AN260" i="14" s="1"/>
  <c r="AH260" i="14"/>
  <c r="AK260" i="14" s="1"/>
  <c r="AL259" i="14"/>
  <c r="AN259" i="14" s="1"/>
  <c r="AH259" i="14"/>
  <c r="AK259" i="14" s="1"/>
  <c r="AL258" i="14"/>
  <c r="AN258" i="14" s="1"/>
  <c r="AI258" i="14"/>
  <c r="AH258" i="14"/>
  <c r="AK258" i="14" s="1"/>
  <c r="AL257" i="14"/>
  <c r="AN257" i="14" s="1"/>
  <c r="AI257" i="14"/>
  <c r="AH257" i="14"/>
  <c r="AK257" i="14" s="1"/>
  <c r="AL256" i="14"/>
  <c r="AN256" i="14" s="1"/>
  <c r="AI256" i="14"/>
  <c r="AH256" i="14"/>
  <c r="AK256" i="14" s="1"/>
  <c r="AL255" i="14"/>
  <c r="AN255" i="14" s="1"/>
  <c r="AI255" i="14"/>
  <c r="AH255" i="14"/>
  <c r="AK255" i="14" s="1"/>
  <c r="AL254" i="14"/>
  <c r="AN254" i="14" s="1"/>
  <c r="AI254" i="14"/>
  <c r="AH254" i="14"/>
  <c r="AK254" i="14" s="1"/>
  <c r="AL253" i="14"/>
  <c r="AN253" i="14" s="1"/>
  <c r="AH253" i="14"/>
  <c r="AK253" i="14" s="1"/>
  <c r="AL252" i="14"/>
  <c r="AN252" i="14" s="1"/>
  <c r="AH252" i="14"/>
  <c r="AK252" i="14" s="1"/>
  <c r="AL251" i="14"/>
  <c r="AN251" i="14" s="1"/>
  <c r="AH251" i="14"/>
  <c r="AK251" i="14" s="1"/>
  <c r="AL250" i="14"/>
  <c r="AN250" i="14" s="1"/>
  <c r="AI250" i="14"/>
  <c r="AH250" i="14"/>
  <c r="AK250" i="14" s="1"/>
  <c r="AL249" i="14"/>
  <c r="AN249" i="14" s="1"/>
  <c r="AI249" i="14"/>
  <c r="AH249" i="14"/>
  <c r="AK249" i="14" s="1"/>
  <c r="AL248" i="14"/>
  <c r="AN248" i="14" s="1"/>
  <c r="AI248" i="14"/>
  <c r="AH248" i="14"/>
  <c r="AK248" i="14" s="1"/>
  <c r="AL247" i="14"/>
  <c r="AN247" i="14" s="1"/>
  <c r="AI247" i="14"/>
  <c r="AH247" i="14"/>
  <c r="AK247" i="14" s="1"/>
  <c r="AL246" i="14"/>
  <c r="AN246" i="14" s="1"/>
  <c r="AI246" i="14"/>
  <c r="AH246" i="14"/>
  <c r="AK246" i="14" s="1"/>
  <c r="AL245" i="14"/>
  <c r="AN245" i="14" s="1"/>
  <c r="AI245" i="14"/>
  <c r="AH245" i="14"/>
  <c r="AK245" i="14" s="1"/>
  <c r="AL244" i="14"/>
  <c r="AN244" i="14" s="1"/>
  <c r="AI244" i="14"/>
  <c r="AH244" i="14"/>
  <c r="AK244" i="14" s="1"/>
  <c r="AL243" i="14"/>
  <c r="AN243" i="14" s="1"/>
  <c r="AI243" i="14"/>
  <c r="AH243" i="14"/>
  <c r="AK243" i="14" s="1"/>
  <c r="AL242" i="14"/>
  <c r="AN242" i="14" s="1"/>
  <c r="AH242" i="14"/>
  <c r="AK242" i="14" s="1"/>
  <c r="AL241" i="14"/>
  <c r="AN241" i="14" s="1"/>
  <c r="AH241" i="14"/>
  <c r="AK241" i="14" s="1"/>
  <c r="AL240" i="14"/>
  <c r="AN240" i="14" s="1"/>
  <c r="AH240" i="14"/>
  <c r="AK240" i="14" s="1"/>
  <c r="AL239" i="14"/>
  <c r="AN239" i="14" s="1"/>
  <c r="AI239" i="14"/>
  <c r="AH239" i="14"/>
  <c r="AK239" i="14" s="1"/>
  <c r="AL238" i="14"/>
  <c r="AN238" i="14" s="1"/>
  <c r="AI238" i="14"/>
  <c r="AH238" i="14"/>
  <c r="AK238" i="14" s="1"/>
  <c r="AL237" i="14"/>
  <c r="AN237" i="14" s="1"/>
  <c r="AI237" i="14"/>
  <c r="AH237" i="14"/>
  <c r="AK237" i="14" s="1"/>
  <c r="AL236" i="14"/>
  <c r="AN236" i="14" s="1"/>
  <c r="AI236" i="14"/>
  <c r="AH236" i="14"/>
  <c r="AK236" i="14" s="1"/>
  <c r="AL235" i="14"/>
  <c r="AN235" i="14" s="1"/>
  <c r="AI235" i="14"/>
  <c r="AH235" i="14"/>
  <c r="AK235" i="14" s="1"/>
  <c r="AL234" i="14"/>
  <c r="AN234" i="14" s="1"/>
  <c r="AI234" i="14"/>
  <c r="AH234" i="14"/>
  <c r="AK234" i="14" s="1"/>
  <c r="AL233" i="14"/>
  <c r="AN233" i="14" s="1"/>
  <c r="AI233" i="14"/>
  <c r="AH233" i="14"/>
  <c r="AK233" i="14" s="1"/>
  <c r="AL232" i="14"/>
  <c r="AN232" i="14" s="1"/>
  <c r="AI232" i="14"/>
  <c r="AH232" i="14"/>
  <c r="AK232" i="14" s="1"/>
  <c r="AL231" i="14"/>
  <c r="AN231" i="14" s="1"/>
  <c r="AI231" i="14"/>
  <c r="AH231" i="14"/>
  <c r="AK231" i="14" s="1"/>
  <c r="AL230" i="14"/>
  <c r="AN230" i="14" s="1"/>
  <c r="AI230" i="14"/>
  <c r="AH230" i="14"/>
  <c r="AK230" i="14" s="1"/>
  <c r="AL229" i="14"/>
  <c r="AN229" i="14" s="1"/>
  <c r="AI229" i="14"/>
  <c r="AH229" i="14"/>
  <c r="AK229" i="14" s="1"/>
  <c r="AL228" i="14"/>
  <c r="AN228" i="14" s="1"/>
  <c r="AI228" i="14"/>
  <c r="AH228" i="14"/>
  <c r="AK228" i="14" s="1"/>
  <c r="AL227" i="14"/>
  <c r="AN227" i="14" s="1"/>
  <c r="AI227" i="14"/>
  <c r="AH227" i="14"/>
  <c r="AK227" i="14" s="1"/>
  <c r="AL226" i="14"/>
  <c r="AN226" i="14" s="1"/>
  <c r="AI226" i="14"/>
  <c r="AH226" i="14"/>
  <c r="AK226" i="14" s="1"/>
  <c r="AL225" i="14"/>
  <c r="AN225" i="14" s="1"/>
  <c r="AI225" i="14"/>
  <c r="AH225" i="14"/>
  <c r="AK225" i="14" s="1"/>
  <c r="AL224" i="14"/>
  <c r="AN224" i="14" s="1"/>
  <c r="AI224" i="14"/>
  <c r="AH224" i="14"/>
  <c r="AK224" i="14" s="1"/>
  <c r="AL223" i="14"/>
  <c r="AN223" i="14" s="1"/>
  <c r="AI223" i="14"/>
  <c r="AH223" i="14"/>
  <c r="AK223" i="14" s="1"/>
  <c r="AL222" i="14"/>
  <c r="AN222" i="14" s="1"/>
  <c r="AI222" i="14"/>
  <c r="AH222" i="14"/>
  <c r="AK222" i="14" s="1"/>
  <c r="AL221" i="14"/>
  <c r="AN221" i="14" s="1"/>
  <c r="AI221" i="14"/>
  <c r="AH221" i="14"/>
  <c r="AK221" i="14" s="1"/>
  <c r="AL220" i="14"/>
  <c r="AN220" i="14" s="1"/>
  <c r="AI220" i="14"/>
  <c r="AH220" i="14"/>
  <c r="AK220" i="14" s="1"/>
  <c r="AL219" i="14"/>
  <c r="AN219" i="14" s="1"/>
  <c r="AI219" i="14"/>
  <c r="AH219" i="14"/>
  <c r="AK219" i="14" s="1"/>
  <c r="AL218" i="14"/>
  <c r="AN218" i="14" s="1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L206" i="14"/>
  <c r="AN206" i="14" s="1"/>
  <c r="AI206" i="14"/>
  <c r="AH206" i="14"/>
  <c r="AK206" i="14" s="1"/>
  <c r="AP205" i="14"/>
  <c r="AN205" i="14"/>
  <c r="AI205" i="14"/>
  <c r="AH205" i="14"/>
  <c r="AK205" i="14" s="1"/>
  <c r="AL204" i="14"/>
  <c r="AN204" i="14" s="1"/>
  <c r="AI204" i="14"/>
  <c r="AH204" i="14"/>
  <c r="AK204" i="14" s="1"/>
  <c r="AL203" i="14"/>
  <c r="AN203" i="14" s="1"/>
  <c r="AI203" i="14"/>
  <c r="AH203" i="14"/>
  <c r="AK203" i="14" s="1"/>
  <c r="AH200" i="14"/>
  <c r="W200" i="14"/>
  <c r="V200" i="14"/>
  <c r="AG200" i="14" s="1"/>
  <c r="T200" i="14"/>
  <c r="X200" i="14" s="1"/>
  <c r="Z200" i="14" s="1"/>
  <c r="S200" i="14"/>
  <c r="Q200" i="14"/>
  <c r="K200" i="14"/>
  <c r="AH199" i="14"/>
  <c r="V199" i="14"/>
  <c r="W199" i="14" s="1"/>
  <c r="T199" i="14"/>
  <c r="X199" i="14" s="1"/>
  <c r="Z199" i="14" s="1"/>
  <c r="S199" i="14"/>
  <c r="Q199" i="14"/>
  <c r="AH198" i="14"/>
  <c r="W198" i="14"/>
  <c r="V198" i="14"/>
  <c r="T198" i="14"/>
  <c r="X198" i="14" s="1"/>
  <c r="Z198" i="14" s="1"/>
  <c r="S198" i="14"/>
  <c r="Q198" i="14"/>
  <c r="AH197" i="14"/>
  <c r="W197" i="14"/>
  <c r="V197" i="14"/>
  <c r="T197" i="14"/>
  <c r="X197" i="14" s="1"/>
  <c r="Z197" i="14" s="1"/>
  <c r="S197" i="14"/>
  <c r="Q197" i="14"/>
  <c r="AH196" i="14"/>
  <c r="W196" i="14"/>
  <c r="V196" i="14"/>
  <c r="T196" i="14"/>
  <c r="X196" i="14" s="1"/>
  <c r="Z196" i="14" s="1"/>
  <c r="S196" i="14"/>
  <c r="Q196" i="14"/>
  <c r="AH195" i="14"/>
  <c r="W195" i="14"/>
  <c r="V195" i="14"/>
  <c r="T195" i="14"/>
  <c r="X195" i="14" s="1"/>
  <c r="Z195" i="14" s="1"/>
  <c r="S195" i="14"/>
  <c r="Q195" i="14"/>
  <c r="AH194" i="14"/>
  <c r="W194" i="14"/>
  <c r="V194" i="14"/>
  <c r="T194" i="14"/>
  <c r="X194" i="14" s="1"/>
  <c r="Z194" i="14" s="1"/>
  <c r="S194" i="14"/>
  <c r="Q194" i="14"/>
  <c r="AH193" i="14"/>
  <c r="W193" i="14"/>
  <c r="V193" i="14"/>
  <c r="T193" i="14"/>
  <c r="X193" i="14" s="1"/>
  <c r="Z193" i="14" s="1"/>
  <c r="S193" i="14"/>
  <c r="Q193" i="14"/>
  <c r="AH192" i="14"/>
  <c r="W192" i="14"/>
  <c r="V192" i="14"/>
  <c r="T192" i="14"/>
  <c r="X192" i="14" s="1"/>
  <c r="Z192" i="14" s="1"/>
  <c r="S192" i="14"/>
  <c r="Q192" i="14"/>
  <c r="AH191" i="14"/>
  <c r="W191" i="14"/>
  <c r="V191" i="14"/>
  <c r="T191" i="14"/>
  <c r="X191" i="14" s="1"/>
  <c r="Z191" i="14" s="1"/>
  <c r="S191" i="14"/>
  <c r="Q191" i="14"/>
  <c r="AH190" i="14"/>
  <c r="W190" i="14"/>
  <c r="V190" i="14"/>
  <c r="T190" i="14"/>
  <c r="X190" i="14" s="1"/>
  <c r="Z190" i="14" s="1"/>
  <c r="S190" i="14"/>
  <c r="Q190" i="14"/>
  <c r="AH189" i="14"/>
  <c r="W189" i="14"/>
  <c r="V189" i="14"/>
  <c r="T189" i="14"/>
  <c r="X189" i="14" s="1"/>
  <c r="Z189" i="14" s="1"/>
  <c r="S189" i="14"/>
  <c r="Q189" i="14"/>
  <c r="AH188" i="14"/>
  <c r="W188" i="14"/>
  <c r="V188" i="14"/>
  <c r="T188" i="14"/>
  <c r="X188" i="14" s="1"/>
  <c r="Z188" i="14" s="1"/>
  <c r="S188" i="14"/>
  <c r="Q188" i="14"/>
  <c r="AH187" i="14"/>
  <c r="W187" i="14"/>
  <c r="V187" i="14"/>
  <c r="T187" i="14"/>
  <c r="X187" i="14" s="1"/>
  <c r="Z187" i="14" s="1"/>
  <c r="S187" i="14"/>
  <c r="Q187" i="14"/>
  <c r="AH186" i="14"/>
  <c r="W186" i="14"/>
  <c r="V186" i="14"/>
  <c r="T186" i="14"/>
  <c r="X186" i="14" s="1"/>
  <c r="Z186" i="14" s="1"/>
  <c r="S186" i="14"/>
  <c r="Q186" i="14"/>
  <c r="AH185" i="14"/>
  <c r="W185" i="14"/>
  <c r="V185" i="14"/>
  <c r="T185" i="14"/>
  <c r="X185" i="14" s="1"/>
  <c r="Z185" i="14" s="1"/>
  <c r="S185" i="14"/>
  <c r="Q185" i="14"/>
  <c r="AH184" i="14"/>
  <c r="W184" i="14"/>
  <c r="V184" i="14"/>
  <c r="T184" i="14"/>
  <c r="X184" i="14" s="1"/>
  <c r="Z184" i="14" s="1"/>
  <c r="S184" i="14"/>
  <c r="Q184" i="14"/>
  <c r="AH183" i="14"/>
  <c r="W183" i="14"/>
  <c r="V183" i="14"/>
  <c r="T183" i="14"/>
  <c r="X183" i="14" s="1"/>
  <c r="Z183" i="14" s="1"/>
  <c r="S183" i="14"/>
  <c r="Q183" i="14"/>
  <c r="AH182" i="14"/>
  <c r="W182" i="14"/>
  <c r="V182" i="14"/>
  <c r="T182" i="14"/>
  <c r="X182" i="14" s="1"/>
  <c r="Z182" i="14" s="1"/>
  <c r="S182" i="14"/>
  <c r="Q182" i="14"/>
  <c r="AH181" i="14"/>
  <c r="W181" i="14"/>
  <c r="V181" i="14"/>
  <c r="T181" i="14"/>
  <c r="X181" i="14" s="1"/>
  <c r="Z181" i="14" s="1"/>
  <c r="S181" i="14"/>
  <c r="Q181" i="14"/>
  <c r="AH180" i="14"/>
  <c r="W180" i="14"/>
  <c r="V180" i="14"/>
  <c r="T180" i="14"/>
  <c r="X180" i="14" s="1"/>
  <c r="Z180" i="14" s="1"/>
  <c r="S180" i="14"/>
  <c r="Q180" i="14"/>
  <c r="AH179" i="14"/>
  <c r="W179" i="14"/>
  <c r="V179" i="14"/>
  <c r="T179" i="14"/>
  <c r="X179" i="14" s="1"/>
  <c r="Z179" i="14" s="1"/>
  <c r="S179" i="14"/>
  <c r="Q179" i="14"/>
  <c r="AH178" i="14"/>
  <c r="W178" i="14"/>
  <c r="V178" i="14"/>
  <c r="T178" i="14"/>
  <c r="X178" i="14" s="1"/>
  <c r="Z178" i="14" s="1"/>
  <c r="S178" i="14"/>
  <c r="Q178" i="14"/>
  <c r="AH177" i="14"/>
  <c r="W177" i="14"/>
  <c r="V177" i="14"/>
  <c r="T177" i="14"/>
  <c r="X177" i="14" s="1"/>
  <c r="Z177" i="14" s="1"/>
  <c r="S177" i="14"/>
  <c r="Q177" i="14"/>
  <c r="AH176" i="14"/>
  <c r="W176" i="14"/>
  <c r="V176" i="14"/>
  <c r="T176" i="14"/>
  <c r="X176" i="14" s="1"/>
  <c r="Z176" i="14" s="1"/>
  <c r="S176" i="14"/>
  <c r="Q176" i="14"/>
  <c r="AH175" i="14"/>
  <c r="W175" i="14"/>
  <c r="V175" i="14"/>
  <c r="T175" i="14"/>
  <c r="X175" i="14" s="1"/>
  <c r="Z175" i="14" s="1"/>
  <c r="S175" i="14"/>
  <c r="Q175" i="14"/>
  <c r="AH174" i="14"/>
  <c r="W174" i="14"/>
  <c r="V174" i="14"/>
  <c r="T174" i="14"/>
  <c r="X174" i="14" s="1"/>
  <c r="Z174" i="14" s="1"/>
  <c r="S174" i="14"/>
  <c r="Q174" i="14"/>
  <c r="AH173" i="14"/>
  <c r="W173" i="14"/>
  <c r="V173" i="14"/>
  <c r="T173" i="14"/>
  <c r="X173" i="14" s="1"/>
  <c r="Z173" i="14" s="1"/>
  <c r="S173" i="14"/>
  <c r="Q173" i="14"/>
  <c r="AH172" i="14"/>
  <c r="W172" i="14"/>
  <c r="V172" i="14"/>
  <c r="T172" i="14"/>
  <c r="X172" i="14" s="1"/>
  <c r="Z172" i="14" s="1"/>
  <c r="S172" i="14"/>
  <c r="Q172" i="14"/>
  <c r="AH171" i="14"/>
  <c r="W171" i="14"/>
  <c r="V171" i="14"/>
  <c r="T171" i="14"/>
  <c r="X171" i="14" s="1"/>
  <c r="Z171" i="14" s="1"/>
  <c r="S171" i="14"/>
  <c r="Q171" i="14"/>
  <c r="AH170" i="14"/>
  <c r="W170" i="14"/>
  <c r="V170" i="14"/>
  <c r="T170" i="14"/>
  <c r="X170" i="14" s="1"/>
  <c r="Z170" i="14" s="1"/>
  <c r="S170" i="14"/>
  <c r="Q170" i="14"/>
  <c r="AH169" i="14"/>
  <c r="W169" i="14"/>
  <c r="V169" i="14"/>
  <c r="T169" i="14"/>
  <c r="X169" i="14" s="1"/>
  <c r="Z169" i="14" s="1"/>
  <c r="S169" i="14"/>
  <c r="Q169" i="14"/>
  <c r="AH168" i="14"/>
  <c r="W168" i="14"/>
  <c r="V168" i="14"/>
  <c r="T168" i="14"/>
  <c r="X168" i="14" s="1"/>
  <c r="Z168" i="14" s="1"/>
  <c r="S168" i="14"/>
  <c r="Q168" i="14"/>
  <c r="AH167" i="14"/>
  <c r="W167" i="14"/>
  <c r="V167" i="14"/>
  <c r="T167" i="14"/>
  <c r="X167" i="14" s="1"/>
  <c r="Z167" i="14" s="1"/>
  <c r="S167" i="14"/>
  <c r="Q167" i="14"/>
  <c r="AH166" i="14"/>
  <c r="W166" i="14"/>
  <c r="V166" i="14"/>
  <c r="T166" i="14"/>
  <c r="X166" i="14" s="1"/>
  <c r="Z166" i="14" s="1"/>
  <c r="S166" i="14"/>
  <c r="Q166" i="14"/>
  <c r="AH165" i="14"/>
  <c r="W165" i="14"/>
  <c r="V165" i="14"/>
  <c r="T165" i="14"/>
  <c r="X165" i="14" s="1"/>
  <c r="Z165" i="14" s="1"/>
  <c r="S165" i="14"/>
  <c r="Q165" i="14"/>
  <c r="AH164" i="14"/>
  <c r="W164" i="14"/>
  <c r="V164" i="14"/>
  <c r="T164" i="14"/>
  <c r="X164" i="14" s="1"/>
  <c r="Z164" i="14" s="1"/>
  <c r="S164" i="14"/>
  <c r="Q164" i="14"/>
  <c r="AH163" i="14"/>
  <c r="W163" i="14"/>
  <c r="V163" i="14"/>
  <c r="T163" i="14"/>
  <c r="X163" i="14" s="1"/>
  <c r="Z163" i="14" s="1"/>
  <c r="S163" i="14"/>
  <c r="Q163" i="14"/>
  <c r="AH162" i="14"/>
  <c r="W162" i="14"/>
  <c r="V162" i="14"/>
  <c r="T162" i="14"/>
  <c r="X162" i="14" s="1"/>
  <c r="Z162" i="14" s="1"/>
  <c r="S162" i="14"/>
  <c r="Q162" i="14"/>
  <c r="AH161" i="14"/>
  <c r="W161" i="14"/>
  <c r="V161" i="14"/>
  <c r="T161" i="14"/>
  <c r="X161" i="14" s="1"/>
  <c r="Z161" i="14" s="1"/>
  <c r="S161" i="14"/>
  <c r="Q161" i="14"/>
  <c r="AH160" i="14"/>
  <c r="W160" i="14"/>
  <c r="V160" i="14"/>
  <c r="T160" i="14"/>
  <c r="X160" i="14" s="1"/>
  <c r="Z160" i="14" s="1"/>
  <c r="S160" i="14"/>
  <c r="Q160" i="14"/>
  <c r="AH159" i="14"/>
  <c r="W159" i="14"/>
  <c r="V159" i="14"/>
  <c r="T159" i="14"/>
  <c r="X159" i="14" s="1"/>
  <c r="Z159" i="14" s="1"/>
  <c r="S159" i="14"/>
  <c r="Q159" i="14"/>
  <c r="AH158" i="14"/>
  <c r="W158" i="14"/>
  <c r="V158" i="14"/>
  <c r="T158" i="14"/>
  <c r="X158" i="14" s="1"/>
  <c r="Z158" i="14" s="1"/>
  <c r="S158" i="14"/>
  <c r="Q158" i="14"/>
  <c r="AH157" i="14"/>
  <c r="W157" i="14"/>
  <c r="V157" i="14"/>
  <c r="T157" i="14"/>
  <c r="X157" i="14" s="1"/>
  <c r="Z157" i="14" s="1"/>
  <c r="S157" i="14"/>
  <c r="Q157" i="14"/>
  <c r="AH156" i="14"/>
  <c r="W156" i="14"/>
  <c r="V156" i="14"/>
  <c r="T156" i="14"/>
  <c r="X156" i="14" s="1"/>
  <c r="Z156" i="14" s="1"/>
  <c r="S156" i="14"/>
  <c r="Q156" i="14"/>
  <c r="AH155" i="14"/>
  <c r="W155" i="14"/>
  <c r="V155" i="14"/>
  <c r="T155" i="14"/>
  <c r="X155" i="14" s="1"/>
  <c r="Z155" i="14" s="1"/>
  <c r="S155" i="14"/>
  <c r="Q155" i="14"/>
  <c r="AH154" i="14"/>
  <c r="W154" i="14"/>
  <c r="V154" i="14"/>
  <c r="T154" i="14"/>
  <c r="X154" i="14" s="1"/>
  <c r="Z154" i="14" s="1"/>
  <c r="S154" i="14"/>
  <c r="Q154" i="14"/>
  <c r="AH153" i="14"/>
  <c r="W153" i="14"/>
  <c r="V153" i="14"/>
  <c r="T153" i="14"/>
  <c r="X153" i="14" s="1"/>
  <c r="Z153" i="14" s="1"/>
  <c r="S153" i="14"/>
  <c r="Q153" i="14"/>
  <c r="AH152" i="14"/>
  <c r="W152" i="14"/>
  <c r="V152" i="14"/>
  <c r="T152" i="14"/>
  <c r="X152" i="14" s="1"/>
  <c r="Z152" i="14" s="1"/>
  <c r="S152" i="14"/>
  <c r="Q152" i="14"/>
  <c r="AH151" i="14"/>
  <c r="W151" i="14"/>
  <c r="V151" i="14"/>
  <c r="T151" i="14"/>
  <c r="X151" i="14" s="1"/>
  <c r="Z151" i="14" s="1"/>
  <c r="S151" i="14"/>
  <c r="Q151" i="14"/>
  <c r="AH150" i="14"/>
  <c r="W150" i="14"/>
  <c r="V150" i="14"/>
  <c r="T150" i="14"/>
  <c r="X150" i="14" s="1"/>
  <c r="Z150" i="14" s="1"/>
  <c r="S150" i="14"/>
  <c r="Q150" i="14"/>
  <c r="AH149" i="14"/>
  <c r="W149" i="14"/>
  <c r="V149" i="14"/>
  <c r="T149" i="14"/>
  <c r="X149" i="14" s="1"/>
  <c r="Z149" i="14" s="1"/>
  <c r="S149" i="14"/>
  <c r="Q149" i="14"/>
  <c r="AH148" i="14"/>
  <c r="W148" i="14"/>
  <c r="V148" i="14"/>
  <c r="T148" i="14"/>
  <c r="X148" i="14" s="1"/>
  <c r="Z148" i="14" s="1"/>
  <c r="S148" i="14"/>
  <c r="Q148" i="14"/>
  <c r="AH147" i="14"/>
  <c r="W147" i="14"/>
  <c r="V147" i="14"/>
  <c r="T147" i="14"/>
  <c r="X147" i="14" s="1"/>
  <c r="Z147" i="14" s="1"/>
  <c r="S147" i="14"/>
  <c r="Q147" i="14"/>
  <c r="AH146" i="14"/>
  <c r="W146" i="14"/>
  <c r="V146" i="14"/>
  <c r="T146" i="14"/>
  <c r="X146" i="14" s="1"/>
  <c r="Z146" i="14" s="1"/>
  <c r="S146" i="14"/>
  <c r="Q146" i="14"/>
  <c r="AH145" i="14"/>
  <c r="W145" i="14"/>
  <c r="V145" i="14"/>
  <c r="T145" i="14"/>
  <c r="X145" i="14" s="1"/>
  <c r="Z145" i="14" s="1"/>
  <c r="S145" i="14"/>
  <c r="Q145" i="14"/>
  <c r="AH144" i="14"/>
  <c r="W144" i="14"/>
  <c r="V144" i="14"/>
  <c r="T144" i="14"/>
  <c r="X144" i="14" s="1"/>
  <c r="Z144" i="14" s="1"/>
  <c r="S144" i="14"/>
  <c r="Q144" i="14"/>
  <c r="AH143" i="14"/>
  <c r="W143" i="14"/>
  <c r="V143" i="14"/>
  <c r="T143" i="14"/>
  <c r="X143" i="14" s="1"/>
  <c r="Z143" i="14" s="1"/>
  <c r="S143" i="14"/>
  <c r="Q143" i="14"/>
  <c r="AH142" i="14"/>
  <c r="W142" i="14"/>
  <c r="V142" i="14"/>
  <c r="T142" i="14"/>
  <c r="X142" i="14" s="1"/>
  <c r="Z142" i="14" s="1"/>
  <c r="S142" i="14"/>
  <c r="Q142" i="14"/>
  <c r="AH141" i="14"/>
  <c r="W141" i="14"/>
  <c r="V141" i="14"/>
  <c r="T141" i="14"/>
  <c r="X141" i="14" s="1"/>
  <c r="Z141" i="14" s="1"/>
  <c r="S141" i="14"/>
  <c r="Q141" i="14"/>
  <c r="AH140" i="14"/>
  <c r="W140" i="14"/>
  <c r="V140" i="14"/>
  <c r="T140" i="14"/>
  <c r="X140" i="14" s="1"/>
  <c r="Z140" i="14" s="1"/>
  <c r="S140" i="14"/>
  <c r="Q140" i="14"/>
  <c r="AH139" i="14"/>
  <c r="W139" i="14"/>
  <c r="V139" i="14"/>
  <c r="T139" i="14"/>
  <c r="X139" i="14" s="1"/>
  <c r="Z139" i="14" s="1"/>
  <c r="S139" i="14"/>
  <c r="Q139" i="14"/>
  <c r="AH138" i="14"/>
  <c r="W138" i="14"/>
  <c r="V138" i="14"/>
  <c r="T138" i="14"/>
  <c r="X138" i="14" s="1"/>
  <c r="Z138" i="14" s="1"/>
  <c r="S138" i="14"/>
  <c r="Q138" i="14"/>
  <c r="AH137" i="14"/>
  <c r="W137" i="14"/>
  <c r="V137" i="14"/>
  <c r="T137" i="14"/>
  <c r="X137" i="14" s="1"/>
  <c r="Z137" i="14" s="1"/>
  <c r="S137" i="14"/>
  <c r="Q137" i="14"/>
  <c r="AH136" i="14"/>
  <c r="W136" i="14"/>
  <c r="V136" i="14"/>
  <c r="T136" i="14"/>
  <c r="X136" i="14" s="1"/>
  <c r="Z136" i="14" s="1"/>
  <c r="S136" i="14"/>
  <c r="Q136" i="14"/>
  <c r="AH135" i="14"/>
  <c r="W135" i="14"/>
  <c r="V135" i="14"/>
  <c r="T135" i="14"/>
  <c r="X135" i="14" s="1"/>
  <c r="Z135" i="14" s="1"/>
  <c r="S135" i="14"/>
  <c r="Q135" i="14"/>
  <c r="AH134" i="14"/>
  <c r="W134" i="14"/>
  <c r="V134" i="14"/>
  <c r="T134" i="14"/>
  <c r="X134" i="14" s="1"/>
  <c r="Z134" i="14" s="1"/>
  <c r="S134" i="14"/>
  <c r="Q134" i="14"/>
  <c r="AH133" i="14"/>
  <c r="W133" i="14"/>
  <c r="V133" i="14"/>
  <c r="T133" i="14"/>
  <c r="X133" i="14" s="1"/>
  <c r="Z133" i="14" s="1"/>
  <c r="S133" i="14"/>
  <c r="Q133" i="14"/>
  <c r="AH132" i="14"/>
  <c r="W132" i="14"/>
  <c r="V132" i="14"/>
  <c r="T132" i="14"/>
  <c r="X132" i="14" s="1"/>
  <c r="Z132" i="14" s="1"/>
  <c r="S132" i="14"/>
  <c r="Q132" i="14"/>
  <c r="AH131" i="14"/>
  <c r="W131" i="14"/>
  <c r="V131" i="14"/>
  <c r="T131" i="14"/>
  <c r="X131" i="14" s="1"/>
  <c r="Z131" i="14" s="1"/>
  <c r="S131" i="14"/>
  <c r="Q131" i="14"/>
  <c r="AH130" i="14"/>
  <c r="W130" i="14"/>
  <c r="V130" i="14"/>
  <c r="T130" i="14"/>
  <c r="X130" i="14" s="1"/>
  <c r="Z130" i="14" s="1"/>
  <c r="S130" i="14"/>
  <c r="Q130" i="14"/>
  <c r="AH129" i="14"/>
  <c r="W129" i="14"/>
  <c r="V129" i="14"/>
  <c r="T129" i="14"/>
  <c r="X129" i="14" s="1"/>
  <c r="Z129" i="14" s="1"/>
  <c r="S129" i="14"/>
  <c r="Q129" i="14"/>
  <c r="AH128" i="14"/>
  <c r="W128" i="14"/>
  <c r="V128" i="14"/>
  <c r="T128" i="14"/>
  <c r="X128" i="14" s="1"/>
  <c r="Z128" i="14" s="1"/>
  <c r="S128" i="14"/>
  <c r="Q128" i="14"/>
  <c r="AH127" i="14"/>
  <c r="W127" i="14"/>
  <c r="V127" i="14"/>
  <c r="T127" i="14"/>
  <c r="X127" i="14" s="1"/>
  <c r="Z127" i="14" s="1"/>
  <c r="S127" i="14"/>
  <c r="Q127" i="14"/>
  <c r="AH126" i="14"/>
  <c r="W126" i="14"/>
  <c r="V126" i="14"/>
  <c r="T126" i="14"/>
  <c r="X126" i="14" s="1"/>
  <c r="Z126" i="14" s="1"/>
  <c r="S126" i="14"/>
  <c r="Q126" i="14"/>
  <c r="AH125" i="14"/>
  <c r="W125" i="14"/>
  <c r="V125" i="14"/>
  <c r="T125" i="14"/>
  <c r="X125" i="14" s="1"/>
  <c r="Z125" i="14" s="1"/>
  <c r="S125" i="14"/>
  <c r="Q125" i="14"/>
  <c r="AH124" i="14"/>
  <c r="W124" i="14"/>
  <c r="V124" i="14"/>
  <c r="T124" i="14"/>
  <c r="X124" i="14" s="1"/>
  <c r="Z124" i="14" s="1"/>
  <c r="S124" i="14"/>
  <c r="Q124" i="14"/>
  <c r="AH123" i="14"/>
  <c r="W123" i="14"/>
  <c r="V123" i="14"/>
  <c r="T123" i="14"/>
  <c r="X123" i="14" s="1"/>
  <c r="Z123" i="14" s="1"/>
  <c r="S123" i="14"/>
  <c r="Q123" i="14"/>
  <c r="AH122" i="14"/>
  <c r="W122" i="14"/>
  <c r="V122" i="14"/>
  <c r="T122" i="14"/>
  <c r="X122" i="14" s="1"/>
  <c r="Z122" i="14" s="1"/>
  <c r="S122" i="14"/>
  <c r="Q122" i="14"/>
  <c r="AH121" i="14"/>
  <c r="W121" i="14"/>
  <c r="V121" i="14"/>
  <c r="T121" i="14"/>
  <c r="X121" i="14" s="1"/>
  <c r="Z121" i="14" s="1"/>
  <c r="S121" i="14"/>
  <c r="Q121" i="14"/>
  <c r="AH120" i="14"/>
  <c r="W120" i="14"/>
  <c r="V120" i="14"/>
  <c r="T120" i="14"/>
  <c r="X120" i="14" s="1"/>
  <c r="Z120" i="14" s="1"/>
  <c r="S120" i="14"/>
  <c r="Q120" i="14"/>
  <c r="AH119" i="14"/>
  <c r="W119" i="14"/>
  <c r="V119" i="14"/>
  <c r="T119" i="14"/>
  <c r="X119" i="14" s="1"/>
  <c r="Z119" i="14" s="1"/>
  <c r="S119" i="14"/>
  <c r="Q119" i="14"/>
  <c r="AH118" i="14"/>
  <c r="W118" i="14"/>
  <c r="V118" i="14"/>
  <c r="T118" i="14"/>
  <c r="X118" i="14" s="1"/>
  <c r="Z118" i="14" s="1"/>
  <c r="S118" i="14"/>
  <c r="Q118" i="14"/>
  <c r="AH117" i="14"/>
  <c r="W117" i="14"/>
  <c r="V117" i="14"/>
  <c r="T117" i="14"/>
  <c r="X117" i="14" s="1"/>
  <c r="Z117" i="14" s="1"/>
  <c r="S117" i="14"/>
  <c r="Q117" i="14"/>
  <c r="AH116" i="14"/>
  <c r="W116" i="14"/>
  <c r="V116" i="14"/>
  <c r="T116" i="14"/>
  <c r="X116" i="14" s="1"/>
  <c r="Z116" i="14" s="1"/>
  <c r="S116" i="14"/>
  <c r="Q116" i="14"/>
  <c r="AH115" i="14"/>
  <c r="W115" i="14"/>
  <c r="V115" i="14"/>
  <c r="T115" i="14"/>
  <c r="X115" i="14" s="1"/>
  <c r="Z115" i="14" s="1"/>
  <c r="S115" i="14"/>
  <c r="Q115" i="14"/>
  <c r="AH114" i="14"/>
  <c r="W114" i="14"/>
  <c r="V114" i="14"/>
  <c r="T114" i="14"/>
  <c r="X114" i="14" s="1"/>
  <c r="Z114" i="14" s="1"/>
  <c r="S114" i="14"/>
  <c r="Q114" i="14"/>
  <c r="AH113" i="14"/>
  <c r="W113" i="14"/>
  <c r="V113" i="14"/>
  <c r="T113" i="14"/>
  <c r="X113" i="14" s="1"/>
  <c r="Z113" i="14" s="1"/>
  <c r="S113" i="14"/>
  <c r="Q113" i="14"/>
  <c r="AH112" i="14"/>
  <c r="W112" i="14"/>
  <c r="V112" i="14"/>
  <c r="T112" i="14"/>
  <c r="X112" i="14" s="1"/>
  <c r="Z112" i="14" s="1"/>
  <c r="S112" i="14"/>
  <c r="Q112" i="14"/>
  <c r="AH111" i="14"/>
  <c r="W111" i="14"/>
  <c r="V111" i="14"/>
  <c r="T111" i="14"/>
  <c r="X111" i="14" s="1"/>
  <c r="Z111" i="14" s="1"/>
  <c r="S111" i="14"/>
  <c r="Q111" i="14"/>
  <c r="AH110" i="14"/>
  <c r="W110" i="14"/>
  <c r="V110" i="14"/>
  <c r="T110" i="14"/>
  <c r="X110" i="14" s="1"/>
  <c r="Z110" i="14" s="1"/>
  <c r="S110" i="14"/>
  <c r="Q110" i="14"/>
  <c r="AH109" i="14"/>
  <c r="W109" i="14"/>
  <c r="V109" i="14"/>
  <c r="T109" i="14"/>
  <c r="X109" i="14" s="1"/>
  <c r="Z109" i="14" s="1"/>
  <c r="S109" i="14"/>
  <c r="Q109" i="14"/>
  <c r="AH108" i="14"/>
  <c r="W108" i="14"/>
  <c r="V108" i="14"/>
  <c r="T108" i="14"/>
  <c r="X108" i="14" s="1"/>
  <c r="Z108" i="14" s="1"/>
  <c r="S108" i="14"/>
  <c r="Q108" i="14"/>
  <c r="AH107" i="14"/>
  <c r="W107" i="14"/>
  <c r="V107" i="14"/>
  <c r="T107" i="14"/>
  <c r="X107" i="14" s="1"/>
  <c r="Z107" i="14" s="1"/>
  <c r="S107" i="14"/>
  <c r="Q107" i="14"/>
  <c r="AH106" i="14"/>
  <c r="W106" i="14"/>
  <c r="V106" i="14"/>
  <c r="T106" i="14"/>
  <c r="X106" i="14" s="1"/>
  <c r="Z106" i="14" s="1"/>
  <c r="S106" i="14"/>
  <c r="Q106" i="14"/>
  <c r="AH105" i="14"/>
  <c r="W105" i="14"/>
  <c r="V105" i="14"/>
  <c r="T105" i="14"/>
  <c r="X105" i="14" s="1"/>
  <c r="Z105" i="14" s="1"/>
  <c r="S105" i="14"/>
  <c r="Q105" i="14"/>
  <c r="AH104" i="14"/>
  <c r="W104" i="14"/>
  <c r="V104" i="14"/>
  <c r="T104" i="14"/>
  <c r="X104" i="14" s="1"/>
  <c r="Z104" i="14" s="1"/>
  <c r="S104" i="14"/>
  <c r="Q104" i="14"/>
  <c r="AH103" i="14"/>
  <c r="W103" i="14"/>
  <c r="V103" i="14"/>
  <c r="T103" i="14"/>
  <c r="X103" i="14" s="1"/>
  <c r="Z103" i="14" s="1"/>
  <c r="S103" i="14"/>
  <c r="Q103" i="14"/>
  <c r="AH102" i="14"/>
  <c r="W102" i="14"/>
  <c r="V102" i="14"/>
  <c r="T102" i="14"/>
  <c r="X102" i="14" s="1"/>
  <c r="Z102" i="14" s="1"/>
  <c r="S102" i="14"/>
  <c r="Q102" i="14"/>
  <c r="AH101" i="14"/>
  <c r="W101" i="14"/>
  <c r="V101" i="14"/>
  <c r="T101" i="14"/>
  <c r="X101" i="14" s="1"/>
  <c r="Z101" i="14" s="1"/>
  <c r="S101" i="14"/>
  <c r="Q101" i="14"/>
  <c r="AH100" i="14"/>
  <c r="W100" i="14"/>
  <c r="V100" i="14"/>
  <c r="T100" i="14"/>
  <c r="X100" i="14" s="1"/>
  <c r="Z100" i="14" s="1"/>
  <c r="S100" i="14"/>
  <c r="Q100" i="14"/>
  <c r="AH99" i="14"/>
  <c r="W99" i="14"/>
  <c r="V99" i="14"/>
  <c r="T99" i="14"/>
  <c r="X99" i="14" s="1"/>
  <c r="Z99" i="14" s="1"/>
  <c r="S99" i="14"/>
  <c r="Q99" i="14"/>
  <c r="AH98" i="14"/>
  <c r="W98" i="14"/>
  <c r="V98" i="14"/>
  <c r="T98" i="14"/>
  <c r="X98" i="14" s="1"/>
  <c r="Z98" i="14" s="1"/>
  <c r="S98" i="14"/>
  <c r="Q98" i="14"/>
  <c r="AH97" i="14"/>
  <c r="W97" i="14"/>
  <c r="V97" i="14"/>
  <c r="T97" i="14"/>
  <c r="X97" i="14" s="1"/>
  <c r="Z97" i="14" s="1"/>
  <c r="S97" i="14"/>
  <c r="Q97" i="14"/>
  <c r="AH96" i="14"/>
  <c r="W96" i="14"/>
  <c r="V96" i="14"/>
  <c r="T96" i="14"/>
  <c r="X96" i="14" s="1"/>
  <c r="Z96" i="14" s="1"/>
  <c r="S96" i="14"/>
  <c r="Q96" i="14"/>
  <c r="AH95" i="14"/>
  <c r="W95" i="14"/>
  <c r="V95" i="14"/>
  <c r="T95" i="14"/>
  <c r="X95" i="14" s="1"/>
  <c r="Z95" i="14" s="1"/>
  <c r="S95" i="14"/>
  <c r="Q95" i="14"/>
  <c r="AH94" i="14"/>
  <c r="W94" i="14"/>
  <c r="V94" i="14"/>
  <c r="T94" i="14"/>
  <c r="X94" i="14" s="1"/>
  <c r="Z94" i="14" s="1"/>
  <c r="S94" i="14"/>
  <c r="Q94" i="14"/>
  <c r="AH93" i="14"/>
  <c r="V93" i="14"/>
  <c r="AG93" i="14" s="1"/>
  <c r="T93" i="14"/>
  <c r="X93" i="14" s="1"/>
  <c r="Z93" i="14" s="1"/>
  <c r="S93" i="14"/>
  <c r="Q93" i="14"/>
  <c r="AH92" i="14"/>
  <c r="V92" i="14"/>
  <c r="AG92" i="14" s="1"/>
  <c r="T92" i="14"/>
  <c r="X92" i="14" s="1"/>
  <c r="Z92" i="14" s="1"/>
  <c r="S92" i="14"/>
  <c r="Q92" i="14"/>
  <c r="AH91" i="14"/>
  <c r="W91" i="14"/>
  <c r="V91" i="14"/>
  <c r="AG91" i="14" s="1"/>
  <c r="T91" i="14"/>
  <c r="X91" i="14" s="1"/>
  <c r="Z91" i="14" s="1"/>
  <c r="S91" i="14"/>
  <c r="Q91" i="14"/>
  <c r="AH90" i="14"/>
  <c r="V90" i="14"/>
  <c r="AG90" i="14" s="1"/>
  <c r="T90" i="14"/>
  <c r="X90" i="14" s="1"/>
  <c r="Z90" i="14" s="1"/>
  <c r="S90" i="14"/>
  <c r="Q90" i="14"/>
  <c r="AH89" i="14"/>
  <c r="W89" i="14"/>
  <c r="V89" i="14"/>
  <c r="AG89" i="14" s="1"/>
  <c r="T89" i="14"/>
  <c r="X89" i="14" s="1"/>
  <c r="Z89" i="14" s="1"/>
  <c r="S89" i="14"/>
  <c r="Q89" i="14"/>
  <c r="AH88" i="14"/>
  <c r="W88" i="14"/>
  <c r="V88" i="14"/>
  <c r="AG88" i="14" s="1"/>
  <c r="T88" i="14"/>
  <c r="X88" i="14" s="1"/>
  <c r="Z88" i="14" s="1"/>
  <c r="S88" i="14"/>
  <c r="Q88" i="14"/>
  <c r="AH87" i="14"/>
  <c r="V87" i="14"/>
  <c r="W87" i="14" s="1"/>
  <c r="T87" i="14"/>
  <c r="X87" i="14" s="1"/>
  <c r="Z87" i="14" s="1"/>
  <c r="S87" i="14"/>
  <c r="Q87" i="14"/>
  <c r="K87" i="14"/>
  <c r="AH86" i="14"/>
  <c r="AG86" i="14"/>
  <c r="V86" i="14"/>
  <c r="W86" i="14" s="1"/>
  <c r="T86" i="14"/>
  <c r="X86" i="14" s="1"/>
  <c r="Z86" i="14" s="1"/>
  <c r="S86" i="14"/>
  <c r="Q86" i="14"/>
  <c r="K86" i="14"/>
  <c r="AH85" i="14"/>
  <c r="V85" i="14"/>
  <c r="W85" i="14" s="1"/>
  <c r="T85" i="14"/>
  <c r="X85" i="14" s="1"/>
  <c r="Z85" i="14" s="1"/>
  <c r="S85" i="14"/>
  <c r="Q85" i="14"/>
  <c r="K85" i="14"/>
  <c r="AH84" i="14"/>
  <c r="V84" i="14"/>
  <c r="AG84" i="14" s="1"/>
  <c r="T84" i="14"/>
  <c r="X84" i="14" s="1"/>
  <c r="Z84" i="14" s="1"/>
  <c r="S84" i="14"/>
  <c r="Q84" i="14"/>
  <c r="K84" i="14"/>
  <c r="AH83" i="14"/>
  <c r="AG83" i="14"/>
  <c r="V83" i="14"/>
  <c r="W83" i="14" s="1"/>
  <c r="T83" i="14"/>
  <c r="X83" i="14" s="1"/>
  <c r="Z83" i="14" s="1"/>
  <c r="S83" i="14"/>
  <c r="Q83" i="14"/>
  <c r="K83" i="14"/>
  <c r="AH82" i="14"/>
  <c r="V82" i="14"/>
  <c r="W82" i="14" s="1"/>
  <c r="T82" i="14"/>
  <c r="X82" i="14" s="1"/>
  <c r="Z82" i="14" s="1"/>
  <c r="S82" i="14"/>
  <c r="Q82" i="14"/>
  <c r="K82" i="14"/>
  <c r="AH81" i="14"/>
  <c r="V81" i="14"/>
  <c r="W81" i="14" s="1"/>
  <c r="T81" i="14"/>
  <c r="X81" i="14" s="1"/>
  <c r="Z81" i="14" s="1"/>
  <c r="S81" i="14"/>
  <c r="Q81" i="14"/>
  <c r="K81" i="14"/>
  <c r="AH80" i="14"/>
  <c r="V80" i="14"/>
  <c r="AG80" i="14" s="1"/>
  <c r="T80" i="14"/>
  <c r="X80" i="14" s="1"/>
  <c r="Z80" i="14" s="1"/>
  <c r="S80" i="14"/>
  <c r="Q80" i="14"/>
  <c r="K80" i="14"/>
  <c r="AH79" i="14"/>
  <c r="AG79" i="14"/>
  <c r="V79" i="14"/>
  <c r="W79" i="14" s="1"/>
  <c r="T79" i="14"/>
  <c r="X79" i="14" s="1"/>
  <c r="Z79" i="14" s="1"/>
  <c r="S79" i="14"/>
  <c r="Q79" i="14"/>
  <c r="K79" i="14"/>
  <c r="AH78" i="14"/>
  <c r="AG78" i="14"/>
  <c r="V78" i="14"/>
  <c r="W78" i="14" s="1"/>
  <c r="T78" i="14"/>
  <c r="X78" i="14" s="1"/>
  <c r="Z78" i="14" s="1"/>
  <c r="S78" i="14"/>
  <c r="Q78" i="14"/>
  <c r="K78" i="14"/>
  <c r="AH77" i="14"/>
  <c r="AG77" i="14"/>
  <c r="V77" i="14"/>
  <c r="W77" i="14" s="1"/>
  <c r="T77" i="14"/>
  <c r="X77" i="14" s="1"/>
  <c r="Z77" i="14" s="1"/>
  <c r="S77" i="14"/>
  <c r="Q77" i="14"/>
  <c r="K77" i="14"/>
  <c r="AH76" i="14"/>
  <c r="V76" i="14"/>
  <c r="AG76" i="14" s="1"/>
  <c r="T76" i="14"/>
  <c r="X76" i="14" s="1"/>
  <c r="Z76" i="14" s="1"/>
  <c r="S76" i="14"/>
  <c r="Q76" i="14"/>
  <c r="K76" i="14"/>
  <c r="AH75" i="14"/>
  <c r="V75" i="14"/>
  <c r="W75" i="14" s="1"/>
  <c r="T75" i="14"/>
  <c r="X75" i="14" s="1"/>
  <c r="Z75" i="14" s="1"/>
  <c r="S75" i="14"/>
  <c r="Q75" i="14"/>
  <c r="K75" i="14"/>
  <c r="AH74" i="14"/>
  <c r="AG74" i="14"/>
  <c r="V74" i="14"/>
  <c r="W74" i="14" s="1"/>
  <c r="T74" i="14"/>
  <c r="X74" i="14" s="1"/>
  <c r="Z74" i="14" s="1"/>
  <c r="S74" i="14"/>
  <c r="Q74" i="14"/>
  <c r="K74" i="14"/>
  <c r="AH73" i="14"/>
  <c r="V73" i="14"/>
  <c r="W73" i="14" s="1"/>
  <c r="T73" i="14"/>
  <c r="X73" i="14" s="1"/>
  <c r="Z73" i="14" s="1"/>
  <c r="S73" i="14"/>
  <c r="Q73" i="14"/>
  <c r="K73" i="14"/>
  <c r="AH72" i="14"/>
  <c r="V72" i="14"/>
  <c r="AG72" i="14" s="1"/>
  <c r="T72" i="14"/>
  <c r="X72" i="14" s="1"/>
  <c r="Z72" i="14" s="1"/>
  <c r="S72" i="14"/>
  <c r="Q72" i="14"/>
  <c r="K72" i="14"/>
  <c r="AH71" i="14"/>
  <c r="V71" i="14"/>
  <c r="W71" i="14" s="1"/>
  <c r="T71" i="14"/>
  <c r="X71" i="14" s="1"/>
  <c r="Z71" i="14" s="1"/>
  <c r="S71" i="14"/>
  <c r="Q71" i="14"/>
  <c r="K71" i="14"/>
  <c r="AH70" i="14"/>
  <c r="V70" i="14"/>
  <c r="AG70" i="14" s="1"/>
  <c r="T70" i="14"/>
  <c r="X70" i="14" s="1"/>
  <c r="Z70" i="14" s="1"/>
  <c r="S70" i="14"/>
  <c r="Q70" i="14"/>
  <c r="K70" i="14"/>
  <c r="AH69" i="14"/>
  <c r="V69" i="14"/>
  <c r="W69" i="14" s="1"/>
  <c r="T69" i="14"/>
  <c r="X69" i="14" s="1"/>
  <c r="Z69" i="14" s="1"/>
  <c r="S69" i="14"/>
  <c r="Q69" i="14"/>
  <c r="K69" i="14"/>
  <c r="AH68" i="14"/>
  <c r="W68" i="14"/>
  <c r="V68" i="14"/>
  <c r="AG68" i="14" s="1"/>
  <c r="T68" i="14"/>
  <c r="X68" i="14" s="1"/>
  <c r="Z68" i="14" s="1"/>
  <c r="S68" i="14"/>
  <c r="Q68" i="14"/>
  <c r="K68" i="14"/>
  <c r="AH67" i="14"/>
  <c r="V67" i="14"/>
  <c r="W67" i="14" s="1"/>
  <c r="T67" i="14"/>
  <c r="X67" i="14" s="1"/>
  <c r="Z67" i="14" s="1"/>
  <c r="S67" i="14"/>
  <c r="Q67" i="14"/>
  <c r="K67" i="14"/>
  <c r="AH66" i="14"/>
  <c r="V66" i="14"/>
  <c r="AG66" i="14" s="1"/>
  <c r="T66" i="14"/>
  <c r="X66" i="14" s="1"/>
  <c r="Z66" i="14" s="1"/>
  <c r="S66" i="14"/>
  <c r="Q66" i="14"/>
  <c r="K66" i="14"/>
  <c r="AH65" i="14"/>
  <c r="V65" i="14"/>
  <c r="W65" i="14" s="1"/>
  <c r="T65" i="14"/>
  <c r="X65" i="14" s="1"/>
  <c r="Z65" i="14" s="1"/>
  <c r="S65" i="14"/>
  <c r="Q65" i="14"/>
  <c r="K65" i="14"/>
  <c r="AH64" i="14"/>
  <c r="V64" i="14"/>
  <c r="AG64" i="14" s="1"/>
  <c r="T64" i="14"/>
  <c r="X64" i="14" s="1"/>
  <c r="Z64" i="14" s="1"/>
  <c r="S64" i="14"/>
  <c r="Q64" i="14"/>
  <c r="K64" i="14"/>
  <c r="AH63" i="14"/>
  <c r="V63" i="14"/>
  <c r="W63" i="14" s="1"/>
  <c r="T63" i="14"/>
  <c r="X63" i="14" s="1"/>
  <c r="Z63" i="14" s="1"/>
  <c r="S63" i="14"/>
  <c r="Q63" i="14"/>
  <c r="K63" i="14"/>
  <c r="AH62" i="14"/>
  <c r="W62" i="14"/>
  <c r="V62" i="14"/>
  <c r="AG62" i="14" s="1"/>
  <c r="T62" i="14"/>
  <c r="X62" i="14" s="1"/>
  <c r="Z62" i="14" s="1"/>
  <c r="S62" i="14"/>
  <c r="Q62" i="14"/>
  <c r="K62" i="14"/>
  <c r="AH61" i="14"/>
  <c r="V61" i="14"/>
  <c r="W61" i="14" s="1"/>
  <c r="T61" i="14"/>
  <c r="X61" i="14" s="1"/>
  <c r="Z61" i="14" s="1"/>
  <c r="S61" i="14"/>
  <c r="Q61" i="14"/>
  <c r="K61" i="14"/>
  <c r="AH60" i="14"/>
  <c r="V60" i="14"/>
  <c r="AG60" i="14" s="1"/>
  <c r="T60" i="14"/>
  <c r="X60" i="14" s="1"/>
  <c r="Z60" i="14" s="1"/>
  <c r="S60" i="14"/>
  <c r="Q60" i="14"/>
  <c r="K60" i="14"/>
  <c r="AH59" i="14"/>
  <c r="V59" i="14"/>
  <c r="W59" i="14" s="1"/>
  <c r="T59" i="14"/>
  <c r="X59" i="14" s="1"/>
  <c r="Z59" i="14" s="1"/>
  <c r="S59" i="14"/>
  <c r="Q59" i="14"/>
  <c r="K59" i="14"/>
  <c r="AH58" i="14"/>
  <c r="V58" i="14"/>
  <c r="AG58" i="14" s="1"/>
  <c r="T58" i="14"/>
  <c r="X58" i="14" s="1"/>
  <c r="Z58" i="14" s="1"/>
  <c r="S58" i="14"/>
  <c r="Q58" i="14"/>
  <c r="K58" i="14"/>
  <c r="AH57" i="14"/>
  <c r="V57" i="14"/>
  <c r="W57" i="14" s="1"/>
  <c r="T57" i="14"/>
  <c r="X57" i="14" s="1"/>
  <c r="Z57" i="14" s="1"/>
  <c r="S57" i="14"/>
  <c r="Q57" i="14"/>
  <c r="K57" i="14"/>
  <c r="AH56" i="14"/>
  <c r="W56" i="14"/>
  <c r="V56" i="14"/>
  <c r="AG56" i="14" s="1"/>
  <c r="T56" i="14"/>
  <c r="X56" i="14" s="1"/>
  <c r="Z56" i="14" s="1"/>
  <c r="S56" i="14"/>
  <c r="Q56" i="14"/>
  <c r="K56" i="14"/>
  <c r="AH55" i="14"/>
  <c r="V55" i="14"/>
  <c r="W55" i="14" s="1"/>
  <c r="T55" i="14"/>
  <c r="X55" i="14" s="1"/>
  <c r="Z55" i="14" s="1"/>
  <c r="S55" i="14"/>
  <c r="Q55" i="14"/>
  <c r="K55" i="14"/>
  <c r="AH54" i="14"/>
  <c r="W54" i="14"/>
  <c r="V54" i="14"/>
  <c r="AG54" i="14" s="1"/>
  <c r="T54" i="14"/>
  <c r="X54" i="14" s="1"/>
  <c r="Z54" i="14" s="1"/>
  <c r="S54" i="14"/>
  <c r="Q54" i="14"/>
  <c r="K54" i="14"/>
  <c r="AH53" i="14"/>
  <c r="V53" i="14"/>
  <c r="W53" i="14" s="1"/>
  <c r="T53" i="14"/>
  <c r="X53" i="14" s="1"/>
  <c r="Z53" i="14" s="1"/>
  <c r="S53" i="14"/>
  <c r="Q53" i="14"/>
  <c r="K53" i="14"/>
  <c r="AH52" i="14"/>
  <c r="V52" i="14"/>
  <c r="AG52" i="14" s="1"/>
  <c r="T52" i="14"/>
  <c r="X52" i="14" s="1"/>
  <c r="Z52" i="14" s="1"/>
  <c r="S52" i="14"/>
  <c r="Q52" i="14"/>
  <c r="K52" i="14"/>
  <c r="AH51" i="14"/>
  <c r="V51" i="14"/>
  <c r="W51" i="14" s="1"/>
  <c r="T51" i="14"/>
  <c r="X51" i="14" s="1"/>
  <c r="Z51" i="14" s="1"/>
  <c r="S51" i="14"/>
  <c r="Q51" i="14"/>
  <c r="K51" i="14"/>
  <c r="AH50" i="14"/>
  <c r="AG50" i="14"/>
  <c r="AH49" i="14"/>
  <c r="AH48" i="14"/>
  <c r="AG48" i="14"/>
  <c r="AH47" i="14"/>
  <c r="AH46" i="14"/>
  <c r="AG46" i="14"/>
  <c r="AH45" i="14"/>
  <c r="AH44" i="14"/>
  <c r="AG44" i="14"/>
  <c r="AH43" i="14"/>
  <c r="V43" i="14"/>
  <c r="W43" i="14" s="1"/>
  <c r="T43" i="14"/>
  <c r="X43" i="14" s="1"/>
  <c r="Z43" i="14" s="1"/>
  <c r="S43" i="14"/>
  <c r="Q43" i="14"/>
  <c r="K43" i="14"/>
  <c r="AH42" i="14"/>
  <c r="W42" i="14"/>
  <c r="V42" i="14"/>
  <c r="AG42" i="14" s="1"/>
  <c r="T42" i="14"/>
  <c r="X42" i="14" s="1"/>
  <c r="Z42" i="14" s="1"/>
  <c r="S42" i="14"/>
  <c r="Q42" i="14"/>
  <c r="K42" i="14"/>
  <c r="AH41" i="14"/>
  <c r="V41" i="14"/>
  <c r="W41" i="14" s="1"/>
  <c r="T41" i="14"/>
  <c r="X41" i="14" s="1"/>
  <c r="Z41" i="14" s="1"/>
  <c r="S41" i="14"/>
  <c r="Q41" i="14"/>
  <c r="K41" i="14"/>
  <c r="AH40" i="14"/>
  <c r="W40" i="14"/>
  <c r="V40" i="14"/>
  <c r="AG40" i="14" s="1"/>
  <c r="T40" i="14"/>
  <c r="X40" i="14" s="1"/>
  <c r="Z40" i="14" s="1"/>
  <c r="S40" i="14"/>
  <c r="Q40" i="14"/>
  <c r="K40" i="14"/>
  <c r="AH39" i="14"/>
  <c r="V39" i="14"/>
  <c r="W39" i="14" s="1"/>
  <c r="T39" i="14"/>
  <c r="X39" i="14" s="1"/>
  <c r="Z39" i="14" s="1"/>
  <c r="S39" i="14"/>
  <c r="Q39" i="14"/>
  <c r="K39" i="14"/>
  <c r="AH38" i="14"/>
  <c r="V38" i="14"/>
  <c r="AG38" i="14" s="1"/>
  <c r="T38" i="14"/>
  <c r="X38" i="14" s="1"/>
  <c r="Z38" i="14" s="1"/>
  <c r="S38" i="14"/>
  <c r="Q38" i="14"/>
  <c r="K38" i="14"/>
  <c r="AH37" i="14"/>
  <c r="V37" i="14"/>
  <c r="W37" i="14" s="1"/>
  <c r="T37" i="14"/>
  <c r="X37" i="14" s="1"/>
  <c r="Z37" i="14" s="1"/>
  <c r="S37" i="14"/>
  <c r="Q37" i="14"/>
  <c r="K37" i="14"/>
  <c r="AH36" i="14"/>
  <c r="V36" i="14"/>
  <c r="AG36" i="14" s="1"/>
  <c r="T36" i="14"/>
  <c r="X36" i="14" s="1"/>
  <c r="Z36" i="14" s="1"/>
  <c r="S36" i="14"/>
  <c r="Q36" i="14"/>
  <c r="K36" i="14"/>
  <c r="AH35" i="14"/>
  <c r="V35" i="14"/>
  <c r="W35" i="14" s="1"/>
  <c r="T35" i="14"/>
  <c r="X35" i="14" s="1"/>
  <c r="Z35" i="14" s="1"/>
  <c r="S35" i="14"/>
  <c r="Q35" i="14"/>
  <c r="K35" i="14"/>
  <c r="AH34" i="14"/>
  <c r="W34" i="14"/>
  <c r="V34" i="14"/>
  <c r="AG34" i="14" s="1"/>
  <c r="T34" i="14"/>
  <c r="X34" i="14" s="1"/>
  <c r="Z34" i="14" s="1"/>
  <c r="S34" i="14"/>
  <c r="Q34" i="14"/>
  <c r="K34" i="14"/>
  <c r="AH33" i="14"/>
  <c r="V33" i="14"/>
  <c r="W33" i="14" s="1"/>
  <c r="T33" i="14"/>
  <c r="X33" i="14" s="1"/>
  <c r="Z33" i="14" s="1"/>
  <c r="S33" i="14"/>
  <c r="Q33" i="14"/>
  <c r="K33" i="14"/>
  <c r="AH32" i="14"/>
  <c r="V32" i="14"/>
  <c r="AG32" i="14" s="1"/>
  <c r="T32" i="14"/>
  <c r="X32" i="14" s="1"/>
  <c r="Z32" i="14" s="1"/>
  <c r="S32" i="14"/>
  <c r="Q32" i="14"/>
  <c r="K32" i="14"/>
  <c r="AH31" i="14"/>
  <c r="V31" i="14"/>
  <c r="W31" i="14" s="1"/>
  <c r="T31" i="14"/>
  <c r="X31" i="14" s="1"/>
  <c r="Z31" i="14" s="1"/>
  <c r="S31" i="14"/>
  <c r="Q31" i="14"/>
  <c r="K31" i="14"/>
  <c r="AH30" i="14"/>
  <c r="W30" i="14"/>
  <c r="V30" i="14"/>
  <c r="AG30" i="14" s="1"/>
  <c r="T30" i="14"/>
  <c r="X30" i="14" s="1"/>
  <c r="Z30" i="14" s="1"/>
  <c r="S30" i="14"/>
  <c r="Q30" i="14"/>
  <c r="K30" i="14"/>
  <c r="AH29" i="14"/>
  <c r="V29" i="14"/>
  <c r="W29" i="14" s="1"/>
  <c r="T29" i="14"/>
  <c r="X29" i="14" s="1"/>
  <c r="Z29" i="14" s="1"/>
  <c r="S29" i="14"/>
  <c r="Q29" i="14"/>
  <c r="K29" i="14"/>
  <c r="AH28" i="14"/>
  <c r="W28" i="14"/>
  <c r="V28" i="14"/>
  <c r="AG28" i="14" s="1"/>
  <c r="T28" i="14"/>
  <c r="X28" i="14" s="1"/>
  <c r="Z28" i="14" s="1"/>
  <c r="S28" i="14"/>
  <c r="Q28" i="14"/>
  <c r="K28" i="14"/>
  <c r="AH27" i="14"/>
  <c r="V27" i="14"/>
  <c r="W27" i="14" s="1"/>
  <c r="T27" i="14"/>
  <c r="X27" i="14" s="1"/>
  <c r="Z27" i="14" s="1"/>
  <c r="S27" i="14"/>
  <c r="Q27" i="14"/>
  <c r="K27" i="14"/>
  <c r="AH26" i="14"/>
  <c r="V26" i="14"/>
  <c r="AG26" i="14" s="1"/>
  <c r="T26" i="14"/>
  <c r="X26" i="14" s="1"/>
  <c r="Z26" i="14" s="1"/>
  <c r="S26" i="14"/>
  <c r="Q26" i="14"/>
  <c r="K26" i="14"/>
  <c r="AH25" i="14"/>
  <c r="V25" i="14"/>
  <c r="W25" i="14" s="1"/>
  <c r="T25" i="14"/>
  <c r="X25" i="14" s="1"/>
  <c r="Z25" i="14" s="1"/>
  <c r="S25" i="14"/>
  <c r="Q25" i="14"/>
  <c r="K25" i="14"/>
  <c r="AH24" i="14"/>
  <c r="W24" i="14"/>
  <c r="V24" i="14"/>
  <c r="AG24" i="14" s="1"/>
  <c r="T24" i="14"/>
  <c r="X24" i="14" s="1"/>
  <c r="Z24" i="14" s="1"/>
  <c r="S24" i="14"/>
  <c r="Q24" i="14"/>
  <c r="K24" i="14"/>
  <c r="AH23" i="14"/>
  <c r="V23" i="14"/>
  <c r="W23" i="14" s="1"/>
  <c r="T23" i="14"/>
  <c r="X23" i="14" s="1"/>
  <c r="Z23" i="14" s="1"/>
  <c r="S23" i="14"/>
  <c r="Q23" i="14"/>
  <c r="K23" i="14"/>
  <c r="AH22" i="14"/>
  <c r="V22" i="14"/>
  <c r="AG22" i="14" s="1"/>
  <c r="T22" i="14"/>
  <c r="X22" i="14" s="1"/>
  <c r="Z22" i="14" s="1"/>
  <c r="S22" i="14"/>
  <c r="Q22" i="14"/>
  <c r="K22" i="14"/>
  <c r="AH21" i="14"/>
  <c r="V21" i="14"/>
  <c r="W21" i="14" s="1"/>
  <c r="T21" i="14"/>
  <c r="X21" i="14" s="1"/>
  <c r="Z21" i="14" s="1"/>
  <c r="S21" i="14"/>
  <c r="Q21" i="14"/>
  <c r="K21" i="14"/>
  <c r="AH20" i="14"/>
  <c r="W20" i="14"/>
  <c r="V20" i="14"/>
  <c r="AG20" i="14" s="1"/>
  <c r="T20" i="14"/>
  <c r="X20" i="14" s="1"/>
  <c r="Z20" i="14" s="1"/>
  <c r="S20" i="14"/>
  <c r="Q20" i="14"/>
  <c r="K20" i="14"/>
  <c r="AH19" i="14"/>
  <c r="V19" i="14"/>
  <c r="W19" i="14" s="1"/>
  <c r="T19" i="14"/>
  <c r="X19" i="14" s="1"/>
  <c r="Z19" i="14" s="1"/>
  <c r="S19" i="14"/>
  <c r="Q19" i="14"/>
  <c r="K19" i="14"/>
  <c r="AH18" i="14"/>
  <c r="V18" i="14"/>
  <c r="AG18" i="14" s="1"/>
  <c r="T18" i="14"/>
  <c r="X18" i="14" s="1"/>
  <c r="Z18" i="14" s="1"/>
  <c r="S18" i="14"/>
  <c r="Q18" i="14"/>
  <c r="K18" i="14"/>
  <c r="AH17" i="14"/>
  <c r="V17" i="14"/>
  <c r="W17" i="14" s="1"/>
  <c r="T17" i="14"/>
  <c r="X17" i="14" s="1"/>
  <c r="Z17" i="14" s="1"/>
  <c r="S17" i="14"/>
  <c r="Q17" i="14"/>
  <c r="K17" i="14"/>
  <c r="AH16" i="14"/>
  <c r="V16" i="14"/>
  <c r="AG16" i="14" s="1"/>
  <c r="T16" i="14"/>
  <c r="X16" i="14" s="1"/>
  <c r="Z16" i="14" s="1"/>
  <c r="S16" i="14"/>
  <c r="Q16" i="14"/>
  <c r="K16" i="14"/>
  <c r="AH15" i="14"/>
  <c r="V15" i="14"/>
  <c r="W15" i="14" s="1"/>
  <c r="T15" i="14"/>
  <c r="X15" i="14" s="1"/>
  <c r="Z15" i="14" s="1"/>
  <c r="S15" i="14"/>
  <c r="Q15" i="14"/>
  <c r="K15" i="14"/>
  <c r="AH14" i="14"/>
  <c r="V14" i="14"/>
  <c r="AG14" i="14" s="1"/>
  <c r="T14" i="14"/>
  <c r="X14" i="14" s="1"/>
  <c r="Z14" i="14" s="1"/>
  <c r="S14" i="14"/>
  <c r="Q14" i="14"/>
  <c r="K14" i="14"/>
  <c r="AH13" i="14"/>
  <c r="V13" i="14"/>
  <c r="W13" i="14" s="1"/>
  <c r="T13" i="14"/>
  <c r="X13" i="14" s="1"/>
  <c r="Z13" i="14" s="1"/>
  <c r="S13" i="14"/>
  <c r="Q13" i="14"/>
  <c r="K13" i="14"/>
  <c r="AH12" i="14"/>
  <c r="V12" i="14"/>
  <c r="AG12" i="14" s="1"/>
  <c r="T12" i="14"/>
  <c r="X12" i="14" s="1"/>
  <c r="Z12" i="14" s="1"/>
  <c r="S12" i="14"/>
  <c r="Q12" i="14"/>
  <c r="K12" i="14"/>
  <c r="AH11" i="14"/>
  <c r="V11" i="14"/>
  <c r="W11" i="14" s="1"/>
  <c r="T11" i="14"/>
  <c r="X11" i="14" s="1"/>
  <c r="Z11" i="14" s="1"/>
  <c r="S11" i="14"/>
  <c r="Q11" i="14"/>
  <c r="K11" i="14"/>
  <c r="AH10" i="14"/>
  <c r="V10" i="14"/>
  <c r="AG10" i="14" s="1"/>
  <c r="T10" i="14"/>
  <c r="X10" i="14" s="1"/>
  <c r="Z10" i="14" s="1"/>
  <c r="S10" i="14"/>
  <c r="Q10" i="14"/>
  <c r="K10" i="14"/>
  <c r="AH9" i="14"/>
  <c r="V9" i="14"/>
  <c r="W9" i="14" s="1"/>
  <c r="T9" i="14"/>
  <c r="X9" i="14" s="1"/>
  <c r="Z9" i="14" s="1"/>
  <c r="S9" i="14"/>
  <c r="Q9" i="14"/>
  <c r="K9" i="14"/>
  <c r="AH8" i="14"/>
  <c r="W8" i="14"/>
  <c r="V8" i="14"/>
  <c r="AG8" i="14" s="1"/>
  <c r="T8" i="14"/>
  <c r="X8" i="14" s="1"/>
  <c r="Z8" i="14" s="1"/>
  <c r="S8" i="14"/>
  <c r="Q8" i="14"/>
  <c r="K8" i="14"/>
  <c r="AH7" i="14"/>
  <c r="V7" i="14"/>
  <c r="W7" i="14" s="1"/>
  <c r="T7" i="14"/>
  <c r="X7" i="14" s="1"/>
  <c r="Z7" i="14" s="1"/>
  <c r="S7" i="14"/>
  <c r="Q7" i="14"/>
  <c r="K7" i="14"/>
  <c r="AH6" i="14"/>
  <c r="V6" i="14"/>
  <c r="AG6" i="14" s="1"/>
  <c r="T6" i="14"/>
  <c r="X6" i="14" s="1"/>
  <c r="Z6" i="14" s="1"/>
  <c r="S6" i="14"/>
  <c r="Q6" i="14"/>
  <c r="K6" i="14"/>
  <c r="AH5" i="14"/>
  <c r="V5" i="14"/>
  <c r="W5" i="14" s="1"/>
  <c r="T5" i="14"/>
  <c r="X5" i="14" s="1"/>
  <c r="Z5" i="14" s="1"/>
  <c r="S5" i="14"/>
  <c r="Q5" i="14"/>
  <c r="K5" i="14"/>
  <c r="AH4" i="14"/>
  <c r="V4" i="14"/>
  <c r="AG4" i="14" s="1"/>
  <c r="T4" i="14"/>
  <c r="X4" i="14" s="1"/>
  <c r="Z4" i="14" s="1"/>
  <c r="S4" i="14"/>
  <c r="Q4" i="14"/>
  <c r="K4" i="14"/>
  <c r="AH3" i="14"/>
  <c r="V3" i="14"/>
  <c r="W3" i="14" s="1"/>
  <c r="T3" i="14"/>
  <c r="X3" i="14" s="1"/>
  <c r="Z3" i="14" s="1"/>
  <c r="S3" i="14"/>
  <c r="Q3" i="14"/>
  <c r="K3" i="14"/>
  <c r="AH2" i="14"/>
  <c r="V2" i="14"/>
  <c r="AG2" i="14" s="1"/>
  <c r="T2" i="14"/>
  <c r="X2" i="14" s="1"/>
  <c r="Z2" i="14" s="1"/>
  <c r="S2" i="14"/>
  <c r="Q2" i="14"/>
  <c r="K2" i="14"/>
  <c r="AL267" i="13"/>
  <c r="AN267" i="13" s="1"/>
  <c r="AI267" i="13"/>
  <c r="AH267" i="13"/>
  <c r="AK267" i="13" s="1"/>
  <c r="AL266" i="13"/>
  <c r="AI266" i="13"/>
  <c r="AH266" i="13"/>
  <c r="AK266" i="13" s="1"/>
  <c r="AL265" i="13"/>
  <c r="AM265" i="13" s="1"/>
  <c r="AP265" i="13" s="1"/>
  <c r="AI265" i="13"/>
  <c r="AH265" i="13"/>
  <c r="AK265" i="13" s="1"/>
  <c r="AL264" i="13"/>
  <c r="AN264" i="13" s="1"/>
  <c r="AI264" i="13"/>
  <c r="AH264" i="13"/>
  <c r="AK264" i="13" s="1"/>
  <c r="AL263" i="13"/>
  <c r="AN263" i="13" s="1"/>
  <c r="AI263" i="13"/>
  <c r="AH263" i="13"/>
  <c r="AK263" i="13" s="1"/>
  <c r="AL262" i="13"/>
  <c r="AN262" i="13" s="1"/>
  <c r="AI262" i="13"/>
  <c r="AH262" i="13"/>
  <c r="AK262" i="13" s="1"/>
  <c r="AL261" i="13"/>
  <c r="AN261" i="13" s="1"/>
  <c r="AH261" i="13"/>
  <c r="AK261" i="13" s="1"/>
  <c r="AL260" i="13"/>
  <c r="AN260" i="13" s="1"/>
  <c r="AH260" i="13"/>
  <c r="AK260" i="13" s="1"/>
  <c r="AL259" i="13"/>
  <c r="AN259" i="13" s="1"/>
  <c r="AH259" i="13"/>
  <c r="AK259" i="13" s="1"/>
  <c r="AL258" i="13"/>
  <c r="AI258" i="13"/>
  <c r="AH258" i="13"/>
  <c r="AK258" i="13" s="1"/>
  <c r="AL257" i="13"/>
  <c r="AN257" i="13" s="1"/>
  <c r="AI257" i="13"/>
  <c r="AH257" i="13"/>
  <c r="AK257" i="13" s="1"/>
  <c r="AL256" i="13"/>
  <c r="AN256" i="13" s="1"/>
  <c r="AI256" i="13"/>
  <c r="AH256" i="13"/>
  <c r="AK256" i="13" s="1"/>
  <c r="AL255" i="13"/>
  <c r="AN255" i="13" s="1"/>
  <c r="AI255" i="13"/>
  <c r="AH255" i="13"/>
  <c r="AK255" i="13" s="1"/>
  <c r="AL254" i="13"/>
  <c r="AI254" i="13"/>
  <c r="AH254" i="13"/>
  <c r="AK254" i="13" s="1"/>
  <c r="AL253" i="13"/>
  <c r="AN253" i="13" s="1"/>
  <c r="AH253" i="13"/>
  <c r="AK253" i="13" s="1"/>
  <c r="AL252" i="13"/>
  <c r="AN252" i="13" s="1"/>
  <c r="AH252" i="13"/>
  <c r="AK252" i="13" s="1"/>
  <c r="AL251" i="13"/>
  <c r="AN251" i="13" s="1"/>
  <c r="AI251" i="13"/>
  <c r="AH251" i="13"/>
  <c r="AK251" i="13" s="1"/>
  <c r="AL250" i="13"/>
  <c r="AI250" i="13"/>
  <c r="AH250" i="13"/>
  <c r="AK250" i="13" s="1"/>
  <c r="AL249" i="13"/>
  <c r="AN249" i="13" s="1"/>
  <c r="AI249" i="13"/>
  <c r="AH249" i="13"/>
  <c r="AK249" i="13" s="1"/>
  <c r="AL248" i="13"/>
  <c r="AN248" i="13" s="1"/>
  <c r="AI248" i="13"/>
  <c r="AH248" i="13"/>
  <c r="AK248" i="13" s="1"/>
  <c r="AL247" i="13"/>
  <c r="AN247" i="13" s="1"/>
  <c r="AI247" i="13"/>
  <c r="AH247" i="13"/>
  <c r="AK247" i="13" s="1"/>
  <c r="AL246" i="13"/>
  <c r="AI246" i="13"/>
  <c r="AH246" i="13"/>
  <c r="AK246" i="13" s="1"/>
  <c r="AL245" i="13"/>
  <c r="AN245" i="13" s="1"/>
  <c r="AI245" i="13"/>
  <c r="AH245" i="13"/>
  <c r="AK245" i="13" s="1"/>
  <c r="AL244" i="13"/>
  <c r="AN244" i="13" s="1"/>
  <c r="AI244" i="13"/>
  <c r="AH244" i="13"/>
  <c r="AK244" i="13" s="1"/>
  <c r="AL243" i="13"/>
  <c r="AN243" i="13" s="1"/>
  <c r="AI243" i="13"/>
  <c r="AH243" i="13"/>
  <c r="AK243" i="13" s="1"/>
  <c r="AL242" i="13"/>
  <c r="AH242" i="13"/>
  <c r="AK242" i="13" s="1"/>
  <c r="AL241" i="13"/>
  <c r="AN241" i="13" s="1"/>
  <c r="AH241" i="13"/>
  <c r="AK241" i="13" s="1"/>
  <c r="AL240" i="13"/>
  <c r="AN240" i="13" s="1"/>
  <c r="AH240" i="13"/>
  <c r="AK240" i="13" s="1"/>
  <c r="AL239" i="13"/>
  <c r="AN239" i="13" s="1"/>
  <c r="AI239" i="13"/>
  <c r="AH239" i="13"/>
  <c r="AK239" i="13" s="1"/>
  <c r="AL238" i="13"/>
  <c r="AI238" i="13"/>
  <c r="AH238" i="13"/>
  <c r="AK238" i="13" s="1"/>
  <c r="AL237" i="13"/>
  <c r="AN237" i="13" s="1"/>
  <c r="AI237" i="13"/>
  <c r="AH237" i="13"/>
  <c r="AK237" i="13" s="1"/>
  <c r="AL236" i="13"/>
  <c r="AN236" i="13" s="1"/>
  <c r="AI236" i="13"/>
  <c r="AH236" i="13"/>
  <c r="AK236" i="13" s="1"/>
  <c r="AL235" i="13"/>
  <c r="AN235" i="13" s="1"/>
  <c r="AI235" i="13"/>
  <c r="AH235" i="13"/>
  <c r="AK235" i="13" s="1"/>
  <c r="AL234" i="13"/>
  <c r="AI234" i="13"/>
  <c r="AH234" i="13"/>
  <c r="AK234" i="13" s="1"/>
  <c r="AL233" i="13"/>
  <c r="AN233" i="13" s="1"/>
  <c r="AI233" i="13"/>
  <c r="AH233" i="13"/>
  <c r="AK233" i="13" s="1"/>
  <c r="AL232" i="13"/>
  <c r="AN232" i="13" s="1"/>
  <c r="AI232" i="13"/>
  <c r="AH232" i="13"/>
  <c r="AK232" i="13" s="1"/>
  <c r="AL231" i="13"/>
  <c r="AN231" i="13" s="1"/>
  <c r="AI231" i="13"/>
  <c r="AH231" i="13"/>
  <c r="AK231" i="13" s="1"/>
  <c r="AL230" i="13"/>
  <c r="AI230" i="13"/>
  <c r="AH230" i="13"/>
  <c r="AK230" i="13" s="1"/>
  <c r="AL229" i="13"/>
  <c r="AN229" i="13" s="1"/>
  <c r="AI229" i="13"/>
  <c r="AH229" i="13"/>
  <c r="AK229" i="13" s="1"/>
  <c r="AL228" i="13"/>
  <c r="AN228" i="13" s="1"/>
  <c r="AI228" i="13"/>
  <c r="AH228" i="13"/>
  <c r="AK228" i="13" s="1"/>
  <c r="AL227" i="13"/>
  <c r="AN227" i="13" s="1"/>
  <c r="AI227" i="13"/>
  <c r="AH227" i="13"/>
  <c r="AK227" i="13" s="1"/>
  <c r="AL226" i="13"/>
  <c r="AI226" i="13"/>
  <c r="AH226" i="13"/>
  <c r="AK226" i="13" s="1"/>
  <c r="AL225" i="13"/>
  <c r="AN225" i="13" s="1"/>
  <c r="AI225" i="13"/>
  <c r="AH225" i="13"/>
  <c r="AK225" i="13" s="1"/>
  <c r="AL224" i="13"/>
  <c r="AN224" i="13" s="1"/>
  <c r="AI224" i="13"/>
  <c r="AH224" i="13"/>
  <c r="AK224" i="13" s="1"/>
  <c r="AL223" i="13"/>
  <c r="AN223" i="13" s="1"/>
  <c r="AI223" i="13"/>
  <c r="AH223" i="13"/>
  <c r="AK223" i="13" s="1"/>
  <c r="AL222" i="13"/>
  <c r="AN222" i="13" s="1"/>
  <c r="AI222" i="13"/>
  <c r="AH222" i="13"/>
  <c r="AK222" i="13" s="1"/>
  <c r="AL221" i="13"/>
  <c r="AN221" i="13" s="1"/>
  <c r="AI221" i="13"/>
  <c r="AH221" i="13"/>
  <c r="AK221" i="13" s="1"/>
  <c r="AL220" i="13"/>
  <c r="AN220" i="13" s="1"/>
  <c r="AI220" i="13"/>
  <c r="AH220" i="13"/>
  <c r="AK220" i="13" s="1"/>
  <c r="AL219" i="13"/>
  <c r="AN219" i="13" s="1"/>
  <c r="AI219" i="13"/>
  <c r="AH219" i="13"/>
  <c r="AK219" i="13" s="1"/>
  <c r="AL218" i="13"/>
  <c r="AN218" i="13" s="1"/>
  <c r="AI218" i="13"/>
  <c r="AH218" i="13"/>
  <c r="AK218" i="13" s="1"/>
  <c r="AL217" i="13"/>
  <c r="AN217" i="13" s="1"/>
  <c r="AI217" i="13"/>
  <c r="AH217" i="13"/>
  <c r="AK217" i="13" s="1"/>
  <c r="AL216" i="13"/>
  <c r="AN216" i="13" s="1"/>
  <c r="AI216" i="13"/>
  <c r="AH216" i="13"/>
  <c r="AK216" i="13" s="1"/>
  <c r="AL215" i="13"/>
  <c r="AN215" i="13" s="1"/>
  <c r="AI215" i="13"/>
  <c r="AH215" i="13"/>
  <c r="AK215" i="13" s="1"/>
  <c r="AL214" i="13"/>
  <c r="AN214" i="13" s="1"/>
  <c r="AI214" i="13"/>
  <c r="AH214" i="13"/>
  <c r="AK214" i="13" s="1"/>
  <c r="AL213" i="13"/>
  <c r="AN213" i="13" s="1"/>
  <c r="AI213" i="13"/>
  <c r="AH213" i="13"/>
  <c r="AK213" i="13" s="1"/>
  <c r="AL212" i="13"/>
  <c r="AN212" i="13" s="1"/>
  <c r="AI212" i="13"/>
  <c r="AH212" i="13"/>
  <c r="AK212" i="13" s="1"/>
  <c r="AL211" i="13"/>
  <c r="AN211" i="13" s="1"/>
  <c r="AI211" i="13"/>
  <c r="AH211" i="13"/>
  <c r="AK211" i="13" s="1"/>
  <c r="AL210" i="13"/>
  <c r="AN210" i="13" s="1"/>
  <c r="AI210" i="13"/>
  <c r="AH210" i="13"/>
  <c r="AK210" i="13" s="1"/>
  <c r="AL209" i="13"/>
  <c r="AN209" i="13" s="1"/>
  <c r="AI209" i="13"/>
  <c r="AH209" i="13"/>
  <c r="AK209" i="13" s="1"/>
  <c r="AL208" i="13"/>
  <c r="AN208" i="13" s="1"/>
  <c r="AI208" i="13"/>
  <c r="AH208" i="13"/>
  <c r="AK208" i="13" s="1"/>
  <c r="AL207" i="13"/>
  <c r="AN207" i="13" s="1"/>
  <c r="AI207" i="13"/>
  <c r="AH207" i="13"/>
  <c r="AK207" i="13" s="1"/>
  <c r="AB207" i="13"/>
  <c r="AL206" i="13"/>
  <c r="AN206" i="13" s="1"/>
  <c r="AI206" i="13"/>
  <c r="AH206" i="13"/>
  <c r="AK206" i="13" s="1"/>
  <c r="AP205" i="13"/>
  <c r="AN205" i="13"/>
  <c r="AI205" i="13"/>
  <c r="AH205" i="13"/>
  <c r="AL204" i="13"/>
  <c r="AN204" i="13" s="1"/>
  <c r="AI204" i="13"/>
  <c r="AH204" i="13"/>
  <c r="AL203" i="13"/>
  <c r="AN203" i="13" s="1"/>
  <c r="AI203" i="13"/>
  <c r="AH203" i="13"/>
  <c r="AH200" i="13"/>
  <c r="W200" i="13"/>
  <c r="V200" i="13"/>
  <c r="AG200" i="13" s="1"/>
  <c r="T200" i="13"/>
  <c r="X200" i="13" s="1"/>
  <c r="Z200" i="13" s="1"/>
  <c r="S200" i="13"/>
  <c r="Q200" i="13"/>
  <c r="K200" i="13"/>
  <c r="AH199" i="13"/>
  <c r="V199" i="13"/>
  <c r="W199" i="13" s="1"/>
  <c r="T199" i="13"/>
  <c r="X199" i="13" s="1"/>
  <c r="Z199" i="13" s="1"/>
  <c r="S199" i="13"/>
  <c r="Q199" i="13"/>
  <c r="AH198" i="13"/>
  <c r="V198" i="13"/>
  <c r="W198" i="13" s="1"/>
  <c r="T198" i="13"/>
  <c r="X198" i="13" s="1"/>
  <c r="Z198" i="13" s="1"/>
  <c r="S198" i="13"/>
  <c r="Q198" i="13"/>
  <c r="AH197" i="13"/>
  <c r="W197" i="13"/>
  <c r="V197" i="13"/>
  <c r="T197" i="13"/>
  <c r="X197" i="13" s="1"/>
  <c r="Z197" i="13" s="1"/>
  <c r="S197" i="13"/>
  <c r="Q197" i="13"/>
  <c r="AH196" i="13"/>
  <c r="W196" i="13"/>
  <c r="V196" i="13"/>
  <c r="T196" i="13"/>
  <c r="X196" i="13" s="1"/>
  <c r="Z196" i="13" s="1"/>
  <c r="S196" i="13"/>
  <c r="Q196" i="13"/>
  <c r="AH195" i="13"/>
  <c r="W195" i="13"/>
  <c r="V195" i="13"/>
  <c r="T195" i="13"/>
  <c r="X195" i="13" s="1"/>
  <c r="Z195" i="13" s="1"/>
  <c r="S195" i="13"/>
  <c r="Q195" i="13"/>
  <c r="AH194" i="13"/>
  <c r="W194" i="13"/>
  <c r="V194" i="13"/>
  <c r="T194" i="13"/>
  <c r="X194" i="13" s="1"/>
  <c r="Z194" i="13" s="1"/>
  <c r="S194" i="13"/>
  <c r="Q194" i="13"/>
  <c r="AH193" i="13"/>
  <c r="W193" i="13"/>
  <c r="V193" i="13"/>
  <c r="T193" i="13"/>
  <c r="X193" i="13" s="1"/>
  <c r="Z193" i="13" s="1"/>
  <c r="S193" i="13"/>
  <c r="Q193" i="13"/>
  <c r="AH192" i="13"/>
  <c r="W192" i="13"/>
  <c r="V192" i="13"/>
  <c r="T192" i="13"/>
  <c r="X192" i="13" s="1"/>
  <c r="Z192" i="13" s="1"/>
  <c r="S192" i="13"/>
  <c r="Q192" i="13"/>
  <c r="AH191" i="13"/>
  <c r="W191" i="13"/>
  <c r="V191" i="13"/>
  <c r="T191" i="13"/>
  <c r="X191" i="13" s="1"/>
  <c r="Z191" i="13" s="1"/>
  <c r="S191" i="13"/>
  <c r="Q191" i="13"/>
  <c r="AH190" i="13"/>
  <c r="W190" i="13"/>
  <c r="V190" i="13"/>
  <c r="T190" i="13"/>
  <c r="X190" i="13" s="1"/>
  <c r="Z190" i="13" s="1"/>
  <c r="S190" i="13"/>
  <c r="Q190" i="13"/>
  <c r="AH189" i="13"/>
  <c r="W189" i="13"/>
  <c r="V189" i="13"/>
  <c r="T189" i="13"/>
  <c r="X189" i="13" s="1"/>
  <c r="Z189" i="13" s="1"/>
  <c r="S189" i="13"/>
  <c r="Q189" i="13"/>
  <c r="AH188" i="13"/>
  <c r="W188" i="13"/>
  <c r="V188" i="13"/>
  <c r="T188" i="13"/>
  <c r="X188" i="13" s="1"/>
  <c r="Z188" i="13" s="1"/>
  <c r="S188" i="13"/>
  <c r="Q188" i="13"/>
  <c r="AH187" i="13"/>
  <c r="W187" i="13"/>
  <c r="V187" i="13"/>
  <c r="T187" i="13"/>
  <c r="X187" i="13" s="1"/>
  <c r="Z187" i="13" s="1"/>
  <c r="S187" i="13"/>
  <c r="Q187" i="13"/>
  <c r="AH186" i="13"/>
  <c r="W186" i="13"/>
  <c r="V186" i="13"/>
  <c r="T186" i="13"/>
  <c r="X186" i="13" s="1"/>
  <c r="Z186" i="13" s="1"/>
  <c r="S186" i="13"/>
  <c r="Q186" i="13"/>
  <c r="AH185" i="13"/>
  <c r="W185" i="13"/>
  <c r="V185" i="13"/>
  <c r="T185" i="13"/>
  <c r="X185" i="13" s="1"/>
  <c r="Z185" i="13" s="1"/>
  <c r="S185" i="13"/>
  <c r="Q185" i="13"/>
  <c r="AH184" i="13"/>
  <c r="W184" i="13"/>
  <c r="V184" i="13"/>
  <c r="T184" i="13"/>
  <c r="X184" i="13" s="1"/>
  <c r="Z184" i="13" s="1"/>
  <c r="S184" i="13"/>
  <c r="Q184" i="13"/>
  <c r="AH183" i="13"/>
  <c r="W183" i="13"/>
  <c r="V183" i="13"/>
  <c r="T183" i="13"/>
  <c r="X183" i="13" s="1"/>
  <c r="Z183" i="13" s="1"/>
  <c r="S183" i="13"/>
  <c r="Q183" i="13"/>
  <c r="AH182" i="13"/>
  <c r="W182" i="13"/>
  <c r="V182" i="13"/>
  <c r="T182" i="13"/>
  <c r="X182" i="13" s="1"/>
  <c r="Z182" i="13" s="1"/>
  <c r="S182" i="13"/>
  <c r="Q182" i="13"/>
  <c r="AH181" i="13"/>
  <c r="W181" i="13"/>
  <c r="V181" i="13"/>
  <c r="T181" i="13"/>
  <c r="X181" i="13" s="1"/>
  <c r="Z181" i="13" s="1"/>
  <c r="S181" i="13"/>
  <c r="Q181" i="13"/>
  <c r="AH180" i="13"/>
  <c r="W180" i="13"/>
  <c r="V180" i="13"/>
  <c r="T180" i="13"/>
  <c r="X180" i="13" s="1"/>
  <c r="Z180" i="13" s="1"/>
  <c r="S180" i="13"/>
  <c r="Q180" i="13"/>
  <c r="AH179" i="13"/>
  <c r="W179" i="13"/>
  <c r="V179" i="13"/>
  <c r="T179" i="13"/>
  <c r="X179" i="13" s="1"/>
  <c r="Z179" i="13" s="1"/>
  <c r="S179" i="13"/>
  <c r="Q179" i="13"/>
  <c r="AH178" i="13"/>
  <c r="W178" i="13"/>
  <c r="V178" i="13"/>
  <c r="T178" i="13"/>
  <c r="X178" i="13" s="1"/>
  <c r="Z178" i="13" s="1"/>
  <c r="S178" i="13"/>
  <c r="Q178" i="13"/>
  <c r="AH177" i="13"/>
  <c r="W177" i="13"/>
  <c r="V177" i="13"/>
  <c r="T177" i="13"/>
  <c r="X177" i="13" s="1"/>
  <c r="Z177" i="13" s="1"/>
  <c r="S177" i="13"/>
  <c r="Q177" i="13"/>
  <c r="AH176" i="13"/>
  <c r="W176" i="13"/>
  <c r="V176" i="13"/>
  <c r="T176" i="13"/>
  <c r="X176" i="13" s="1"/>
  <c r="Z176" i="13" s="1"/>
  <c r="S176" i="13"/>
  <c r="Q176" i="13"/>
  <c r="AH175" i="13"/>
  <c r="W175" i="13"/>
  <c r="V175" i="13"/>
  <c r="T175" i="13"/>
  <c r="X175" i="13" s="1"/>
  <c r="Z175" i="13" s="1"/>
  <c r="S175" i="13"/>
  <c r="Q175" i="13"/>
  <c r="AH174" i="13"/>
  <c r="W174" i="13"/>
  <c r="V174" i="13"/>
  <c r="T174" i="13"/>
  <c r="X174" i="13" s="1"/>
  <c r="Z174" i="13" s="1"/>
  <c r="S174" i="13"/>
  <c r="Q174" i="13"/>
  <c r="AH173" i="13"/>
  <c r="W173" i="13"/>
  <c r="V173" i="13"/>
  <c r="T173" i="13"/>
  <c r="X173" i="13" s="1"/>
  <c r="Z173" i="13" s="1"/>
  <c r="S173" i="13"/>
  <c r="Q173" i="13"/>
  <c r="AH172" i="13"/>
  <c r="W172" i="13"/>
  <c r="V172" i="13"/>
  <c r="T172" i="13"/>
  <c r="X172" i="13" s="1"/>
  <c r="Z172" i="13" s="1"/>
  <c r="S172" i="13"/>
  <c r="Q172" i="13"/>
  <c r="AH171" i="13"/>
  <c r="W171" i="13"/>
  <c r="V171" i="13"/>
  <c r="T171" i="13"/>
  <c r="X171" i="13" s="1"/>
  <c r="Z171" i="13" s="1"/>
  <c r="S171" i="13"/>
  <c r="Q171" i="13"/>
  <c r="AH170" i="13"/>
  <c r="W170" i="13"/>
  <c r="V170" i="13"/>
  <c r="T170" i="13"/>
  <c r="X170" i="13" s="1"/>
  <c r="Z170" i="13" s="1"/>
  <c r="S170" i="13"/>
  <c r="Q170" i="13"/>
  <c r="AH169" i="13"/>
  <c r="W169" i="13"/>
  <c r="V169" i="13"/>
  <c r="T169" i="13"/>
  <c r="X169" i="13" s="1"/>
  <c r="Z169" i="13" s="1"/>
  <c r="S169" i="13"/>
  <c r="Q169" i="13"/>
  <c r="AH168" i="13"/>
  <c r="W168" i="13"/>
  <c r="V168" i="13"/>
  <c r="T168" i="13"/>
  <c r="X168" i="13" s="1"/>
  <c r="Z168" i="13" s="1"/>
  <c r="S168" i="13"/>
  <c r="Q168" i="13"/>
  <c r="AH167" i="13"/>
  <c r="W167" i="13"/>
  <c r="V167" i="13"/>
  <c r="T167" i="13"/>
  <c r="X167" i="13" s="1"/>
  <c r="Z167" i="13" s="1"/>
  <c r="S167" i="13"/>
  <c r="Q167" i="13"/>
  <c r="AH166" i="13"/>
  <c r="W166" i="13"/>
  <c r="V166" i="13"/>
  <c r="T166" i="13"/>
  <c r="X166" i="13" s="1"/>
  <c r="Z166" i="13" s="1"/>
  <c r="S166" i="13"/>
  <c r="Q166" i="13"/>
  <c r="AH165" i="13"/>
  <c r="W165" i="13"/>
  <c r="V165" i="13"/>
  <c r="T165" i="13"/>
  <c r="X165" i="13" s="1"/>
  <c r="Z165" i="13" s="1"/>
  <c r="S165" i="13"/>
  <c r="Q165" i="13"/>
  <c r="AH164" i="13"/>
  <c r="W164" i="13"/>
  <c r="V164" i="13"/>
  <c r="T164" i="13"/>
  <c r="X164" i="13" s="1"/>
  <c r="Z164" i="13" s="1"/>
  <c r="S164" i="13"/>
  <c r="Q164" i="13"/>
  <c r="AH163" i="13"/>
  <c r="W163" i="13"/>
  <c r="V163" i="13"/>
  <c r="T163" i="13"/>
  <c r="X163" i="13" s="1"/>
  <c r="Z163" i="13" s="1"/>
  <c r="S163" i="13"/>
  <c r="Q163" i="13"/>
  <c r="AH162" i="13"/>
  <c r="W162" i="13"/>
  <c r="V162" i="13"/>
  <c r="T162" i="13"/>
  <c r="X162" i="13" s="1"/>
  <c r="Z162" i="13" s="1"/>
  <c r="S162" i="13"/>
  <c r="Q162" i="13"/>
  <c r="AH161" i="13"/>
  <c r="W161" i="13"/>
  <c r="V161" i="13"/>
  <c r="T161" i="13"/>
  <c r="X161" i="13" s="1"/>
  <c r="Z161" i="13" s="1"/>
  <c r="S161" i="13"/>
  <c r="Q161" i="13"/>
  <c r="AH160" i="13"/>
  <c r="W160" i="13"/>
  <c r="V160" i="13"/>
  <c r="T160" i="13"/>
  <c r="X160" i="13" s="1"/>
  <c r="Z160" i="13" s="1"/>
  <c r="S160" i="13"/>
  <c r="Q160" i="13"/>
  <c r="AH159" i="13"/>
  <c r="W159" i="13"/>
  <c r="V159" i="13"/>
  <c r="T159" i="13"/>
  <c r="X159" i="13" s="1"/>
  <c r="Z159" i="13" s="1"/>
  <c r="S159" i="13"/>
  <c r="Q159" i="13"/>
  <c r="AH158" i="13"/>
  <c r="W158" i="13"/>
  <c r="V158" i="13"/>
  <c r="T158" i="13"/>
  <c r="X158" i="13" s="1"/>
  <c r="Z158" i="13" s="1"/>
  <c r="S158" i="13"/>
  <c r="Q158" i="13"/>
  <c r="AH157" i="13"/>
  <c r="W157" i="13"/>
  <c r="V157" i="13"/>
  <c r="T157" i="13"/>
  <c r="X157" i="13" s="1"/>
  <c r="Z157" i="13" s="1"/>
  <c r="S157" i="13"/>
  <c r="Q157" i="13"/>
  <c r="AH156" i="13"/>
  <c r="W156" i="13"/>
  <c r="V156" i="13"/>
  <c r="T156" i="13"/>
  <c r="X156" i="13" s="1"/>
  <c r="Z156" i="13" s="1"/>
  <c r="S156" i="13"/>
  <c r="Q156" i="13"/>
  <c r="AH155" i="13"/>
  <c r="W155" i="13"/>
  <c r="V155" i="13"/>
  <c r="T155" i="13"/>
  <c r="X155" i="13" s="1"/>
  <c r="Z155" i="13" s="1"/>
  <c r="S155" i="13"/>
  <c r="Q155" i="13"/>
  <c r="AH154" i="13"/>
  <c r="W154" i="13"/>
  <c r="V154" i="13"/>
  <c r="T154" i="13"/>
  <c r="X154" i="13" s="1"/>
  <c r="Z154" i="13" s="1"/>
  <c r="S154" i="13"/>
  <c r="Q154" i="13"/>
  <c r="AH153" i="13"/>
  <c r="W153" i="13"/>
  <c r="V153" i="13"/>
  <c r="T153" i="13"/>
  <c r="X153" i="13" s="1"/>
  <c r="Z153" i="13" s="1"/>
  <c r="S153" i="13"/>
  <c r="Q153" i="13"/>
  <c r="AH152" i="13"/>
  <c r="W152" i="13"/>
  <c r="V152" i="13"/>
  <c r="T152" i="13"/>
  <c r="X152" i="13" s="1"/>
  <c r="Z152" i="13" s="1"/>
  <c r="S152" i="13"/>
  <c r="Q152" i="13"/>
  <c r="AH151" i="13"/>
  <c r="W151" i="13"/>
  <c r="V151" i="13"/>
  <c r="T151" i="13"/>
  <c r="X151" i="13" s="1"/>
  <c r="Z151" i="13" s="1"/>
  <c r="S151" i="13"/>
  <c r="Q151" i="13"/>
  <c r="AH150" i="13"/>
  <c r="W150" i="13"/>
  <c r="V150" i="13"/>
  <c r="T150" i="13"/>
  <c r="X150" i="13" s="1"/>
  <c r="Z150" i="13" s="1"/>
  <c r="S150" i="13"/>
  <c r="Q150" i="13"/>
  <c r="AH149" i="13"/>
  <c r="W149" i="13"/>
  <c r="V149" i="13"/>
  <c r="T149" i="13"/>
  <c r="X149" i="13" s="1"/>
  <c r="Z149" i="13" s="1"/>
  <c r="S149" i="13"/>
  <c r="Q149" i="13"/>
  <c r="AH148" i="13"/>
  <c r="W148" i="13"/>
  <c r="V148" i="13"/>
  <c r="T148" i="13"/>
  <c r="X148" i="13" s="1"/>
  <c r="Z148" i="13" s="1"/>
  <c r="S148" i="13"/>
  <c r="Q148" i="13"/>
  <c r="AH147" i="13"/>
  <c r="W147" i="13"/>
  <c r="V147" i="13"/>
  <c r="T147" i="13"/>
  <c r="X147" i="13" s="1"/>
  <c r="Z147" i="13" s="1"/>
  <c r="S147" i="13"/>
  <c r="Q147" i="13"/>
  <c r="AH146" i="13"/>
  <c r="W146" i="13"/>
  <c r="V146" i="13"/>
  <c r="T146" i="13"/>
  <c r="X146" i="13" s="1"/>
  <c r="Z146" i="13" s="1"/>
  <c r="S146" i="13"/>
  <c r="Q146" i="13"/>
  <c r="AH145" i="13"/>
  <c r="W145" i="13"/>
  <c r="V145" i="13"/>
  <c r="T145" i="13"/>
  <c r="X145" i="13" s="1"/>
  <c r="Z145" i="13" s="1"/>
  <c r="S145" i="13"/>
  <c r="Q145" i="13"/>
  <c r="AH144" i="13"/>
  <c r="W144" i="13"/>
  <c r="V144" i="13"/>
  <c r="T144" i="13"/>
  <c r="X144" i="13" s="1"/>
  <c r="Z144" i="13" s="1"/>
  <c r="S144" i="13"/>
  <c r="Q144" i="13"/>
  <c r="AH143" i="13"/>
  <c r="W143" i="13"/>
  <c r="V143" i="13"/>
  <c r="T143" i="13"/>
  <c r="X143" i="13" s="1"/>
  <c r="Z143" i="13" s="1"/>
  <c r="S143" i="13"/>
  <c r="Q143" i="13"/>
  <c r="AH142" i="13"/>
  <c r="W142" i="13"/>
  <c r="V142" i="13"/>
  <c r="T142" i="13"/>
  <c r="X142" i="13" s="1"/>
  <c r="Z142" i="13" s="1"/>
  <c r="S142" i="13"/>
  <c r="Q142" i="13"/>
  <c r="AH141" i="13"/>
  <c r="W141" i="13"/>
  <c r="V141" i="13"/>
  <c r="T141" i="13"/>
  <c r="X141" i="13" s="1"/>
  <c r="Z141" i="13" s="1"/>
  <c r="S141" i="13"/>
  <c r="Q141" i="13"/>
  <c r="AH140" i="13"/>
  <c r="W140" i="13"/>
  <c r="V140" i="13"/>
  <c r="T140" i="13"/>
  <c r="X140" i="13" s="1"/>
  <c r="Z140" i="13" s="1"/>
  <c r="S140" i="13"/>
  <c r="Q140" i="13"/>
  <c r="AH139" i="13"/>
  <c r="W139" i="13"/>
  <c r="V139" i="13"/>
  <c r="T139" i="13"/>
  <c r="X139" i="13" s="1"/>
  <c r="Z139" i="13" s="1"/>
  <c r="S139" i="13"/>
  <c r="Q139" i="13"/>
  <c r="AH138" i="13"/>
  <c r="W138" i="13"/>
  <c r="V138" i="13"/>
  <c r="T138" i="13"/>
  <c r="X138" i="13" s="1"/>
  <c r="Z138" i="13" s="1"/>
  <c r="S138" i="13"/>
  <c r="Q138" i="13"/>
  <c r="AH137" i="13"/>
  <c r="W137" i="13"/>
  <c r="V137" i="13"/>
  <c r="T137" i="13"/>
  <c r="X137" i="13" s="1"/>
  <c r="Z137" i="13" s="1"/>
  <c r="S137" i="13"/>
  <c r="Q137" i="13"/>
  <c r="AH136" i="13"/>
  <c r="W136" i="13"/>
  <c r="V136" i="13"/>
  <c r="T136" i="13"/>
  <c r="X136" i="13" s="1"/>
  <c r="Z136" i="13" s="1"/>
  <c r="S136" i="13"/>
  <c r="Q136" i="13"/>
  <c r="AH135" i="13"/>
  <c r="W135" i="13"/>
  <c r="V135" i="13"/>
  <c r="T135" i="13"/>
  <c r="X135" i="13" s="1"/>
  <c r="Z135" i="13" s="1"/>
  <c r="S135" i="13"/>
  <c r="Q135" i="13"/>
  <c r="AH134" i="13"/>
  <c r="W134" i="13"/>
  <c r="V134" i="13"/>
  <c r="T134" i="13"/>
  <c r="X134" i="13" s="1"/>
  <c r="Z134" i="13" s="1"/>
  <c r="S134" i="13"/>
  <c r="Q134" i="13"/>
  <c r="AH133" i="13"/>
  <c r="W133" i="13"/>
  <c r="V133" i="13"/>
  <c r="T133" i="13"/>
  <c r="X133" i="13" s="1"/>
  <c r="Z133" i="13" s="1"/>
  <c r="S133" i="13"/>
  <c r="Q133" i="13"/>
  <c r="AH132" i="13"/>
  <c r="W132" i="13"/>
  <c r="V132" i="13"/>
  <c r="T132" i="13"/>
  <c r="X132" i="13" s="1"/>
  <c r="Z132" i="13" s="1"/>
  <c r="S132" i="13"/>
  <c r="Q132" i="13"/>
  <c r="AH131" i="13"/>
  <c r="W131" i="13"/>
  <c r="V131" i="13"/>
  <c r="T131" i="13"/>
  <c r="X131" i="13" s="1"/>
  <c r="Z131" i="13" s="1"/>
  <c r="S131" i="13"/>
  <c r="Q131" i="13"/>
  <c r="AH130" i="13"/>
  <c r="W130" i="13"/>
  <c r="V130" i="13"/>
  <c r="T130" i="13"/>
  <c r="X130" i="13" s="1"/>
  <c r="Z130" i="13" s="1"/>
  <c r="S130" i="13"/>
  <c r="Q130" i="13"/>
  <c r="AH129" i="13"/>
  <c r="W129" i="13"/>
  <c r="V129" i="13"/>
  <c r="T129" i="13"/>
  <c r="X129" i="13" s="1"/>
  <c r="Z129" i="13" s="1"/>
  <c r="S129" i="13"/>
  <c r="Q129" i="13"/>
  <c r="AH128" i="13"/>
  <c r="W128" i="13"/>
  <c r="V128" i="13"/>
  <c r="T128" i="13"/>
  <c r="X128" i="13" s="1"/>
  <c r="Z128" i="13" s="1"/>
  <c r="S128" i="13"/>
  <c r="Q128" i="13"/>
  <c r="AH127" i="13"/>
  <c r="W127" i="13"/>
  <c r="V127" i="13"/>
  <c r="T127" i="13"/>
  <c r="X127" i="13" s="1"/>
  <c r="Z127" i="13" s="1"/>
  <c r="S127" i="13"/>
  <c r="Q127" i="13"/>
  <c r="AH126" i="13"/>
  <c r="W126" i="13"/>
  <c r="V126" i="13"/>
  <c r="T126" i="13"/>
  <c r="X126" i="13" s="1"/>
  <c r="Z126" i="13" s="1"/>
  <c r="S126" i="13"/>
  <c r="Q126" i="13"/>
  <c r="AH125" i="13"/>
  <c r="W125" i="13"/>
  <c r="V125" i="13"/>
  <c r="T125" i="13"/>
  <c r="X125" i="13" s="1"/>
  <c r="Z125" i="13" s="1"/>
  <c r="S125" i="13"/>
  <c r="Q125" i="13"/>
  <c r="AH124" i="13"/>
  <c r="W124" i="13"/>
  <c r="V124" i="13"/>
  <c r="T124" i="13"/>
  <c r="X124" i="13" s="1"/>
  <c r="Z124" i="13" s="1"/>
  <c r="S124" i="13"/>
  <c r="Q124" i="13"/>
  <c r="AH123" i="13"/>
  <c r="W123" i="13"/>
  <c r="V123" i="13"/>
  <c r="T123" i="13"/>
  <c r="X123" i="13" s="1"/>
  <c r="Z123" i="13" s="1"/>
  <c r="S123" i="13"/>
  <c r="Q123" i="13"/>
  <c r="AH122" i="13"/>
  <c r="W122" i="13"/>
  <c r="V122" i="13"/>
  <c r="T122" i="13"/>
  <c r="X122" i="13" s="1"/>
  <c r="Z122" i="13" s="1"/>
  <c r="S122" i="13"/>
  <c r="Q122" i="13"/>
  <c r="AH121" i="13"/>
  <c r="W121" i="13"/>
  <c r="V121" i="13"/>
  <c r="T121" i="13"/>
  <c r="X121" i="13" s="1"/>
  <c r="Z121" i="13" s="1"/>
  <c r="S121" i="13"/>
  <c r="Q121" i="13"/>
  <c r="AH120" i="13"/>
  <c r="W120" i="13"/>
  <c r="V120" i="13"/>
  <c r="T120" i="13"/>
  <c r="X120" i="13" s="1"/>
  <c r="Z120" i="13" s="1"/>
  <c r="S120" i="13"/>
  <c r="Q120" i="13"/>
  <c r="AH119" i="13"/>
  <c r="W119" i="13"/>
  <c r="V119" i="13"/>
  <c r="T119" i="13"/>
  <c r="X119" i="13" s="1"/>
  <c r="Z119" i="13" s="1"/>
  <c r="S119" i="13"/>
  <c r="Q119" i="13"/>
  <c r="AH118" i="13"/>
  <c r="W118" i="13"/>
  <c r="V118" i="13"/>
  <c r="T118" i="13"/>
  <c r="X118" i="13" s="1"/>
  <c r="Z118" i="13" s="1"/>
  <c r="S118" i="13"/>
  <c r="Q118" i="13"/>
  <c r="AH117" i="13"/>
  <c r="W117" i="13"/>
  <c r="V117" i="13"/>
  <c r="T117" i="13"/>
  <c r="X117" i="13" s="1"/>
  <c r="Z117" i="13" s="1"/>
  <c r="S117" i="13"/>
  <c r="Q117" i="13"/>
  <c r="AH116" i="13"/>
  <c r="W116" i="13"/>
  <c r="V116" i="13"/>
  <c r="T116" i="13"/>
  <c r="X116" i="13" s="1"/>
  <c r="Z116" i="13" s="1"/>
  <c r="S116" i="13"/>
  <c r="Q116" i="13"/>
  <c r="AH115" i="13"/>
  <c r="W115" i="13"/>
  <c r="V115" i="13"/>
  <c r="T115" i="13"/>
  <c r="X115" i="13" s="1"/>
  <c r="Z115" i="13" s="1"/>
  <c r="S115" i="13"/>
  <c r="Q115" i="13"/>
  <c r="AH114" i="13"/>
  <c r="W114" i="13"/>
  <c r="V114" i="13"/>
  <c r="T114" i="13"/>
  <c r="X114" i="13" s="1"/>
  <c r="Z114" i="13" s="1"/>
  <c r="S114" i="13"/>
  <c r="Q114" i="13"/>
  <c r="AH113" i="13"/>
  <c r="W113" i="13"/>
  <c r="V113" i="13"/>
  <c r="T113" i="13"/>
  <c r="X113" i="13" s="1"/>
  <c r="Z113" i="13" s="1"/>
  <c r="S113" i="13"/>
  <c r="Q113" i="13"/>
  <c r="AH112" i="13"/>
  <c r="W112" i="13"/>
  <c r="V112" i="13"/>
  <c r="T112" i="13"/>
  <c r="X112" i="13" s="1"/>
  <c r="Z112" i="13" s="1"/>
  <c r="S112" i="13"/>
  <c r="Q112" i="13"/>
  <c r="AH111" i="13"/>
  <c r="W111" i="13"/>
  <c r="V111" i="13"/>
  <c r="T111" i="13"/>
  <c r="X111" i="13" s="1"/>
  <c r="Z111" i="13" s="1"/>
  <c r="S111" i="13"/>
  <c r="Q111" i="13"/>
  <c r="AH110" i="13"/>
  <c r="W110" i="13"/>
  <c r="V110" i="13"/>
  <c r="T110" i="13"/>
  <c r="X110" i="13" s="1"/>
  <c r="Z110" i="13" s="1"/>
  <c r="S110" i="13"/>
  <c r="Q110" i="13"/>
  <c r="AH109" i="13"/>
  <c r="W109" i="13"/>
  <c r="V109" i="13"/>
  <c r="T109" i="13"/>
  <c r="X109" i="13" s="1"/>
  <c r="Z109" i="13" s="1"/>
  <c r="S109" i="13"/>
  <c r="Q109" i="13"/>
  <c r="AH108" i="13"/>
  <c r="W108" i="13"/>
  <c r="V108" i="13"/>
  <c r="T108" i="13"/>
  <c r="X108" i="13" s="1"/>
  <c r="Z108" i="13" s="1"/>
  <c r="S108" i="13"/>
  <c r="Q108" i="13"/>
  <c r="AH107" i="13"/>
  <c r="W107" i="13"/>
  <c r="V107" i="13"/>
  <c r="T107" i="13"/>
  <c r="X107" i="13" s="1"/>
  <c r="Z107" i="13" s="1"/>
  <c r="S107" i="13"/>
  <c r="Q107" i="13"/>
  <c r="AH106" i="13"/>
  <c r="W106" i="13"/>
  <c r="V106" i="13"/>
  <c r="T106" i="13"/>
  <c r="X106" i="13" s="1"/>
  <c r="Z106" i="13" s="1"/>
  <c r="S106" i="13"/>
  <c r="Q106" i="13"/>
  <c r="AH105" i="13"/>
  <c r="W105" i="13"/>
  <c r="V105" i="13"/>
  <c r="T105" i="13"/>
  <c r="X105" i="13" s="1"/>
  <c r="Z105" i="13" s="1"/>
  <c r="S105" i="13"/>
  <c r="Q105" i="13"/>
  <c r="AH104" i="13"/>
  <c r="W104" i="13"/>
  <c r="V104" i="13"/>
  <c r="T104" i="13"/>
  <c r="X104" i="13" s="1"/>
  <c r="Z104" i="13" s="1"/>
  <c r="S104" i="13"/>
  <c r="Q104" i="13"/>
  <c r="AH103" i="13"/>
  <c r="W103" i="13"/>
  <c r="V103" i="13"/>
  <c r="T103" i="13"/>
  <c r="X103" i="13" s="1"/>
  <c r="Z103" i="13" s="1"/>
  <c r="S103" i="13"/>
  <c r="Q103" i="13"/>
  <c r="AH102" i="13"/>
  <c r="W102" i="13"/>
  <c r="V102" i="13"/>
  <c r="T102" i="13"/>
  <c r="X102" i="13" s="1"/>
  <c r="Z102" i="13" s="1"/>
  <c r="S102" i="13"/>
  <c r="Q102" i="13"/>
  <c r="AH101" i="13"/>
  <c r="W101" i="13"/>
  <c r="V101" i="13"/>
  <c r="T101" i="13"/>
  <c r="X101" i="13" s="1"/>
  <c r="Z101" i="13" s="1"/>
  <c r="S101" i="13"/>
  <c r="Q101" i="13"/>
  <c r="AH100" i="13"/>
  <c r="W100" i="13"/>
  <c r="V100" i="13"/>
  <c r="T100" i="13"/>
  <c r="X100" i="13" s="1"/>
  <c r="Z100" i="13" s="1"/>
  <c r="S100" i="13"/>
  <c r="Q100" i="13"/>
  <c r="AH99" i="13"/>
  <c r="W99" i="13"/>
  <c r="V99" i="13"/>
  <c r="T99" i="13"/>
  <c r="X99" i="13" s="1"/>
  <c r="Z99" i="13" s="1"/>
  <c r="S99" i="13"/>
  <c r="Q99" i="13"/>
  <c r="AH98" i="13"/>
  <c r="W98" i="13"/>
  <c r="V98" i="13"/>
  <c r="T98" i="13"/>
  <c r="X98" i="13" s="1"/>
  <c r="Z98" i="13" s="1"/>
  <c r="S98" i="13"/>
  <c r="Q98" i="13"/>
  <c r="AH97" i="13"/>
  <c r="W97" i="13"/>
  <c r="V97" i="13"/>
  <c r="T97" i="13"/>
  <c r="X97" i="13" s="1"/>
  <c r="Z97" i="13" s="1"/>
  <c r="S97" i="13"/>
  <c r="Q97" i="13"/>
  <c r="AH96" i="13"/>
  <c r="W96" i="13"/>
  <c r="V96" i="13"/>
  <c r="T96" i="13"/>
  <c r="X96" i="13" s="1"/>
  <c r="Z96" i="13" s="1"/>
  <c r="S96" i="13"/>
  <c r="Q96" i="13"/>
  <c r="AH95" i="13"/>
  <c r="W95" i="13"/>
  <c r="V95" i="13"/>
  <c r="T95" i="13"/>
  <c r="X95" i="13" s="1"/>
  <c r="Z95" i="13" s="1"/>
  <c r="S95" i="13"/>
  <c r="Q95" i="13"/>
  <c r="AH94" i="13"/>
  <c r="W94" i="13"/>
  <c r="V94" i="13"/>
  <c r="T94" i="13"/>
  <c r="X94" i="13" s="1"/>
  <c r="Z94" i="13" s="1"/>
  <c r="S94" i="13"/>
  <c r="Q94" i="13"/>
  <c r="AH93" i="13"/>
  <c r="W93" i="13"/>
  <c r="V93" i="13"/>
  <c r="T93" i="13"/>
  <c r="X93" i="13" s="1"/>
  <c r="Z93" i="13" s="1"/>
  <c r="S93" i="13"/>
  <c r="Q93" i="13"/>
  <c r="AH92" i="13"/>
  <c r="W92" i="13"/>
  <c r="V92" i="13"/>
  <c r="T92" i="13"/>
  <c r="X92" i="13" s="1"/>
  <c r="Z92" i="13" s="1"/>
  <c r="S92" i="13"/>
  <c r="Q92" i="13"/>
  <c r="AH91" i="13"/>
  <c r="W91" i="13"/>
  <c r="V91" i="13"/>
  <c r="T91" i="13"/>
  <c r="X91" i="13" s="1"/>
  <c r="Z91" i="13" s="1"/>
  <c r="S91" i="13"/>
  <c r="Q91" i="13"/>
  <c r="AH90" i="13"/>
  <c r="W90" i="13"/>
  <c r="V90" i="13"/>
  <c r="T90" i="13"/>
  <c r="X90" i="13" s="1"/>
  <c r="Z90" i="13" s="1"/>
  <c r="S90" i="13"/>
  <c r="Q90" i="13"/>
  <c r="AH89" i="13"/>
  <c r="W89" i="13"/>
  <c r="V89" i="13"/>
  <c r="T89" i="13"/>
  <c r="X89" i="13" s="1"/>
  <c r="Z89" i="13" s="1"/>
  <c r="S89" i="13"/>
  <c r="Q89" i="13"/>
  <c r="AH88" i="13"/>
  <c r="W88" i="13"/>
  <c r="V88" i="13"/>
  <c r="T88" i="13"/>
  <c r="X88" i="13" s="1"/>
  <c r="Z88" i="13" s="1"/>
  <c r="S88" i="13"/>
  <c r="Q88" i="13"/>
  <c r="AH87" i="13"/>
  <c r="AG87" i="13"/>
  <c r="V87" i="13"/>
  <c r="W87" i="13" s="1"/>
  <c r="T87" i="13"/>
  <c r="X87" i="13" s="1"/>
  <c r="Z87" i="13" s="1"/>
  <c r="S87" i="13"/>
  <c r="Q87" i="13"/>
  <c r="K87" i="13"/>
  <c r="AH86" i="13"/>
  <c r="V86" i="13"/>
  <c r="W86" i="13" s="1"/>
  <c r="T86" i="13"/>
  <c r="X86" i="13" s="1"/>
  <c r="Z86" i="13" s="1"/>
  <c r="S86" i="13"/>
  <c r="Q86" i="13"/>
  <c r="K86" i="13"/>
  <c r="AH85" i="13"/>
  <c r="AG85" i="13"/>
  <c r="V85" i="13"/>
  <c r="W85" i="13" s="1"/>
  <c r="T85" i="13"/>
  <c r="X85" i="13" s="1"/>
  <c r="Z85" i="13" s="1"/>
  <c r="S85" i="13"/>
  <c r="Q85" i="13"/>
  <c r="K85" i="13"/>
  <c r="AH84" i="13"/>
  <c r="V84" i="13"/>
  <c r="T84" i="13"/>
  <c r="X84" i="13" s="1"/>
  <c r="Z84" i="13" s="1"/>
  <c r="S84" i="13"/>
  <c r="Q84" i="13"/>
  <c r="K84" i="13"/>
  <c r="AH83" i="13"/>
  <c r="AG83" i="13"/>
  <c r="V83" i="13"/>
  <c r="W83" i="13" s="1"/>
  <c r="T83" i="13"/>
  <c r="X83" i="13" s="1"/>
  <c r="Z83" i="13" s="1"/>
  <c r="S83" i="13"/>
  <c r="Q83" i="13"/>
  <c r="K83" i="13"/>
  <c r="AH82" i="13"/>
  <c r="V82" i="13"/>
  <c r="W82" i="13" s="1"/>
  <c r="T82" i="13"/>
  <c r="X82" i="13" s="1"/>
  <c r="Z82" i="13" s="1"/>
  <c r="S82" i="13"/>
  <c r="Q82" i="13"/>
  <c r="K82" i="13"/>
  <c r="AH81" i="13"/>
  <c r="AG81" i="13"/>
  <c r="V81" i="13"/>
  <c r="W81" i="13" s="1"/>
  <c r="T81" i="13"/>
  <c r="X81" i="13" s="1"/>
  <c r="Z81" i="13" s="1"/>
  <c r="S81" i="13"/>
  <c r="Q81" i="13"/>
  <c r="K81" i="13"/>
  <c r="AH80" i="13"/>
  <c r="V80" i="13"/>
  <c r="T80" i="13"/>
  <c r="X80" i="13" s="1"/>
  <c r="Z80" i="13" s="1"/>
  <c r="S80" i="13"/>
  <c r="Q80" i="13"/>
  <c r="K80" i="13"/>
  <c r="AH79" i="13"/>
  <c r="AG79" i="13"/>
  <c r="V79" i="13"/>
  <c r="W79" i="13" s="1"/>
  <c r="T79" i="13"/>
  <c r="X79" i="13" s="1"/>
  <c r="Z79" i="13" s="1"/>
  <c r="S79" i="13"/>
  <c r="Q79" i="13"/>
  <c r="K79" i="13"/>
  <c r="AH78" i="13"/>
  <c r="V78" i="13"/>
  <c r="W78" i="13" s="1"/>
  <c r="T78" i="13"/>
  <c r="X78" i="13" s="1"/>
  <c r="Z78" i="13" s="1"/>
  <c r="S78" i="13"/>
  <c r="Q78" i="13"/>
  <c r="K78" i="13"/>
  <c r="AH77" i="13"/>
  <c r="AG77" i="13"/>
  <c r="V77" i="13"/>
  <c r="W77" i="13" s="1"/>
  <c r="T77" i="13"/>
  <c r="X77" i="13" s="1"/>
  <c r="Z77" i="13" s="1"/>
  <c r="S77" i="13"/>
  <c r="Q77" i="13"/>
  <c r="K77" i="13"/>
  <c r="AH76" i="13"/>
  <c r="V76" i="13"/>
  <c r="T76" i="13"/>
  <c r="X76" i="13" s="1"/>
  <c r="Z76" i="13" s="1"/>
  <c r="S76" i="13"/>
  <c r="Q76" i="13"/>
  <c r="K76" i="13"/>
  <c r="AH75" i="13"/>
  <c r="AG75" i="13"/>
  <c r="V75" i="13"/>
  <c r="W75" i="13" s="1"/>
  <c r="T75" i="13"/>
  <c r="X75" i="13" s="1"/>
  <c r="Z75" i="13" s="1"/>
  <c r="S75" i="13"/>
  <c r="Q75" i="13"/>
  <c r="K75" i="13"/>
  <c r="AH74" i="13"/>
  <c r="V74" i="13"/>
  <c r="W74" i="13" s="1"/>
  <c r="T74" i="13"/>
  <c r="X74" i="13" s="1"/>
  <c r="Z74" i="13" s="1"/>
  <c r="S74" i="13"/>
  <c r="Q74" i="13"/>
  <c r="K74" i="13"/>
  <c r="AH73" i="13"/>
  <c r="AG73" i="13"/>
  <c r="V73" i="13"/>
  <c r="W73" i="13" s="1"/>
  <c r="T73" i="13"/>
  <c r="X73" i="13" s="1"/>
  <c r="Z73" i="13" s="1"/>
  <c r="S73" i="13"/>
  <c r="Q73" i="13"/>
  <c r="K73" i="13"/>
  <c r="AH72" i="13"/>
  <c r="W72" i="13"/>
  <c r="V72" i="13"/>
  <c r="AG72" i="13" s="1"/>
  <c r="T72" i="13"/>
  <c r="X72" i="13" s="1"/>
  <c r="Z72" i="13" s="1"/>
  <c r="S72" i="13"/>
  <c r="Q72" i="13"/>
  <c r="K72" i="13"/>
  <c r="AH71" i="13"/>
  <c r="W71" i="13"/>
  <c r="V71" i="13"/>
  <c r="AG71" i="13" s="1"/>
  <c r="T71" i="13"/>
  <c r="X71" i="13" s="1"/>
  <c r="Z71" i="13" s="1"/>
  <c r="S71" i="13"/>
  <c r="Q71" i="13"/>
  <c r="K71" i="13"/>
  <c r="AH70" i="13"/>
  <c r="W70" i="13"/>
  <c r="V70" i="13"/>
  <c r="AG70" i="13" s="1"/>
  <c r="T70" i="13"/>
  <c r="X70" i="13" s="1"/>
  <c r="Z70" i="13" s="1"/>
  <c r="S70" i="13"/>
  <c r="Q70" i="13"/>
  <c r="K70" i="13"/>
  <c r="AH69" i="13"/>
  <c r="W69" i="13"/>
  <c r="V69" i="13"/>
  <c r="AG69" i="13" s="1"/>
  <c r="T69" i="13"/>
  <c r="X69" i="13" s="1"/>
  <c r="Z69" i="13" s="1"/>
  <c r="S69" i="13"/>
  <c r="Q69" i="13"/>
  <c r="K69" i="13"/>
  <c r="AH68" i="13"/>
  <c r="W68" i="13"/>
  <c r="V68" i="13"/>
  <c r="AG68" i="13" s="1"/>
  <c r="T68" i="13"/>
  <c r="X68" i="13" s="1"/>
  <c r="Z68" i="13" s="1"/>
  <c r="S68" i="13"/>
  <c r="Q68" i="13"/>
  <c r="K68" i="13"/>
  <c r="AH67" i="13"/>
  <c r="W67" i="13"/>
  <c r="V67" i="13"/>
  <c r="AG67" i="13" s="1"/>
  <c r="T67" i="13"/>
  <c r="X67" i="13" s="1"/>
  <c r="Z67" i="13" s="1"/>
  <c r="S67" i="13"/>
  <c r="Q67" i="13"/>
  <c r="K67" i="13"/>
  <c r="AH66" i="13"/>
  <c r="W66" i="13"/>
  <c r="V66" i="13"/>
  <c r="AG66" i="13" s="1"/>
  <c r="T66" i="13"/>
  <c r="X66" i="13" s="1"/>
  <c r="Z66" i="13" s="1"/>
  <c r="S66" i="13"/>
  <c r="Q66" i="13"/>
  <c r="K66" i="13"/>
  <c r="AH65" i="13"/>
  <c r="W65" i="13"/>
  <c r="V65" i="13"/>
  <c r="AG65" i="13" s="1"/>
  <c r="T65" i="13"/>
  <c r="X65" i="13" s="1"/>
  <c r="Z65" i="13" s="1"/>
  <c r="S65" i="13"/>
  <c r="Q65" i="13"/>
  <c r="K65" i="13"/>
  <c r="AH64" i="13"/>
  <c r="W64" i="13"/>
  <c r="V64" i="13"/>
  <c r="AG64" i="13" s="1"/>
  <c r="T64" i="13"/>
  <c r="X64" i="13" s="1"/>
  <c r="Z64" i="13" s="1"/>
  <c r="S64" i="13"/>
  <c r="Q64" i="13"/>
  <c r="K64" i="13"/>
  <c r="AH63" i="13"/>
  <c r="W63" i="13"/>
  <c r="V63" i="13"/>
  <c r="AG63" i="13" s="1"/>
  <c r="T63" i="13"/>
  <c r="X63" i="13" s="1"/>
  <c r="Z63" i="13" s="1"/>
  <c r="S63" i="13"/>
  <c r="Q63" i="13"/>
  <c r="K63" i="13"/>
  <c r="AH62" i="13"/>
  <c r="W62" i="13"/>
  <c r="V62" i="13"/>
  <c r="AG62" i="13" s="1"/>
  <c r="T62" i="13"/>
  <c r="X62" i="13" s="1"/>
  <c r="Z62" i="13" s="1"/>
  <c r="S62" i="13"/>
  <c r="Q62" i="13"/>
  <c r="K62" i="13"/>
  <c r="AH61" i="13"/>
  <c r="W61" i="13"/>
  <c r="V61" i="13"/>
  <c r="AG61" i="13" s="1"/>
  <c r="T61" i="13"/>
  <c r="X61" i="13" s="1"/>
  <c r="Z61" i="13" s="1"/>
  <c r="S61" i="13"/>
  <c r="Q61" i="13"/>
  <c r="K61" i="13"/>
  <c r="AH60" i="13"/>
  <c r="W60" i="13"/>
  <c r="V60" i="13"/>
  <c r="AG60" i="13" s="1"/>
  <c r="T60" i="13"/>
  <c r="X60" i="13" s="1"/>
  <c r="Z60" i="13" s="1"/>
  <c r="S60" i="13"/>
  <c r="Q60" i="13"/>
  <c r="K60" i="13"/>
  <c r="AH59" i="13"/>
  <c r="W59" i="13"/>
  <c r="V59" i="13"/>
  <c r="AG59" i="13" s="1"/>
  <c r="T59" i="13"/>
  <c r="X59" i="13" s="1"/>
  <c r="Z59" i="13" s="1"/>
  <c r="S59" i="13"/>
  <c r="Q59" i="13"/>
  <c r="K59" i="13"/>
  <c r="AH58" i="13"/>
  <c r="W58" i="13"/>
  <c r="V58" i="13"/>
  <c r="AG58" i="13" s="1"/>
  <c r="T58" i="13"/>
  <c r="X58" i="13" s="1"/>
  <c r="Z58" i="13" s="1"/>
  <c r="S58" i="13"/>
  <c r="Q58" i="13"/>
  <c r="K58" i="13"/>
  <c r="AH57" i="13"/>
  <c r="W57" i="13"/>
  <c r="V57" i="13"/>
  <c r="AG57" i="13" s="1"/>
  <c r="T57" i="13"/>
  <c r="X57" i="13" s="1"/>
  <c r="Z57" i="13" s="1"/>
  <c r="S57" i="13"/>
  <c r="Q57" i="13"/>
  <c r="K57" i="13"/>
  <c r="AH56" i="13"/>
  <c r="W56" i="13"/>
  <c r="V56" i="13"/>
  <c r="AG56" i="13" s="1"/>
  <c r="T56" i="13"/>
  <c r="X56" i="13" s="1"/>
  <c r="Z56" i="13" s="1"/>
  <c r="S56" i="13"/>
  <c r="Q56" i="13"/>
  <c r="K56" i="13"/>
  <c r="AH55" i="13"/>
  <c r="W55" i="13"/>
  <c r="V55" i="13"/>
  <c r="AG55" i="13" s="1"/>
  <c r="T55" i="13"/>
  <c r="X55" i="13" s="1"/>
  <c r="Z55" i="13" s="1"/>
  <c r="S55" i="13"/>
  <c r="Q55" i="13"/>
  <c r="K55" i="13"/>
  <c r="AH54" i="13"/>
  <c r="W54" i="13"/>
  <c r="V54" i="13"/>
  <c r="AG54" i="13" s="1"/>
  <c r="T54" i="13"/>
  <c r="X54" i="13" s="1"/>
  <c r="Z54" i="13" s="1"/>
  <c r="S54" i="13"/>
  <c r="Q54" i="13"/>
  <c r="K54" i="13"/>
  <c r="AH53" i="13"/>
  <c r="W53" i="13"/>
  <c r="V53" i="13"/>
  <c r="AG53" i="13" s="1"/>
  <c r="T53" i="13"/>
  <c r="X53" i="13" s="1"/>
  <c r="Z53" i="13" s="1"/>
  <c r="S53" i="13"/>
  <c r="Q53" i="13"/>
  <c r="K53" i="13"/>
  <c r="AH52" i="13"/>
  <c r="W52" i="13"/>
  <c r="V52" i="13"/>
  <c r="AG52" i="13" s="1"/>
  <c r="T52" i="13"/>
  <c r="X52" i="13" s="1"/>
  <c r="Z52" i="13" s="1"/>
  <c r="S52" i="13"/>
  <c r="Q52" i="13"/>
  <c r="K52" i="13"/>
  <c r="AH51" i="13"/>
  <c r="W51" i="13"/>
  <c r="V51" i="13"/>
  <c r="AG51" i="13" s="1"/>
  <c r="T51" i="13"/>
  <c r="X51" i="13" s="1"/>
  <c r="Z51" i="13" s="1"/>
  <c r="S51" i="13"/>
  <c r="Q51" i="13"/>
  <c r="K51" i="13"/>
  <c r="AH50" i="13"/>
  <c r="W50" i="13"/>
  <c r="V50" i="13"/>
  <c r="AG50" i="13" s="1"/>
  <c r="T50" i="13"/>
  <c r="X50" i="13" s="1"/>
  <c r="Z50" i="13" s="1"/>
  <c r="S50" i="13"/>
  <c r="Q50" i="13"/>
  <c r="K50" i="13"/>
  <c r="AH49" i="13"/>
  <c r="W49" i="13"/>
  <c r="V49" i="13"/>
  <c r="AG49" i="13" s="1"/>
  <c r="T49" i="13"/>
  <c r="X49" i="13" s="1"/>
  <c r="Z49" i="13" s="1"/>
  <c r="S49" i="13"/>
  <c r="Q49" i="13"/>
  <c r="K49" i="13"/>
  <c r="AH48" i="13"/>
  <c r="W48" i="13"/>
  <c r="V48" i="13"/>
  <c r="AG48" i="13" s="1"/>
  <c r="T48" i="13"/>
  <c r="X48" i="13" s="1"/>
  <c r="Z48" i="13" s="1"/>
  <c r="S48" i="13"/>
  <c r="Q48" i="13"/>
  <c r="K48" i="13"/>
  <c r="AH47" i="13"/>
  <c r="W47" i="13"/>
  <c r="V47" i="13"/>
  <c r="AG47" i="13" s="1"/>
  <c r="T47" i="13"/>
  <c r="X47" i="13" s="1"/>
  <c r="Z47" i="13" s="1"/>
  <c r="S47" i="13"/>
  <c r="Q47" i="13"/>
  <c r="K47" i="13"/>
  <c r="AH46" i="13"/>
  <c r="W46" i="13"/>
  <c r="V46" i="13"/>
  <c r="AG46" i="13" s="1"/>
  <c r="T46" i="13"/>
  <c r="X46" i="13" s="1"/>
  <c r="Z46" i="13" s="1"/>
  <c r="S46" i="13"/>
  <c r="Q46" i="13"/>
  <c r="K46" i="13"/>
  <c r="AH45" i="13"/>
  <c r="W45" i="13"/>
  <c r="V45" i="13"/>
  <c r="AG45" i="13" s="1"/>
  <c r="T45" i="13"/>
  <c r="X45" i="13" s="1"/>
  <c r="Z45" i="13" s="1"/>
  <c r="S45" i="13"/>
  <c r="Q45" i="13"/>
  <c r="K45" i="13"/>
  <c r="AH44" i="13"/>
  <c r="W44" i="13"/>
  <c r="V44" i="13"/>
  <c r="AG44" i="13" s="1"/>
  <c r="T44" i="13"/>
  <c r="X44" i="13" s="1"/>
  <c r="Z44" i="13" s="1"/>
  <c r="S44" i="13"/>
  <c r="Q44" i="13"/>
  <c r="K44" i="13"/>
  <c r="AH43" i="13"/>
  <c r="W43" i="13"/>
  <c r="V43" i="13"/>
  <c r="AG43" i="13" s="1"/>
  <c r="T43" i="13"/>
  <c r="X43" i="13" s="1"/>
  <c r="Z43" i="13" s="1"/>
  <c r="S43" i="13"/>
  <c r="Q43" i="13"/>
  <c r="K43" i="13"/>
  <c r="AH42" i="13"/>
  <c r="AG42" i="13"/>
  <c r="AH41" i="13"/>
  <c r="AG41" i="13"/>
  <c r="AH40" i="13"/>
  <c r="AG40" i="13"/>
  <c r="AH39" i="13"/>
  <c r="AG39" i="13"/>
  <c r="AH38" i="13"/>
  <c r="AG38" i="13"/>
  <c r="AH37" i="13"/>
  <c r="AG37" i="13"/>
  <c r="AH36" i="13"/>
  <c r="AG36" i="13"/>
  <c r="AH35" i="13"/>
  <c r="AG35" i="13"/>
  <c r="K35" i="13"/>
  <c r="AH34" i="13"/>
  <c r="V34" i="13"/>
  <c r="AG34" i="13" s="1"/>
  <c r="T34" i="13"/>
  <c r="X34" i="13" s="1"/>
  <c r="Z34" i="13" s="1"/>
  <c r="S34" i="13"/>
  <c r="Q34" i="13"/>
  <c r="K34" i="13"/>
  <c r="AH33" i="13"/>
  <c r="V33" i="13"/>
  <c r="AG33" i="13" s="1"/>
  <c r="T33" i="13"/>
  <c r="X33" i="13" s="1"/>
  <c r="Z33" i="13" s="1"/>
  <c r="S33" i="13"/>
  <c r="Q33" i="13"/>
  <c r="K33" i="13"/>
  <c r="AH32" i="13"/>
  <c r="V32" i="13"/>
  <c r="AG32" i="13" s="1"/>
  <c r="T32" i="13"/>
  <c r="X32" i="13" s="1"/>
  <c r="Z32" i="13" s="1"/>
  <c r="S32" i="13"/>
  <c r="Q32" i="13"/>
  <c r="K32" i="13"/>
  <c r="AH31" i="13"/>
  <c r="W31" i="13"/>
  <c r="V31" i="13"/>
  <c r="AG31" i="13" s="1"/>
  <c r="T31" i="13"/>
  <c r="X31" i="13" s="1"/>
  <c r="Z31" i="13" s="1"/>
  <c r="S31" i="13"/>
  <c r="Q31" i="13"/>
  <c r="K31" i="13"/>
  <c r="AH30" i="13"/>
  <c r="V30" i="13"/>
  <c r="AG30" i="13" s="1"/>
  <c r="T30" i="13"/>
  <c r="X30" i="13" s="1"/>
  <c r="Z30" i="13" s="1"/>
  <c r="S30" i="13"/>
  <c r="Q30" i="13"/>
  <c r="K30" i="13"/>
  <c r="AH29" i="13"/>
  <c r="V29" i="13"/>
  <c r="AG29" i="13" s="1"/>
  <c r="T29" i="13"/>
  <c r="X29" i="13" s="1"/>
  <c r="Z29" i="13" s="1"/>
  <c r="S29" i="13"/>
  <c r="Q29" i="13"/>
  <c r="K29" i="13"/>
  <c r="AH28" i="13"/>
  <c r="V28" i="13"/>
  <c r="AG28" i="13" s="1"/>
  <c r="T28" i="13"/>
  <c r="X28" i="13" s="1"/>
  <c r="Z28" i="13" s="1"/>
  <c r="S28" i="13"/>
  <c r="Q28" i="13"/>
  <c r="K28" i="13"/>
  <c r="AH27" i="13"/>
  <c r="W27" i="13"/>
  <c r="V27" i="13"/>
  <c r="AG27" i="13" s="1"/>
  <c r="T27" i="13"/>
  <c r="X27" i="13" s="1"/>
  <c r="Z27" i="13" s="1"/>
  <c r="S27" i="13"/>
  <c r="Q27" i="13"/>
  <c r="K27" i="13"/>
  <c r="AH26" i="13"/>
  <c r="V26" i="13"/>
  <c r="AG26" i="13" s="1"/>
  <c r="T26" i="13"/>
  <c r="X26" i="13" s="1"/>
  <c r="Z26" i="13" s="1"/>
  <c r="S26" i="13"/>
  <c r="Q26" i="13"/>
  <c r="K26" i="13"/>
  <c r="AH25" i="13"/>
  <c r="V25" i="13"/>
  <c r="AG25" i="13" s="1"/>
  <c r="T25" i="13"/>
  <c r="X25" i="13" s="1"/>
  <c r="Z25" i="13" s="1"/>
  <c r="S25" i="13"/>
  <c r="Q25" i="13"/>
  <c r="K25" i="13"/>
  <c r="AH24" i="13"/>
  <c r="V24" i="13"/>
  <c r="AG24" i="13" s="1"/>
  <c r="T24" i="13"/>
  <c r="X24" i="13" s="1"/>
  <c r="Z24" i="13" s="1"/>
  <c r="S24" i="13"/>
  <c r="Q24" i="13"/>
  <c r="K24" i="13"/>
  <c r="AH23" i="13"/>
  <c r="V23" i="13"/>
  <c r="AG23" i="13" s="1"/>
  <c r="T23" i="13"/>
  <c r="X23" i="13" s="1"/>
  <c r="Z23" i="13" s="1"/>
  <c r="S23" i="13"/>
  <c r="Q23" i="13"/>
  <c r="K23" i="13"/>
  <c r="AH22" i="13"/>
  <c r="V22" i="13"/>
  <c r="AG22" i="13" s="1"/>
  <c r="T22" i="13"/>
  <c r="X22" i="13" s="1"/>
  <c r="Z22" i="13" s="1"/>
  <c r="S22" i="13"/>
  <c r="Q22" i="13"/>
  <c r="K22" i="13"/>
  <c r="AH21" i="13"/>
  <c r="V21" i="13"/>
  <c r="AG21" i="13" s="1"/>
  <c r="T21" i="13"/>
  <c r="X21" i="13" s="1"/>
  <c r="Z21" i="13" s="1"/>
  <c r="S21" i="13"/>
  <c r="Q21" i="13"/>
  <c r="K21" i="13"/>
  <c r="AH20" i="13"/>
  <c r="W20" i="13"/>
  <c r="V20" i="13"/>
  <c r="AG20" i="13" s="1"/>
  <c r="T20" i="13"/>
  <c r="X20" i="13" s="1"/>
  <c r="Z20" i="13" s="1"/>
  <c r="S20" i="13"/>
  <c r="Q20" i="13"/>
  <c r="K20" i="13"/>
  <c r="AH19" i="13"/>
  <c r="V19" i="13"/>
  <c r="AG19" i="13" s="1"/>
  <c r="T19" i="13"/>
  <c r="X19" i="13" s="1"/>
  <c r="Z19" i="13" s="1"/>
  <c r="S19" i="13"/>
  <c r="Q19" i="13"/>
  <c r="K19" i="13"/>
  <c r="AH18" i="13"/>
  <c r="V18" i="13"/>
  <c r="AG18" i="13" s="1"/>
  <c r="T18" i="13"/>
  <c r="X18" i="13" s="1"/>
  <c r="Z18" i="13" s="1"/>
  <c r="S18" i="13"/>
  <c r="Q18" i="13"/>
  <c r="K18" i="13"/>
  <c r="AH17" i="13"/>
  <c r="V17" i="13"/>
  <c r="AG17" i="13" s="1"/>
  <c r="T17" i="13"/>
  <c r="X17" i="13" s="1"/>
  <c r="Z17" i="13" s="1"/>
  <c r="S17" i="13"/>
  <c r="Q17" i="13"/>
  <c r="K17" i="13"/>
  <c r="AH16" i="13"/>
  <c r="V16" i="13"/>
  <c r="AG16" i="13" s="1"/>
  <c r="T16" i="13"/>
  <c r="X16" i="13" s="1"/>
  <c r="Z16" i="13" s="1"/>
  <c r="S16" i="13"/>
  <c r="Q16" i="13"/>
  <c r="K16" i="13"/>
  <c r="AH15" i="13"/>
  <c r="W15" i="13"/>
  <c r="V15" i="13"/>
  <c r="AG15" i="13" s="1"/>
  <c r="T15" i="13"/>
  <c r="X15" i="13" s="1"/>
  <c r="Z15" i="13" s="1"/>
  <c r="S15" i="13"/>
  <c r="Q15" i="13"/>
  <c r="K15" i="13"/>
  <c r="AH14" i="13"/>
  <c r="V14" i="13"/>
  <c r="AG14" i="13" s="1"/>
  <c r="T14" i="13"/>
  <c r="X14" i="13" s="1"/>
  <c r="Z14" i="13" s="1"/>
  <c r="S14" i="13"/>
  <c r="Q14" i="13"/>
  <c r="K14" i="13"/>
  <c r="AH13" i="13"/>
  <c r="W13" i="13"/>
  <c r="V13" i="13"/>
  <c r="AG13" i="13" s="1"/>
  <c r="T13" i="13"/>
  <c r="X13" i="13" s="1"/>
  <c r="Z13" i="13" s="1"/>
  <c r="S13" i="13"/>
  <c r="Q13" i="13"/>
  <c r="K13" i="13"/>
  <c r="AH12" i="13"/>
  <c r="V12" i="13"/>
  <c r="AG12" i="13" s="1"/>
  <c r="T12" i="13"/>
  <c r="X12" i="13" s="1"/>
  <c r="Z12" i="13" s="1"/>
  <c r="S12" i="13"/>
  <c r="Q12" i="13"/>
  <c r="K12" i="13"/>
  <c r="AH11" i="13"/>
  <c r="V11" i="13"/>
  <c r="AG11" i="13" s="1"/>
  <c r="T11" i="13"/>
  <c r="X11" i="13" s="1"/>
  <c r="Z11" i="13" s="1"/>
  <c r="S11" i="13"/>
  <c r="Q11" i="13"/>
  <c r="K11" i="13"/>
  <c r="AH10" i="13"/>
  <c r="W10" i="13"/>
  <c r="V10" i="13"/>
  <c r="AG10" i="13" s="1"/>
  <c r="T10" i="13"/>
  <c r="X10" i="13" s="1"/>
  <c r="Z10" i="13" s="1"/>
  <c r="S10" i="13"/>
  <c r="Q10" i="13"/>
  <c r="K10" i="13"/>
  <c r="AH9" i="13"/>
  <c r="V9" i="13"/>
  <c r="AG9" i="13" s="1"/>
  <c r="T9" i="13"/>
  <c r="X9" i="13" s="1"/>
  <c r="Z9" i="13" s="1"/>
  <c r="S9" i="13"/>
  <c r="Q9" i="13"/>
  <c r="K9" i="13"/>
  <c r="AH8" i="13"/>
  <c r="W8" i="13"/>
  <c r="V8" i="13"/>
  <c r="AG8" i="13" s="1"/>
  <c r="T8" i="13"/>
  <c r="X8" i="13" s="1"/>
  <c r="Z8" i="13" s="1"/>
  <c r="S8" i="13"/>
  <c r="Q8" i="13"/>
  <c r="K8" i="13"/>
  <c r="AH7" i="13"/>
  <c r="W7" i="13"/>
  <c r="V7" i="13"/>
  <c r="AG7" i="13" s="1"/>
  <c r="T7" i="13"/>
  <c r="X7" i="13" s="1"/>
  <c r="Z7" i="13" s="1"/>
  <c r="S7" i="13"/>
  <c r="Q7" i="13"/>
  <c r="K7" i="13"/>
  <c r="AH6" i="13"/>
  <c r="W6" i="13"/>
  <c r="V6" i="13"/>
  <c r="AG6" i="13" s="1"/>
  <c r="T6" i="13"/>
  <c r="X6" i="13" s="1"/>
  <c r="Z6" i="13" s="1"/>
  <c r="S6" i="13"/>
  <c r="Q6" i="13"/>
  <c r="K6" i="13"/>
  <c r="AH5" i="13"/>
  <c r="W5" i="13"/>
  <c r="V5" i="13"/>
  <c r="AG5" i="13" s="1"/>
  <c r="T5" i="13"/>
  <c r="X5" i="13" s="1"/>
  <c r="Z5" i="13" s="1"/>
  <c r="S5" i="13"/>
  <c r="Q5" i="13"/>
  <c r="K5" i="13"/>
  <c r="AH4" i="13"/>
  <c r="V4" i="13"/>
  <c r="AG4" i="13" s="1"/>
  <c r="T4" i="13"/>
  <c r="X4" i="13" s="1"/>
  <c r="Z4" i="13" s="1"/>
  <c r="S4" i="13"/>
  <c r="Q4" i="13"/>
  <c r="K4" i="13"/>
  <c r="AH3" i="13"/>
  <c r="V3" i="13"/>
  <c r="AG3" i="13" s="1"/>
  <c r="T3" i="13"/>
  <c r="X3" i="13" s="1"/>
  <c r="Z3" i="13" s="1"/>
  <c r="S3" i="13"/>
  <c r="Q3" i="13"/>
  <c r="K3" i="13"/>
  <c r="AH2" i="13"/>
  <c r="V2" i="13"/>
  <c r="AG2" i="13" s="1"/>
  <c r="T2" i="13"/>
  <c r="X2" i="13" s="1"/>
  <c r="Z2" i="13" s="1"/>
  <c r="S2" i="13"/>
  <c r="Q2" i="13"/>
  <c r="K2" i="13"/>
  <c r="AL267" i="12"/>
  <c r="AN267" i="12" s="1"/>
  <c r="AI267" i="12"/>
  <c r="AH267" i="12"/>
  <c r="AK267" i="12" s="1"/>
  <c r="AL266" i="12"/>
  <c r="AI266" i="12"/>
  <c r="AH266" i="12"/>
  <c r="AK266" i="12" s="1"/>
  <c r="AL265" i="12"/>
  <c r="AM265" i="12" s="1"/>
  <c r="AP265" i="12" s="1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H260" i="12"/>
  <c r="AK260" i="12" s="1"/>
  <c r="AL259" i="12"/>
  <c r="AN259" i="12" s="1"/>
  <c r="AH259" i="12"/>
  <c r="AK259" i="12" s="1"/>
  <c r="AL258" i="12"/>
  <c r="AN258" i="12" s="1"/>
  <c r="AI258" i="12"/>
  <c r="AH258" i="12"/>
  <c r="AK258" i="12" s="1"/>
  <c r="AL257" i="12"/>
  <c r="AN257" i="12" s="1"/>
  <c r="AI257" i="12"/>
  <c r="AH257" i="12"/>
  <c r="AK257" i="12" s="1"/>
  <c r="AL256" i="12"/>
  <c r="AN256" i="12" s="1"/>
  <c r="AI256" i="12"/>
  <c r="AH256" i="12"/>
  <c r="AK256" i="12" s="1"/>
  <c r="AL255" i="12"/>
  <c r="AN255" i="12" s="1"/>
  <c r="AI255" i="12"/>
  <c r="AH255" i="12"/>
  <c r="AK255" i="12" s="1"/>
  <c r="AL254" i="12"/>
  <c r="AN254" i="12" s="1"/>
  <c r="AI254" i="12"/>
  <c r="AH254" i="12"/>
  <c r="AK254" i="12" s="1"/>
  <c r="AL253" i="12"/>
  <c r="AN253" i="12" s="1"/>
  <c r="AH253" i="12"/>
  <c r="AK253" i="12" s="1"/>
  <c r="AL252" i="12"/>
  <c r="AN252" i="12" s="1"/>
  <c r="AI252" i="12"/>
  <c r="AH252" i="12"/>
  <c r="AK252" i="12" s="1"/>
  <c r="AL251" i="12"/>
  <c r="AN251" i="12" s="1"/>
  <c r="AI251" i="12"/>
  <c r="AH251" i="12"/>
  <c r="AK251" i="12" s="1"/>
  <c r="AL250" i="12"/>
  <c r="AN250" i="12" s="1"/>
  <c r="AI250" i="12"/>
  <c r="AH250" i="12"/>
  <c r="AK250" i="12" s="1"/>
  <c r="AL249" i="12"/>
  <c r="AN249" i="12" s="1"/>
  <c r="AI249" i="12"/>
  <c r="AH249" i="12"/>
  <c r="AK249" i="12" s="1"/>
  <c r="AL248" i="12"/>
  <c r="AN248" i="12" s="1"/>
  <c r="AI248" i="12"/>
  <c r="AH248" i="12"/>
  <c r="AK248" i="12" s="1"/>
  <c r="AL247" i="12"/>
  <c r="AN247" i="12" s="1"/>
  <c r="AI247" i="12"/>
  <c r="AH247" i="12"/>
  <c r="AK247" i="12" s="1"/>
  <c r="AL246" i="12"/>
  <c r="AN246" i="12" s="1"/>
  <c r="AI246" i="12"/>
  <c r="AH246" i="12"/>
  <c r="AK246" i="12" s="1"/>
  <c r="AL245" i="12"/>
  <c r="AN245" i="12" s="1"/>
  <c r="AI245" i="12"/>
  <c r="AH245" i="12"/>
  <c r="AK245" i="12" s="1"/>
  <c r="AL244" i="12"/>
  <c r="AN244" i="12" s="1"/>
  <c r="AI244" i="12"/>
  <c r="AH244" i="12"/>
  <c r="AK244" i="12" s="1"/>
  <c r="AL243" i="12"/>
  <c r="AN243" i="12" s="1"/>
  <c r="AI243" i="12"/>
  <c r="AH243" i="12"/>
  <c r="AK243" i="12" s="1"/>
  <c r="AL242" i="12"/>
  <c r="AN242" i="12" s="1"/>
  <c r="AH242" i="12"/>
  <c r="AK242" i="12" s="1"/>
  <c r="AL241" i="12"/>
  <c r="AN241" i="12" s="1"/>
  <c r="AH241" i="12"/>
  <c r="AK241" i="12" s="1"/>
  <c r="AL240" i="12"/>
  <c r="AN240" i="12" s="1"/>
  <c r="AH240" i="12"/>
  <c r="AK240" i="12" s="1"/>
  <c r="AL239" i="12"/>
  <c r="AN239" i="12" s="1"/>
  <c r="AI239" i="12"/>
  <c r="AH239" i="12"/>
  <c r="AK239" i="12" s="1"/>
  <c r="AL238" i="12"/>
  <c r="AN238" i="12" s="1"/>
  <c r="AI238" i="12"/>
  <c r="AH238" i="12"/>
  <c r="AK238" i="12" s="1"/>
  <c r="AL237" i="12"/>
  <c r="AN237" i="12" s="1"/>
  <c r="AI237" i="12"/>
  <c r="AH237" i="12"/>
  <c r="AK237" i="12" s="1"/>
  <c r="AL236" i="12"/>
  <c r="AN236" i="12" s="1"/>
  <c r="AI236" i="12"/>
  <c r="AH236" i="12"/>
  <c r="AK236" i="12" s="1"/>
  <c r="AL235" i="12"/>
  <c r="AN235" i="12" s="1"/>
  <c r="AI235" i="12"/>
  <c r="AH235" i="12"/>
  <c r="AK235" i="12" s="1"/>
  <c r="AL234" i="12"/>
  <c r="AN234" i="12" s="1"/>
  <c r="AI234" i="12"/>
  <c r="AH234" i="12"/>
  <c r="AK234" i="12" s="1"/>
  <c r="AL233" i="12"/>
  <c r="AN233" i="12" s="1"/>
  <c r="AI233" i="12"/>
  <c r="AH233" i="12"/>
  <c r="AK233" i="12" s="1"/>
  <c r="AL232" i="12"/>
  <c r="AN232" i="12" s="1"/>
  <c r="AI232" i="12"/>
  <c r="AH232" i="12"/>
  <c r="AK232" i="12" s="1"/>
  <c r="AL231" i="12"/>
  <c r="AN231" i="12" s="1"/>
  <c r="AI231" i="12"/>
  <c r="AH231" i="12"/>
  <c r="AK231" i="12" s="1"/>
  <c r="AL230" i="12"/>
  <c r="AN230" i="12" s="1"/>
  <c r="AI230" i="12"/>
  <c r="AH230" i="12"/>
  <c r="AK230" i="12" s="1"/>
  <c r="AL229" i="12"/>
  <c r="AN229" i="12" s="1"/>
  <c r="AI229" i="12"/>
  <c r="AH229" i="12"/>
  <c r="AK229" i="12" s="1"/>
  <c r="AL228" i="12"/>
  <c r="AN228" i="12" s="1"/>
  <c r="AI228" i="12"/>
  <c r="AH228" i="12"/>
  <c r="AK228" i="12" s="1"/>
  <c r="AL227" i="12"/>
  <c r="AN227" i="12" s="1"/>
  <c r="AI227" i="12"/>
  <c r="AH227" i="12"/>
  <c r="AK227" i="12" s="1"/>
  <c r="AL226" i="12"/>
  <c r="AN226" i="12" s="1"/>
  <c r="AI226" i="12"/>
  <c r="AH226" i="12"/>
  <c r="AK226" i="12" s="1"/>
  <c r="AL225" i="12"/>
  <c r="AN225" i="12" s="1"/>
  <c r="AI225" i="12"/>
  <c r="AH225" i="12"/>
  <c r="AK225" i="12" s="1"/>
  <c r="AL224" i="12"/>
  <c r="AN224" i="12" s="1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N221" i="12" s="1"/>
  <c r="AI221" i="12"/>
  <c r="AH221" i="12"/>
  <c r="AK221" i="12" s="1"/>
  <c r="AL220" i="12"/>
  <c r="AN220" i="12" s="1"/>
  <c r="AI220" i="12"/>
  <c r="AH220" i="12"/>
  <c r="AK220" i="12" s="1"/>
  <c r="AL219" i="12"/>
  <c r="AN219" i="12" s="1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L206" i="12"/>
  <c r="AN206" i="12" s="1"/>
  <c r="AI206" i="12"/>
  <c r="AH206" i="12"/>
  <c r="AK206" i="12" s="1"/>
  <c r="AP205" i="12"/>
  <c r="AN205" i="12"/>
  <c r="AI205" i="12"/>
  <c r="AH205" i="12"/>
  <c r="AK205" i="12" s="1"/>
  <c r="AL204" i="12"/>
  <c r="AN204" i="12" s="1"/>
  <c r="AI204" i="12"/>
  <c r="AH204" i="12"/>
  <c r="AK204" i="12" s="1"/>
  <c r="AL203" i="12"/>
  <c r="AN203" i="12" s="1"/>
  <c r="AI203" i="12"/>
  <c r="AH203" i="12"/>
  <c r="AK203" i="12" s="1"/>
  <c r="AH200" i="12"/>
  <c r="W200" i="12"/>
  <c r="V200" i="12"/>
  <c r="AG200" i="12" s="1"/>
  <c r="T200" i="12"/>
  <c r="X200" i="12" s="1"/>
  <c r="Z200" i="12" s="1"/>
  <c r="S200" i="12"/>
  <c r="Q200" i="12"/>
  <c r="K200" i="12"/>
  <c r="AH199" i="12"/>
  <c r="V199" i="12"/>
  <c r="W199" i="12" s="1"/>
  <c r="T199" i="12"/>
  <c r="X199" i="12" s="1"/>
  <c r="Z199" i="12" s="1"/>
  <c r="S199" i="12"/>
  <c r="Q199" i="12"/>
  <c r="AH198" i="12"/>
  <c r="V198" i="12"/>
  <c r="W198" i="12" s="1"/>
  <c r="T198" i="12"/>
  <c r="X198" i="12" s="1"/>
  <c r="Z198" i="12" s="1"/>
  <c r="S198" i="12"/>
  <c r="Q198" i="12"/>
  <c r="AH197" i="12"/>
  <c r="V197" i="12"/>
  <c r="W197" i="12" s="1"/>
  <c r="T197" i="12"/>
  <c r="X197" i="12" s="1"/>
  <c r="Z197" i="12" s="1"/>
  <c r="S197" i="12"/>
  <c r="Q197" i="12"/>
  <c r="AH196" i="12"/>
  <c r="W196" i="12"/>
  <c r="V196" i="12"/>
  <c r="T196" i="12"/>
  <c r="X196" i="12" s="1"/>
  <c r="Z196" i="12" s="1"/>
  <c r="S196" i="12"/>
  <c r="Q196" i="12"/>
  <c r="AH195" i="12"/>
  <c r="W195" i="12"/>
  <c r="V195" i="12"/>
  <c r="T195" i="12"/>
  <c r="X195" i="12" s="1"/>
  <c r="Z195" i="12" s="1"/>
  <c r="S195" i="12"/>
  <c r="Q195" i="12"/>
  <c r="AH194" i="12"/>
  <c r="W194" i="12"/>
  <c r="V194" i="12"/>
  <c r="T194" i="12"/>
  <c r="X194" i="12" s="1"/>
  <c r="Z194" i="12" s="1"/>
  <c r="S194" i="12"/>
  <c r="Q194" i="12"/>
  <c r="AH193" i="12"/>
  <c r="W193" i="12"/>
  <c r="V193" i="12"/>
  <c r="T193" i="12"/>
  <c r="X193" i="12" s="1"/>
  <c r="Z193" i="12" s="1"/>
  <c r="S193" i="12"/>
  <c r="Q193" i="12"/>
  <c r="AH192" i="12"/>
  <c r="W192" i="12"/>
  <c r="V192" i="12"/>
  <c r="T192" i="12"/>
  <c r="X192" i="12" s="1"/>
  <c r="Z192" i="12" s="1"/>
  <c r="S192" i="12"/>
  <c r="Q192" i="12"/>
  <c r="AH191" i="12"/>
  <c r="W191" i="12"/>
  <c r="V191" i="12"/>
  <c r="T191" i="12"/>
  <c r="X191" i="12" s="1"/>
  <c r="Z191" i="12" s="1"/>
  <c r="S191" i="12"/>
  <c r="Q191" i="12"/>
  <c r="AH190" i="12"/>
  <c r="W190" i="12"/>
  <c r="V190" i="12"/>
  <c r="T190" i="12"/>
  <c r="X190" i="12" s="1"/>
  <c r="Z190" i="12" s="1"/>
  <c r="S190" i="12"/>
  <c r="Q190" i="12"/>
  <c r="AH189" i="12"/>
  <c r="W189" i="12"/>
  <c r="V189" i="12"/>
  <c r="T189" i="12"/>
  <c r="X189" i="12" s="1"/>
  <c r="Z189" i="12" s="1"/>
  <c r="S189" i="12"/>
  <c r="Q189" i="12"/>
  <c r="AH188" i="12"/>
  <c r="W188" i="12"/>
  <c r="V188" i="12"/>
  <c r="T188" i="12"/>
  <c r="X188" i="12" s="1"/>
  <c r="Z188" i="12" s="1"/>
  <c r="S188" i="12"/>
  <c r="Q188" i="12"/>
  <c r="AH187" i="12"/>
  <c r="W187" i="12"/>
  <c r="V187" i="12"/>
  <c r="T187" i="12"/>
  <c r="X187" i="12" s="1"/>
  <c r="Z187" i="12" s="1"/>
  <c r="S187" i="12"/>
  <c r="Q187" i="12"/>
  <c r="AH186" i="12"/>
  <c r="W186" i="12"/>
  <c r="V186" i="12"/>
  <c r="T186" i="12"/>
  <c r="X186" i="12" s="1"/>
  <c r="Z186" i="12" s="1"/>
  <c r="S186" i="12"/>
  <c r="Q186" i="12"/>
  <c r="AH185" i="12"/>
  <c r="W185" i="12"/>
  <c r="V185" i="12"/>
  <c r="T185" i="12"/>
  <c r="X185" i="12" s="1"/>
  <c r="Z185" i="12" s="1"/>
  <c r="S185" i="12"/>
  <c r="Q185" i="12"/>
  <c r="AH184" i="12"/>
  <c r="W184" i="12"/>
  <c r="V184" i="12"/>
  <c r="T184" i="12"/>
  <c r="X184" i="12" s="1"/>
  <c r="Z184" i="12" s="1"/>
  <c r="S184" i="12"/>
  <c r="Q184" i="12"/>
  <c r="AH183" i="12"/>
  <c r="W183" i="12"/>
  <c r="V183" i="12"/>
  <c r="T183" i="12"/>
  <c r="X183" i="12" s="1"/>
  <c r="Z183" i="12" s="1"/>
  <c r="S183" i="12"/>
  <c r="Q183" i="12"/>
  <c r="AH182" i="12"/>
  <c r="W182" i="12"/>
  <c r="V182" i="12"/>
  <c r="T182" i="12"/>
  <c r="X182" i="12" s="1"/>
  <c r="Z182" i="12" s="1"/>
  <c r="S182" i="12"/>
  <c r="Q182" i="12"/>
  <c r="AH181" i="12"/>
  <c r="W181" i="12"/>
  <c r="V181" i="12"/>
  <c r="T181" i="12"/>
  <c r="X181" i="12" s="1"/>
  <c r="Z181" i="12" s="1"/>
  <c r="S181" i="12"/>
  <c r="Q181" i="12"/>
  <c r="AH180" i="12"/>
  <c r="W180" i="12"/>
  <c r="V180" i="12"/>
  <c r="T180" i="12"/>
  <c r="X180" i="12" s="1"/>
  <c r="Z180" i="12" s="1"/>
  <c r="S180" i="12"/>
  <c r="Q180" i="12"/>
  <c r="AH179" i="12"/>
  <c r="W179" i="12"/>
  <c r="V179" i="12"/>
  <c r="T179" i="12"/>
  <c r="X179" i="12" s="1"/>
  <c r="Z179" i="12" s="1"/>
  <c r="S179" i="12"/>
  <c r="Q179" i="12"/>
  <c r="AH178" i="12"/>
  <c r="W178" i="12"/>
  <c r="V178" i="12"/>
  <c r="T178" i="12"/>
  <c r="X178" i="12" s="1"/>
  <c r="Z178" i="12" s="1"/>
  <c r="S178" i="12"/>
  <c r="Q178" i="12"/>
  <c r="AH177" i="12"/>
  <c r="W177" i="12"/>
  <c r="V177" i="12"/>
  <c r="T177" i="12"/>
  <c r="X177" i="12" s="1"/>
  <c r="Z177" i="12" s="1"/>
  <c r="S177" i="12"/>
  <c r="Q177" i="12"/>
  <c r="AH176" i="12"/>
  <c r="W176" i="12"/>
  <c r="V176" i="12"/>
  <c r="T176" i="12"/>
  <c r="X176" i="12" s="1"/>
  <c r="Z176" i="12" s="1"/>
  <c r="S176" i="12"/>
  <c r="Q176" i="12"/>
  <c r="AH175" i="12"/>
  <c r="W175" i="12"/>
  <c r="V175" i="12"/>
  <c r="T175" i="12"/>
  <c r="X175" i="12" s="1"/>
  <c r="Z175" i="12" s="1"/>
  <c r="S175" i="12"/>
  <c r="Q175" i="12"/>
  <c r="AH174" i="12"/>
  <c r="W174" i="12"/>
  <c r="V174" i="12"/>
  <c r="T174" i="12"/>
  <c r="X174" i="12" s="1"/>
  <c r="Z174" i="12" s="1"/>
  <c r="S174" i="12"/>
  <c r="Q174" i="12"/>
  <c r="AH173" i="12"/>
  <c r="W173" i="12"/>
  <c r="V173" i="12"/>
  <c r="T173" i="12"/>
  <c r="X173" i="12" s="1"/>
  <c r="Z173" i="12" s="1"/>
  <c r="S173" i="12"/>
  <c r="Q173" i="12"/>
  <c r="AH172" i="12"/>
  <c r="W172" i="12"/>
  <c r="V172" i="12"/>
  <c r="T172" i="12"/>
  <c r="X172" i="12" s="1"/>
  <c r="Z172" i="12" s="1"/>
  <c r="S172" i="12"/>
  <c r="Q172" i="12"/>
  <c r="AH171" i="12"/>
  <c r="W171" i="12"/>
  <c r="V171" i="12"/>
  <c r="T171" i="12"/>
  <c r="X171" i="12" s="1"/>
  <c r="Z171" i="12" s="1"/>
  <c r="S171" i="12"/>
  <c r="Q171" i="12"/>
  <c r="AH170" i="12"/>
  <c r="W170" i="12"/>
  <c r="V170" i="12"/>
  <c r="T170" i="12"/>
  <c r="X170" i="12" s="1"/>
  <c r="Z170" i="12" s="1"/>
  <c r="S170" i="12"/>
  <c r="Q170" i="12"/>
  <c r="AH169" i="12"/>
  <c r="W169" i="12"/>
  <c r="V169" i="12"/>
  <c r="T169" i="12"/>
  <c r="X169" i="12" s="1"/>
  <c r="Z169" i="12" s="1"/>
  <c r="S169" i="12"/>
  <c r="Q169" i="12"/>
  <c r="AH168" i="12"/>
  <c r="W168" i="12"/>
  <c r="V168" i="12"/>
  <c r="T168" i="12"/>
  <c r="X168" i="12" s="1"/>
  <c r="Z168" i="12" s="1"/>
  <c r="S168" i="12"/>
  <c r="Q168" i="12"/>
  <c r="AH167" i="12"/>
  <c r="W167" i="12"/>
  <c r="V167" i="12"/>
  <c r="T167" i="12"/>
  <c r="X167" i="12" s="1"/>
  <c r="Z167" i="12" s="1"/>
  <c r="S167" i="12"/>
  <c r="Q167" i="12"/>
  <c r="AH166" i="12"/>
  <c r="W166" i="12"/>
  <c r="V166" i="12"/>
  <c r="T166" i="12"/>
  <c r="X166" i="12" s="1"/>
  <c r="Z166" i="12" s="1"/>
  <c r="S166" i="12"/>
  <c r="Q166" i="12"/>
  <c r="AH165" i="12"/>
  <c r="W165" i="12"/>
  <c r="V165" i="12"/>
  <c r="T165" i="12"/>
  <c r="X165" i="12" s="1"/>
  <c r="Z165" i="12" s="1"/>
  <c r="S165" i="12"/>
  <c r="Q165" i="12"/>
  <c r="AH164" i="12"/>
  <c r="W164" i="12"/>
  <c r="V164" i="12"/>
  <c r="T164" i="12"/>
  <c r="X164" i="12" s="1"/>
  <c r="Z164" i="12" s="1"/>
  <c r="S164" i="12"/>
  <c r="Q164" i="12"/>
  <c r="AH163" i="12"/>
  <c r="W163" i="12"/>
  <c r="V163" i="12"/>
  <c r="T163" i="12"/>
  <c r="X163" i="12" s="1"/>
  <c r="Z163" i="12" s="1"/>
  <c r="S163" i="12"/>
  <c r="Q163" i="12"/>
  <c r="AH162" i="12"/>
  <c r="W162" i="12"/>
  <c r="V162" i="12"/>
  <c r="T162" i="12"/>
  <c r="X162" i="12" s="1"/>
  <c r="Z162" i="12" s="1"/>
  <c r="S162" i="12"/>
  <c r="Q162" i="12"/>
  <c r="AH161" i="12"/>
  <c r="W161" i="12"/>
  <c r="V161" i="12"/>
  <c r="T161" i="12"/>
  <c r="X161" i="12" s="1"/>
  <c r="Z161" i="12" s="1"/>
  <c r="S161" i="12"/>
  <c r="Q161" i="12"/>
  <c r="AH160" i="12"/>
  <c r="W160" i="12"/>
  <c r="V160" i="12"/>
  <c r="T160" i="12"/>
  <c r="X160" i="12" s="1"/>
  <c r="Z160" i="12" s="1"/>
  <c r="S160" i="12"/>
  <c r="Q160" i="12"/>
  <c r="AH159" i="12"/>
  <c r="W159" i="12"/>
  <c r="V159" i="12"/>
  <c r="T159" i="12"/>
  <c r="X159" i="12" s="1"/>
  <c r="Z159" i="12" s="1"/>
  <c r="S159" i="12"/>
  <c r="Q159" i="12"/>
  <c r="AH158" i="12"/>
  <c r="W158" i="12"/>
  <c r="V158" i="12"/>
  <c r="T158" i="12"/>
  <c r="X158" i="12" s="1"/>
  <c r="Z158" i="12" s="1"/>
  <c r="S158" i="12"/>
  <c r="Q158" i="12"/>
  <c r="AH157" i="12"/>
  <c r="W157" i="12"/>
  <c r="V157" i="12"/>
  <c r="T157" i="12"/>
  <c r="X157" i="12" s="1"/>
  <c r="Z157" i="12" s="1"/>
  <c r="S157" i="12"/>
  <c r="Q157" i="12"/>
  <c r="AH156" i="12"/>
  <c r="W156" i="12"/>
  <c r="V156" i="12"/>
  <c r="T156" i="12"/>
  <c r="X156" i="12" s="1"/>
  <c r="Z156" i="12" s="1"/>
  <c r="S156" i="12"/>
  <c r="Q156" i="12"/>
  <c r="AH155" i="12"/>
  <c r="W155" i="12"/>
  <c r="V155" i="12"/>
  <c r="T155" i="12"/>
  <c r="X155" i="12" s="1"/>
  <c r="Z155" i="12" s="1"/>
  <c r="S155" i="12"/>
  <c r="Q155" i="12"/>
  <c r="AH154" i="12"/>
  <c r="W154" i="12"/>
  <c r="V154" i="12"/>
  <c r="T154" i="12"/>
  <c r="X154" i="12" s="1"/>
  <c r="Z154" i="12" s="1"/>
  <c r="S154" i="12"/>
  <c r="Q154" i="12"/>
  <c r="AH153" i="12"/>
  <c r="W153" i="12"/>
  <c r="V153" i="12"/>
  <c r="T153" i="12"/>
  <c r="X153" i="12" s="1"/>
  <c r="Z153" i="12" s="1"/>
  <c r="S153" i="12"/>
  <c r="Q153" i="12"/>
  <c r="AH152" i="12"/>
  <c r="W152" i="12"/>
  <c r="V152" i="12"/>
  <c r="T152" i="12"/>
  <c r="X152" i="12" s="1"/>
  <c r="Z152" i="12" s="1"/>
  <c r="S152" i="12"/>
  <c r="Q152" i="12"/>
  <c r="AH151" i="12"/>
  <c r="W151" i="12"/>
  <c r="V151" i="12"/>
  <c r="T151" i="12"/>
  <c r="X151" i="12" s="1"/>
  <c r="Z151" i="12" s="1"/>
  <c r="S151" i="12"/>
  <c r="Q151" i="12"/>
  <c r="AH150" i="12"/>
  <c r="W150" i="12"/>
  <c r="V150" i="12"/>
  <c r="T150" i="12"/>
  <c r="X150" i="12" s="1"/>
  <c r="Z150" i="12" s="1"/>
  <c r="S150" i="12"/>
  <c r="Q150" i="12"/>
  <c r="AH149" i="12"/>
  <c r="W149" i="12"/>
  <c r="V149" i="12"/>
  <c r="T149" i="12"/>
  <c r="X149" i="12" s="1"/>
  <c r="Z149" i="12" s="1"/>
  <c r="S149" i="12"/>
  <c r="Q149" i="12"/>
  <c r="AH148" i="12"/>
  <c r="W148" i="12"/>
  <c r="V148" i="12"/>
  <c r="T148" i="12"/>
  <c r="X148" i="12" s="1"/>
  <c r="Z148" i="12" s="1"/>
  <c r="S148" i="12"/>
  <c r="Q148" i="12"/>
  <c r="AH147" i="12"/>
  <c r="W147" i="12"/>
  <c r="V147" i="12"/>
  <c r="T147" i="12"/>
  <c r="X147" i="12" s="1"/>
  <c r="Z147" i="12" s="1"/>
  <c r="S147" i="12"/>
  <c r="Q147" i="12"/>
  <c r="AH146" i="12"/>
  <c r="W146" i="12"/>
  <c r="V146" i="12"/>
  <c r="T146" i="12"/>
  <c r="X146" i="12" s="1"/>
  <c r="Z146" i="12" s="1"/>
  <c r="S146" i="12"/>
  <c r="Q146" i="12"/>
  <c r="AH145" i="12"/>
  <c r="W145" i="12"/>
  <c r="V145" i="12"/>
  <c r="T145" i="12"/>
  <c r="X145" i="12" s="1"/>
  <c r="Z145" i="12" s="1"/>
  <c r="S145" i="12"/>
  <c r="Q145" i="12"/>
  <c r="AH144" i="12"/>
  <c r="W144" i="12"/>
  <c r="V144" i="12"/>
  <c r="T144" i="12"/>
  <c r="X144" i="12" s="1"/>
  <c r="Z144" i="12" s="1"/>
  <c r="S144" i="12"/>
  <c r="Q144" i="12"/>
  <c r="AH143" i="12"/>
  <c r="W143" i="12"/>
  <c r="V143" i="12"/>
  <c r="T143" i="12"/>
  <c r="X143" i="12" s="1"/>
  <c r="Z143" i="12" s="1"/>
  <c r="S143" i="12"/>
  <c r="Q143" i="12"/>
  <c r="AH142" i="12"/>
  <c r="W142" i="12"/>
  <c r="V142" i="12"/>
  <c r="T142" i="12"/>
  <c r="X142" i="12" s="1"/>
  <c r="Z142" i="12" s="1"/>
  <c r="S142" i="12"/>
  <c r="Q142" i="12"/>
  <c r="AH141" i="12"/>
  <c r="W141" i="12"/>
  <c r="V141" i="12"/>
  <c r="T141" i="12"/>
  <c r="X141" i="12" s="1"/>
  <c r="Z141" i="12" s="1"/>
  <c r="S141" i="12"/>
  <c r="Q141" i="12"/>
  <c r="AH140" i="12"/>
  <c r="W140" i="12"/>
  <c r="V140" i="12"/>
  <c r="T140" i="12"/>
  <c r="X140" i="12" s="1"/>
  <c r="Z140" i="12" s="1"/>
  <c r="S140" i="12"/>
  <c r="Q140" i="12"/>
  <c r="AH139" i="12"/>
  <c r="W139" i="12"/>
  <c r="V139" i="12"/>
  <c r="T139" i="12"/>
  <c r="X139" i="12" s="1"/>
  <c r="Z139" i="12" s="1"/>
  <c r="S139" i="12"/>
  <c r="Q139" i="12"/>
  <c r="AH138" i="12"/>
  <c r="W138" i="12"/>
  <c r="V138" i="12"/>
  <c r="T138" i="12"/>
  <c r="X138" i="12" s="1"/>
  <c r="Z138" i="12" s="1"/>
  <c r="S138" i="12"/>
  <c r="Q138" i="12"/>
  <c r="AH137" i="12"/>
  <c r="W137" i="12"/>
  <c r="V137" i="12"/>
  <c r="T137" i="12"/>
  <c r="X137" i="12" s="1"/>
  <c r="Z137" i="12" s="1"/>
  <c r="S137" i="12"/>
  <c r="Q137" i="12"/>
  <c r="AH136" i="12"/>
  <c r="W136" i="12"/>
  <c r="V136" i="12"/>
  <c r="T136" i="12"/>
  <c r="X136" i="12" s="1"/>
  <c r="Z136" i="12" s="1"/>
  <c r="S136" i="12"/>
  <c r="Q136" i="12"/>
  <c r="AH135" i="12"/>
  <c r="W135" i="12"/>
  <c r="V135" i="12"/>
  <c r="T135" i="12"/>
  <c r="X135" i="12" s="1"/>
  <c r="Z135" i="12" s="1"/>
  <c r="S135" i="12"/>
  <c r="Q135" i="12"/>
  <c r="AH134" i="12"/>
  <c r="W134" i="12"/>
  <c r="V134" i="12"/>
  <c r="T134" i="12"/>
  <c r="X134" i="12" s="1"/>
  <c r="Z134" i="12" s="1"/>
  <c r="S134" i="12"/>
  <c r="Q134" i="12"/>
  <c r="AH133" i="12"/>
  <c r="W133" i="12"/>
  <c r="V133" i="12"/>
  <c r="T133" i="12"/>
  <c r="X133" i="12" s="1"/>
  <c r="Z133" i="12" s="1"/>
  <c r="S133" i="12"/>
  <c r="Q133" i="12"/>
  <c r="AH132" i="12"/>
  <c r="W132" i="12"/>
  <c r="V132" i="12"/>
  <c r="T132" i="12"/>
  <c r="X132" i="12" s="1"/>
  <c r="Z132" i="12" s="1"/>
  <c r="S132" i="12"/>
  <c r="Q132" i="12"/>
  <c r="AH131" i="12"/>
  <c r="W131" i="12"/>
  <c r="V131" i="12"/>
  <c r="T131" i="12"/>
  <c r="X131" i="12" s="1"/>
  <c r="Z131" i="12" s="1"/>
  <c r="S131" i="12"/>
  <c r="Q131" i="12"/>
  <c r="AH130" i="12"/>
  <c r="W130" i="12"/>
  <c r="V130" i="12"/>
  <c r="T130" i="12"/>
  <c r="X130" i="12" s="1"/>
  <c r="Z130" i="12" s="1"/>
  <c r="S130" i="12"/>
  <c r="Q130" i="12"/>
  <c r="AH129" i="12"/>
  <c r="W129" i="12"/>
  <c r="V129" i="12"/>
  <c r="T129" i="12"/>
  <c r="X129" i="12" s="1"/>
  <c r="Z129" i="12" s="1"/>
  <c r="S129" i="12"/>
  <c r="Q129" i="12"/>
  <c r="AH128" i="12"/>
  <c r="W128" i="12"/>
  <c r="V128" i="12"/>
  <c r="T128" i="12"/>
  <c r="X128" i="12" s="1"/>
  <c r="Z128" i="12" s="1"/>
  <c r="S128" i="12"/>
  <c r="Q128" i="12"/>
  <c r="AH127" i="12"/>
  <c r="W127" i="12"/>
  <c r="V127" i="12"/>
  <c r="T127" i="12"/>
  <c r="X127" i="12" s="1"/>
  <c r="Z127" i="12" s="1"/>
  <c r="S127" i="12"/>
  <c r="Q127" i="12"/>
  <c r="AH126" i="12"/>
  <c r="W126" i="12"/>
  <c r="V126" i="12"/>
  <c r="T126" i="12"/>
  <c r="X126" i="12" s="1"/>
  <c r="Z126" i="12" s="1"/>
  <c r="S126" i="12"/>
  <c r="Q126" i="12"/>
  <c r="AH125" i="12"/>
  <c r="W125" i="12"/>
  <c r="V125" i="12"/>
  <c r="T125" i="12"/>
  <c r="X125" i="12" s="1"/>
  <c r="Z125" i="12" s="1"/>
  <c r="S125" i="12"/>
  <c r="Q125" i="12"/>
  <c r="AH124" i="12"/>
  <c r="W124" i="12"/>
  <c r="V124" i="12"/>
  <c r="T124" i="12"/>
  <c r="X124" i="12" s="1"/>
  <c r="Z124" i="12" s="1"/>
  <c r="S124" i="12"/>
  <c r="Q124" i="12"/>
  <c r="AH123" i="12"/>
  <c r="W123" i="12"/>
  <c r="V123" i="12"/>
  <c r="T123" i="12"/>
  <c r="X123" i="12" s="1"/>
  <c r="Z123" i="12" s="1"/>
  <c r="S123" i="12"/>
  <c r="Q123" i="12"/>
  <c r="AH122" i="12"/>
  <c r="W122" i="12"/>
  <c r="V122" i="12"/>
  <c r="T122" i="12"/>
  <c r="X122" i="12" s="1"/>
  <c r="Z122" i="12" s="1"/>
  <c r="S122" i="12"/>
  <c r="Q122" i="12"/>
  <c r="AH121" i="12"/>
  <c r="W121" i="12"/>
  <c r="V121" i="12"/>
  <c r="T121" i="12"/>
  <c r="X121" i="12" s="1"/>
  <c r="Z121" i="12" s="1"/>
  <c r="S121" i="12"/>
  <c r="Q121" i="12"/>
  <c r="AH120" i="12"/>
  <c r="W120" i="12"/>
  <c r="V120" i="12"/>
  <c r="T120" i="12"/>
  <c r="X120" i="12" s="1"/>
  <c r="Z120" i="12" s="1"/>
  <c r="S120" i="12"/>
  <c r="Q120" i="12"/>
  <c r="AH119" i="12"/>
  <c r="W119" i="12"/>
  <c r="V119" i="12"/>
  <c r="T119" i="12"/>
  <c r="X119" i="12" s="1"/>
  <c r="Z119" i="12" s="1"/>
  <c r="S119" i="12"/>
  <c r="Q119" i="12"/>
  <c r="AH118" i="12"/>
  <c r="W118" i="12"/>
  <c r="V118" i="12"/>
  <c r="T118" i="12"/>
  <c r="X118" i="12" s="1"/>
  <c r="Z118" i="12" s="1"/>
  <c r="S118" i="12"/>
  <c r="Q118" i="12"/>
  <c r="AH117" i="12"/>
  <c r="W117" i="12"/>
  <c r="V117" i="12"/>
  <c r="T117" i="12"/>
  <c r="X117" i="12" s="1"/>
  <c r="Z117" i="12" s="1"/>
  <c r="S117" i="12"/>
  <c r="Q117" i="12"/>
  <c r="AH116" i="12"/>
  <c r="W116" i="12"/>
  <c r="V116" i="12"/>
  <c r="T116" i="12"/>
  <c r="X116" i="12" s="1"/>
  <c r="Z116" i="12" s="1"/>
  <c r="S116" i="12"/>
  <c r="Q116" i="12"/>
  <c r="AH115" i="12"/>
  <c r="W115" i="12"/>
  <c r="V115" i="12"/>
  <c r="T115" i="12"/>
  <c r="X115" i="12" s="1"/>
  <c r="Z115" i="12" s="1"/>
  <c r="S115" i="12"/>
  <c r="Q115" i="12"/>
  <c r="AH114" i="12"/>
  <c r="W114" i="12"/>
  <c r="V114" i="12"/>
  <c r="T114" i="12"/>
  <c r="X114" i="12" s="1"/>
  <c r="Z114" i="12" s="1"/>
  <c r="S114" i="12"/>
  <c r="Q114" i="12"/>
  <c r="AH113" i="12"/>
  <c r="W113" i="12"/>
  <c r="V113" i="12"/>
  <c r="T113" i="12"/>
  <c r="X113" i="12" s="1"/>
  <c r="Z113" i="12" s="1"/>
  <c r="S113" i="12"/>
  <c r="Q113" i="12"/>
  <c r="AH112" i="12"/>
  <c r="W112" i="12"/>
  <c r="V112" i="12"/>
  <c r="T112" i="12"/>
  <c r="X112" i="12" s="1"/>
  <c r="Z112" i="12" s="1"/>
  <c r="S112" i="12"/>
  <c r="Q112" i="12"/>
  <c r="AH111" i="12"/>
  <c r="W111" i="12"/>
  <c r="V111" i="12"/>
  <c r="T111" i="12"/>
  <c r="X111" i="12" s="1"/>
  <c r="Z111" i="12" s="1"/>
  <c r="S111" i="12"/>
  <c r="Q111" i="12"/>
  <c r="AH110" i="12"/>
  <c r="W110" i="12"/>
  <c r="V110" i="12"/>
  <c r="T110" i="12"/>
  <c r="X110" i="12" s="1"/>
  <c r="Z110" i="12" s="1"/>
  <c r="S110" i="12"/>
  <c r="Q110" i="12"/>
  <c r="AH109" i="12"/>
  <c r="W109" i="12"/>
  <c r="V109" i="12"/>
  <c r="T109" i="12"/>
  <c r="X109" i="12" s="1"/>
  <c r="Z109" i="12" s="1"/>
  <c r="S109" i="12"/>
  <c r="Q109" i="12"/>
  <c r="AH108" i="12"/>
  <c r="W108" i="12"/>
  <c r="V108" i="12"/>
  <c r="T108" i="12"/>
  <c r="X108" i="12" s="1"/>
  <c r="Z108" i="12" s="1"/>
  <c r="S108" i="12"/>
  <c r="Q108" i="12"/>
  <c r="AH107" i="12"/>
  <c r="W107" i="12"/>
  <c r="V107" i="12"/>
  <c r="T107" i="12"/>
  <c r="X107" i="12" s="1"/>
  <c r="Z107" i="12" s="1"/>
  <c r="S107" i="12"/>
  <c r="Q107" i="12"/>
  <c r="AH106" i="12"/>
  <c r="W106" i="12"/>
  <c r="V106" i="12"/>
  <c r="T106" i="12"/>
  <c r="X106" i="12" s="1"/>
  <c r="Z106" i="12" s="1"/>
  <c r="S106" i="12"/>
  <c r="Q106" i="12"/>
  <c r="AH105" i="12"/>
  <c r="W105" i="12"/>
  <c r="V105" i="12"/>
  <c r="T105" i="12"/>
  <c r="X105" i="12" s="1"/>
  <c r="Z105" i="12" s="1"/>
  <c r="S105" i="12"/>
  <c r="Q105" i="12"/>
  <c r="AH104" i="12"/>
  <c r="W104" i="12"/>
  <c r="V104" i="12"/>
  <c r="T104" i="12"/>
  <c r="X104" i="12" s="1"/>
  <c r="Z104" i="12" s="1"/>
  <c r="S104" i="12"/>
  <c r="Q104" i="12"/>
  <c r="AH103" i="12"/>
  <c r="W103" i="12"/>
  <c r="V103" i="12"/>
  <c r="T103" i="12"/>
  <c r="X103" i="12" s="1"/>
  <c r="Z103" i="12" s="1"/>
  <c r="S103" i="12"/>
  <c r="Q103" i="12"/>
  <c r="AH102" i="12"/>
  <c r="W102" i="12"/>
  <c r="V102" i="12"/>
  <c r="T102" i="12"/>
  <c r="X102" i="12" s="1"/>
  <c r="Z102" i="12" s="1"/>
  <c r="S102" i="12"/>
  <c r="Q102" i="12"/>
  <c r="AH101" i="12"/>
  <c r="W101" i="12"/>
  <c r="V101" i="12"/>
  <c r="T101" i="12"/>
  <c r="X101" i="12" s="1"/>
  <c r="Z101" i="12" s="1"/>
  <c r="S101" i="12"/>
  <c r="Q101" i="12"/>
  <c r="AH100" i="12"/>
  <c r="W100" i="12"/>
  <c r="V100" i="12"/>
  <c r="T100" i="12"/>
  <c r="X100" i="12" s="1"/>
  <c r="Z100" i="12" s="1"/>
  <c r="S100" i="12"/>
  <c r="Q100" i="12"/>
  <c r="AH99" i="12"/>
  <c r="W99" i="12"/>
  <c r="V99" i="12"/>
  <c r="T99" i="12"/>
  <c r="X99" i="12" s="1"/>
  <c r="Z99" i="12" s="1"/>
  <c r="S99" i="12"/>
  <c r="Q99" i="12"/>
  <c r="AH98" i="12"/>
  <c r="W98" i="12"/>
  <c r="V98" i="12"/>
  <c r="T98" i="12"/>
  <c r="X98" i="12" s="1"/>
  <c r="Z98" i="12" s="1"/>
  <c r="S98" i="12"/>
  <c r="Q98" i="12"/>
  <c r="AH97" i="12"/>
  <c r="W97" i="12"/>
  <c r="V97" i="12"/>
  <c r="T97" i="12"/>
  <c r="X97" i="12" s="1"/>
  <c r="Z97" i="12" s="1"/>
  <c r="S97" i="12"/>
  <c r="Q97" i="12"/>
  <c r="AH96" i="12"/>
  <c r="W96" i="12"/>
  <c r="V96" i="12"/>
  <c r="T96" i="12"/>
  <c r="X96" i="12" s="1"/>
  <c r="Z96" i="12" s="1"/>
  <c r="S96" i="12"/>
  <c r="Q96" i="12"/>
  <c r="AH95" i="12"/>
  <c r="W95" i="12"/>
  <c r="V95" i="12"/>
  <c r="T95" i="12"/>
  <c r="X95" i="12" s="1"/>
  <c r="Z95" i="12" s="1"/>
  <c r="S95" i="12"/>
  <c r="Q95" i="12"/>
  <c r="AH94" i="12"/>
  <c r="W94" i="12"/>
  <c r="V94" i="12"/>
  <c r="T94" i="12"/>
  <c r="X94" i="12" s="1"/>
  <c r="Z94" i="12" s="1"/>
  <c r="S94" i="12"/>
  <c r="Q94" i="12"/>
  <c r="AH93" i="12"/>
  <c r="W93" i="12"/>
  <c r="V93" i="12"/>
  <c r="T93" i="12"/>
  <c r="X93" i="12" s="1"/>
  <c r="Z93" i="12" s="1"/>
  <c r="S93" i="12"/>
  <c r="Q93" i="12"/>
  <c r="AH92" i="12"/>
  <c r="W92" i="12"/>
  <c r="V92" i="12"/>
  <c r="T92" i="12"/>
  <c r="X92" i="12" s="1"/>
  <c r="Z92" i="12" s="1"/>
  <c r="S92" i="12"/>
  <c r="Q92" i="12"/>
  <c r="AH91" i="12"/>
  <c r="W91" i="12"/>
  <c r="V91" i="12"/>
  <c r="T91" i="12"/>
  <c r="X91" i="12" s="1"/>
  <c r="Z91" i="12" s="1"/>
  <c r="S91" i="12"/>
  <c r="Q91" i="12"/>
  <c r="AH90" i="12"/>
  <c r="W90" i="12"/>
  <c r="V90" i="12"/>
  <c r="T90" i="12"/>
  <c r="X90" i="12" s="1"/>
  <c r="Z90" i="12" s="1"/>
  <c r="S90" i="12"/>
  <c r="Q90" i="12"/>
  <c r="AH89" i="12"/>
  <c r="W89" i="12"/>
  <c r="V89" i="12"/>
  <c r="T89" i="12"/>
  <c r="X89" i="12" s="1"/>
  <c r="Z89" i="12" s="1"/>
  <c r="S89" i="12"/>
  <c r="Q89" i="12"/>
  <c r="AH88" i="12"/>
  <c r="W88" i="12"/>
  <c r="V88" i="12"/>
  <c r="T88" i="12"/>
  <c r="X88" i="12" s="1"/>
  <c r="Z88" i="12" s="1"/>
  <c r="S88" i="12"/>
  <c r="Q88" i="12"/>
  <c r="AH87" i="12"/>
  <c r="AG87" i="12"/>
  <c r="V87" i="12"/>
  <c r="W87" i="12" s="1"/>
  <c r="T87" i="12"/>
  <c r="X87" i="12" s="1"/>
  <c r="Z87" i="12" s="1"/>
  <c r="S87" i="12"/>
  <c r="Q87" i="12"/>
  <c r="K87" i="12"/>
  <c r="AH86" i="12"/>
  <c r="V86" i="12"/>
  <c r="AG86" i="12" s="1"/>
  <c r="T86" i="12"/>
  <c r="X86" i="12" s="1"/>
  <c r="Z86" i="12" s="1"/>
  <c r="S86" i="12"/>
  <c r="Q86" i="12"/>
  <c r="K86" i="12"/>
  <c r="AH85" i="12"/>
  <c r="AG85" i="12"/>
  <c r="V85" i="12"/>
  <c r="W85" i="12" s="1"/>
  <c r="T85" i="12"/>
  <c r="X85" i="12" s="1"/>
  <c r="Z85" i="12" s="1"/>
  <c r="S85" i="12"/>
  <c r="Q85" i="12"/>
  <c r="K85" i="12"/>
  <c r="AH84" i="12"/>
  <c r="AG84" i="12"/>
  <c r="V84" i="12"/>
  <c r="W84" i="12" s="1"/>
  <c r="T84" i="12"/>
  <c r="X84" i="12" s="1"/>
  <c r="Z84" i="12" s="1"/>
  <c r="S84" i="12"/>
  <c r="Q84" i="12"/>
  <c r="K84" i="12"/>
  <c r="AH83" i="12"/>
  <c r="V83" i="12"/>
  <c r="W83" i="12" s="1"/>
  <c r="T83" i="12"/>
  <c r="X83" i="12" s="1"/>
  <c r="Z83" i="12" s="1"/>
  <c r="S83" i="12"/>
  <c r="Q83" i="12"/>
  <c r="K83" i="12"/>
  <c r="AH82" i="12"/>
  <c r="W82" i="12"/>
  <c r="V82" i="12"/>
  <c r="AG82" i="12" s="1"/>
  <c r="T82" i="12"/>
  <c r="X82" i="12" s="1"/>
  <c r="Z82" i="12" s="1"/>
  <c r="S82" i="12"/>
  <c r="Q82" i="12"/>
  <c r="K82" i="12"/>
  <c r="AH81" i="12"/>
  <c r="AG81" i="12"/>
  <c r="V81" i="12"/>
  <c r="W81" i="12" s="1"/>
  <c r="T81" i="12"/>
  <c r="X81" i="12" s="1"/>
  <c r="Z81" i="12" s="1"/>
  <c r="S81" i="12"/>
  <c r="Q81" i="12"/>
  <c r="K81" i="12"/>
  <c r="AH80" i="12"/>
  <c r="AG80" i="12"/>
  <c r="V80" i="12"/>
  <c r="W80" i="12" s="1"/>
  <c r="T80" i="12"/>
  <c r="X80" i="12" s="1"/>
  <c r="Z80" i="12" s="1"/>
  <c r="S80" i="12"/>
  <c r="Q80" i="12"/>
  <c r="K80" i="12"/>
  <c r="AH79" i="12"/>
  <c r="V79" i="12"/>
  <c r="W79" i="12" s="1"/>
  <c r="T79" i="12"/>
  <c r="X79" i="12" s="1"/>
  <c r="Z79" i="12" s="1"/>
  <c r="S79" i="12"/>
  <c r="Q79" i="12"/>
  <c r="K79" i="12"/>
  <c r="AH78" i="12"/>
  <c r="W78" i="12"/>
  <c r="V78" i="12"/>
  <c r="AG78" i="12" s="1"/>
  <c r="T78" i="12"/>
  <c r="X78" i="12" s="1"/>
  <c r="Z78" i="12" s="1"/>
  <c r="S78" i="12"/>
  <c r="Q78" i="12"/>
  <c r="K78" i="12"/>
  <c r="AH77" i="12"/>
  <c r="AG77" i="12"/>
  <c r="V77" i="12"/>
  <c r="W77" i="12" s="1"/>
  <c r="T77" i="12"/>
  <c r="X77" i="12" s="1"/>
  <c r="Z77" i="12" s="1"/>
  <c r="S77" i="12"/>
  <c r="Q77" i="12"/>
  <c r="K77" i="12"/>
  <c r="AH76" i="12"/>
  <c r="AG76" i="12"/>
  <c r="V76" i="12"/>
  <c r="W76" i="12" s="1"/>
  <c r="T76" i="12"/>
  <c r="X76" i="12" s="1"/>
  <c r="Z76" i="12" s="1"/>
  <c r="S76" i="12"/>
  <c r="Q76" i="12"/>
  <c r="K76" i="12"/>
  <c r="AH75" i="12"/>
  <c r="V75" i="12"/>
  <c r="W75" i="12" s="1"/>
  <c r="T75" i="12"/>
  <c r="X75" i="12" s="1"/>
  <c r="Z75" i="12" s="1"/>
  <c r="S75" i="12"/>
  <c r="Q75" i="12"/>
  <c r="K75" i="12"/>
  <c r="AH74" i="12"/>
  <c r="W74" i="12"/>
  <c r="V74" i="12"/>
  <c r="AG74" i="12" s="1"/>
  <c r="T74" i="12"/>
  <c r="X74" i="12" s="1"/>
  <c r="Z74" i="12" s="1"/>
  <c r="S74" i="12"/>
  <c r="Q74" i="12"/>
  <c r="K74" i="12"/>
  <c r="AH73" i="12"/>
  <c r="AG73" i="12"/>
  <c r="V73" i="12"/>
  <c r="W73" i="12" s="1"/>
  <c r="T73" i="12"/>
  <c r="X73" i="12" s="1"/>
  <c r="Z73" i="12" s="1"/>
  <c r="S73" i="12"/>
  <c r="Q73" i="12"/>
  <c r="K73" i="12"/>
  <c r="AH72" i="12"/>
  <c r="AG72" i="12"/>
  <c r="V72" i="12"/>
  <c r="W72" i="12" s="1"/>
  <c r="T72" i="12"/>
  <c r="X72" i="12" s="1"/>
  <c r="Z72" i="12" s="1"/>
  <c r="S72" i="12"/>
  <c r="Q72" i="12"/>
  <c r="K72" i="12"/>
  <c r="AH71" i="12"/>
  <c r="V71" i="12"/>
  <c r="W71" i="12" s="1"/>
  <c r="T71" i="12"/>
  <c r="X71" i="12" s="1"/>
  <c r="Z71" i="12" s="1"/>
  <c r="S71" i="12"/>
  <c r="Q71" i="12"/>
  <c r="K71" i="12"/>
  <c r="AH70" i="12"/>
  <c r="W70" i="12"/>
  <c r="V70" i="12"/>
  <c r="AG70" i="12" s="1"/>
  <c r="T70" i="12"/>
  <c r="X70" i="12" s="1"/>
  <c r="Z70" i="12" s="1"/>
  <c r="S70" i="12"/>
  <c r="Q70" i="12"/>
  <c r="K70" i="12"/>
  <c r="AH69" i="12"/>
  <c r="AG69" i="12"/>
  <c r="V69" i="12"/>
  <c r="W69" i="12" s="1"/>
  <c r="T69" i="12"/>
  <c r="X69" i="12" s="1"/>
  <c r="Z69" i="12" s="1"/>
  <c r="S69" i="12"/>
  <c r="Q69" i="12"/>
  <c r="K69" i="12"/>
  <c r="AH68" i="12"/>
  <c r="AG68" i="12"/>
  <c r="V68" i="12"/>
  <c r="W68" i="12" s="1"/>
  <c r="T68" i="12"/>
  <c r="X68" i="12" s="1"/>
  <c r="Z68" i="12" s="1"/>
  <c r="S68" i="12"/>
  <c r="Q68" i="12"/>
  <c r="K68" i="12"/>
  <c r="AH67" i="12"/>
  <c r="V67" i="12"/>
  <c r="W67" i="12" s="1"/>
  <c r="T67" i="12"/>
  <c r="X67" i="12" s="1"/>
  <c r="Z67" i="12" s="1"/>
  <c r="S67" i="12"/>
  <c r="Q67" i="12"/>
  <c r="K67" i="12"/>
  <c r="AH66" i="12"/>
  <c r="W66" i="12"/>
  <c r="V66" i="12"/>
  <c r="AG66" i="12" s="1"/>
  <c r="T66" i="12"/>
  <c r="X66" i="12" s="1"/>
  <c r="Z66" i="12" s="1"/>
  <c r="S66" i="12"/>
  <c r="Q66" i="12"/>
  <c r="K66" i="12"/>
  <c r="AH65" i="12"/>
  <c r="AG65" i="12"/>
  <c r="V65" i="12"/>
  <c r="W65" i="12" s="1"/>
  <c r="T65" i="12"/>
  <c r="X65" i="12" s="1"/>
  <c r="Z65" i="12" s="1"/>
  <c r="S65" i="12"/>
  <c r="Q65" i="12"/>
  <c r="K65" i="12"/>
  <c r="AH64" i="12"/>
  <c r="AG64" i="12"/>
  <c r="V64" i="12"/>
  <c r="W64" i="12" s="1"/>
  <c r="T64" i="12"/>
  <c r="X64" i="12" s="1"/>
  <c r="Z64" i="12" s="1"/>
  <c r="S64" i="12"/>
  <c r="Q64" i="12"/>
  <c r="K64" i="12"/>
  <c r="AH63" i="12"/>
  <c r="V63" i="12"/>
  <c r="W63" i="12" s="1"/>
  <c r="T63" i="12"/>
  <c r="X63" i="12" s="1"/>
  <c r="Z63" i="12" s="1"/>
  <c r="S63" i="12"/>
  <c r="Q63" i="12"/>
  <c r="K63" i="12"/>
  <c r="AH62" i="12"/>
  <c r="W62" i="12"/>
  <c r="V62" i="12"/>
  <c r="AG62" i="12" s="1"/>
  <c r="T62" i="12"/>
  <c r="X62" i="12" s="1"/>
  <c r="Z62" i="12" s="1"/>
  <c r="S62" i="12"/>
  <c r="Q62" i="12"/>
  <c r="K62" i="12"/>
  <c r="AH61" i="12"/>
  <c r="AG61" i="12"/>
  <c r="V61" i="12"/>
  <c r="W61" i="12" s="1"/>
  <c r="T61" i="12"/>
  <c r="X61" i="12" s="1"/>
  <c r="Z61" i="12" s="1"/>
  <c r="S61" i="12"/>
  <c r="Q61" i="12"/>
  <c r="K61" i="12"/>
  <c r="AH60" i="12"/>
  <c r="AG60" i="12"/>
  <c r="V60" i="12"/>
  <c r="W60" i="12" s="1"/>
  <c r="T60" i="12"/>
  <c r="X60" i="12" s="1"/>
  <c r="Z60" i="12" s="1"/>
  <c r="S60" i="12"/>
  <c r="Q60" i="12"/>
  <c r="K60" i="12"/>
  <c r="AH59" i="12"/>
  <c r="V59" i="12"/>
  <c r="W59" i="12" s="1"/>
  <c r="T59" i="12"/>
  <c r="X59" i="12" s="1"/>
  <c r="Z59" i="12" s="1"/>
  <c r="S59" i="12"/>
  <c r="Q59" i="12"/>
  <c r="K59" i="12"/>
  <c r="AH58" i="12"/>
  <c r="W58" i="12"/>
  <c r="V58" i="12"/>
  <c r="AG58" i="12" s="1"/>
  <c r="T58" i="12"/>
  <c r="X58" i="12" s="1"/>
  <c r="Z58" i="12" s="1"/>
  <c r="S58" i="12"/>
  <c r="Q58" i="12"/>
  <c r="K58" i="12"/>
  <c r="AH57" i="12"/>
  <c r="AG57" i="12"/>
  <c r="V57" i="12"/>
  <c r="W57" i="12" s="1"/>
  <c r="T57" i="12"/>
  <c r="X57" i="12" s="1"/>
  <c r="Z57" i="12" s="1"/>
  <c r="S57" i="12"/>
  <c r="Q57" i="12"/>
  <c r="K57" i="12"/>
  <c r="AH56" i="12"/>
  <c r="AG56" i="12"/>
  <c r="V56" i="12"/>
  <c r="W56" i="12" s="1"/>
  <c r="T56" i="12"/>
  <c r="X56" i="12" s="1"/>
  <c r="Z56" i="12" s="1"/>
  <c r="S56" i="12"/>
  <c r="Q56" i="12"/>
  <c r="K56" i="12"/>
  <c r="AH55" i="12"/>
  <c r="V55" i="12"/>
  <c r="W55" i="12" s="1"/>
  <c r="T55" i="12"/>
  <c r="X55" i="12" s="1"/>
  <c r="Z55" i="12" s="1"/>
  <c r="S55" i="12"/>
  <c r="Q55" i="12"/>
  <c r="K55" i="12"/>
  <c r="AH54" i="12"/>
  <c r="W54" i="12"/>
  <c r="V54" i="12"/>
  <c r="AG54" i="12" s="1"/>
  <c r="T54" i="12"/>
  <c r="X54" i="12" s="1"/>
  <c r="Z54" i="12" s="1"/>
  <c r="S54" i="12"/>
  <c r="Q54" i="12"/>
  <c r="K54" i="12"/>
  <c r="AH53" i="12"/>
  <c r="AG53" i="12"/>
  <c r="V53" i="12"/>
  <c r="W53" i="12" s="1"/>
  <c r="T53" i="12"/>
  <c r="X53" i="12" s="1"/>
  <c r="Z53" i="12" s="1"/>
  <c r="S53" i="12"/>
  <c r="Q53" i="12"/>
  <c r="K53" i="12"/>
  <c r="AH52" i="12"/>
  <c r="AG52" i="12"/>
  <c r="V52" i="12"/>
  <c r="W52" i="12" s="1"/>
  <c r="T52" i="12"/>
  <c r="X52" i="12" s="1"/>
  <c r="Z52" i="12" s="1"/>
  <c r="S52" i="12"/>
  <c r="Q52" i="12"/>
  <c r="K52" i="12"/>
  <c r="AH51" i="12"/>
  <c r="V51" i="12"/>
  <c r="W51" i="12" s="1"/>
  <c r="T51" i="12"/>
  <c r="X51" i="12" s="1"/>
  <c r="Z51" i="12" s="1"/>
  <c r="S51" i="12"/>
  <c r="Q51" i="12"/>
  <c r="K51" i="12"/>
  <c r="AH50" i="12"/>
  <c r="W50" i="12"/>
  <c r="V50" i="12"/>
  <c r="AG50" i="12" s="1"/>
  <c r="T50" i="12"/>
  <c r="X50" i="12" s="1"/>
  <c r="Z50" i="12" s="1"/>
  <c r="S50" i="12"/>
  <c r="Q50" i="12"/>
  <c r="K50" i="12"/>
  <c r="AH49" i="12"/>
  <c r="V49" i="12"/>
  <c r="W49" i="12" s="1"/>
  <c r="T49" i="12"/>
  <c r="X49" i="12" s="1"/>
  <c r="Z49" i="12" s="1"/>
  <c r="S49" i="12"/>
  <c r="Q49" i="12"/>
  <c r="K49" i="12"/>
  <c r="AH48" i="12"/>
  <c r="AG48" i="12"/>
  <c r="V48" i="12"/>
  <c r="W48" i="12" s="1"/>
  <c r="T48" i="12"/>
  <c r="X48" i="12" s="1"/>
  <c r="Z48" i="12" s="1"/>
  <c r="S48" i="12"/>
  <c r="Q48" i="12"/>
  <c r="K48" i="12"/>
  <c r="AH47" i="12"/>
  <c r="V47" i="12"/>
  <c r="W47" i="12" s="1"/>
  <c r="T47" i="12"/>
  <c r="X47" i="12" s="1"/>
  <c r="Z47" i="12" s="1"/>
  <c r="S47" i="12"/>
  <c r="Q47" i="12"/>
  <c r="K47" i="12"/>
  <c r="AH46" i="12"/>
  <c r="V46" i="12"/>
  <c r="AG46" i="12" s="1"/>
  <c r="T46" i="12"/>
  <c r="X46" i="12" s="1"/>
  <c r="Z46" i="12" s="1"/>
  <c r="S46" i="12"/>
  <c r="Q46" i="12"/>
  <c r="K46" i="12"/>
  <c r="AH45" i="12"/>
  <c r="V45" i="12"/>
  <c r="W45" i="12" s="1"/>
  <c r="T45" i="12"/>
  <c r="X45" i="12" s="1"/>
  <c r="Z45" i="12" s="1"/>
  <c r="S45" i="12"/>
  <c r="Q45" i="12"/>
  <c r="K45" i="12"/>
  <c r="AH44" i="12"/>
  <c r="AG44" i="12"/>
  <c r="V44" i="12"/>
  <c r="W44" i="12" s="1"/>
  <c r="T44" i="12"/>
  <c r="X44" i="12" s="1"/>
  <c r="Z44" i="12" s="1"/>
  <c r="S44" i="12"/>
  <c r="Q44" i="12"/>
  <c r="K44" i="12"/>
  <c r="AH43" i="12"/>
  <c r="V43" i="12"/>
  <c r="W43" i="12" s="1"/>
  <c r="T43" i="12"/>
  <c r="X43" i="12" s="1"/>
  <c r="Z43" i="12" s="1"/>
  <c r="S43" i="12"/>
  <c r="Q43" i="12"/>
  <c r="K43" i="12"/>
  <c r="AH42" i="12"/>
  <c r="W42" i="12"/>
  <c r="V42" i="12"/>
  <c r="AG42" i="12" s="1"/>
  <c r="T42" i="12"/>
  <c r="X42" i="12" s="1"/>
  <c r="Z42" i="12" s="1"/>
  <c r="S42" i="12"/>
  <c r="Q42" i="12"/>
  <c r="K42" i="12"/>
  <c r="AH41" i="12"/>
  <c r="AG41" i="12"/>
  <c r="V41" i="12"/>
  <c r="W41" i="12" s="1"/>
  <c r="T41" i="12"/>
  <c r="X41" i="12" s="1"/>
  <c r="Z41" i="12" s="1"/>
  <c r="S41" i="12"/>
  <c r="Q41" i="12"/>
  <c r="K41" i="12"/>
  <c r="AH40" i="12"/>
  <c r="AG40" i="12"/>
  <c r="V40" i="12"/>
  <c r="W40" i="12" s="1"/>
  <c r="T40" i="12"/>
  <c r="X40" i="12" s="1"/>
  <c r="Z40" i="12" s="1"/>
  <c r="S40" i="12"/>
  <c r="Q40" i="12"/>
  <c r="K40" i="12"/>
  <c r="AH39" i="12"/>
  <c r="V39" i="12"/>
  <c r="W39" i="12" s="1"/>
  <c r="T39" i="12"/>
  <c r="X39" i="12" s="1"/>
  <c r="Z39" i="12" s="1"/>
  <c r="S39" i="12"/>
  <c r="Q39" i="12"/>
  <c r="K39" i="12"/>
  <c r="AH38" i="12"/>
  <c r="V38" i="12"/>
  <c r="AG38" i="12" s="1"/>
  <c r="T38" i="12"/>
  <c r="X38" i="12" s="1"/>
  <c r="Z38" i="12" s="1"/>
  <c r="S38" i="12"/>
  <c r="Q38" i="12"/>
  <c r="K38" i="12"/>
  <c r="AH37" i="12"/>
  <c r="AG37" i="12"/>
  <c r="V37" i="12"/>
  <c r="W37" i="12" s="1"/>
  <c r="T37" i="12"/>
  <c r="X37" i="12" s="1"/>
  <c r="Z37" i="12" s="1"/>
  <c r="S37" i="12"/>
  <c r="Q37" i="12"/>
  <c r="K37" i="12"/>
  <c r="AH36" i="12"/>
  <c r="AG36" i="12"/>
  <c r="V36" i="12"/>
  <c r="W36" i="12" s="1"/>
  <c r="T36" i="12"/>
  <c r="X36" i="12" s="1"/>
  <c r="Z36" i="12" s="1"/>
  <c r="S36" i="12"/>
  <c r="Q36" i="12"/>
  <c r="K36" i="12"/>
  <c r="AH35" i="12"/>
  <c r="V35" i="12"/>
  <c r="W35" i="12" s="1"/>
  <c r="T35" i="12"/>
  <c r="X35" i="12" s="1"/>
  <c r="Z35" i="12" s="1"/>
  <c r="S35" i="12"/>
  <c r="Q35" i="12"/>
  <c r="K35" i="12"/>
  <c r="AH34" i="12"/>
  <c r="W34" i="12"/>
  <c r="V34" i="12"/>
  <c r="AG34" i="12" s="1"/>
  <c r="T34" i="12"/>
  <c r="X34" i="12" s="1"/>
  <c r="Z34" i="12" s="1"/>
  <c r="S34" i="12"/>
  <c r="Q34" i="12"/>
  <c r="K34" i="12"/>
  <c r="AH33" i="12"/>
  <c r="V33" i="12"/>
  <c r="W33" i="12" s="1"/>
  <c r="T33" i="12"/>
  <c r="X33" i="12" s="1"/>
  <c r="Z33" i="12" s="1"/>
  <c r="S33" i="12"/>
  <c r="Q33" i="12"/>
  <c r="K33" i="12"/>
  <c r="AH32" i="12"/>
  <c r="AG32" i="12"/>
  <c r="V32" i="12"/>
  <c r="W32" i="12" s="1"/>
  <c r="T32" i="12"/>
  <c r="X32" i="12" s="1"/>
  <c r="Z32" i="12" s="1"/>
  <c r="S32" i="12"/>
  <c r="Q32" i="12"/>
  <c r="K32" i="12"/>
  <c r="AH31" i="12"/>
  <c r="V31" i="12"/>
  <c r="W31" i="12" s="1"/>
  <c r="T31" i="12"/>
  <c r="X31" i="12" s="1"/>
  <c r="Z31" i="12" s="1"/>
  <c r="S31" i="12"/>
  <c r="Q31" i="12"/>
  <c r="K31" i="12"/>
  <c r="AH30" i="12"/>
  <c r="W30" i="12"/>
  <c r="V30" i="12"/>
  <c r="AG30" i="12" s="1"/>
  <c r="T30" i="12"/>
  <c r="X30" i="12" s="1"/>
  <c r="Z30" i="12" s="1"/>
  <c r="S30" i="12"/>
  <c r="Q30" i="12"/>
  <c r="K30" i="12"/>
  <c r="AH29" i="12"/>
  <c r="AG29" i="12"/>
  <c r="V29" i="12"/>
  <c r="W29" i="12" s="1"/>
  <c r="T29" i="12"/>
  <c r="X29" i="12" s="1"/>
  <c r="Z29" i="12" s="1"/>
  <c r="S29" i="12"/>
  <c r="Q29" i="12"/>
  <c r="K29" i="12"/>
  <c r="AH28" i="12"/>
  <c r="V28" i="12"/>
  <c r="W28" i="12" s="1"/>
  <c r="T28" i="12"/>
  <c r="X28" i="12" s="1"/>
  <c r="Z28" i="12" s="1"/>
  <c r="S28" i="12"/>
  <c r="Q28" i="12"/>
  <c r="K28" i="12"/>
  <c r="AH27" i="12"/>
  <c r="V27" i="12"/>
  <c r="W27" i="12" s="1"/>
  <c r="T27" i="12"/>
  <c r="X27" i="12" s="1"/>
  <c r="Z27" i="12" s="1"/>
  <c r="S27" i="12"/>
  <c r="Q27" i="12"/>
  <c r="K27" i="12"/>
  <c r="AH26" i="12"/>
  <c r="V26" i="12"/>
  <c r="AG26" i="12" s="1"/>
  <c r="T26" i="12"/>
  <c r="X26" i="12" s="1"/>
  <c r="Z26" i="12" s="1"/>
  <c r="S26" i="12"/>
  <c r="Q26" i="12"/>
  <c r="K26" i="12"/>
  <c r="AH25" i="12"/>
  <c r="AG25" i="12"/>
  <c r="V25" i="12"/>
  <c r="W25" i="12" s="1"/>
  <c r="T25" i="12"/>
  <c r="X25" i="12" s="1"/>
  <c r="Z25" i="12" s="1"/>
  <c r="S25" i="12"/>
  <c r="Q25" i="12"/>
  <c r="K25" i="12"/>
  <c r="AH24" i="12"/>
  <c r="V24" i="12"/>
  <c r="W24" i="12" s="1"/>
  <c r="T24" i="12"/>
  <c r="X24" i="12" s="1"/>
  <c r="Z24" i="12" s="1"/>
  <c r="S24" i="12"/>
  <c r="Q24" i="12"/>
  <c r="K24" i="12"/>
  <c r="AH23" i="12"/>
  <c r="V23" i="12"/>
  <c r="W23" i="12" s="1"/>
  <c r="T23" i="12"/>
  <c r="X23" i="12" s="1"/>
  <c r="Z23" i="12" s="1"/>
  <c r="S23" i="12"/>
  <c r="Q23" i="12"/>
  <c r="K23" i="12"/>
  <c r="AH22" i="12"/>
  <c r="W22" i="12"/>
  <c r="V22" i="12"/>
  <c r="AG22" i="12" s="1"/>
  <c r="T22" i="12"/>
  <c r="X22" i="12" s="1"/>
  <c r="Z22" i="12" s="1"/>
  <c r="S22" i="12"/>
  <c r="Q22" i="12"/>
  <c r="K22" i="12"/>
  <c r="AH21" i="12"/>
  <c r="AG21" i="12"/>
  <c r="V21" i="12"/>
  <c r="W21" i="12" s="1"/>
  <c r="T21" i="12"/>
  <c r="X21" i="12" s="1"/>
  <c r="Z21" i="12" s="1"/>
  <c r="S21" i="12"/>
  <c r="Q21" i="12"/>
  <c r="K21" i="12"/>
  <c r="AH20" i="12"/>
  <c r="AG20" i="12"/>
  <c r="V20" i="12"/>
  <c r="W20" i="12" s="1"/>
  <c r="T20" i="12"/>
  <c r="X20" i="12" s="1"/>
  <c r="Z20" i="12" s="1"/>
  <c r="S20" i="12"/>
  <c r="Q20" i="12"/>
  <c r="K20" i="12"/>
  <c r="AH19" i="12"/>
  <c r="V19" i="12"/>
  <c r="W19" i="12" s="1"/>
  <c r="T19" i="12"/>
  <c r="X19" i="12" s="1"/>
  <c r="Z19" i="12" s="1"/>
  <c r="S19" i="12"/>
  <c r="Q19" i="12"/>
  <c r="K19" i="12"/>
  <c r="AH18" i="12"/>
  <c r="W18" i="12"/>
  <c r="V18" i="12"/>
  <c r="AG18" i="12" s="1"/>
  <c r="T18" i="12"/>
  <c r="X18" i="12" s="1"/>
  <c r="Z18" i="12" s="1"/>
  <c r="S18" i="12"/>
  <c r="Q18" i="12"/>
  <c r="K18" i="12"/>
  <c r="AH17" i="12"/>
  <c r="AG17" i="12"/>
  <c r="V17" i="12"/>
  <c r="W17" i="12" s="1"/>
  <c r="T17" i="12"/>
  <c r="X17" i="12" s="1"/>
  <c r="Z17" i="12" s="1"/>
  <c r="S17" i="12"/>
  <c r="Q17" i="12"/>
  <c r="K17" i="12"/>
  <c r="AH16" i="12"/>
  <c r="AG16" i="12"/>
  <c r="V16" i="12"/>
  <c r="W16" i="12" s="1"/>
  <c r="T16" i="12"/>
  <c r="X16" i="12" s="1"/>
  <c r="Z16" i="12" s="1"/>
  <c r="S16" i="12"/>
  <c r="Q16" i="12"/>
  <c r="K16" i="12"/>
  <c r="AH15" i="12"/>
  <c r="V15" i="12"/>
  <c r="W15" i="12" s="1"/>
  <c r="T15" i="12"/>
  <c r="X15" i="12" s="1"/>
  <c r="Z15" i="12" s="1"/>
  <c r="S15" i="12"/>
  <c r="Q15" i="12"/>
  <c r="K15" i="12"/>
  <c r="AH14" i="12"/>
  <c r="V14" i="12"/>
  <c r="AG14" i="12" s="1"/>
  <c r="T14" i="12"/>
  <c r="X14" i="12" s="1"/>
  <c r="Z14" i="12" s="1"/>
  <c r="S14" i="12"/>
  <c r="Q14" i="12"/>
  <c r="K14" i="12"/>
  <c r="AH13" i="12"/>
  <c r="V13" i="12"/>
  <c r="W13" i="12" s="1"/>
  <c r="T13" i="12"/>
  <c r="X13" i="12" s="1"/>
  <c r="Z13" i="12" s="1"/>
  <c r="S13" i="12"/>
  <c r="Q13" i="12"/>
  <c r="K13" i="12"/>
  <c r="AH12" i="12"/>
  <c r="V12" i="12"/>
  <c r="W12" i="12" s="1"/>
  <c r="T12" i="12"/>
  <c r="X12" i="12" s="1"/>
  <c r="Z12" i="12" s="1"/>
  <c r="S12" i="12"/>
  <c r="Q12" i="12"/>
  <c r="K12" i="12"/>
  <c r="AH11" i="12"/>
  <c r="V11" i="12"/>
  <c r="W11" i="12" s="1"/>
  <c r="T11" i="12"/>
  <c r="X11" i="12" s="1"/>
  <c r="Z11" i="12" s="1"/>
  <c r="S11" i="12"/>
  <c r="Q11" i="12"/>
  <c r="K11" i="12"/>
  <c r="AH10" i="12"/>
  <c r="W10" i="12"/>
  <c r="V10" i="12"/>
  <c r="AG10" i="12" s="1"/>
  <c r="T10" i="12"/>
  <c r="X10" i="12" s="1"/>
  <c r="Z10" i="12" s="1"/>
  <c r="S10" i="12"/>
  <c r="Q10" i="12"/>
  <c r="K10" i="12"/>
  <c r="AH9" i="12"/>
  <c r="AG9" i="12"/>
  <c r="V9" i="12"/>
  <c r="W9" i="12" s="1"/>
  <c r="T9" i="12"/>
  <c r="X9" i="12" s="1"/>
  <c r="Z9" i="12" s="1"/>
  <c r="S9" i="12"/>
  <c r="Q9" i="12"/>
  <c r="K9" i="12"/>
  <c r="AH8" i="12"/>
  <c r="V8" i="12"/>
  <c r="W8" i="12" s="1"/>
  <c r="T8" i="12"/>
  <c r="X8" i="12" s="1"/>
  <c r="Z8" i="12" s="1"/>
  <c r="S8" i="12"/>
  <c r="Q8" i="12"/>
  <c r="K8" i="12"/>
  <c r="AH7" i="12"/>
  <c r="V7" i="12"/>
  <c r="W7" i="12" s="1"/>
  <c r="T7" i="12"/>
  <c r="X7" i="12" s="1"/>
  <c r="Z7" i="12" s="1"/>
  <c r="S7" i="12"/>
  <c r="Q7" i="12"/>
  <c r="K7" i="12"/>
  <c r="AH6" i="12"/>
  <c r="V6" i="12"/>
  <c r="AG6" i="12" s="1"/>
  <c r="T6" i="12"/>
  <c r="X6" i="12" s="1"/>
  <c r="Z6" i="12" s="1"/>
  <c r="S6" i="12"/>
  <c r="Q6" i="12"/>
  <c r="K6" i="12"/>
  <c r="AH5" i="12"/>
  <c r="V5" i="12"/>
  <c r="AG5" i="12" s="1"/>
  <c r="T5" i="12"/>
  <c r="X5" i="12" s="1"/>
  <c r="Z5" i="12" s="1"/>
  <c r="S5" i="12"/>
  <c r="Q5" i="12"/>
  <c r="K5" i="12"/>
  <c r="AH4" i="12"/>
  <c r="W4" i="12"/>
  <c r="V4" i="12"/>
  <c r="AG4" i="12" s="1"/>
  <c r="T4" i="12"/>
  <c r="X4" i="12" s="1"/>
  <c r="Z4" i="12" s="1"/>
  <c r="S4" i="12"/>
  <c r="Q4" i="12"/>
  <c r="K4" i="12"/>
  <c r="AH3" i="12"/>
  <c r="V3" i="12"/>
  <c r="AG3" i="12" s="1"/>
  <c r="T3" i="12"/>
  <c r="X3" i="12" s="1"/>
  <c r="Z3" i="12" s="1"/>
  <c r="S3" i="12"/>
  <c r="Q3" i="12"/>
  <c r="K3" i="12"/>
  <c r="AH2" i="12"/>
  <c r="W2" i="12"/>
  <c r="V2" i="12"/>
  <c r="AG2" i="12" s="1"/>
  <c r="T2" i="12"/>
  <c r="X2" i="12" s="1"/>
  <c r="Z2" i="12" s="1"/>
  <c r="S2" i="12"/>
  <c r="Q2" i="12"/>
  <c r="K2" i="12"/>
  <c r="AL267" i="11"/>
  <c r="AN267" i="11" s="1"/>
  <c r="AI267" i="11"/>
  <c r="AH267" i="11"/>
  <c r="AK267" i="11" s="1"/>
  <c r="AL266" i="11"/>
  <c r="AI266" i="11"/>
  <c r="AH266" i="11"/>
  <c r="AK266" i="11" s="1"/>
  <c r="AL265" i="11"/>
  <c r="AM265" i="11" s="1"/>
  <c r="AP265" i="11" s="1"/>
  <c r="AI265" i="11"/>
  <c r="AH265" i="11"/>
  <c r="AK265" i="11" s="1"/>
  <c r="AL264" i="11"/>
  <c r="AN264" i="11" s="1"/>
  <c r="AI264" i="11"/>
  <c r="AH264" i="11"/>
  <c r="AK264" i="11" s="1"/>
  <c r="AL263" i="11"/>
  <c r="AN263" i="11" s="1"/>
  <c r="AI263" i="11"/>
  <c r="AH263" i="11"/>
  <c r="AK263" i="11" s="1"/>
  <c r="AL262" i="11"/>
  <c r="AN262" i="11" s="1"/>
  <c r="AI262" i="11"/>
  <c r="AH262" i="11"/>
  <c r="AK262" i="11" s="1"/>
  <c r="AL261" i="11"/>
  <c r="AN261" i="11" s="1"/>
  <c r="AH261" i="11"/>
  <c r="AK261" i="11" s="1"/>
  <c r="AL260" i="11"/>
  <c r="AN260" i="11" s="1"/>
  <c r="AH260" i="11"/>
  <c r="AK260" i="11" s="1"/>
  <c r="AL259" i="11"/>
  <c r="AN259" i="11" s="1"/>
  <c r="AH259" i="11"/>
  <c r="AK259" i="11" s="1"/>
  <c r="AL258" i="11"/>
  <c r="AN258" i="11" s="1"/>
  <c r="AI258" i="11"/>
  <c r="AH258" i="11"/>
  <c r="AK258" i="11" s="1"/>
  <c r="AL257" i="11"/>
  <c r="AN257" i="11" s="1"/>
  <c r="AI257" i="11"/>
  <c r="AH257" i="11"/>
  <c r="AK257" i="11" s="1"/>
  <c r="AL256" i="11"/>
  <c r="AN256" i="11" s="1"/>
  <c r="AI256" i="11"/>
  <c r="AH256" i="11"/>
  <c r="AK256" i="11" s="1"/>
  <c r="AL255" i="11"/>
  <c r="AN255" i="11" s="1"/>
  <c r="AI255" i="11"/>
  <c r="AH255" i="11"/>
  <c r="AK255" i="11" s="1"/>
  <c r="AL254" i="11"/>
  <c r="AN254" i="11" s="1"/>
  <c r="AI254" i="11"/>
  <c r="AH254" i="11"/>
  <c r="AK254" i="11" s="1"/>
  <c r="AL253" i="11"/>
  <c r="AN253" i="11" s="1"/>
  <c r="AH253" i="11"/>
  <c r="AK253" i="11" s="1"/>
  <c r="AL252" i="11"/>
  <c r="AN252" i="11" s="1"/>
  <c r="AH252" i="11"/>
  <c r="AK252" i="11" s="1"/>
  <c r="AL251" i="11"/>
  <c r="AN251" i="11" s="1"/>
  <c r="AI251" i="11"/>
  <c r="AH251" i="11"/>
  <c r="AK251" i="11" s="1"/>
  <c r="AL250" i="11"/>
  <c r="AN250" i="11" s="1"/>
  <c r="AI250" i="11"/>
  <c r="AH250" i="11"/>
  <c r="AK250" i="11" s="1"/>
  <c r="AL249" i="11"/>
  <c r="AN249" i="11" s="1"/>
  <c r="AI249" i="11"/>
  <c r="AH249" i="11"/>
  <c r="AK249" i="11" s="1"/>
  <c r="AL248" i="11"/>
  <c r="AN248" i="11" s="1"/>
  <c r="AI248" i="11"/>
  <c r="AH248" i="11"/>
  <c r="AK248" i="11" s="1"/>
  <c r="AL247" i="11"/>
  <c r="AN247" i="11" s="1"/>
  <c r="AI247" i="11"/>
  <c r="AH247" i="11"/>
  <c r="AK247" i="11" s="1"/>
  <c r="AL246" i="11"/>
  <c r="AN246" i="11" s="1"/>
  <c r="AI246" i="11"/>
  <c r="AH246" i="11"/>
  <c r="AK246" i="11" s="1"/>
  <c r="AL245" i="11"/>
  <c r="AN245" i="11" s="1"/>
  <c r="AI245" i="11"/>
  <c r="AH245" i="11"/>
  <c r="AK245" i="11" s="1"/>
  <c r="AL244" i="11"/>
  <c r="AN244" i="11" s="1"/>
  <c r="AI244" i="11"/>
  <c r="AH244" i="11"/>
  <c r="AK244" i="11" s="1"/>
  <c r="AL243" i="11"/>
  <c r="AN243" i="11" s="1"/>
  <c r="AI243" i="11"/>
  <c r="AH243" i="11"/>
  <c r="AK243" i="11" s="1"/>
  <c r="AL242" i="11"/>
  <c r="AN242" i="11" s="1"/>
  <c r="AH242" i="11"/>
  <c r="AK242" i="11" s="1"/>
  <c r="AL241" i="11"/>
  <c r="AN241" i="11" s="1"/>
  <c r="AI241" i="11"/>
  <c r="AH241" i="11"/>
  <c r="AK241" i="11" s="1"/>
  <c r="AL240" i="11"/>
  <c r="AN240" i="11" s="1"/>
  <c r="AH240" i="11"/>
  <c r="AK240" i="11" s="1"/>
  <c r="AL239" i="11"/>
  <c r="AN239" i="11" s="1"/>
  <c r="AI239" i="11"/>
  <c r="AH239" i="11"/>
  <c r="AK239" i="11" s="1"/>
  <c r="AL238" i="11"/>
  <c r="AN238" i="11" s="1"/>
  <c r="AI238" i="11"/>
  <c r="AH238" i="11"/>
  <c r="AK238" i="11" s="1"/>
  <c r="AL237" i="11"/>
  <c r="AN237" i="11" s="1"/>
  <c r="AI237" i="11"/>
  <c r="AH237" i="11"/>
  <c r="AK237" i="11" s="1"/>
  <c r="AL236" i="11"/>
  <c r="AN236" i="11" s="1"/>
  <c r="AI236" i="11"/>
  <c r="AH236" i="11"/>
  <c r="AK236" i="11" s="1"/>
  <c r="AL235" i="11"/>
  <c r="AN235" i="11" s="1"/>
  <c r="AI235" i="11"/>
  <c r="AH235" i="11"/>
  <c r="AK235" i="11" s="1"/>
  <c r="AL234" i="11"/>
  <c r="AN234" i="11" s="1"/>
  <c r="AI234" i="11"/>
  <c r="AH234" i="11"/>
  <c r="AK234" i="11" s="1"/>
  <c r="AL233" i="11"/>
  <c r="AN233" i="11" s="1"/>
  <c r="AI233" i="11"/>
  <c r="AH233" i="11"/>
  <c r="AK233" i="11" s="1"/>
  <c r="AL232" i="11"/>
  <c r="AN232" i="11" s="1"/>
  <c r="AI232" i="11"/>
  <c r="AH232" i="11"/>
  <c r="AK232" i="11" s="1"/>
  <c r="AL231" i="11"/>
  <c r="AN231" i="11" s="1"/>
  <c r="AI231" i="11"/>
  <c r="AH231" i="11"/>
  <c r="AK231" i="11" s="1"/>
  <c r="AL230" i="11"/>
  <c r="AN230" i="11" s="1"/>
  <c r="AI230" i="11"/>
  <c r="AH230" i="11"/>
  <c r="AK230" i="11" s="1"/>
  <c r="AL229" i="11"/>
  <c r="AN229" i="11" s="1"/>
  <c r="AI229" i="11"/>
  <c r="AH229" i="11"/>
  <c r="AK229" i="11" s="1"/>
  <c r="AL228" i="11"/>
  <c r="AN228" i="11" s="1"/>
  <c r="AI228" i="11"/>
  <c r="AH228" i="11"/>
  <c r="AK228" i="11" s="1"/>
  <c r="AL227" i="11"/>
  <c r="AN227" i="11" s="1"/>
  <c r="AI227" i="11"/>
  <c r="AH227" i="11"/>
  <c r="AK227" i="11" s="1"/>
  <c r="AL226" i="11"/>
  <c r="AN226" i="11" s="1"/>
  <c r="AI226" i="11"/>
  <c r="AH226" i="11"/>
  <c r="AK226" i="11" s="1"/>
  <c r="AL225" i="11"/>
  <c r="AN225" i="11" s="1"/>
  <c r="AI225" i="11"/>
  <c r="AH225" i="11"/>
  <c r="AK225" i="11" s="1"/>
  <c r="AL224" i="11"/>
  <c r="AN224" i="11" s="1"/>
  <c r="AI224" i="11"/>
  <c r="AH224" i="11"/>
  <c r="AK224" i="11" s="1"/>
  <c r="AL223" i="11"/>
  <c r="AN223" i="11" s="1"/>
  <c r="AI223" i="11"/>
  <c r="AH223" i="11"/>
  <c r="AK223" i="11" s="1"/>
  <c r="AL222" i="11"/>
  <c r="AN222" i="11" s="1"/>
  <c r="AI222" i="11"/>
  <c r="AH222" i="11"/>
  <c r="AK222" i="11" s="1"/>
  <c r="AL221" i="11"/>
  <c r="AN221" i="11" s="1"/>
  <c r="AI221" i="11"/>
  <c r="AH221" i="11"/>
  <c r="AK221" i="11" s="1"/>
  <c r="AL220" i="11"/>
  <c r="AN220" i="11" s="1"/>
  <c r="AI220" i="11"/>
  <c r="AH220" i="11"/>
  <c r="AK220" i="11" s="1"/>
  <c r="AL219" i="11"/>
  <c r="AN219" i="11" s="1"/>
  <c r="AI219" i="11"/>
  <c r="AH219" i="11"/>
  <c r="AK219" i="11" s="1"/>
  <c r="AL218" i="11"/>
  <c r="AN218" i="11" s="1"/>
  <c r="AI218" i="11"/>
  <c r="AH218" i="11"/>
  <c r="AK218" i="11" s="1"/>
  <c r="AL217" i="11"/>
  <c r="AN217" i="11" s="1"/>
  <c r="AI217" i="11"/>
  <c r="AH217" i="11"/>
  <c r="AK217" i="11" s="1"/>
  <c r="AL216" i="11"/>
  <c r="AN216" i="11" s="1"/>
  <c r="AI216" i="11"/>
  <c r="AH216" i="11"/>
  <c r="AK216" i="11" s="1"/>
  <c r="AL215" i="11"/>
  <c r="AN215" i="11" s="1"/>
  <c r="AI215" i="11"/>
  <c r="AH215" i="11"/>
  <c r="AK215" i="11" s="1"/>
  <c r="AL214" i="11"/>
  <c r="AN214" i="11" s="1"/>
  <c r="AI214" i="11"/>
  <c r="AH214" i="11"/>
  <c r="AK214" i="11" s="1"/>
  <c r="AL213" i="11"/>
  <c r="AN213" i="11" s="1"/>
  <c r="AI213" i="11"/>
  <c r="AH213" i="11"/>
  <c r="AK213" i="11" s="1"/>
  <c r="AL212" i="11"/>
  <c r="AN212" i="11" s="1"/>
  <c r="AI212" i="11"/>
  <c r="AH212" i="11"/>
  <c r="AK212" i="11" s="1"/>
  <c r="AL211" i="11"/>
  <c r="AN211" i="11" s="1"/>
  <c r="AI211" i="11"/>
  <c r="AH211" i="11"/>
  <c r="AK211" i="11" s="1"/>
  <c r="AL210" i="11"/>
  <c r="AN210" i="11" s="1"/>
  <c r="AI210" i="11"/>
  <c r="AH210" i="11"/>
  <c r="AK210" i="11" s="1"/>
  <c r="AL209" i="11"/>
  <c r="AN209" i="11" s="1"/>
  <c r="AI209" i="11"/>
  <c r="AH209" i="11"/>
  <c r="AK209" i="11" s="1"/>
  <c r="AL208" i="11"/>
  <c r="AN208" i="11" s="1"/>
  <c r="AI208" i="11"/>
  <c r="AH208" i="11"/>
  <c r="AK208" i="11" s="1"/>
  <c r="AL207" i="11"/>
  <c r="AN207" i="11" s="1"/>
  <c r="AI207" i="11"/>
  <c r="AH207" i="11"/>
  <c r="AK207" i="11" s="1"/>
  <c r="AB207" i="11"/>
  <c r="AL206" i="11"/>
  <c r="AN206" i="11" s="1"/>
  <c r="AI206" i="11"/>
  <c r="AH206" i="11"/>
  <c r="AK206" i="11" s="1"/>
  <c r="AP205" i="11"/>
  <c r="AN205" i="11"/>
  <c r="AI205" i="11"/>
  <c r="AH205" i="11"/>
  <c r="AK205" i="11" s="1"/>
  <c r="AL204" i="11"/>
  <c r="AN204" i="11" s="1"/>
  <c r="AI204" i="11"/>
  <c r="AH204" i="11"/>
  <c r="AK204" i="11" s="1"/>
  <c r="AL203" i="11"/>
  <c r="AN203" i="11" s="1"/>
  <c r="AI203" i="11"/>
  <c r="AH203" i="11"/>
  <c r="AK203" i="11" s="1"/>
  <c r="AH200" i="11"/>
  <c r="W200" i="11"/>
  <c r="V200" i="11"/>
  <c r="AG200" i="11" s="1"/>
  <c r="T200" i="11"/>
  <c r="X200" i="11" s="1"/>
  <c r="Z200" i="11" s="1"/>
  <c r="S200" i="11"/>
  <c r="Q200" i="11"/>
  <c r="K200" i="11"/>
  <c r="AH199" i="11"/>
  <c r="V199" i="11"/>
  <c r="W199" i="11" s="1"/>
  <c r="T199" i="11"/>
  <c r="X199" i="11" s="1"/>
  <c r="Z199" i="11" s="1"/>
  <c r="S199" i="11"/>
  <c r="Q199" i="11"/>
  <c r="AH198" i="11"/>
  <c r="W198" i="11"/>
  <c r="V198" i="11"/>
  <c r="T198" i="11"/>
  <c r="X198" i="11" s="1"/>
  <c r="Z198" i="11" s="1"/>
  <c r="S198" i="11"/>
  <c r="Q198" i="11"/>
  <c r="AH197" i="11"/>
  <c r="W197" i="11"/>
  <c r="V197" i="11"/>
  <c r="T197" i="11"/>
  <c r="X197" i="11" s="1"/>
  <c r="Z197" i="11" s="1"/>
  <c r="S197" i="11"/>
  <c r="Q197" i="11"/>
  <c r="AH196" i="11"/>
  <c r="W196" i="11"/>
  <c r="V196" i="11"/>
  <c r="T196" i="11"/>
  <c r="X196" i="11" s="1"/>
  <c r="Z196" i="11" s="1"/>
  <c r="S196" i="11"/>
  <c r="Q196" i="11"/>
  <c r="AH195" i="11"/>
  <c r="W195" i="11"/>
  <c r="V195" i="11"/>
  <c r="T195" i="11"/>
  <c r="X195" i="11" s="1"/>
  <c r="Z195" i="11" s="1"/>
  <c r="S195" i="11"/>
  <c r="Q195" i="11"/>
  <c r="AH194" i="11"/>
  <c r="W194" i="11"/>
  <c r="V194" i="11"/>
  <c r="T194" i="11"/>
  <c r="X194" i="11" s="1"/>
  <c r="Z194" i="11" s="1"/>
  <c r="S194" i="11"/>
  <c r="Q194" i="11"/>
  <c r="AH193" i="11"/>
  <c r="W193" i="11"/>
  <c r="V193" i="11"/>
  <c r="T193" i="11"/>
  <c r="X193" i="11" s="1"/>
  <c r="Z193" i="11" s="1"/>
  <c r="S193" i="11"/>
  <c r="Q193" i="11"/>
  <c r="AH192" i="11"/>
  <c r="W192" i="11"/>
  <c r="V192" i="11"/>
  <c r="T192" i="11"/>
  <c r="X192" i="11" s="1"/>
  <c r="Z192" i="11" s="1"/>
  <c r="S192" i="11"/>
  <c r="Q192" i="11"/>
  <c r="AH191" i="11"/>
  <c r="W191" i="11"/>
  <c r="V191" i="11"/>
  <c r="T191" i="11"/>
  <c r="X191" i="11" s="1"/>
  <c r="Z191" i="11" s="1"/>
  <c r="S191" i="11"/>
  <c r="Q191" i="11"/>
  <c r="AH190" i="11"/>
  <c r="W190" i="11"/>
  <c r="V190" i="11"/>
  <c r="T190" i="11"/>
  <c r="X190" i="11" s="1"/>
  <c r="Z190" i="11" s="1"/>
  <c r="S190" i="11"/>
  <c r="Q190" i="11"/>
  <c r="AH189" i="11"/>
  <c r="W189" i="11"/>
  <c r="V189" i="11"/>
  <c r="T189" i="11"/>
  <c r="X189" i="11" s="1"/>
  <c r="Z189" i="11" s="1"/>
  <c r="S189" i="11"/>
  <c r="Q189" i="11"/>
  <c r="AH188" i="11"/>
  <c r="W188" i="11"/>
  <c r="V188" i="11"/>
  <c r="T188" i="11"/>
  <c r="X188" i="11" s="1"/>
  <c r="Z188" i="11" s="1"/>
  <c r="S188" i="11"/>
  <c r="Q188" i="11"/>
  <c r="AH187" i="11"/>
  <c r="W187" i="11"/>
  <c r="V187" i="11"/>
  <c r="T187" i="11"/>
  <c r="X187" i="11" s="1"/>
  <c r="Z187" i="11" s="1"/>
  <c r="S187" i="11"/>
  <c r="Q187" i="11"/>
  <c r="AH186" i="11"/>
  <c r="W186" i="11"/>
  <c r="V186" i="11"/>
  <c r="T186" i="11"/>
  <c r="X186" i="11" s="1"/>
  <c r="Z186" i="11" s="1"/>
  <c r="S186" i="11"/>
  <c r="Q186" i="11"/>
  <c r="AH185" i="11"/>
  <c r="W185" i="11"/>
  <c r="V185" i="11"/>
  <c r="T185" i="11"/>
  <c r="X185" i="11" s="1"/>
  <c r="Z185" i="11" s="1"/>
  <c r="S185" i="11"/>
  <c r="Q185" i="11"/>
  <c r="AH184" i="11"/>
  <c r="W184" i="11"/>
  <c r="V184" i="11"/>
  <c r="T184" i="11"/>
  <c r="X184" i="11" s="1"/>
  <c r="Z184" i="11" s="1"/>
  <c r="S184" i="11"/>
  <c r="Q184" i="11"/>
  <c r="AH183" i="11"/>
  <c r="W183" i="11"/>
  <c r="V183" i="11"/>
  <c r="T183" i="11"/>
  <c r="X183" i="11" s="1"/>
  <c r="Z183" i="11" s="1"/>
  <c r="S183" i="11"/>
  <c r="Q183" i="11"/>
  <c r="AH182" i="11"/>
  <c r="W182" i="11"/>
  <c r="V182" i="11"/>
  <c r="T182" i="11"/>
  <c r="X182" i="11" s="1"/>
  <c r="Z182" i="11" s="1"/>
  <c r="S182" i="11"/>
  <c r="Q182" i="11"/>
  <c r="AH181" i="11"/>
  <c r="W181" i="11"/>
  <c r="V181" i="11"/>
  <c r="T181" i="11"/>
  <c r="X181" i="11" s="1"/>
  <c r="Z181" i="11" s="1"/>
  <c r="S181" i="11"/>
  <c r="Q181" i="11"/>
  <c r="AH180" i="11"/>
  <c r="W180" i="11"/>
  <c r="V180" i="11"/>
  <c r="T180" i="11"/>
  <c r="X180" i="11" s="1"/>
  <c r="Z180" i="11" s="1"/>
  <c r="S180" i="11"/>
  <c r="Q180" i="11"/>
  <c r="AH179" i="11"/>
  <c r="W179" i="11"/>
  <c r="V179" i="11"/>
  <c r="T179" i="11"/>
  <c r="X179" i="11" s="1"/>
  <c r="Z179" i="11" s="1"/>
  <c r="S179" i="11"/>
  <c r="Q179" i="11"/>
  <c r="AH178" i="11"/>
  <c r="W178" i="11"/>
  <c r="V178" i="11"/>
  <c r="T178" i="11"/>
  <c r="X178" i="11" s="1"/>
  <c r="Z178" i="11" s="1"/>
  <c r="S178" i="11"/>
  <c r="Q178" i="11"/>
  <c r="AH177" i="11"/>
  <c r="W177" i="11"/>
  <c r="V177" i="11"/>
  <c r="T177" i="11"/>
  <c r="X177" i="11" s="1"/>
  <c r="Z177" i="11" s="1"/>
  <c r="S177" i="11"/>
  <c r="Q177" i="11"/>
  <c r="AH176" i="11"/>
  <c r="W176" i="11"/>
  <c r="V176" i="11"/>
  <c r="T176" i="11"/>
  <c r="X176" i="11" s="1"/>
  <c r="Z176" i="11" s="1"/>
  <c r="S176" i="11"/>
  <c r="Q176" i="11"/>
  <c r="AH175" i="11"/>
  <c r="W175" i="11"/>
  <c r="V175" i="11"/>
  <c r="T175" i="11"/>
  <c r="X175" i="11" s="1"/>
  <c r="Z175" i="11" s="1"/>
  <c r="S175" i="11"/>
  <c r="Q175" i="11"/>
  <c r="AH174" i="11"/>
  <c r="W174" i="11"/>
  <c r="V174" i="11"/>
  <c r="T174" i="11"/>
  <c r="X174" i="11" s="1"/>
  <c r="Z174" i="11" s="1"/>
  <c r="S174" i="11"/>
  <c r="Q174" i="11"/>
  <c r="AH173" i="11"/>
  <c r="W173" i="11"/>
  <c r="V173" i="11"/>
  <c r="T173" i="11"/>
  <c r="X173" i="11" s="1"/>
  <c r="Z173" i="11" s="1"/>
  <c r="S173" i="11"/>
  <c r="Q173" i="11"/>
  <c r="AH172" i="11"/>
  <c r="W172" i="11"/>
  <c r="V172" i="11"/>
  <c r="T172" i="11"/>
  <c r="X172" i="11" s="1"/>
  <c r="Z172" i="11" s="1"/>
  <c r="S172" i="11"/>
  <c r="Q172" i="11"/>
  <c r="AH171" i="11"/>
  <c r="W171" i="11"/>
  <c r="V171" i="11"/>
  <c r="T171" i="11"/>
  <c r="X171" i="11" s="1"/>
  <c r="Z171" i="11" s="1"/>
  <c r="S171" i="11"/>
  <c r="Q171" i="11"/>
  <c r="AH170" i="11"/>
  <c r="W170" i="11"/>
  <c r="V170" i="11"/>
  <c r="T170" i="11"/>
  <c r="X170" i="11" s="1"/>
  <c r="Z170" i="11" s="1"/>
  <c r="S170" i="11"/>
  <c r="Q170" i="11"/>
  <c r="AH169" i="11"/>
  <c r="W169" i="11"/>
  <c r="V169" i="11"/>
  <c r="T169" i="11"/>
  <c r="X169" i="11" s="1"/>
  <c r="Z169" i="11" s="1"/>
  <c r="S169" i="11"/>
  <c r="Q169" i="11"/>
  <c r="AH168" i="11"/>
  <c r="W168" i="11"/>
  <c r="V168" i="11"/>
  <c r="T168" i="11"/>
  <c r="X168" i="11" s="1"/>
  <c r="Z168" i="11" s="1"/>
  <c r="S168" i="11"/>
  <c r="Q168" i="11"/>
  <c r="AH167" i="11"/>
  <c r="W167" i="11"/>
  <c r="V167" i="11"/>
  <c r="T167" i="11"/>
  <c r="X167" i="11" s="1"/>
  <c r="Z167" i="11" s="1"/>
  <c r="S167" i="11"/>
  <c r="Q167" i="11"/>
  <c r="AH166" i="11"/>
  <c r="W166" i="11"/>
  <c r="V166" i="11"/>
  <c r="T166" i="11"/>
  <c r="X166" i="11" s="1"/>
  <c r="Z166" i="11" s="1"/>
  <c r="S166" i="11"/>
  <c r="Q166" i="11"/>
  <c r="AH165" i="11"/>
  <c r="W165" i="11"/>
  <c r="V165" i="11"/>
  <c r="T165" i="11"/>
  <c r="X165" i="11" s="1"/>
  <c r="Z165" i="11" s="1"/>
  <c r="S165" i="11"/>
  <c r="Q165" i="11"/>
  <c r="AH164" i="11"/>
  <c r="W164" i="11"/>
  <c r="V164" i="11"/>
  <c r="T164" i="11"/>
  <c r="X164" i="11" s="1"/>
  <c r="Z164" i="11" s="1"/>
  <c r="S164" i="11"/>
  <c r="Q164" i="11"/>
  <c r="AH163" i="11"/>
  <c r="W163" i="11"/>
  <c r="V163" i="11"/>
  <c r="T163" i="11"/>
  <c r="X163" i="11" s="1"/>
  <c r="Z163" i="11" s="1"/>
  <c r="S163" i="11"/>
  <c r="Q163" i="11"/>
  <c r="AH162" i="11"/>
  <c r="W162" i="11"/>
  <c r="V162" i="11"/>
  <c r="T162" i="11"/>
  <c r="X162" i="11" s="1"/>
  <c r="Z162" i="11" s="1"/>
  <c r="S162" i="11"/>
  <c r="Q162" i="11"/>
  <c r="AH161" i="11"/>
  <c r="W161" i="11"/>
  <c r="V161" i="11"/>
  <c r="T161" i="11"/>
  <c r="X161" i="11" s="1"/>
  <c r="Z161" i="11" s="1"/>
  <c r="S161" i="11"/>
  <c r="Q161" i="11"/>
  <c r="AH160" i="11"/>
  <c r="W160" i="11"/>
  <c r="V160" i="11"/>
  <c r="T160" i="11"/>
  <c r="X160" i="11" s="1"/>
  <c r="Z160" i="11" s="1"/>
  <c r="S160" i="11"/>
  <c r="Q160" i="11"/>
  <c r="AH159" i="11"/>
  <c r="W159" i="11"/>
  <c r="V159" i="11"/>
  <c r="T159" i="11"/>
  <c r="X159" i="11" s="1"/>
  <c r="Z159" i="11" s="1"/>
  <c r="S159" i="11"/>
  <c r="Q159" i="11"/>
  <c r="AH158" i="11"/>
  <c r="W158" i="11"/>
  <c r="V158" i="11"/>
  <c r="T158" i="11"/>
  <c r="X158" i="11" s="1"/>
  <c r="Z158" i="11" s="1"/>
  <c r="S158" i="11"/>
  <c r="Q158" i="11"/>
  <c r="AH157" i="11"/>
  <c r="W157" i="11"/>
  <c r="V157" i="11"/>
  <c r="T157" i="11"/>
  <c r="X157" i="11" s="1"/>
  <c r="Z157" i="11" s="1"/>
  <c r="S157" i="11"/>
  <c r="Q157" i="11"/>
  <c r="AH156" i="11"/>
  <c r="W156" i="11"/>
  <c r="V156" i="11"/>
  <c r="T156" i="11"/>
  <c r="X156" i="11" s="1"/>
  <c r="Z156" i="11" s="1"/>
  <c r="S156" i="11"/>
  <c r="Q156" i="11"/>
  <c r="AH155" i="11"/>
  <c r="W155" i="11"/>
  <c r="V155" i="11"/>
  <c r="T155" i="11"/>
  <c r="X155" i="11" s="1"/>
  <c r="Z155" i="11" s="1"/>
  <c r="S155" i="11"/>
  <c r="Q155" i="11"/>
  <c r="AH154" i="11"/>
  <c r="W154" i="11"/>
  <c r="V154" i="11"/>
  <c r="T154" i="11"/>
  <c r="X154" i="11" s="1"/>
  <c r="Z154" i="11" s="1"/>
  <c r="S154" i="11"/>
  <c r="Q154" i="11"/>
  <c r="AH153" i="11"/>
  <c r="W153" i="11"/>
  <c r="V153" i="11"/>
  <c r="T153" i="11"/>
  <c r="X153" i="11" s="1"/>
  <c r="Z153" i="11" s="1"/>
  <c r="S153" i="11"/>
  <c r="Q153" i="11"/>
  <c r="AH152" i="11"/>
  <c r="W152" i="11"/>
  <c r="V152" i="11"/>
  <c r="T152" i="11"/>
  <c r="X152" i="11" s="1"/>
  <c r="Z152" i="11" s="1"/>
  <c r="S152" i="11"/>
  <c r="Q152" i="11"/>
  <c r="AH151" i="11"/>
  <c r="W151" i="11"/>
  <c r="V151" i="11"/>
  <c r="T151" i="11"/>
  <c r="X151" i="11" s="1"/>
  <c r="Z151" i="11" s="1"/>
  <c r="S151" i="11"/>
  <c r="Q151" i="11"/>
  <c r="AH150" i="11"/>
  <c r="W150" i="11"/>
  <c r="V150" i="11"/>
  <c r="T150" i="11"/>
  <c r="X150" i="11" s="1"/>
  <c r="Z150" i="11" s="1"/>
  <c r="S150" i="11"/>
  <c r="Q150" i="11"/>
  <c r="AH149" i="11"/>
  <c r="W149" i="11"/>
  <c r="V149" i="11"/>
  <c r="T149" i="11"/>
  <c r="X149" i="11" s="1"/>
  <c r="Z149" i="11" s="1"/>
  <c r="S149" i="11"/>
  <c r="Q149" i="11"/>
  <c r="AH148" i="11"/>
  <c r="W148" i="11"/>
  <c r="V148" i="11"/>
  <c r="T148" i="11"/>
  <c r="X148" i="11" s="1"/>
  <c r="Z148" i="11" s="1"/>
  <c r="S148" i="11"/>
  <c r="Q148" i="11"/>
  <c r="AH147" i="11"/>
  <c r="W147" i="11"/>
  <c r="V147" i="11"/>
  <c r="T147" i="11"/>
  <c r="X147" i="11" s="1"/>
  <c r="Z147" i="11" s="1"/>
  <c r="S147" i="11"/>
  <c r="Q147" i="11"/>
  <c r="AH146" i="11"/>
  <c r="W146" i="11"/>
  <c r="V146" i="11"/>
  <c r="T146" i="11"/>
  <c r="X146" i="11" s="1"/>
  <c r="Z146" i="11" s="1"/>
  <c r="S146" i="11"/>
  <c r="Q146" i="11"/>
  <c r="AH145" i="11"/>
  <c r="W145" i="11"/>
  <c r="V145" i="11"/>
  <c r="T145" i="11"/>
  <c r="X145" i="11" s="1"/>
  <c r="Z145" i="11" s="1"/>
  <c r="S145" i="11"/>
  <c r="Q145" i="11"/>
  <c r="AH144" i="11"/>
  <c r="W144" i="11"/>
  <c r="V144" i="11"/>
  <c r="T144" i="11"/>
  <c r="X144" i="11" s="1"/>
  <c r="Z144" i="11" s="1"/>
  <c r="S144" i="11"/>
  <c r="Q144" i="11"/>
  <c r="AH143" i="11"/>
  <c r="W143" i="11"/>
  <c r="V143" i="11"/>
  <c r="T143" i="11"/>
  <c r="X143" i="11" s="1"/>
  <c r="Z143" i="11" s="1"/>
  <c r="S143" i="11"/>
  <c r="Q143" i="11"/>
  <c r="AH142" i="11"/>
  <c r="W142" i="11"/>
  <c r="V142" i="11"/>
  <c r="T142" i="11"/>
  <c r="X142" i="11" s="1"/>
  <c r="Z142" i="11" s="1"/>
  <c r="S142" i="11"/>
  <c r="Q142" i="11"/>
  <c r="AH141" i="11"/>
  <c r="W141" i="11"/>
  <c r="V141" i="11"/>
  <c r="T141" i="11"/>
  <c r="X141" i="11" s="1"/>
  <c r="Z141" i="11" s="1"/>
  <c r="S141" i="11"/>
  <c r="Q141" i="11"/>
  <c r="AH140" i="11"/>
  <c r="W140" i="11"/>
  <c r="V140" i="11"/>
  <c r="T140" i="11"/>
  <c r="X140" i="11" s="1"/>
  <c r="Z140" i="11" s="1"/>
  <c r="S140" i="11"/>
  <c r="Q140" i="11"/>
  <c r="AH139" i="11"/>
  <c r="W139" i="11"/>
  <c r="V139" i="11"/>
  <c r="T139" i="11"/>
  <c r="X139" i="11" s="1"/>
  <c r="Z139" i="11" s="1"/>
  <c r="S139" i="11"/>
  <c r="Q139" i="11"/>
  <c r="AH138" i="11"/>
  <c r="W138" i="11"/>
  <c r="V138" i="11"/>
  <c r="T138" i="11"/>
  <c r="X138" i="11" s="1"/>
  <c r="Z138" i="11" s="1"/>
  <c r="S138" i="11"/>
  <c r="Q138" i="11"/>
  <c r="AH137" i="11"/>
  <c r="W137" i="11"/>
  <c r="V137" i="11"/>
  <c r="T137" i="11"/>
  <c r="X137" i="11" s="1"/>
  <c r="Z137" i="11" s="1"/>
  <c r="S137" i="11"/>
  <c r="Q137" i="11"/>
  <c r="AH136" i="11"/>
  <c r="W136" i="11"/>
  <c r="V136" i="11"/>
  <c r="T136" i="11"/>
  <c r="X136" i="11" s="1"/>
  <c r="Z136" i="11" s="1"/>
  <c r="S136" i="11"/>
  <c r="Q136" i="11"/>
  <c r="AH135" i="11"/>
  <c r="W135" i="11"/>
  <c r="V135" i="11"/>
  <c r="T135" i="11"/>
  <c r="X135" i="11" s="1"/>
  <c r="Z135" i="11" s="1"/>
  <c r="S135" i="11"/>
  <c r="Q135" i="11"/>
  <c r="AH134" i="11"/>
  <c r="W134" i="11"/>
  <c r="V134" i="11"/>
  <c r="T134" i="11"/>
  <c r="X134" i="11" s="1"/>
  <c r="Z134" i="11" s="1"/>
  <c r="S134" i="11"/>
  <c r="Q134" i="11"/>
  <c r="AH133" i="11"/>
  <c r="W133" i="11"/>
  <c r="V133" i="11"/>
  <c r="T133" i="11"/>
  <c r="X133" i="11" s="1"/>
  <c r="Z133" i="11" s="1"/>
  <c r="S133" i="11"/>
  <c r="Q133" i="11"/>
  <c r="AH132" i="11"/>
  <c r="W132" i="11"/>
  <c r="V132" i="11"/>
  <c r="T132" i="11"/>
  <c r="X132" i="11" s="1"/>
  <c r="Z132" i="11" s="1"/>
  <c r="S132" i="11"/>
  <c r="Q132" i="11"/>
  <c r="AH131" i="11"/>
  <c r="W131" i="11"/>
  <c r="V131" i="11"/>
  <c r="T131" i="11"/>
  <c r="X131" i="11" s="1"/>
  <c r="Z131" i="11" s="1"/>
  <c r="S131" i="11"/>
  <c r="Q131" i="11"/>
  <c r="AH130" i="11"/>
  <c r="W130" i="11"/>
  <c r="V130" i="11"/>
  <c r="T130" i="11"/>
  <c r="X130" i="11" s="1"/>
  <c r="Z130" i="11" s="1"/>
  <c r="S130" i="11"/>
  <c r="Q130" i="11"/>
  <c r="AH129" i="11"/>
  <c r="W129" i="11"/>
  <c r="V129" i="11"/>
  <c r="T129" i="11"/>
  <c r="X129" i="11" s="1"/>
  <c r="Z129" i="11" s="1"/>
  <c r="S129" i="11"/>
  <c r="Q129" i="11"/>
  <c r="AH128" i="11"/>
  <c r="W128" i="11"/>
  <c r="V128" i="11"/>
  <c r="T128" i="11"/>
  <c r="X128" i="11" s="1"/>
  <c r="Z128" i="11" s="1"/>
  <c r="S128" i="11"/>
  <c r="Q128" i="11"/>
  <c r="AH127" i="11"/>
  <c r="W127" i="11"/>
  <c r="V127" i="11"/>
  <c r="T127" i="11"/>
  <c r="X127" i="11" s="1"/>
  <c r="Z127" i="11" s="1"/>
  <c r="S127" i="11"/>
  <c r="Q127" i="11"/>
  <c r="AH126" i="11"/>
  <c r="W126" i="11"/>
  <c r="V126" i="11"/>
  <c r="T126" i="11"/>
  <c r="X126" i="11" s="1"/>
  <c r="Z126" i="11" s="1"/>
  <c r="S126" i="11"/>
  <c r="Q126" i="11"/>
  <c r="AH125" i="11"/>
  <c r="W125" i="11"/>
  <c r="V125" i="11"/>
  <c r="T125" i="11"/>
  <c r="X125" i="11" s="1"/>
  <c r="Z125" i="11" s="1"/>
  <c r="S125" i="11"/>
  <c r="Q125" i="11"/>
  <c r="AH124" i="11"/>
  <c r="W124" i="11"/>
  <c r="V124" i="11"/>
  <c r="T124" i="11"/>
  <c r="X124" i="11" s="1"/>
  <c r="Z124" i="11" s="1"/>
  <c r="S124" i="11"/>
  <c r="Q124" i="11"/>
  <c r="AH123" i="11"/>
  <c r="W123" i="11"/>
  <c r="V123" i="11"/>
  <c r="T123" i="11"/>
  <c r="X123" i="11" s="1"/>
  <c r="Z123" i="11" s="1"/>
  <c r="S123" i="11"/>
  <c r="Q123" i="11"/>
  <c r="AH122" i="11"/>
  <c r="W122" i="11"/>
  <c r="V122" i="11"/>
  <c r="T122" i="11"/>
  <c r="X122" i="11" s="1"/>
  <c r="Z122" i="11" s="1"/>
  <c r="S122" i="11"/>
  <c r="Q122" i="11"/>
  <c r="AH121" i="11"/>
  <c r="W121" i="11"/>
  <c r="V121" i="11"/>
  <c r="T121" i="11"/>
  <c r="X121" i="11" s="1"/>
  <c r="Z121" i="11" s="1"/>
  <c r="S121" i="11"/>
  <c r="Q121" i="11"/>
  <c r="AH120" i="11"/>
  <c r="W120" i="11"/>
  <c r="V120" i="11"/>
  <c r="T120" i="11"/>
  <c r="X120" i="11" s="1"/>
  <c r="Z120" i="11" s="1"/>
  <c r="S120" i="11"/>
  <c r="Q120" i="11"/>
  <c r="AH119" i="11"/>
  <c r="W119" i="11"/>
  <c r="V119" i="11"/>
  <c r="T119" i="11"/>
  <c r="X119" i="11" s="1"/>
  <c r="Z119" i="11" s="1"/>
  <c r="S119" i="11"/>
  <c r="Q119" i="11"/>
  <c r="AH118" i="11"/>
  <c r="W118" i="11"/>
  <c r="V118" i="11"/>
  <c r="T118" i="11"/>
  <c r="X118" i="11" s="1"/>
  <c r="Z118" i="11" s="1"/>
  <c r="S118" i="11"/>
  <c r="Q118" i="11"/>
  <c r="AH117" i="11"/>
  <c r="W117" i="11"/>
  <c r="V117" i="11"/>
  <c r="T117" i="11"/>
  <c r="X117" i="11" s="1"/>
  <c r="Z117" i="11" s="1"/>
  <c r="S117" i="11"/>
  <c r="Q117" i="11"/>
  <c r="AH116" i="11"/>
  <c r="W116" i="11"/>
  <c r="V116" i="11"/>
  <c r="T116" i="11"/>
  <c r="X116" i="11" s="1"/>
  <c r="Z116" i="11" s="1"/>
  <c r="S116" i="11"/>
  <c r="Q116" i="11"/>
  <c r="AH115" i="11"/>
  <c r="W115" i="11"/>
  <c r="V115" i="11"/>
  <c r="T115" i="11"/>
  <c r="X115" i="11" s="1"/>
  <c r="Z115" i="11" s="1"/>
  <c r="S115" i="11"/>
  <c r="Q115" i="11"/>
  <c r="AH114" i="11"/>
  <c r="W114" i="11"/>
  <c r="V114" i="11"/>
  <c r="T114" i="11"/>
  <c r="X114" i="11" s="1"/>
  <c r="Z114" i="11" s="1"/>
  <c r="S114" i="11"/>
  <c r="Q114" i="11"/>
  <c r="AH113" i="11"/>
  <c r="W113" i="11"/>
  <c r="V113" i="11"/>
  <c r="T113" i="11"/>
  <c r="X113" i="11" s="1"/>
  <c r="Z113" i="11" s="1"/>
  <c r="S113" i="11"/>
  <c r="Q113" i="11"/>
  <c r="AH112" i="11"/>
  <c r="W112" i="11"/>
  <c r="V112" i="11"/>
  <c r="T112" i="11"/>
  <c r="X112" i="11" s="1"/>
  <c r="Z112" i="11" s="1"/>
  <c r="S112" i="11"/>
  <c r="Q112" i="11"/>
  <c r="AH111" i="11"/>
  <c r="W111" i="11"/>
  <c r="V111" i="11"/>
  <c r="T111" i="11"/>
  <c r="X111" i="11" s="1"/>
  <c r="Z111" i="11" s="1"/>
  <c r="S111" i="11"/>
  <c r="Q111" i="11"/>
  <c r="AH110" i="11"/>
  <c r="W110" i="11"/>
  <c r="V110" i="11"/>
  <c r="T110" i="11"/>
  <c r="X110" i="11" s="1"/>
  <c r="Z110" i="11" s="1"/>
  <c r="S110" i="11"/>
  <c r="Q110" i="11"/>
  <c r="AH109" i="11"/>
  <c r="W109" i="11"/>
  <c r="V109" i="11"/>
  <c r="T109" i="11"/>
  <c r="X109" i="11" s="1"/>
  <c r="Z109" i="11" s="1"/>
  <c r="S109" i="11"/>
  <c r="Q109" i="11"/>
  <c r="AH108" i="11"/>
  <c r="W108" i="11"/>
  <c r="V108" i="11"/>
  <c r="T108" i="11"/>
  <c r="X108" i="11" s="1"/>
  <c r="Z108" i="11" s="1"/>
  <c r="S108" i="11"/>
  <c r="Q108" i="11"/>
  <c r="AH107" i="11"/>
  <c r="W107" i="11"/>
  <c r="V107" i="11"/>
  <c r="T107" i="11"/>
  <c r="X107" i="11" s="1"/>
  <c r="Z107" i="11" s="1"/>
  <c r="S107" i="11"/>
  <c r="Q107" i="11"/>
  <c r="AH106" i="11"/>
  <c r="W106" i="11"/>
  <c r="V106" i="11"/>
  <c r="T106" i="11"/>
  <c r="X106" i="11" s="1"/>
  <c r="Z106" i="11" s="1"/>
  <c r="S106" i="11"/>
  <c r="Q106" i="11"/>
  <c r="AH105" i="11"/>
  <c r="W105" i="11"/>
  <c r="V105" i="11"/>
  <c r="T105" i="11"/>
  <c r="X105" i="11" s="1"/>
  <c r="Z105" i="11" s="1"/>
  <c r="S105" i="11"/>
  <c r="Q105" i="11"/>
  <c r="AH104" i="11"/>
  <c r="W104" i="11"/>
  <c r="V104" i="11"/>
  <c r="T104" i="11"/>
  <c r="X104" i="11" s="1"/>
  <c r="Z104" i="11" s="1"/>
  <c r="S104" i="11"/>
  <c r="Q104" i="11"/>
  <c r="AH103" i="11"/>
  <c r="W103" i="11"/>
  <c r="V103" i="11"/>
  <c r="T103" i="11"/>
  <c r="X103" i="11" s="1"/>
  <c r="Z103" i="11" s="1"/>
  <c r="S103" i="11"/>
  <c r="Q103" i="11"/>
  <c r="AH102" i="11"/>
  <c r="W102" i="11"/>
  <c r="V102" i="11"/>
  <c r="T102" i="11"/>
  <c r="X102" i="11" s="1"/>
  <c r="Z102" i="11" s="1"/>
  <c r="S102" i="11"/>
  <c r="Q102" i="11"/>
  <c r="AH101" i="11"/>
  <c r="W101" i="11"/>
  <c r="V101" i="11"/>
  <c r="T101" i="11"/>
  <c r="X101" i="11" s="1"/>
  <c r="Z101" i="11" s="1"/>
  <c r="S101" i="11"/>
  <c r="Q101" i="11"/>
  <c r="AH100" i="11"/>
  <c r="W100" i="11"/>
  <c r="V100" i="11"/>
  <c r="T100" i="11"/>
  <c r="X100" i="11" s="1"/>
  <c r="Z100" i="11" s="1"/>
  <c r="S100" i="11"/>
  <c r="Q100" i="11"/>
  <c r="AH99" i="11"/>
  <c r="W99" i="11"/>
  <c r="V99" i="11"/>
  <c r="T99" i="11"/>
  <c r="X99" i="11" s="1"/>
  <c r="Z99" i="11" s="1"/>
  <c r="S99" i="11"/>
  <c r="Q99" i="11"/>
  <c r="AH98" i="11"/>
  <c r="W98" i="11"/>
  <c r="V98" i="11"/>
  <c r="T98" i="11"/>
  <c r="X98" i="11" s="1"/>
  <c r="Z98" i="11" s="1"/>
  <c r="S98" i="11"/>
  <c r="Q98" i="11"/>
  <c r="AH97" i="11"/>
  <c r="W97" i="11"/>
  <c r="V97" i="11"/>
  <c r="T97" i="11"/>
  <c r="X97" i="11" s="1"/>
  <c r="Z97" i="11" s="1"/>
  <c r="S97" i="11"/>
  <c r="Q97" i="11"/>
  <c r="AH96" i="11"/>
  <c r="W96" i="11"/>
  <c r="V96" i="11"/>
  <c r="T96" i="11"/>
  <c r="X96" i="11" s="1"/>
  <c r="Z96" i="11" s="1"/>
  <c r="S96" i="11"/>
  <c r="Q96" i="11"/>
  <c r="AH95" i="11"/>
  <c r="W95" i="11"/>
  <c r="V95" i="11"/>
  <c r="T95" i="11"/>
  <c r="X95" i="11" s="1"/>
  <c r="Z95" i="11" s="1"/>
  <c r="S95" i="11"/>
  <c r="Q95" i="11"/>
  <c r="AH94" i="11"/>
  <c r="W94" i="11"/>
  <c r="V94" i="11"/>
  <c r="T94" i="11"/>
  <c r="X94" i="11" s="1"/>
  <c r="Z94" i="11" s="1"/>
  <c r="S94" i="11"/>
  <c r="Q94" i="11"/>
  <c r="AH93" i="11"/>
  <c r="W93" i="11"/>
  <c r="V93" i="11"/>
  <c r="T93" i="11"/>
  <c r="X93" i="11" s="1"/>
  <c r="Z93" i="11" s="1"/>
  <c r="S93" i="11"/>
  <c r="Q93" i="11"/>
  <c r="AH92" i="11"/>
  <c r="W92" i="11"/>
  <c r="V92" i="11"/>
  <c r="T92" i="11"/>
  <c r="X92" i="11" s="1"/>
  <c r="Z92" i="11" s="1"/>
  <c r="S92" i="11"/>
  <c r="Q92" i="11"/>
  <c r="AH91" i="11"/>
  <c r="W91" i="11"/>
  <c r="V91" i="11"/>
  <c r="T91" i="11"/>
  <c r="X91" i="11" s="1"/>
  <c r="Z91" i="11" s="1"/>
  <c r="S91" i="11"/>
  <c r="Q91" i="11"/>
  <c r="AH90" i="11"/>
  <c r="W90" i="11"/>
  <c r="V90" i="11"/>
  <c r="T90" i="11"/>
  <c r="X90" i="11" s="1"/>
  <c r="Z90" i="11" s="1"/>
  <c r="S90" i="11"/>
  <c r="Q90" i="11"/>
  <c r="AH89" i="11"/>
  <c r="W89" i="11"/>
  <c r="V89" i="11"/>
  <c r="T89" i="11"/>
  <c r="X89" i="11" s="1"/>
  <c r="Z89" i="11" s="1"/>
  <c r="S89" i="11"/>
  <c r="Q89" i="11"/>
  <c r="AH88" i="11"/>
  <c r="W88" i="11"/>
  <c r="V88" i="11"/>
  <c r="T88" i="11"/>
  <c r="X88" i="11" s="1"/>
  <c r="Z88" i="11" s="1"/>
  <c r="S88" i="11"/>
  <c r="Q88" i="11"/>
  <c r="AH87" i="11"/>
  <c r="AG87" i="11"/>
  <c r="V87" i="11"/>
  <c r="W87" i="11" s="1"/>
  <c r="T87" i="11"/>
  <c r="X87" i="11" s="1"/>
  <c r="Z87" i="11" s="1"/>
  <c r="S87" i="11"/>
  <c r="Q87" i="11"/>
  <c r="K87" i="11"/>
  <c r="AH86" i="11"/>
  <c r="V86" i="11"/>
  <c r="AG86" i="11" s="1"/>
  <c r="T86" i="11"/>
  <c r="X86" i="11" s="1"/>
  <c r="Z86" i="11" s="1"/>
  <c r="S86" i="11"/>
  <c r="Q86" i="11"/>
  <c r="K86" i="11"/>
  <c r="AH85" i="11"/>
  <c r="AG85" i="11"/>
  <c r="V85" i="11"/>
  <c r="W85" i="11" s="1"/>
  <c r="T85" i="11"/>
  <c r="X85" i="11" s="1"/>
  <c r="Z85" i="11" s="1"/>
  <c r="S85" i="11"/>
  <c r="Q85" i="11"/>
  <c r="K85" i="11"/>
  <c r="AH84" i="11"/>
  <c r="V84" i="11"/>
  <c r="W84" i="11" s="1"/>
  <c r="T84" i="11"/>
  <c r="X84" i="11" s="1"/>
  <c r="Z84" i="11" s="1"/>
  <c r="S84" i="11"/>
  <c r="Q84" i="11"/>
  <c r="K84" i="11"/>
  <c r="AH83" i="11"/>
  <c r="AG83" i="11"/>
  <c r="V83" i="11"/>
  <c r="W83" i="11" s="1"/>
  <c r="T83" i="11"/>
  <c r="X83" i="11" s="1"/>
  <c r="Z83" i="11" s="1"/>
  <c r="S83" i="11"/>
  <c r="Q83" i="11"/>
  <c r="K83" i="11"/>
  <c r="AH82" i="11"/>
  <c r="V82" i="11"/>
  <c r="AG82" i="11" s="1"/>
  <c r="T82" i="11"/>
  <c r="X82" i="11" s="1"/>
  <c r="Z82" i="11" s="1"/>
  <c r="S82" i="11"/>
  <c r="Q82" i="11"/>
  <c r="K82" i="11"/>
  <c r="AH81" i="11"/>
  <c r="AG81" i="11"/>
  <c r="V81" i="11"/>
  <c r="W81" i="11" s="1"/>
  <c r="T81" i="11"/>
  <c r="X81" i="11" s="1"/>
  <c r="Z81" i="11" s="1"/>
  <c r="S81" i="11"/>
  <c r="Q81" i="11"/>
  <c r="K81" i="11"/>
  <c r="AH80" i="11"/>
  <c r="V80" i="11"/>
  <c r="W80" i="11" s="1"/>
  <c r="T80" i="11"/>
  <c r="X80" i="11" s="1"/>
  <c r="Z80" i="11" s="1"/>
  <c r="S80" i="11"/>
  <c r="Q80" i="11"/>
  <c r="K80" i="11"/>
  <c r="AH79" i="11"/>
  <c r="AG79" i="11"/>
  <c r="V79" i="11"/>
  <c r="W79" i="11" s="1"/>
  <c r="T79" i="11"/>
  <c r="X79" i="11" s="1"/>
  <c r="Z79" i="11" s="1"/>
  <c r="S79" i="11"/>
  <c r="Q79" i="11"/>
  <c r="K79" i="11"/>
  <c r="AH78" i="11"/>
  <c r="V78" i="11"/>
  <c r="AG78" i="11" s="1"/>
  <c r="T78" i="11"/>
  <c r="X78" i="11" s="1"/>
  <c r="Z78" i="11" s="1"/>
  <c r="S78" i="11"/>
  <c r="Q78" i="11"/>
  <c r="K78" i="11"/>
  <c r="AH77" i="11"/>
  <c r="AG77" i="11"/>
  <c r="V77" i="11"/>
  <c r="W77" i="11" s="1"/>
  <c r="T77" i="11"/>
  <c r="X77" i="11" s="1"/>
  <c r="Z77" i="11" s="1"/>
  <c r="S77" i="11"/>
  <c r="Q77" i="11"/>
  <c r="K77" i="11"/>
  <c r="AH76" i="11"/>
  <c r="V76" i="11"/>
  <c r="W76" i="11" s="1"/>
  <c r="T76" i="11"/>
  <c r="X76" i="11" s="1"/>
  <c r="Z76" i="11" s="1"/>
  <c r="S76" i="11"/>
  <c r="Q76" i="11"/>
  <c r="K76" i="11"/>
  <c r="AH75" i="11"/>
  <c r="AG75" i="11"/>
  <c r="V75" i="11"/>
  <c r="W75" i="11" s="1"/>
  <c r="T75" i="11"/>
  <c r="X75" i="11" s="1"/>
  <c r="Z75" i="11" s="1"/>
  <c r="S75" i="11"/>
  <c r="Q75" i="11"/>
  <c r="K75" i="11"/>
  <c r="AH74" i="11"/>
  <c r="V74" i="11"/>
  <c r="AG74" i="11" s="1"/>
  <c r="T74" i="11"/>
  <c r="X74" i="11" s="1"/>
  <c r="Z74" i="11" s="1"/>
  <c r="S74" i="11"/>
  <c r="Q74" i="11"/>
  <c r="K74" i="11"/>
  <c r="AH73" i="11"/>
  <c r="AG73" i="11"/>
  <c r="V73" i="11"/>
  <c r="W73" i="11" s="1"/>
  <c r="T73" i="11"/>
  <c r="X73" i="11" s="1"/>
  <c r="Z73" i="11" s="1"/>
  <c r="S73" i="11"/>
  <c r="Q73" i="11"/>
  <c r="K73" i="11"/>
  <c r="AH72" i="11"/>
  <c r="V72" i="11"/>
  <c r="W72" i="11" s="1"/>
  <c r="T72" i="11"/>
  <c r="X72" i="11" s="1"/>
  <c r="Z72" i="11" s="1"/>
  <c r="S72" i="11"/>
  <c r="Q72" i="11"/>
  <c r="K72" i="11"/>
  <c r="AH71" i="11"/>
  <c r="AG71" i="11"/>
  <c r="V71" i="11"/>
  <c r="W71" i="11" s="1"/>
  <c r="T71" i="11"/>
  <c r="X71" i="11" s="1"/>
  <c r="Z71" i="11" s="1"/>
  <c r="S71" i="11"/>
  <c r="Q71" i="11"/>
  <c r="K71" i="11"/>
  <c r="AH70" i="11"/>
  <c r="V70" i="11"/>
  <c r="AG70" i="11" s="1"/>
  <c r="T70" i="11"/>
  <c r="X70" i="11" s="1"/>
  <c r="Z70" i="11" s="1"/>
  <c r="S70" i="11"/>
  <c r="Q70" i="11"/>
  <c r="K70" i="11"/>
  <c r="AH69" i="11"/>
  <c r="AG69" i="11"/>
  <c r="V69" i="11"/>
  <c r="W69" i="11" s="1"/>
  <c r="T69" i="11"/>
  <c r="X69" i="11" s="1"/>
  <c r="Z69" i="11" s="1"/>
  <c r="S69" i="11"/>
  <c r="Q69" i="11"/>
  <c r="K69" i="11"/>
  <c r="AH68" i="11"/>
  <c r="V68" i="11"/>
  <c r="W68" i="11" s="1"/>
  <c r="T68" i="11"/>
  <c r="X68" i="11" s="1"/>
  <c r="Z68" i="11" s="1"/>
  <c r="S68" i="11"/>
  <c r="Q68" i="11"/>
  <c r="K68" i="11"/>
  <c r="AH67" i="11"/>
  <c r="AG67" i="11"/>
  <c r="V67" i="11"/>
  <c r="W67" i="11" s="1"/>
  <c r="T67" i="11"/>
  <c r="X67" i="11" s="1"/>
  <c r="Z67" i="11" s="1"/>
  <c r="S67" i="11"/>
  <c r="Q67" i="11"/>
  <c r="K67" i="11"/>
  <c r="AH66" i="11"/>
  <c r="V66" i="11"/>
  <c r="AG66" i="11" s="1"/>
  <c r="T66" i="11"/>
  <c r="X66" i="11" s="1"/>
  <c r="Z66" i="11" s="1"/>
  <c r="S66" i="11"/>
  <c r="Q66" i="11"/>
  <c r="K66" i="11"/>
  <c r="AH65" i="11"/>
  <c r="AG65" i="11"/>
  <c r="V65" i="11"/>
  <c r="W65" i="11" s="1"/>
  <c r="T65" i="11"/>
  <c r="X65" i="11" s="1"/>
  <c r="Z65" i="11" s="1"/>
  <c r="S65" i="11"/>
  <c r="Q65" i="11"/>
  <c r="K65" i="11"/>
  <c r="AH64" i="11"/>
  <c r="V64" i="11"/>
  <c r="W64" i="11" s="1"/>
  <c r="T64" i="11"/>
  <c r="X64" i="11" s="1"/>
  <c r="Z64" i="11" s="1"/>
  <c r="S64" i="11"/>
  <c r="Q64" i="11"/>
  <c r="K64" i="11"/>
  <c r="AH63" i="11"/>
  <c r="AG63" i="11"/>
  <c r="V63" i="11"/>
  <c r="W63" i="11" s="1"/>
  <c r="T63" i="11"/>
  <c r="X63" i="11" s="1"/>
  <c r="Z63" i="11" s="1"/>
  <c r="S63" i="11"/>
  <c r="Q63" i="11"/>
  <c r="K63" i="11"/>
  <c r="AH62" i="11"/>
  <c r="V62" i="11"/>
  <c r="AG62" i="11" s="1"/>
  <c r="T62" i="11"/>
  <c r="X62" i="11" s="1"/>
  <c r="Z62" i="11" s="1"/>
  <c r="S62" i="11"/>
  <c r="Q62" i="11"/>
  <c r="K62" i="11"/>
  <c r="AH61" i="11"/>
  <c r="AG61" i="11"/>
  <c r="V61" i="11"/>
  <c r="W61" i="11" s="1"/>
  <c r="T61" i="11"/>
  <c r="X61" i="11" s="1"/>
  <c r="Z61" i="11" s="1"/>
  <c r="S61" i="11"/>
  <c r="Q61" i="11"/>
  <c r="K61" i="11"/>
  <c r="AH60" i="11"/>
  <c r="V60" i="11"/>
  <c r="W60" i="11" s="1"/>
  <c r="T60" i="11"/>
  <c r="X60" i="11" s="1"/>
  <c r="Z60" i="11" s="1"/>
  <c r="S60" i="11"/>
  <c r="Q60" i="11"/>
  <c r="K60" i="11"/>
  <c r="AH59" i="11"/>
  <c r="AG59" i="11"/>
  <c r="V59" i="11"/>
  <c r="W59" i="11" s="1"/>
  <c r="T59" i="11"/>
  <c r="X59" i="11" s="1"/>
  <c r="Z59" i="11" s="1"/>
  <c r="S59" i="11"/>
  <c r="Q59" i="11"/>
  <c r="K59" i="11"/>
  <c r="AH58" i="11"/>
  <c r="V58" i="11"/>
  <c r="AG58" i="11" s="1"/>
  <c r="T58" i="11"/>
  <c r="X58" i="11" s="1"/>
  <c r="Z58" i="11" s="1"/>
  <c r="S58" i="11"/>
  <c r="Q58" i="11"/>
  <c r="K58" i="11"/>
  <c r="AH57" i="11"/>
  <c r="AG57" i="11"/>
  <c r="V57" i="11"/>
  <c r="W57" i="11" s="1"/>
  <c r="T57" i="11"/>
  <c r="X57" i="11" s="1"/>
  <c r="Z57" i="11" s="1"/>
  <c r="S57" i="11"/>
  <c r="Q57" i="11"/>
  <c r="K57" i="11"/>
  <c r="AH56" i="11"/>
  <c r="V56" i="11"/>
  <c r="W56" i="11" s="1"/>
  <c r="T56" i="11"/>
  <c r="X56" i="11" s="1"/>
  <c r="Z56" i="11" s="1"/>
  <c r="S56" i="11"/>
  <c r="Q56" i="11"/>
  <c r="K56" i="11"/>
  <c r="AH55" i="11"/>
  <c r="AG55" i="11"/>
  <c r="V55" i="11"/>
  <c r="W55" i="11" s="1"/>
  <c r="T55" i="11"/>
  <c r="X55" i="11" s="1"/>
  <c r="Z55" i="11" s="1"/>
  <c r="S55" i="11"/>
  <c r="Q55" i="11"/>
  <c r="K55" i="11"/>
  <c r="AH54" i="11"/>
  <c r="V54" i="11"/>
  <c r="AG54" i="11" s="1"/>
  <c r="T54" i="11"/>
  <c r="X54" i="11" s="1"/>
  <c r="Z54" i="11" s="1"/>
  <c r="S54" i="11"/>
  <c r="Q54" i="11"/>
  <c r="K54" i="11"/>
  <c r="AH53" i="11"/>
  <c r="AG53" i="11"/>
  <c r="V53" i="11"/>
  <c r="W53" i="11" s="1"/>
  <c r="T53" i="11"/>
  <c r="X53" i="11" s="1"/>
  <c r="Z53" i="11" s="1"/>
  <c r="S53" i="11"/>
  <c r="Q53" i="11"/>
  <c r="K53" i="11"/>
  <c r="AH52" i="11"/>
  <c r="V52" i="11"/>
  <c r="W52" i="11" s="1"/>
  <c r="T52" i="11"/>
  <c r="X52" i="11" s="1"/>
  <c r="Z52" i="11" s="1"/>
  <c r="S52" i="11"/>
  <c r="Q52" i="11"/>
  <c r="K52" i="11"/>
  <c r="AH51" i="11"/>
  <c r="AG51" i="11"/>
  <c r="V51" i="11"/>
  <c r="W51" i="11" s="1"/>
  <c r="T51" i="11"/>
  <c r="X51" i="11" s="1"/>
  <c r="Z51" i="11" s="1"/>
  <c r="S51" i="11"/>
  <c r="Q51" i="11"/>
  <c r="K51" i="11"/>
  <c r="AH50" i="11"/>
  <c r="V50" i="11"/>
  <c r="AG50" i="11" s="1"/>
  <c r="T50" i="11"/>
  <c r="X50" i="11" s="1"/>
  <c r="Z50" i="11" s="1"/>
  <c r="S50" i="11"/>
  <c r="Q50" i="11"/>
  <c r="K50" i="11"/>
  <c r="AH49" i="11"/>
  <c r="AG49" i="11"/>
  <c r="V49" i="11"/>
  <c r="W49" i="11" s="1"/>
  <c r="T49" i="11"/>
  <c r="X49" i="11" s="1"/>
  <c r="Z49" i="11" s="1"/>
  <c r="S49" i="11"/>
  <c r="Q49" i="11"/>
  <c r="K49" i="11"/>
  <c r="AH48" i="11"/>
  <c r="V48" i="11"/>
  <c r="W48" i="11" s="1"/>
  <c r="T48" i="11"/>
  <c r="X48" i="11" s="1"/>
  <c r="Z48" i="11" s="1"/>
  <c r="S48" i="11"/>
  <c r="Q48" i="11"/>
  <c r="K48" i="11"/>
  <c r="AH47" i="11"/>
  <c r="AG47" i="11"/>
  <c r="V47" i="11"/>
  <c r="W47" i="11" s="1"/>
  <c r="T47" i="11"/>
  <c r="X47" i="11" s="1"/>
  <c r="Z47" i="11" s="1"/>
  <c r="S47" i="11"/>
  <c r="Q47" i="11"/>
  <c r="K47" i="11"/>
  <c r="AH46" i="11"/>
  <c r="V46" i="11"/>
  <c r="AG46" i="11" s="1"/>
  <c r="T46" i="11"/>
  <c r="X46" i="11" s="1"/>
  <c r="Z46" i="11" s="1"/>
  <c r="S46" i="11"/>
  <c r="Q46" i="11"/>
  <c r="K46" i="11"/>
  <c r="AH45" i="11"/>
  <c r="AG45" i="11"/>
  <c r="V45" i="11"/>
  <c r="W45" i="11" s="1"/>
  <c r="T45" i="11"/>
  <c r="X45" i="11" s="1"/>
  <c r="Z45" i="11" s="1"/>
  <c r="S45" i="11"/>
  <c r="Q45" i="11"/>
  <c r="K45" i="11"/>
  <c r="AH44" i="11"/>
  <c r="V44" i="11"/>
  <c r="W44" i="11" s="1"/>
  <c r="T44" i="11"/>
  <c r="X44" i="11" s="1"/>
  <c r="Z44" i="11" s="1"/>
  <c r="S44" i="11"/>
  <c r="Q44" i="11"/>
  <c r="K44" i="11"/>
  <c r="AH43" i="11"/>
  <c r="AG43" i="11"/>
  <c r="V43" i="11"/>
  <c r="W43" i="11" s="1"/>
  <c r="T43" i="11"/>
  <c r="X43" i="11" s="1"/>
  <c r="Z43" i="11" s="1"/>
  <c r="S43" i="11"/>
  <c r="Q43" i="11"/>
  <c r="K43" i="11"/>
  <c r="AH42" i="11"/>
  <c r="V42" i="11"/>
  <c r="AG42" i="11" s="1"/>
  <c r="T42" i="11"/>
  <c r="X42" i="11" s="1"/>
  <c r="Z42" i="11" s="1"/>
  <c r="S42" i="11"/>
  <c r="Q42" i="11"/>
  <c r="K42" i="11"/>
  <c r="AH41" i="11"/>
  <c r="AG41" i="11"/>
  <c r="V41" i="11"/>
  <c r="W41" i="11" s="1"/>
  <c r="T41" i="11"/>
  <c r="X41" i="11" s="1"/>
  <c r="Z41" i="11" s="1"/>
  <c r="S41" i="11"/>
  <c r="Q41" i="11"/>
  <c r="K41" i="11"/>
  <c r="AH40" i="11"/>
  <c r="V40" i="11"/>
  <c r="W40" i="11" s="1"/>
  <c r="T40" i="11"/>
  <c r="X40" i="11" s="1"/>
  <c r="Z40" i="11" s="1"/>
  <c r="S40" i="11"/>
  <c r="Q40" i="11"/>
  <c r="K40" i="11"/>
  <c r="AH39" i="11"/>
  <c r="AG39" i="11"/>
  <c r="V39" i="11"/>
  <c r="W39" i="11" s="1"/>
  <c r="T39" i="11"/>
  <c r="X39" i="11" s="1"/>
  <c r="Z39" i="11" s="1"/>
  <c r="S39" i="11"/>
  <c r="Q39" i="11"/>
  <c r="K39" i="11"/>
  <c r="AH38" i="11"/>
  <c r="V38" i="11"/>
  <c r="AG38" i="11" s="1"/>
  <c r="T38" i="11"/>
  <c r="X38" i="11" s="1"/>
  <c r="Z38" i="11" s="1"/>
  <c r="S38" i="11"/>
  <c r="Q38" i="11"/>
  <c r="K38" i="11"/>
  <c r="AH37" i="11"/>
  <c r="V37" i="11"/>
  <c r="W37" i="11" s="1"/>
  <c r="T37" i="11"/>
  <c r="X37" i="11" s="1"/>
  <c r="Z37" i="11" s="1"/>
  <c r="S37" i="11"/>
  <c r="Q37" i="11"/>
  <c r="K37" i="11"/>
  <c r="AH36" i="11"/>
  <c r="V36" i="11"/>
  <c r="W36" i="11" s="1"/>
  <c r="T36" i="11"/>
  <c r="X36" i="11" s="1"/>
  <c r="Z36" i="11" s="1"/>
  <c r="S36" i="11"/>
  <c r="Q36" i="11"/>
  <c r="K36" i="11"/>
  <c r="AH35" i="11"/>
  <c r="AG35" i="11"/>
  <c r="V35" i="11"/>
  <c r="W35" i="11" s="1"/>
  <c r="T35" i="11"/>
  <c r="X35" i="11" s="1"/>
  <c r="Z35" i="11" s="1"/>
  <c r="S35" i="11"/>
  <c r="Q35" i="11"/>
  <c r="K35" i="11"/>
  <c r="AH34" i="11"/>
  <c r="V34" i="11"/>
  <c r="AG34" i="11" s="1"/>
  <c r="T34" i="11"/>
  <c r="X34" i="11" s="1"/>
  <c r="Z34" i="11" s="1"/>
  <c r="S34" i="11"/>
  <c r="Q34" i="11"/>
  <c r="K34" i="11"/>
  <c r="AH33" i="11"/>
  <c r="V33" i="11"/>
  <c r="W33" i="11" s="1"/>
  <c r="T33" i="11"/>
  <c r="X33" i="11" s="1"/>
  <c r="Z33" i="11" s="1"/>
  <c r="S33" i="11"/>
  <c r="Q33" i="11"/>
  <c r="K33" i="11"/>
  <c r="AH32" i="11"/>
  <c r="V32" i="11"/>
  <c r="T32" i="11"/>
  <c r="X32" i="11" s="1"/>
  <c r="Z32" i="11" s="1"/>
  <c r="S32" i="11"/>
  <c r="Q32" i="11"/>
  <c r="K32" i="11"/>
  <c r="AH31" i="11"/>
  <c r="V31" i="11"/>
  <c r="W31" i="11" s="1"/>
  <c r="T31" i="11"/>
  <c r="X31" i="11" s="1"/>
  <c r="Z31" i="11" s="1"/>
  <c r="S31" i="11"/>
  <c r="Q31" i="11"/>
  <c r="K31" i="11"/>
  <c r="AH30" i="11"/>
  <c r="V30" i="11"/>
  <c r="T30" i="11"/>
  <c r="X30" i="11" s="1"/>
  <c r="Z30" i="11" s="1"/>
  <c r="S30" i="11"/>
  <c r="Q30" i="11"/>
  <c r="K30" i="11"/>
  <c r="AH29" i="11"/>
  <c r="V29" i="11"/>
  <c r="W29" i="11" s="1"/>
  <c r="T29" i="11"/>
  <c r="X29" i="11" s="1"/>
  <c r="Z29" i="11" s="1"/>
  <c r="S29" i="11"/>
  <c r="Q29" i="11"/>
  <c r="K29" i="11"/>
  <c r="AH28" i="11"/>
  <c r="V28" i="11"/>
  <c r="AI252" i="11" s="1"/>
  <c r="T28" i="11"/>
  <c r="X28" i="11" s="1"/>
  <c r="Z28" i="11" s="1"/>
  <c r="S28" i="11"/>
  <c r="Q28" i="11"/>
  <c r="K28" i="11"/>
  <c r="AH27" i="11"/>
  <c r="AG27" i="11"/>
  <c r="V27" i="11"/>
  <c r="W27" i="11" s="1"/>
  <c r="T27" i="11"/>
  <c r="X27" i="11" s="1"/>
  <c r="Z27" i="11" s="1"/>
  <c r="S27" i="11"/>
  <c r="Q27" i="11"/>
  <c r="K27" i="11"/>
  <c r="AH26" i="11"/>
  <c r="V26" i="11"/>
  <c r="AI261" i="11" s="1"/>
  <c r="T26" i="11"/>
  <c r="X26" i="11" s="1"/>
  <c r="Z26" i="11" s="1"/>
  <c r="S26" i="11"/>
  <c r="Q26" i="11"/>
  <c r="K26" i="11"/>
  <c r="AH25" i="11"/>
  <c r="V25" i="11"/>
  <c r="W25" i="11" s="1"/>
  <c r="T25" i="11"/>
  <c r="X25" i="11" s="1"/>
  <c r="Z25" i="11" s="1"/>
  <c r="S25" i="11"/>
  <c r="Q25" i="11"/>
  <c r="K25" i="11"/>
  <c r="AH24" i="11"/>
  <c r="V24" i="11"/>
  <c r="AI240" i="11" s="1"/>
  <c r="T24" i="11"/>
  <c r="X24" i="11" s="1"/>
  <c r="Z24" i="11" s="1"/>
  <c r="S24" i="11"/>
  <c r="Q24" i="11"/>
  <c r="K24" i="11"/>
  <c r="AH23" i="11"/>
  <c r="AG23" i="11"/>
  <c r="V23" i="11"/>
  <c r="W23" i="11" s="1"/>
  <c r="T23" i="11"/>
  <c r="X23" i="11" s="1"/>
  <c r="Z23" i="11" s="1"/>
  <c r="S23" i="11"/>
  <c r="Q23" i="11"/>
  <c r="K23" i="11"/>
  <c r="AH22" i="11"/>
  <c r="V22" i="11"/>
  <c r="T22" i="11"/>
  <c r="X22" i="11" s="1"/>
  <c r="Z22" i="11" s="1"/>
  <c r="S22" i="11"/>
  <c r="Q22" i="11"/>
  <c r="K22" i="11"/>
  <c r="AH21" i="11"/>
  <c r="V21" i="11"/>
  <c r="W21" i="11" s="1"/>
  <c r="T21" i="11"/>
  <c r="X21" i="11" s="1"/>
  <c r="Z21" i="11" s="1"/>
  <c r="S21" i="11"/>
  <c r="Q21" i="11"/>
  <c r="K21" i="11"/>
  <c r="AH20" i="11"/>
  <c r="V20" i="11"/>
  <c r="T20" i="11"/>
  <c r="X20" i="11" s="1"/>
  <c r="Z20" i="11" s="1"/>
  <c r="S20" i="11"/>
  <c r="Q20" i="11"/>
  <c r="K20" i="11"/>
  <c r="AH19" i="11"/>
  <c r="V19" i="11"/>
  <c r="W19" i="11" s="1"/>
  <c r="T19" i="11"/>
  <c r="X19" i="11" s="1"/>
  <c r="Z19" i="11" s="1"/>
  <c r="S19" i="11"/>
  <c r="Q19" i="11"/>
  <c r="K19" i="11"/>
  <c r="AH18" i="11"/>
  <c r="V18" i="11"/>
  <c r="T18" i="11"/>
  <c r="X18" i="11" s="1"/>
  <c r="Z18" i="11" s="1"/>
  <c r="S18" i="11"/>
  <c r="Q18" i="11"/>
  <c r="K18" i="11"/>
  <c r="AH17" i="11"/>
  <c r="V17" i="11"/>
  <c r="W17" i="11" s="1"/>
  <c r="T17" i="11"/>
  <c r="X17" i="11" s="1"/>
  <c r="Z17" i="11" s="1"/>
  <c r="S17" i="11"/>
  <c r="Q17" i="11"/>
  <c r="K17" i="11"/>
  <c r="AH16" i="11"/>
  <c r="V16" i="11"/>
  <c r="T16" i="11"/>
  <c r="X16" i="11" s="1"/>
  <c r="Z16" i="11" s="1"/>
  <c r="S16" i="11"/>
  <c r="Q16" i="11"/>
  <c r="K16" i="11"/>
  <c r="AH15" i="11"/>
  <c r="V15" i="11"/>
  <c r="W15" i="11" s="1"/>
  <c r="T15" i="11"/>
  <c r="X15" i="11" s="1"/>
  <c r="Z15" i="11" s="1"/>
  <c r="S15" i="11"/>
  <c r="Q15" i="11"/>
  <c r="K15" i="11"/>
  <c r="AH14" i="11"/>
  <c r="V14" i="11"/>
  <c r="T14" i="11"/>
  <c r="X14" i="11" s="1"/>
  <c r="Z14" i="11" s="1"/>
  <c r="S14" i="11"/>
  <c r="Q14" i="11"/>
  <c r="K14" i="11"/>
  <c r="AH13" i="11"/>
  <c r="V13" i="11"/>
  <c r="W13" i="11" s="1"/>
  <c r="T13" i="11"/>
  <c r="X13" i="11" s="1"/>
  <c r="Z13" i="11" s="1"/>
  <c r="S13" i="11"/>
  <c r="Q13" i="11"/>
  <c r="K13" i="11"/>
  <c r="AH12" i="11"/>
  <c r="V12" i="11"/>
  <c r="T12" i="11"/>
  <c r="X12" i="11" s="1"/>
  <c r="Z12" i="11" s="1"/>
  <c r="S12" i="11"/>
  <c r="Q12" i="11"/>
  <c r="K12" i="11"/>
  <c r="AH11" i="11"/>
  <c r="AG11" i="11"/>
  <c r="V11" i="11"/>
  <c r="W11" i="11" s="1"/>
  <c r="T11" i="11"/>
  <c r="X11" i="11" s="1"/>
  <c r="Z11" i="11" s="1"/>
  <c r="S11" i="11"/>
  <c r="Q11" i="11"/>
  <c r="K11" i="11"/>
  <c r="AH10" i="11"/>
  <c r="V10" i="11"/>
  <c r="T10" i="11"/>
  <c r="X10" i="11" s="1"/>
  <c r="Z10" i="11" s="1"/>
  <c r="S10" i="11"/>
  <c r="Q10" i="11"/>
  <c r="K10" i="11"/>
  <c r="AH9" i="11"/>
  <c r="V9" i="11"/>
  <c r="W9" i="11" s="1"/>
  <c r="T9" i="11"/>
  <c r="X9" i="11" s="1"/>
  <c r="Z9" i="11" s="1"/>
  <c r="S9" i="11"/>
  <c r="Q9" i="11"/>
  <c r="K9" i="11"/>
  <c r="AH8" i="11"/>
  <c r="V8" i="11"/>
  <c r="T8" i="11"/>
  <c r="X8" i="11" s="1"/>
  <c r="Z8" i="11" s="1"/>
  <c r="S8" i="11"/>
  <c r="Q8" i="11"/>
  <c r="K8" i="11"/>
  <c r="AH7" i="11"/>
  <c r="AG7" i="11"/>
  <c r="V7" i="11"/>
  <c r="W7" i="11" s="1"/>
  <c r="T7" i="11"/>
  <c r="X7" i="11" s="1"/>
  <c r="Z7" i="11" s="1"/>
  <c r="S7" i="11"/>
  <c r="Q7" i="11"/>
  <c r="K7" i="11"/>
  <c r="AH6" i="11"/>
  <c r="V6" i="11"/>
  <c r="T6" i="11"/>
  <c r="X6" i="11" s="1"/>
  <c r="Z6" i="11" s="1"/>
  <c r="S6" i="11"/>
  <c r="Q6" i="11"/>
  <c r="K6" i="11"/>
  <c r="AH5" i="11"/>
  <c r="V5" i="11"/>
  <c r="W5" i="11" s="1"/>
  <c r="T5" i="11"/>
  <c r="X5" i="11" s="1"/>
  <c r="Z5" i="11" s="1"/>
  <c r="S5" i="11"/>
  <c r="Q5" i="11"/>
  <c r="K5" i="11"/>
  <c r="AH4" i="11"/>
  <c r="V4" i="11"/>
  <c r="T4" i="11"/>
  <c r="X4" i="11" s="1"/>
  <c r="Z4" i="11" s="1"/>
  <c r="S4" i="11"/>
  <c r="Q4" i="11"/>
  <c r="K4" i="11"/>
  <c r="AH3" i="11"/>
  <c r="AG3" i="11"/>
  <c r="V3" i="11"/>
  <c r="W3" i="11" s="1"/>
  <c r="T3" i="11"/>
  <c r="X3" i="11" s="1"/>
  <c r="Z3" i="11" s="1"/>
  <c r="S3" i="11"/>
  <c r="Q3" i="11"/>
  <c r="K3" i="11"/>
  <c r="AH2" i="11"/>
  <c r="V2" i="11"/>
  <c r="AI260" i="11" s="1"/>
  <c r="T2" i="11"/>
  <c r="X2" i="11" s="1"/>
  <c r="Z2" i="11" s="1"/>
  <c r="S2" i="11"/>
  <c r="Q2" i="11"/>
  <c r="K2" i="11"/>
  <c r="AL267" i="10"/>
  <c r="AI267" i="10"/>
  <c r="AH267" i="10"/>
  <c r="AK267" i="10" s="1"/>
  <c r="AL266" i="10"/>
  <c r="AM266" i="10" s="1"/>
  <c r="AP266" i="10" s="1"/>
  <c r="AI266" i="10"/>
  <c r="AH266" i="10"/>
  <c r="AK266" i="10" s="1"/>
  <c r="AL265" i="10"/>
  <c r="AN265" i="10" s="1"/>
  <c r="AI265" i="10"/>
  <c r="AH265" i="10"/>
  <c r="AK265" i="10" s="1"/>
  <c r="AL264" i="10"/>
  <c r="AN264" i="10" s="1"/>
  <c r="AI264" i="10"/>
  <c r="AH264" i="10"/>
  <c r="AL263" i="10"/>
  <c r="AN263" i="10" s="1"/>
  <c r="AI263" i="10"/>
  <c r="AH263" i="10"/>
  <c r="AL262" i="10"/>
  <c r="AN262" i="10" s="1"/>
  <c r="AI262" i="10"/>
  <c r="AH262" i="10"/>
  <c r="AL261" i="10"/>
  <c r="AN261" i="10" s="1"/>
  <c r="AH261" i="10"/>
  <c r="AL260" i="10"/>
  <c r="AN260" i="10" s="1"/>
  <c r="AI260" i="10"/>
  <c r="AH260" i="10"/>
  <c r="AL259" i="10"/>
  <c r="AN259" i="10" s="1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H254" i="10"/>
  <c r="AL253" i="10"/>
  <c r="AN253" i="10" s="1"/>
  <c r="AI253" i="10"/>
  <c r="AH253" i="10"/>
  <c r="AL252" i="10"/>
  <c r="AN252" i="10" s="1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H242" i="10"/>
  <c r="AL241" i="10"/>
  <c r="AN241" i="10" s="1"/>
  <c r="AI241" i="10"/>
  <c r="AH241" i="10"/>
  <c r="AL240" i="10"/>
  <c r="AN240" i="10" s="1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L226" i="10"/>
  <c r="AN226" i="10" s="1"/>
  <c r="AI226" i="10"/>
  <c r="AH226" i="10"/>
  <c r="AL225" i="10"/>
  <c r="AN225" i="10" s="1"/>
  <c r="AI225" i="10"/>
  <c r="AH225" i="10"/>
  <c r="AL224" i="10"/>
  <c r="AN224" i="10" s="1"/>
  <c r="AI224" i="10"/>
  <c r="AH224" i="10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K220" i="10" s="1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K206" i="10" s="1"/>
  <c r="AP205" i="10"/>
  <c r="AN205" i="10"/>
  <c r="AI205" i="10"/>
  <c r="AH205" i="10"/>
  <c r="AK205" i="10" s="1"/>
  <c r="AL204" i="10"/>
  <c r="AN204" i="10" s="1"/>
  <c r="AI204" i="10"/>
  <c r="AH204" i="10"/>
  <c r="AK204" i="10" s="1"/>
  <c r="AL203" i="10"/>
  <c r="AN203" i="10" s="1"/>
  <c r="AI203" i="10"/>
  <c r="AH203" i="10"/>
  <c r="AH200" i="10"/>
  <c r="V200" i="10"/>
  <c r="W200" i="10" s="1"/>
  <c r="T200" i="10"/>
  <c r="X200" i="10" s="1"/>
  <c r="Z200" i="10" s="1"/>
  <c r="S200" i="10"/>
  <c r="Q200" i="10"/>
  <c r="K200" i="10"/>
  <c r="AH199" i="10"/>
  <c r="V199" i="10"/>
  <c r="W199" i="10" s="1"/>
  <c r="T199" i="10"/>
  <c r="X199" i="10" s="1"/>
  <c r="Z199" i="10" s="1"/>
  <c r="S199" i="10"/>
  <c r="Q199" i="10"/>
  <c r="AH198" i="10"/>
  <c r="V198" i="10"/>
  <c r="W198" i="10" s="1"/>
  <c r="T198" i="10"/>
  <c r="X198" i="10" s="1"/>
  <c r="Z198" i="10" s="1"/>
  <c r="S198" i="10"/>
  <c r="Q198" i="10"/>
  <c r="AH197" i="10"/>
  <c r="W197" i="10"/>
  <c r="V197" i="10"/>
  <c r="T197" i="10"/>
  <c r="X197" i="10" s="1"/>
  <c r="Z197" i="10" s="1"/>
  <c r="S197" i="10"/>
  <c r="Q197" i="10"/>
  <c r="AH196" i="10"/>
  <c r="W196" i="10"/>
  <c r="V196" i="10"/>
  <c r="T196" i="10"/>
  <c r="X196" i="10" s="1"/>
  <c r="Z196" i="10" s="1"/>
  <c r="S196" i="10"/>
  <c r="Q196" i="10"/>
  <c r="AH195" i="10"/>
  <c r="W195" i="10"/>
  <c r="V195" i="10"/>
  <c r="T195" i="10"/>
  <c r="X195" i="10" s="1"/>
  <c r="Z195" i="10" s="1"/>
  <c r="S195" i="10"/>
  <c r="Q195" i="10"/>
  <c r="AH194" i="10"/>
  <c r="W194" i="10"/>
  <c r="V194" i="10"/>
  <c r="T194" i="10"/>
  <c r="X194" i="10" s="1"/>
  <c r="Z194" i="10" s="1"/>
  <c r="S194" i="10"/>
  <c r="Q194" i="10"/>
  <c r="AH193" i="10"/>
  <c r="W193" i="10"/>
  <c r="V193" i="10"/>
  <c r="T193" i="10"/>
  <c r="X193" i="10" s="1"/>
  <c r="Z193" i="10" s="1"/>
  <c r="S193" i="10"/>
  <c r="Q193" i="10"/>
  <c r="AH192" i="10"/>
  <c r="W192" i="10"/>
  <c r="V192" i="10"/>
  <c r="T192" i="10"/>
  <c r="X192" i="10" s="1"/>
  <c r="Z192" i="10" s="1"/>
  <c r="S192" i="10"/>
  <c r="Q192" i="10"/>
  <c r="AH191" i="10"/>
  <c r="W191" i="10"/>
  <c r="V191" i="10"/>
  <c r="T191" i="10"/>
  <c r="X191" i="10" s="1"/>
  <c r="Z191" i="10" s="1"/>
  <c r="S191" i="10"/>
  <c r="Q191" i="10"/>
  <c r="AH190" i="10"/>
  <c r="W190" i="10"/>
  <c r="V190" i="10"/>
  <c r="T190" i="10"/>
  <c r="X190" i="10" s="1"/>
  <c r="Z190" i="10" s="1"/>
  <c r="S190" i="10"/>
  <c r="Q190" i="10"/>
  <c r="AH189" i="10"/>
  <c r="W189" i="10"/>
  <c r="V189" i="10"/>
  <c r="T189" i="10"/>
  <c r="X189" i="10" s="1"/>
  <c r="Z189" i="10" s="1"/>
  <c r="S189" i="10"/>
  <c r="Q189" i="10"/>
  <c r="AH188" i="10"/>
  <c r="W188" i="10"/>
  <c r="V188" i="10"/>
  <c r="T188" i="10"/>
  <c r="X188" i="10" s="1"/>
  <c r="Z188" i="10" s="1"/>
  <c r="S188" i="10"/>
  <c r="Q188" i="10"/>
  <c r="AH187" i="10"/>
  <c r="W187" i="10"/>
  <c r="V187" i="10"/>
  <c r="T187" i="10"/>
  <c r="X187" i="10" s="1"/>
  <c r="Z187" i="10" s="1"/>
  <c r="S187" i="10"/>
  <c r="Q187" i="10"/>
  <c r="AH186" i="10"/>
  <c r="W186" i="10"/>
  <c r="V186" i="10"/>
  <c r="T186" i="10"/>
  <c r="X186" i="10" s="1"/>
  <c r="Z186" i="10" s="1"/>
  <c r="S186" i="10"/>
  <c r="Q186" i="10"/>
  <c r="AH185" i="10"/>
  <c r="W185" i="10"/>
  <c r="V185" i="10"/>
  <c r="T185" i="10"/>
  <c r="X185" i="10" s="1"/>
  <c r="Z185" i="10" s="1"/>
  <c r="S185" i="10"/>
  <c r="Q185" i="10"/>
  <c r="AH184" i="10"/>
  <c r="W184" i="10"/>
  <c r="V184" i="10"/>
  <c r="T184" i="10"/>
  <c r="X184" i="10" s="1"/>
  <c r="Z184" i="10" s="1"/>
  <c r="S184" i="10"/>
  <c r="Q184" i="10"/>
  <c r="AH183" i="10"/>
  <c r="W183" i="10"/>
  <c r="V183" i="10"/>
  <c r="T183" i="10"/>
  <c r="X183" i="10" s="1"/>
  <c r="Z183" i="10" s="1"/>
  <c r="S183" i="10"/>
  <c r="Q183" i="10"/>
  <c r="AH182" i="10"/>
  <c r="W182" i="10"/>
  <c r="V182" i="10"/>
  <c r="T182" i="10"/>
  <c r="X182" i="10" s="1"/>
  <c r="Z182" i="10" s="1"/>
  <c r="S182" i="10"/>
  <c r="Q182" i="10"/>
  <c r="AH181" i="10"/>
  <c r="W181" i="10"/>
  <c r="V181" i="10"/>
  <c r="T181" i="10"/>
  <c r="X181" i="10" s="1"/>
  <c r="Z181" i="10" s="1"/>
  <c r="S181" i="10"/>
  <c r="Q181" i="10"/>
  <c r="AH180" i="10"/>
  <c r="W180" i="10"/>
  <c r="V180" i="10"/>
  <c r="T180" i="10"/>
  <c r="X180" i="10" s="1"/>
  <c r="Z180" i="10" s="1"/>
  <c r="S180" i="10"/>
  <c r="Q180" i="10"/>
  <c r="AH179" i="10"/>
  <c r="W179" i="10"/>
  <c r="V179" i="10"/>
  <c r="T179" i="10"/>
  <c r="X179" i="10" s="1"/>
  <c r="Z179" i="10" s="1"/>
  <c r="S179" i="10"/>
  <c r="Q179" i="10"/>
  <c r="AH178" i="10"/>
  <c r="W178" i="10"/>
  <c r="V178" i="10"/>
  <c r="T178" i="10"/>
  <c r="X178" i="10" s="1"/>
  <c r="Z178" i="10" s="1"/>
  <c r="S178" i="10"/>
  <c r="Q178" i="10"/>
  <c r="AH177" i="10"/>
  <c r="W177" i="10"/>
  <c r="V177" i="10"/>
  <c r="T177" i="10"/>
  <c r="X177" i="10" s="1"/>
  <c r="Z177" i="10" s="1"/>
  <c r="S177" i="10"/>
  <c r="Q177" i="10"/>
  <c r="AH176" i="10"/>
  <c r="W176" i="10"/>
  <c r="V176" i="10"/>
  <c r="T176" i="10"/>
  <c r="X176" i="10" s="1"/>
  <c r="Z176" i="10" s="1"/>
  <c r="S176" i="10"/>
  <c r="Q176" i="10"/>
  <c r="AH175" i="10"/>
  <c r="W175" i="10"/>
  <c r="V175" i="10"/>
  <c r="T175" i="10"/>
  <c r="X175" i="10" s="1"/>
  <c r="Z175" i="10" s="1"/>
  <c r="S175" i="10"/>
  <c r="Q175" i="10"/>
  <c r="AH174" i="10"/>
  <c r="W174" i="10"/>
  <c r="V174" i="10"/>
  <c r="T174" i="10"/>
  <c r="X174" i="10" s="1"/>
  <c r="Z174" i="10" s="1"/>
  <c r="S174" i="10"/>
  <c r="Q174" i="10"/>
  <c r="AH173" i="10"/>
  <c r="W173" i="10"/>
  <c r="V173" i="10"/>
  <c r="T173" i="10"/>
  <c r="X173" i="10" s="1"/>
  <c r="Z173" i="10" s="1"/>
  <c r="S173" i="10"/>
  <c r="Q173" i="10"/>
  <c r="AH172" i="10"/>
  <c r="W172" i="10"/>
  <c r="V172" i="10"/>
  <c r="T172" i="10"/>
  <c r="X172" i="10" s="1"/>
  <c r="Z172" i="10" s="1"/>
  <c r="S172" i="10"/>
  <c r="Q172" i="10"/>
  <c r="AH171" i="10"/>
  <c r="W171" i="10"/>
  <c r="V171" i="10"/>
  <c r="T171" i="10"/>
  <c r="X171" i="10" s="1"/>
  <c r="Z171" i="10" s="1"/>
  <c r="S171" i="10"/>
  <c r="Q171" i="10"/>
  <c r="AH170" i="10"/>
  <c r="W170" i="10"/>
  <c r="V170" i="10"/>
  <c r="T170" i="10"/>
  <c r="X170" i="10" s="1"/>
  <c r="Z170" i="10" s="1"/>
  <c r="S170" i="10"/>
  <c r="Q170" i="10"/>
  <c r="AH169" i="10"/>
  <c r="W169" i="10"/>
  <c r="V169" i="10"/>
  <c r="T169" i="10"/>
  <c r="X169" i="10" s="1"/>
  <c r="Z169" i="10" s="1"/>
  <c r="S169" i="10"/>
  <c r="Q169" i="10"/>
  <c r="AH168" i="10"/>
  <c r="W168" i="10"/>
  <c r="V168" i="10"/>
  <c r="T168" i="10"/>
  <c r="X168" i="10" s="1"/>
  <c r="Z168" i="10" s="1"/>
  <c r="S168" i="10"/>
  <c r="Q168" i="10"/>
  <c r="AH167" i="10"/>
  <c r="W167" i="10"/>
  <c r="V167" i="10"/>
  <c r="T167" i="10"/>
  <c r="X167" i="10" s="1"/>
  <c r="Z167" i="10" s="1"/>
  <c r="S167" i="10"/>
  <c r="Q167" i="10"/>
  <c r="AH166" i="10"/>
  <c r="W166" i="10"/>
  <c r="V166" i="10"/>
  <c r="T166" i="10"/>
  <c r="X166" i="10" s="1"/>
  <c r="Z166" i="10" s="1"/>
  <c r="S166" i="10"/>
  <c r="Q166" i="10"/>
  <c r="AH165" i="10"/>
  <c r="W165" i="10"/>
  <c r="V165" i="10"/>
  <c r="T165" i="10"/>
  <c r="X165" i="10" s="1"/>
  <c r="Z165" i="10" s="1"/>
  <c r="S165" i="10"/>
  <c r="Q165" i="10"/>
  <c r="AH164" i="10"/>
  <c r="W164" i="10"/>
  <c r="V164" i="10"/>
  <c r="T164" i="10"/>
  <c r="X164" i="10" s="1"/>
  <c r="Z164" i="10" s="1"/>
  <c r="S164" i="10"/>
  <c r="Q164" i="10"/>
  <c r="AH163" i="10"/>
  <c r="W163" i="10"/>
  <c r="V163" i="10"/>
  <c r="T163" i="10"/>
  <c r="X163" i="10" s="1"/>
  <c r="Z163" i="10" s="1"/>
  <c r="S163" i="10"/>
  <c r="Q163" i="10"/>
  <c r="AH162" i="10"/>
  <c r="W162" i="10"/>
  <c r="V162" i="10"/>
  <c r="T162" i="10"/>
  <c r="X162" i="10" s="1"/>
  <c r="Z162" i="10" s="1"/>
  <c r="S162" i="10"/>
  <c r="Q162" i="10"/>
  <c r="AH161" i="10"/>
  <c r="W161" i="10"/>
  <c r="V161" i="10"/>
  <c r="T161" i="10"/>
  <c r="X161" i="10" s="1"/>
  <c r="Z161" i="10" s="1"/>
  <c r="S161" i="10"/>
  <c r="Q161" i="10"/>
  <c r="AH160" i="10"/>
  <c r="W160" i="10"/>
  <c r="V160" i="10"/>
  <c r="T160" i="10"/>
  <c r="X160" i="10" s="1"/>
  <c r="Z160" i="10" s="1"/>
  <c r="S160" i="10"/>
  <c r="Q160" i="10"/>
  <c r="AH159" i="10"/>
  <c r="W159" i="10"/>
  <c r="V159" i="10"/>
  <c r="T159" i="10"/>
  <c r="X159" i="10" s="1"/>
  <c r="Z159" i="10" s="1"/>
  <c r="S159" i="10"/>
  <c r="Q159" i="10"/>
  <c r="AH158" i="10"/>
  <c r="W158" i="10"/>
  <c r="V158" i="10"/>
  <c r="T158" i="10"/>
  <c r="X158" i="10" s="1"/>
  <c r="Z158" i="10" s="1"/>
  <c r="S158" i="10"/>
  <c r="Q158" i="10"/>
  <c r="AH157" i="10"/>
  <c r="W157" i="10"/>
  <c r="V157" i="10"/>
  <c r="T157" i="10"/>
  <c r="X157" i="10" s="1"/>
  <c r="Z157" i="10" s="1"/>
  <c r="S157" i="10"/>
  <c r="Q157" i="10"/>
  <c r="AH156" i="10"/>
  <c r="W156" i="10"/>
  <c r="V156" i="10"/>
  <c r="T156" i="10"/>
  <c r="X156" i="10" s="1"/>
  <c r="Z156" i="10" s="1"/>
  <c r="S156" i="10"/>
  <c r="Q156" i="10"/>
  <c r="AH155" i="10"/>
  <c r="W155" i="10"/>
  <c r="V155" i="10"/>
  <c r="T155" i="10"/>
  <c r="X155" i="10" s="1"/>
  <c r="Z155" i="10" s="1"/>
  <c r="S155" i="10"/>
  <c r="Q155" i="10"/>
  <c r="AH154" i="10"/>
  <c r="W154" i="10"/>
  <c r="V154" i="10"/>
  <c r="T154" i="10"/>
  <c r="X154" i="10" s="1"/>
  <c r="Z154" i="10" s="1"/>
  <c r="S154" i="10"/>
  <c r="Q154" i="10"/>
  <c r="AH153" i="10"/>
  <c r="W153" i="10"/>
  <c r="V153" i="10"/>
  <c r="T153" i="10"/>
  <c r="X153" i="10" s="1"/>
  <c r="Z153" i="10" s="1"/>
  <c r="S153" i="10"/>
  <c r="Q153" i="10"/>
  <c r="AH152" i="10"/>
  <c r="W152" i="10"/>
  <c r="V152" i="10"/>
  <c r="T152" i="10"/>
  <c r="X152" i="10" s="1"/>
  <c r="Z152" i="10" s="1"/>
  <c r="S152" i="10"/>
  <c r="Q152" i="10"/>
  <c r="AH151" i="10"/>
  <c r="W151" i="10"/>
  <c r="V151" i="10"/>
  <c r="T151" i="10"/>
  <c r="X151" i="10" s="1"/>
  <c r="Z151" i="10" s="1"/>
  <c r="S151" i="10"/>
  <c r="Q151" i="10"/>
  <c r="AH150" i="10"/>
  <c r="W150" i="10"/>
  <c r="V150" i="10"/>
  <c r="T150" i="10"/>
  <c r="X150" i="10" s="1"/>
  <c r="Z150" i="10" s="1"/>
  <c r="S150" i="10"/>
  <c r="Q150" i="10"/>
  <c r="AH149" i="10"/>
  <c r="W149" i="10"/>
  <c r="V149" i="10"/>
  <c r="T149" i="10"/>
  <c r="X149" i="10" s="1"/>
  <c r="Z149" i="10" s="1"/>
  <c r="S149" i="10"/>
  <c r="Q149" i="10"/>
  <c r="AH148" i="10"/>
  <c r="W148" i="10"/>
  <c r="V148" i="10"/>
  <c r="T148" i="10"/>
  <c r="X148" i="10" s="1"/>
  <c r="Z148" i="10" s="1"/>
  <c r="S148" i="10"/>
  <c r="Q148" i="10"/>
  <c r="AH147" i="10"/>
  <c r="W147" i="10"/>
  <c r="V147" i="10"/>
  <c r="T147" i="10"/>
  <c r="X147" i="10" s="1"/>
  <c r="Z147" i="10" s="1"/>
  <c r="S147" i="10"/>
  <c r="Q147" i="10"/>
  <c r="AH146" i="10"/>
  <c r="W146" i="10"/>
  <c r="V146" i="10"/>
  <c r="T146" i="10"/>
  <c r="X146" i="10" s="1"/>
  <c r="Z146" i="10" s="1"/>
  <c r="S146" i="10"/>
  <c r="Q146" i="10"/>
  <c r="AH145" i="10"/>
  <c r="W145" i="10"/>
  <c r="V145" i="10"/>
  <c r="T145" i="10"/>
  <c r="X145" i="10" s="1"/>
  <c r="Z145" i="10" s="1"/>
  <c r="S145" i="10"/>
  <c r="Q145" i="10"/>
  <c r="AH144" i="10"/>
  <c r="W144" i="10"/>
  <c r="V144" i="10"/>
  <c r="T144" i="10"/>
  <c r="X144" i="10" s="1"/>
  <c r="Z144" i="10" s="1"/>
  <c r="S144" i="10"/>
  <c r="Q144" i="10"/>
  <c r="AH143" i="10"/>
  <c r="W143" i="10"/>
  <c r="V143" i="10"/>
  <c r="T143" i="10"/>
  <c r="X143" i="10" s="1"/>
  <c r="Z143" i="10" s="1"/>
  <c r="S143" i="10"/>
  <c r="Q143" i="10"/>
  <c r="AH142" i="10"/>
  <c r="W142" i="10"/>
  <c r="V142" i="10"/>
  <c r="T142" i="10"/>
  <c r="X142" i="10" s="1"/>
  <c r="Z142" i="10" s="1"/>
  <c r="S142" i="10"/>
  <c r="Q142" i="10"/>
  <c r="AH141" i="10"/>
  <c r="W141" i="10"/>
  <c r="V141" i="10"/>
  <c r="T141" i="10"/>
  <c r="X141" i="10" s="1"/>
  <c r="Z141" i="10" s="1"/>
  <c r="S141" i="10"/>
  <c r="Q141" i="10"/>
  <c r="AH140" i="10"/>
  <c r="W140" i="10"/>
  <c r="V140" i="10"/>
  <c r="T140" i="10"/>
  <c r="X140" i="10" s="1"/>
  <c r="Z140" i="10" s="1"/>
  <c r="S140" i="10"/>
  <c r="Q140" i="10"/>
  <c r="AH139" i="10"/>
  <c r="W139" i="10"/>
  <c r="V139" i="10"/>
  <c r="T139" i="10"/>
  <c r="X139" i="10" s="1"/>
  <c r="Z139" i="10" s="1"/>
  <c r="S139" i="10"/>
  <c r="Q139" i="10"/>
  <c r="AH138" i="10"/>
  <c r="W138" i="10"/>
  <c r="V138" i="10"/>
  <c r="T138" i="10"/>
  <c r="X138" i="10" s="1"/>
  <c r="Z138" i="10" s="1"/>
  <c r="S138" i="10"/>
  <c r="Q138" i="10"/>
  <c r="AH137" i="10"/>
  <c r="W137" i="10"/>
  <c r="V137" i="10"/>
  <c r="T137" i="10"/>
  <c r="X137" i="10" s="1"/>
  <c r="Z137" i="10" s="1"/>
  <c r="S137" i="10"/>
  <c r="Q137" i="10"/>
  <c r="AH136" i="10"/>
  <c r="W136" i="10"/>
  <c r="V136" i="10"/>
  <c r="T136" i="10"/>
  <c r="X136" i="10" s="1"/>
  <c r="Z136" i="10" s="1"/>
  <c r="S136" i="10"/>
  <c r="Q136" i="10"/>
  <c r="AH135" i="10"/>
  <c r="W135" i="10"/>
  <c r="V135" i="10"/>
  <c r="T135" i="10"/>
  <c r="X135" i="10" s="1"/>
  <c r="Z135" i="10" s="1"/>
  <c r="S135" i="10"/>
  <c r="Q135" i="10"/>
  <c r="AH134" i="10"/>
  <c r="W134" i="10"/>
  <c r="V134" i="10"/>
  <c r="T134" i="10"/>
  <c r="X134" i="10" s="1"/>
  <c r="Z134" i="10" s="1"/>
  <c r="S134" i="10"/>
  <c r="Q134" i="10"/>
  <c r="AH133" i="10"/>
  <c r="W133" i="10"/>
  <c r="V133" i="10"/>
  <c r="T133" i="10"/>
  <c r="X133" i="10" s="1"/>
  <c r="Z133" i="10" s="1"/>
  <c r="S133" i="10"/>
  <c r="Q133" i="10"/>
  <c r="AH132" i="10"/>
  <c r="W132" i="10"/>
  <c r="V132" i="10"/>
  <c r="T132" i="10"/>
  <c r="X132" i="10" s="1"/>
  <c r="Z132" i="10" s="1"/>
  <c r="S132" i="10"/>
  <c r="Q132" i="10"/>
  <c r="AH131" i="10"/>
  <c r="W131" i="10"/>
  <c r="V131" i="10"/>
  <c r="T131" i="10"/>
  <c r="X131" i="10" s="1"/>
  <c r="Z131" i="10" s="1"/>
  <c r="S131" i="10"/>
  <c r="Q131" i="10"/>
  <c r="AH130" i="10"/>
  <c r="W130" i="10"/>
  <c r="V130" i="10"/>
  <c r="T130" i="10"/>
  <c r="X130" i="10" s="1"/>
  <c r="Z130" i="10" s="1"/>
  <c r="S130" i="10"/>
  <c r="Q130" i="10"/>
  <c r="AH129" i="10"/>
  <c r="W129" i="10"/>
  <c r="V129" i="10"/>
  <c r="T129" i="10"/>
  <c r="X129" i="10" s="1"/>
  <c r="Z129" i="10" s="1"/>
  <c r="S129" i="10"/>
  <c r="Q129" i="10"/>
  <c r="AH128" i="10"/>
  <c r="W128" i="10"/>
  <c r="V128" i="10"/>
  <c r="T128" i="10"/>
  <c r="X128" i="10" s="1"/>
  <c r="Z128" i="10" s="1"/>
  <c r="S128" i="10"/>
  <c r="Q128" i="10"/>
  <c r="AH127" i="10"/>
  <c r="W127" i="10"/>
  <c r="V127" i="10"/>
  <c r="T127" i="10"/>
  <c r="X127" i="10" s="1"/>
  <c r="Z127" i="10" s="1"/>
  <c r="S127" i="10"/>
  <c r="Q127" i="10"/>
  <c r="AH126" i="10"/>
  <c r="W126" i="10"/>
  <c r="V126" i="10"/>
  <c r="T126" i="10"/>
  <c r="X126" i="10" s="1"/>
  <c r="Z126" i="10" s="1"/>
  <c r="S126" i="10"/>
  <c r="Q126" i="10"/>
  <c r="AH125" i="10"/>
  <c r="W125" i="10"/>
  <c r="V125" i="10"/>
  <c r="T125" i="10"/>
  <c r="X125" i="10" s="1"/>
  <c r="Z125" i="10" s="1"/>
  <c r="S125" i="10"/>
  <c r="Q125" i="10"/>
  <c r="AH124" i="10"/>
  <c r="W124" i="10"/>
  <c r="V124" i="10"/>
  <c r="T124" i="10"/>
  <c r="X124" i="10" s="1"/>
  <c r="Z124" i="10" s="1"/>
  <c r="S124" i="10"/>
  <c r="Q124" i="10"/>
  <c r="AH123" i="10"/>
  <c r="W123" i="10"/>
  <c r="V123" i="10"/>
  <c r="T123" i="10"/>
  <c r="X123" i="10" s="1"/>
  <c r="Z123" i="10" s="1"/>
  <c r="S123" i="10"/>
  <c r="Q123" i="10"/>
  <c r="AH122" i="10"/>
  <c r="W122" i="10"/>
  <c r="V122" i="10"/>
  <c r="T122" i="10"/>
  <c r="X122" i="10" s="1"/>
  <c r="Z122" i="10" s="1"/>
  <c r="S122" i="10"/>
  <c r="Q122" i="10"/>
  <c r="AH121" i="10"/>
  <c r="W121" i="10"/>
  <c r="V121" i="10"/>
  <c r="T121" i="10"/>
  <c r="X121" i="10" s="1"/>
  <c r="Z121" i="10" s="1"/>
  <c r="S121" i="10"/>
  <c r="Q121" i="10"/>
  <c r="AH120" i="10"/>
  <c r="W120" i="10"/>
  <c r="V120" i="10"/>
  <c r="T120" i="10"/>
  <c r="X120" i="10" s="1"/>
  <c r="Z120" i="10" s="1"/>
  <c r="S120" i="10"/>
  <c r="Q120" i="10"/>
  <c r="AH119" i="10"/>
  <c r="W119" i="10"/>
  <c r="V119" i="10"/>
  <c r="T119" i="10"/>
  <c r="X119" i="10" s="1"/>
  <c r="Z119" i="10" s="1"/>
  <c r="S119" i="10"/>
  <c r="Q119" i="10"/>
  <c r="AH118" i="10"/>
  <c r="W118" i="10"/>
  <c r="V118" i="10"/>
  <c r="T118" i="10"/>
  <c r="X118" i="10" s="1"/>
  <c r="Z118" i="10" s="1"/>
  <c r="S118" i="10"/>
  <c r="Q118" i="10"/>
  <c r="AH117" i="10"/>
  <c r="W117" i="10"/>
  <c r="V117" i="10"/>
  <c r="T117" i="10"/>
  <c r="X117" i="10" s="1"/>
  <c r="Z117" i="10" s="1"/>
  <c r="S117" i="10"/>
  <c r="Q117" i="10"/>
  <c r="AH116" i="10"/>
  <c r="W116" i="10"/>
  <c r="V116" i="10"/>
  <c r="T116" i="10"/>
  <c r="X116" i="10" s="1"/>
  <c r="Z116" i="10" s="1"/>
  <c r="S116" i="10"/>
  <c r="Q116" i="10"/>
  <c r="AH115" i="10"/>
  <c r="W115" i="10"/>
  <c r="V115" i="10"/>
  <c r="T115" i="10"/>
  <c r="X115" i="10" s="1"/>
  <c r="Z115" i="10" s="1"/>
  <c r="S115" i="10"/>
  <c r="Q115" i="10"/>
  <c r="AH114" i="10"/>
  <c r="W114" i="10"/>
  <c r="V114" i="10"/>
  <c r="T114" i="10"/>
  <c r="X114" i="10" s="1"/>
  <c r="Z114" i="10" s="1"/>
  <c r="S114" i="10"/>
  <c r="Q114" i="10"/>
  <c r="AH113" i="10"/>
  <c r="W113" i="10"/>
  <c r="V113" i="10"/>
  <c r="T113" i="10"/>
  <c r="X113" i="10" s="1"/>
  <c r="Z113" i="10" s="1"/>
  <c r="S113" i="10"/>
  <c r="Q113" i="10"/>
  <c r="AH112" i="10"/>
  <c r="W112" i="10"/>
  <c r="V112" i="10"/>
  <c r="T112" i="10"/>
  <c r="X112" i="10" s="1"/>
  <c r="Z112" i="10" s="1"/>
  <c r="S112" i="10"/>
  <c r="Q112" i="10"/>
  <c r="AH111" i="10"/>
  <c r="W111" i="10"/>
  <c r="V111" i="10"/>
  <c r="T111" i="10"/>
  <c r="X111" i="10" s="1"/>
  <c r="Z111" i="10" s="1"/>
  <c r="S111" i="10"/>
  <c r="Q111" i="10"/>
  <c r="AH110" i="10"/>
  <c r="W110" i="10"/>
  <c r="V110" i="10"/>
  <c r="T110" i="10"/>
  <c r="X110" i="10" s="1"/>
  <c r="Z110" i="10" s="1"/>
  <c r="S110" i="10"/>
  <c r="Q110" i="10"/>
  <c r="AH109" i="10"/>
  <c r="W109" i="10"/>
  <c r="V109" i="10"/>
  <c r="T109" i="10"/>
  <c r="X109" i="10" s="1"/>
  <c r="Z109" i="10" s="1"/>
  <c r="S109" i="10"/>
  <c r="Q109" i="10"/>
  <c r="AH108" i="10"/>
  <c r="W108" i="10"/>
  <c r="V108" i="10"/>
  <c r="T108" i="10"/>
  <c r="X108" i="10" s="1"/>
  <c r="Z108" i="10" s="1"/>
  <c r="S108" i="10"/>
  <c r="Q108" i="10"/>
  <c r="AH107" i="10"/>
  <c r="W107" i="10"/>
  <c r="V107" i="10"/>
  <c r="T107" i="10"/>
  <c r="X107" i="10" s="1"/>
  <c r="Z107" i="10" s="1"/>
  <c r="S107" i="10"/>
  <c r="Q107" i="10"/>
  <c r="AH106" i="10"/>
  <c r="W106" i="10"/>
  <c r="V106" i="10"/>
  <c r="T106" i="10"/>
  <c r="X106" i="10" s="1"/>
  <c r="Z106" i="10" s="1"/>
  <c r="S106" i="10"/>
  <c r="Q106" i="10"/>
  <c r="AH105" i="10"/>
  <c r="W105" i="10"/>
  <c r="V105" i="10"/>
  <c r="T105" i="10"/>
  <c r="X105" i="10" s="1"/>
  <c r="Z105" i="10" s="1"/>
  <c r="S105" i="10"/>
  <c r="Q105" i="10"/>
  <c r="AH104" i="10"/>
  <c r="W104" i="10"/>
  <c r="V104" i="10"/>
  <c r="T104" i="10"/>
  <c r="X104" i="10" s="1"/>
  <c r="Z104" i="10" s="1"/>
  <c r="S104" i="10"/>
  <c r="Q104" i="10"/>
  <c r="AH103" i="10"/>
  <c r="W103" i="10"/>
  <c r="V103" i="10"/>
  <c r="T103" i="10"/>
  <c r="X103" i="10" s="1"/>
  <c r="Z103" i="10" s="1"/>
  <c r="S103" i="10"/>
  <c r="Q103" i="10"/>
  <c r="AH102" i="10"/>
  <c r="W102" i="10"/>
  <c r="V102" i="10"/>
  <c r="T102" i="10"/>
  <c r="X102" i="10" s="1"/>
  <c r="Z102" i="10" s="1"/>
  <c r="S102" i="10"/>
  <c r="Q102" i="10"/>
  <c r="AH101" i="10"/>
  <c r="W101" i="10"/>
  <c r="V101" i="10"/>
  <c r="T101" i="10"/>
  <c r="X101" i="10" s="1"/>
  <c r="Z101" i="10" s="1"/>
  <c r="S101" i="10"/>
  <c r="Q101" i="10"/>
  <c r="AH100" i="10"/>
  <c r="W100" i="10"/>
  <c r="V100" i="10"/>
  <c r="T100" i="10"/>
  <c r="X100" i="10" s="1"/>
  <c r="Z100" i="10" s="1"/>
  <c r="S100" i="10"/>
  <c r="Q100" i="10"/>
  <c r="AH99" i="10"/>
  <c r="W99" i="10"/>
  <c r="V99" i="10"/>
  <c r="T99" i="10"/>
  <c r="X99" i="10" s="1"/>
  <c r="Z99" i="10" s="1"/>
  <c r="S99" i="10"/>
  <c r="Q99" i="10"/>
  <c r="AH98" i="10"/>
  <c r="W98" i="10"/>
  <c r="V98" i="10"/>
  <c r="T98" i="10"/>
  <c r="X98" i="10" s="1"/>
  <c r="Z98" i="10" s="1"/>
  <c r="S98" i="10"/>
  <c r="Q98" i="10"/>
  <c r="AH97" i="10"/>
  <c r="W97" i="10"/>
  <c r="V97" i="10"/>
  <c r="T97" i="10"/>
  <c r="X97" i="10" s="1"/>
  <c r="Z97" i="10" s="1"/>
  <c r="S97" i="10"/>
  <c r="Q97" i="10"/>
  <c r="AH96" i="10"/>
  <c r="W96" i="10"/>
  <c r="V96" i="10"/>
  <c r="T96" i="10"/>
  <c r="X96" i="10" s="1"/>
  <c r="Z96" i="10" s="1"/>
  <c r="S96" i="10"/>
  <c r="Q96" i="10"/>
  <c r="AH95" i="10"/>
  <c r="W95" i="10"/>
  <c r="V95" i="10"/>
  <c r="T95" i="10"/>
  <c r="X95" i="10" s="1"/>
  <c r="Z95" i="10" s="1"/>
  <c r="S95" i="10"/>
  <c r="Q95" i="10"/>
  <c r="AH94" i="10"/>
  <c r="W94" i="10"/>
  <c r="V94" i="10"/>
  <c r="T94" i="10"/>
  <c r="X94" i="10" s="1"/>
  <c r="Z94" i="10" s="1"/>
  <c r="S94" i="10"/>
  <c r="Q94" i="10"/>
  <c r="AH93" i="10"/>
  <c r="W93" i="10"/>
  <c r="V93" i="10"/>
  <c r="T93" i="10"/>
  <c r="X93" i="10" s="1"/>
  <c r="Z93" i="10" s="1"/>
  <c r="S93" i="10"/>
  <c r="Q93" i="10"/>
  <c r="AH92" i="10"/>
  <c r="W92" i="10"/>
  <c r="V92" i="10"/>
  <c r="T92" i="10"/>
  <c r="X92" i="10" s="1"/>
  <c r="Z92" i="10" s="1"/>
  <c r="S92" i="10"/>
  <c r="Q92" i="10"/>
  <c r="AH91" i="10"/>
  <c r="W91" i="10"/>
  <c r="V91" i="10"/>
  <c r="T91" i="10"/>
  <c r="X91" i="10" s="1"/>
  <c r="Z91" i="10" s="1"/>
  <c r="S91" i="10"/>
  <c r="Q91" i="10"/>
  <c r="AH90" i="10"/>
  <c r="W90" i="10"/>
  <c r="V90" i="10"/>
  <c r="T90" i="10"/>
  <c r="X90" i="10" s="1"/>
  <c r="Z90" i="10" s="1"/>
  <c r="S90" i="10"/>
  <c r="Q90" i="10"/>
  <c r="AH89" i="10"/>
  <c r="W89" i="10"/>
  <c r="V89" i="10"/>
  <c r="T89" i="10"/>
  <c r="X89" i="10" s="1"/>
  <c r="Z89" i="10" s="1"/>
  <c r="S89" i="10"/>
  <c r="Q89" i="10"/>
  <c r="AH88" i="10"/>
  <c r="W88" i="10"/>
  <c r="V88" i="10"/>
  <c r="T88" i="10"/>
  <c r="X88" i="10" s="1"/>
  <c r="Z88" i="10" s="1"/>
  <c r="S88" i="10"/>
  <c r="Q88" i="10"/>
  <c r="AH87" i="10"/>
  <c r="AG87" i="10"/>
  <c r="V87" i="10"/>
  <c r="W87" i="10" s="1"/>
  <c r="T87" i="10"/>
  <c r="X87" i="10" s="1"/>
  <c r="Z87" i="10" s="1"/>
  <c r="S87" i="10"/>
  <c r="Q87" i="10"/>
  <c r="K87" i="10"/>
  <c r="AH86" i="10"/>
  <c r="V86" i="10"/>
  <c r="T86" i="10"/>
  <c r="X86" i="10" s="1"/>
  <c r="Z86" i="10" s="1"/>
  <c r="S86" i="10"/>
  <c r="Q86" i="10"/>
  <c r="K86" i="10"/>
  <c r="AH85" i="10"/>
  <c r="AG85" i="10"/>
  <c r="V85" i="10"/>
  <c r="W85" i="10" s="1"/>
  <c r="T85" i="10"/>
  <c r="X85" i="10" s="1"/>
  <c r="Z85" i="10" s="1"/>
  <c r="S85" i="10"/>
  <c r="Q85" i="10"/>
  <c r="K85" i="10"/>
  <c r="AH84" i="10"/>
  <c r="V84" i="10"/>
  <c r="T84" i="10"/>
  <c r="X84" i="10" s="1"/>
  <c r="Z84" i="10" s="1"/>
  <c r="S84" i="10"/>
  <c r="Q84" i="10"/>
  <c r="K84" i="10"/>
  <c r="AH83" i="10"/>
  <c r="V83" i="10"/>
  <c r="W83" i="10" s="1"/>
  <c r="T83" i="10"/>
  <c r="X83" i="10" s="1"/>
  <c r="Z83" i="10" s="1"/>
  <c r="S83" i="10"/>
  <c r="Q83" i="10"/>
  <c r="K83" i="10"/>
  <c r="AH82" i="10"/>
  <c r="V82" i="10"/>
  <c r="W82" i="10" s="1"/>
  <c r="T82" i="10"/>
  <c r="X82" i="10" s="1"/>
  <c r="Z82" i="10" s="1"/>
  <c r="S82" i="10"/>
  <c r="Q82" i="10"/>
  <c r="K82" i="10"/>
  <c r="AH81" i="10"/>
  <c r="V81" i="10"/>
  <c r="W81" i="10" s="1"/>
  <c r="T81" i="10"/>
  <c r="X81" i="10" s="1"/>
  <c r="Z81" i="10" s="1"/>
  <c r="S81" i="10"/>
  <c r="Q81" i="10"/>
  <c r="K81" i="10"/>
  <c r="AH80" i="10"/>
  <c r="V80" i="10"/>
  <c r="W80" i="10" s="1"/>
  <c r="T80" i="10"/>
  <c r="X80" i="10" s="1"/>
  <c r="Z80" i="10" s="1"/>
  <c r="S80" i="10"/>
  <c r="Q80" i="10"/>
  <c r="K80" i="10"/>
  <c r="AH79" i="10"/>
  <c r="V79" i="10"/>
  <c r="W79" i="10" s="1"/>
  <c r="T79" i="10"/>
  <c r="X79" i="10" s="1"/>
  <c r="Z79" i="10" s="1"/>
  <c r="S79" i="10"/>
  <c r="Q79" i="10"/>
  <c r="K79" i="10"/>
  <c r="AH78" i="10"/>
  <c r="V78" i="10"/>
  <c r="W78" i="10" s="1"/>
  <c r="T78" i="10"/>
  <c r="X78" i="10" s="1"/>
  <c r="Z78" i="10" s="1"/>
  <c r="S78" i="10"/>
  <c r="Q78" i="10"/>
  <c r="K78" i="10"/>
  <c r="AH77" i="10"/>
  <c r="V77" i="10"/>
  <c r="W77" i="10" s="1"/>
  <c r="T77" i="10"/>
  <c r="X77" i="10" s="1"/>
  <c r="Z77" i="10" s="1"/>
  <c r="S77" i="10"/>
  <c r="Q77" i="10"/>
  <c r="K77" i="10"/>
  <c r="AH76" i="10"/>
  <c r="V76" i="10"/>
  <c r="W76" i="10" s="1"/>
  <c r="T76" i="10"/>
  <c r="X76" i="10" s="1"/>
  <c r="Z76" i="10" s="1"/>
  <c r="S76" i="10"/>
  <c r="Q76" i="10"/>
  <c r="K76" i="10"/>
  <c r="AH75" i="10"/>
  <c r="V75" i="10"/>
  <c r="W75" i="10" s="1"/>
  <c r="T75" i="10"/>
  <c r="X75" i="10" s="1"/>
  <c r="Z75" i="10" s="1"/>
  <c r="S75" i="10"/>
  <c r="Q75" i="10"/>
  <c r="K75" i="10"/>
  <c r="AH74" i="10"/>
  <c r="AG74" i="10"/>
  <c r="V74" i="10"/>
  <c r="W74" i="10" s="1"/>
  <c r="T74" i="10"/>
  <c r="X74" i="10" s="1"/>
  <c r="Z74" i="10" s="1"/>
  <c r="S74" i="10"/>
  <c r="Q74" i="10"/>
  <c r="K74" i="10"/>
  <c r="AH73" i="10"/>
  <c r="V73" i="10"/>
  <c r="AG73" i="10" s="1"/>
  <c r="T73" i="10"/>
  <c r="X73" i="10" s="1"/>
  <c r="Z73" i="10" s="1"/>
  <c r="S73" i="10"/>
  <c r="Q73" i="10"/>
  <c r="K73" i="10"/>
  <c r="AH72" i="10"/>
  <c r="AG72" i="10"/>
  <c r="V72" i="10"/>
  <c r="W72" i="10" s="1"/>
  <c r="T72" i="10"/>
  <c r="X72" i="10" s="1"/>
  <c r="Z72" i="10" s="1"/>
  <c r="S72" i="10"/>
  <c r="Q72" i="10"/>
  <c r="K72" i="10"/>
  <c r="AH71" i="10"/>
  <c r="V71" i="10"/>
  <c r="W71" i="10" s="1"/>
  <c r="T71" i="10"/>
  <c r="X71" i="10" s="1"/>
  <c r="Z71" i="10" s="1"/>
  <c r="S71" i="10"/>
  <c r="Q71" i="10"/>
  <c r="K71" i="10"/>
  <c r="AH70" i="10"/>
  <c r="AG70" i="10"/>
  <c r="V70" i="10"/>
  <c r="W70" i="10" s="1"/>
  <c r="T70" i="10"/>
  <c r="X70" i="10" s="1"/>
  <c r="Z70" i="10" s="1"/>
  <c r="S70" i="10"/>
  <c r="Q70" i="10"/>
  <c r="K70" i="10"/>
  <c r="AH69" i="10"/>
  <c r="V69" i="10"/>
  <c r="AG69" i="10" s="1"/>
  <c r="T69" i="10"/>
  <c r="X69" i="10" s="1"/>
  <c r="Z69" i="10" s="1"/>
  <c r="S69" i="10"/>
  <c r="Q69" i="10"/>
  <c r="K69" i="10"/>
  <c r="AH68" i="10"/>
  <c r="AG68" i="10"/>
  <c r="V68" i="10"/>
  <c r="W68" i="10" s="1"/>
  <c r="T68" i="10"/>
  <c r="X68" i="10" s="1"/>
  <c r="Z68" i="10" s="1"/>
  <c r="S68" i="10"/>
  <c r="Q68" i="10"/>
  <c r="K68" i="10"/>
  <c r="AH67" i="10"/>
  <c r="V67" i="10"/>
  <c r="W67" i="10" s="1"/>
  <c r="T67" i="10"/>
  <c r="X67" i="10" s="1"/>
  <c r="Z67" i="10" s="1"/>
  <c r="S67" i="10"/>
  <c r="Q67" i="10"/>
  <c r="K67" i="10"/>
  <c r="AH66" i="10"/>
  <c r="AG66" i="10"/>
  <c r="V66" i="10"/>
  <c r="W66" i="10" s="1"/>
  <c r="T66" i="10"/>
  <c r="X66" i="10" s="1"/>
  <c r="Z66" i="10" s="1"/>
  <c r="S66" i="10"/>
  <c r="Q66" i="10"/>
  <c r="K66" i="10"/>
  <c r="AH65" i="10"/>
  <c r="V65" i="10"/>
  <c r="AG65" i="10" s="1"/>
  <c r="T65" i="10"/>
  <c r="X65" i="10" s="1"/>
  <c r="Z65" i="10" s="1"/>
  <c r="S65" i="10"/>
  <c r="Q65" i="10"/>
  <c r="K65" i="10"/>
  <c r="AH64" i="10"/>
  <c r="AG64" i="10"/>
  <c r="V64" i="10"/>
  <c r="W64" i="10" s="1"/>
  <c r="T64" i="10"/>
  <c r="X64" i="10" s="1"/>
  <c r="Z64" i="10" s="1"/>
  <c r="S64" i="10"/>
  <c r="Q64" i="10"/>
  <c r="K64" i="10"/>
  <c r="AH63" i="10"/>
  <c r="V63" i="10"/>
  <c r="W63" i="10" s="1"/>
  <c r="T63" i="10"/>
  <c r="X63" i="10" s="1"/>
  <c r="Z63" i="10" s="1"/>
  <c r="S63" i="10"/>
  <c r="Q63" i="10"/>
  <c r="K63" i="10"/>
  <c r="AH62" i="10"/>
  <c r="AG62" i="10"/>
  <c r="V62" i="10"/>
  <c r="W62" i="10" s="1"/>
  <c r="T62" i="10"/>
  <c r="X62" i="10" s="1"/>
  <c r="Z62" i="10" s="1"/>
  <c r="S62" i="10"/>
  <c r="Q62" i="10"/>
  <c r="K62" i="10"/>
  <c r="AH61" i="10"/>
  <c r="V61" i="10"/>
  <c r="AG61" i="10" s="1"/>
  <c r="T61" i="10"/>
  <c r="X61" i="10" s="1"/>
  <c r="Z61" i="10" s="1"/>
  <c r="S61" i="10"/>
  <c r="Q61" i="10"/>
  <c r="K61" i="10"/>
  <c r="AH60" i="10"/>
  <c r="AG60" i="10"/>
  <c r="V60" i="10"/>
  <c r="W60" i="10" s="1"/>
  <c r="T60" i="10"/>
  <c r="X60" i="10" s="1"/>
  <c r="Z60" i="10" s="1"/>
  <c r="S60" i="10"/>
  <c r="Q60" i="10"/>
  <c r="K60" i="10"/>
  <c r="AH59" i="10"/>
  <c r="V59" i="10"/>
  <c r="W59" i="10" s="1"/>
  <c r="T59" i="10"/>
  <c r="X59" i="10" s="1"/>
  <c r="Z59" i="10" s="1"/>
  <c r="S59" i="10"/>
  <c r="Q59" i="10"/>
  <c r="K59" i="10"/>
  <c r="AH58" i="10"/>
  <c r="AG58" i="10"/>
  <c r="V58" i="10"/>
  <c r="W58" i="10" s="1"/>
  <c r="T58" i="10"/>
  <c r="X58" i="10" s="1"/>
  <c r="Z58" i="10" s="1"/>
  <c r="S58" i="10"/>
  <c r="Q58" i="10"/>
  <c r="K58" i="10"/>
  <c r="AH57" i="10"/>
  <c r="V57" i="10"/>
  <c r="AG57" i="10" s="1"/>
  <c r="T57" i="10"/>
  <c r="X57" i="10" s="1"/>
  <c r="Z57" i="10" s="1"/>
  <c r="S57" i="10"/>
  <c r="Q57" i="10"/>
  <c r="K57" i="10"/>
  <c r="AH56" i="10"/>
  <c r="AG56" i="10"/>
  <c r="V56" i="10"/>
  <c r="W56" i="10" s="1"/>
  <c r="T56" i="10"/>
  <c r="X56" i="10" s="1"/>
  <c r="Z56" i="10" s="1"/>
  <c r="S56" i="10"/>
  <c r="Q56" i="10"/>
  <c r="K56" i="10"/>
  <c r="AH55" i="10"/>
  <c r="V55" i="10"/>
  <c r="W55" i="10" s="1"/>
  <c r="T55" i="10"/>
  <c r="X55" i="10" s="1"/>
  <c r="Z55" i="10" s="1"/>
  <c r="S55" i="10"/>
  <c r="Q55" i="10"/>
  <c r="K55" i="10"/>
  <c r="AH54" i="10"/>
  <c r="AG54" i="10"/>
  <c r="V54" i="10"/>
  <c r="W54" i="10" s="1"/>
  <c r="T54" i="10"/>
  <c r="X54" i="10" s="1"/>
  <c r="Z54" i="10" s="1"/>
  <c r="S54" i="10"/>
  <c r="Q54" i="10"/>
  <c r="K54" i="10"/>
  <c r="AH53" i="10"/>
  <c r="V53" i="10"/>
  <c r="AG53" i="10" s="1"/>
  <c r="T53" i="10"/>
  <c r="X53" i="10" s="1"/>
  <c r="Z53" i="10" s="1"/>
  <c r="S53" i="10"/>
  <c r="Q53" i="10"/>
  <c r="K53" i="10"/>
  <c r="AH52" i="10"/>
  <c r="AG52" i="10"/>
  <c r="V52" i="10"/>
  <c r="W52" i="10" s="1"/>
  <c r="T52" i="10"/>
  <c r="X52" i="10" s="1"/>
  <c r="Z52" i="10" s="1"/>
  <c r="S52" i="10"/>
  <c r="Q52" i="10"/>
  <c r="K52" i="10"/>
  <c r="AH51" i="10"/>
  <c r="V51" i="10"/>
  <c r="W51" i="10" s="1"/>
  <c r="T51" i="10"/>
  <c r="X51" i="10" s="1"/>
  <c r="Z51" i="10" s="1"/>
  <c r="S51" i="10"/>
  <c r="Q51" i="10"/>
  <c r="K51" i="10"/>
  <c r="AH50" i="10"/>
  <c r="AG50" i="10"/>
  <c r="V50" i="10"/>
  <c r="W50" i="10" s="1"/>
  <c r="T50" i="10"/>
  <c r="X50" i="10" s="1"/>
  <c r="Z50" i="10" s="1"/>
  <c r="S50" i="10"/>
  <c r="Q50" i="10"/>
  <c r="K50" i="10"/>
  <c r="AH49" i="10"/>
  <c r="V49" i="10"/>
  <c r="AG49" i="10" s="1"/>
  <c r="T49" i="10"/>
  <c r="X49" i="10" s="1"/>
  <c r="Z49" i="10" s="1"/>
  <c r="S49" i="10"/>
  <c r="Q49" i="10"/>
  <c r="K49" i="10"/>
  <c r="AH48" i="10"/>
  <c r="AG48" i="10"/>
  <c r="V48" i="10"/>
  <c r="W48" i="10" s="1"/>
  <c r="T48" i="10"/>
  <c r="X48" i="10" s="1"/>
  <c r="Z48" i="10" s="1"/>
  <c r="S48" i="10"/>
  <c r="Q48" i="10"/>
  <c r="K48" i="10"/>
  <c r="AH47" i="10"/>
  <c r="V47" i="10"/>
  <c r="W47" i="10" s="1"/>
  <c r="T47" i="10"/>
  <c r="X47" i="10" s="1"/>
  <c r="Z47" i="10" s="1"/>
  <c r="S47" i="10"/>
  <c r="Q47" i="10"/>
  <c r="K47" i="10"/>
  <c r="AH46" i="10"/>
  <c r="V46" i="10"/>
  <c r="W46" i="10" s="1"/>
  <c r="T46" i="10"/>
  <c r="X46" i="10" s="1"/>
  <c r="Z46" i="10" s="1"/>
  <c r="S46" i="10"/>
  <c r="Q46" i="10"/>
  <c r="K46" i="10"/>
  <c r="AH45" i="10"/>
  <c r="V45" i="10"/>
  <c r="AG45" i="10" s="1"/>
  <c r="T45" i="10"/>
  <c r="X45" i="10" s="1"/>
  <c r="Z45" i="10" s="1"/>
  <c r="S45" i="10"/>
  <c r="Q45" i="10"/>
  <c r="K45" i="10"/>
  <c r="AH44" i="10"/>
  <c r="AG44" i="10"/>
  <c r="V44" i="10"/>
  <c r="W44" i="10" s="1"/>
  <c r="T44" i="10"/>
  <c r="X44" i="10" s="1"/>
  <c r="Z44" i="10" s="1"/>
  <c r="S44" i="10"/>
  <c r="Q44" i="10"/>
  <c r="K44" i="10"/>
  <c r="AH43" i="10"/>
  <c r="V43" i="10"/>
  <c r="W43" i="10" s="1"/>
  <c r="T43" i="10"/>
  <c r="X43" i="10" s="1"/>
  <c r="Z43" i="10" s="1"/>
  <c r="S43" i="10"/>
  <c r="Q43" i="10"/>
  <c r="K43" i="10"/>
  <c r="AH42" i="10"/>
  <c r="AG42" i="10"/>
  <c r="V42" i="10"/>
  <c r="W42" i="10" s="1"/>
  <c r="T42" i="10"/>
  <c r="X42" i="10" s="1"/>
  <c r="Z42" i="10" s="1"/>
  <c r="S42" i="10"/>
  <c r="Q42" i="10"/>
  <c r="K42" i="10"/>
  <c r="AH41" i="10"/>
  <c r="V41" i="10"/>
  <c r="AG41" i="10" s="1"/>
  <c r="T41" i="10"/>
  <c r="X41" i="10" s="1"/>
  <c r="Z41" i="10" s="1"/>
  <c r="S41" i="10"/>
  <c r="Q41" i="10"/>
  <c r="K41" i="10"/>
  <c r="AH40" i="10"/>
  <c r="V40" i="10"/>
  <c r="W40" i="10" s="1"/>
  <c r="T40" i="10"/>
  <c r="X40" i="10" s="1"/>
  <c r="Z40" i="10" s="1"/>
  <c r="S40" i="10"/>
  <c r="Q40" i="10"/>
  <c r="K40" i="10"/>
  <c r="AH39" i="10"/>
  <c r="V39" i="10"/>
  <c r="W39" i="10" s="1"/>
  <c r="T39" i="10"/>
  <c r="X39" i="10" s="1"/>
  <c r="Z39" i="10" s="1"/>
  <c r="S39" i="10"/>
  <c r="Q39" i="10"/>
  <c r="K39" i="10"/>
  <c r="AH38" i="10"/>
  <c r="K38" i="10"/>
  <c r="AH37" i="10"/>
  <c r="V37" i="10"/>
  <c r="AG37" i="10" s="1"/>
  <c r="T37" i="10"/>
  <c r="X37" i="10" s="1"/>
  <c r="Z37" i="10" s="1"/>
  <c r="S37" i="10"/>
  <c r="Q37" i="10"/>
  <c r="K37" i="10"/>
  <c r="AH36" i="10"/>
  <c r="V36" i="10"/>
  <c r="W36" i="10" s="1"/>
  <c r="T36" i="10"/>
  <c r="X36" i="10" s="1"/>
  <c r="Z36" i="10" s="1"/>
  <c r="S36" i="10"/>
  <c r="Q36" i="10"/>
  <c r="K36" i="10"/>
  <c r="AH35" i="10"/>
  <c r="V35" i="10"/>
  <c r="W35" i="10" s="1"/>
  <c r="T35" i="10"/>
  <c r="X35" i="10" s="1"/>
  <c r="Z35" i="10" s="1"/>
  <c r="S35" i="10"/>
  <c r="Q35" i="10"/>
  <c r="K35" i="10"/>
  <c r="AH34" i="10"/>
  <c r="V34" i="10"/>
  <c r="W34" i="10" s="1"/>
  <c r="T34" i="10"/>
  <c r="X34" i="10" s="1"/>
  <c r="Z34" i="10" s="1"/>
  <c r="S34" i="10"/>
  <c r="Q34" i="10"/>
  <c r="K34" i="10"/>
  <c r="AH33" i="10"/>
  <c r="V33" i="10"/>
  <c r="AG33" i="10" s="1"/>
  <c r="T33" i="10"/>
  <c r="X33" i="10" s="1"/>
  <c r="Z33" i="10" s="1"/>
  <c r="S33" i="10"/>
  <c r="Q33" i="10"/>
  <c r="K33" i="10"/>
  <c r="AH32" i="10"/>
  <c r="V32" i="10"/>
  <c r="W32" i="10" s="1"/>
  <c r="T32" i="10"/>
  <c r="X32" i="10" s="1"/>
  <c r="Z32" i="10" s="1"/>
  <c r="S32" i="10"/>
  <c r="Q32" i="10"/>
  <c r="K32" i="10"/>
  <c r="AH31" i="10"/>
  <c r="V31" i="10"/>
  <c r="W31" i="10" s="1"/>
  <c r="T31" i="10"/>
  <c r="X31" i="10" s="1"/>
  <c r="Z31" i="10" s="1"/>
  <c r="S31" i="10"/>
  <c r="Q31" i="10"/>
  <c r="K31" i="10"/>
  <c r="AH30" i="10"/>
  <c r="V30" i="10"/>
  <c r="W30" i="10" s="1"/>
  <c r="T30" i="10"/>
  <c r="X30" i="10" s="1"/>
  <c r="Z30" i="10" s="1"/>
  <c r="S30" i="10"/>
  <c r="Q30" i="10"/>
  <c r="K30" i="10"/>
  <c r="AH29" i="10"/>
  <c r="V29" i="10"/>
  <c r="AG29" i="10" s="1"/>
  <c r="T29" i="10"/>
  <c r="X29" i="10" s="1"/>
  <c r="Z29" i="10" s="1"/>
  <c r="S29" i="10"/>
  <c r="Q29" i="10"/>
  <c r="K29" i="10"/>
  <c r="AH28" i="10"/>
  <c r="AG28" i="10"/>
  <c r="V28" i="10"/>
  <c r="W28" i="10" s="1"/>
  <c r="X28" i="10"/>
  <c r="Z28" i="10" s="1"/>
  <c r="S28" i="10"/>
  <c r="Q28" i="10"/>
  <c r="K28" i="10"/>
  <c r="AH27" i="10"/>
  <c r="V27" i="10"/>
  <c r="W27" i="10" s="1"/>
  <c r="T27" i="10"/>
  <c r="X27" i="10" s="1"/>
  <c r="Z27" i="10" s="1"/>
  <c r="S27" i="10"/>
  <c r="Q27" i="10"/>
  <c r="K27" i="10"/>
  <c r="AH26" i="10"/>
  <c r="V26" i="10"/>
  <c r="W26" i="10" s="1"/>
  <c r="T26" i="10"/>
  <c r="X26" i="10" s="1"/>
  <c r="Z26" i="10" s="1"/>
  <c r="S26" i="10"/>
  <c r="Q26" i="10"/>
  <c r="K26" i="10"/>
  <c r="AH25" i="10"/>
  <c r="V25" i="10"/>
  <c r="AG25" i="10" s="1"/>
  <c r="T25" i="10"/>
  <c r="X25" i="10" s="1"/>
  <c r="Z25" i="10" s="1"/>
  <c r="S25" i="10"/>
  <c r="Q25" i="10"/>
  <c r="K25" i="10"/>
  <c r="AH24" i="10"/>
  <c r="W24" i="10"/>
  <c r="V24" i="10"/>
  <c r="AG24" i="10" s="1"/>
  <c r="T24" i="10"/>
  <c r="X24" i="10" s="1"/>
  <c r="Z24" i="10" s="1"/>
  <c r="S24" i="10"/>
  <c r="Q24" i="10"/>
  <c r="K24" i="10"/>
  <c r="AH23" i="10"/>
  <c r="W23" i="10"/>
  <c r="V23" i="10"/>
  <c r="AG23" i="10" s="1"/>
  <c r="T23" i="10"/>
  <c r="X23" i="10" s="1"/>
  <c r="Z23" i="10" s="1"/>
  <c r="S23" i="10"/>
  <c r="Q23" i="10"/>
  <c r="K23" i="10"/>
  <c r="AH22" i="10"/>
  <c r="W22" i="10"/>
  <c r="V22" i="10"/>
  <c r="AG22" i="10" s="1"/>
  <c r="T22" i="10"/>
  <c r="X22" i="10" s="1"/>
  <c r="Z22" i="10" s="1"/>
  <c r="S22" i="10"/>
  <c r="Q22" i="10"/>
  <c r="K22" i="10"/>
  <c r="AH21" i="10"/>
  <c r="V21" i="10"/>
  <c r="AG21" i="10" s="1"/>
  <c r="T21" i="10"/>
  <c r="X21" i="10" s="1"/>
  <c r="Z21" i="10" s="1"/>
  <c r="S21" i="10"/>
  <c r="Q21" i="10"/>
  <c r="K21" i="10"/>
  <c r="AH20" i="10"/>
  <c r="V20" i="10"/>
  <c r="AG20" i="10" s="1"/>
  <c r="T20" i="10"/>
  <c r="X20" i="10" s="1"/>
  <c r="Z20" i="10" s="1"/>
  <c r="S20" i="10"/>
  <c r="Q20" i="10"/>
  <c r="K20" i="10"/>
  <c r="AH19" i="10"/>
  <c r="V19" i="10"/>
  <c r="AG19" i="10" s="1"/>
  <c r="T19" i="10"/>
  <c r="X19" i="10" s="1"/>
  <c r="Z19" i="10" s="1"/>
  <c r="S19" i="10"/>
  <c r="Q19" i="10"/>
  <c r="K19" i="10"/>
  <c r="AH18" i="10"/>
  <c r="W18" i="10"/>
  <c r="V18" i="10"/>
  <c r="AG18" i="10" s="1"/>
  <c r="T18" i="10"/>
  <c r="X18" i="10" s="1"/>
  <c r="Z18" i="10" s="1"/>
  <c r="S18" i="10"/>
  <c r="Q18" i="10"/>
  <c r="K18" i="10"/>
  <c r="AH17" i="10"/>
  <c r="W17" i="10"/>
  <c r="V17" i="10"/>
  <c r="AG17" i="10" s="1"/>
  <c r="T17" i="10"/>
  <c r="X17" i="10" s="1"/>
  <c r="Z17" i="10" s="1"/>
  <c r="S17" i="10"/>
  <c r="Q17" i="10"/>
  <c r="K17" i="10"/>
  <c r="AH16" i="10"/>
  <c r="V16" i="10"/>
  <c r="AG16" i="10" s="1"/>
  <c r="T16" i="10"/>
  <c r="X16" i="10" s="1"/>
  <c r="Z16" i="10" s="1"/>
  <c r="S16" i="10"/>
  <c r="Q16" i="10"/>
  <c r="K16" i="10"/>
  <c r="AH15" i="10"/>
  <c r="V15" i="10"/>
  <c r="AG15" i="10" s="1"/>
  <c r="T15" i="10"/>
  <c r="X15" i="10" s="1"/>
  <c r="Z15" i="10" s="1"/>
  <c r="S15" i="10"/>
  <c r="Q15" i="10"/>
  <c r="K15" i="10"/>
  <c r="AH14" i="10"/>
  <c r="V14" i="10"/>
  <c r="AG14" i="10" s="1"/>
  <c r="T14" i="10"/>
  <c r="X14" i="10" s="1"/>
  <c r="Z14" i="10" s="1"/>
  <c r="S14" i="10"/>
  <c r="Q14" i="10"/>
  <c r="K14" i="10"/>
  <c r="AH13" i="10"/>
  <c r="W13" i="10"/>
  <c r="V13" i="10"/>
  <c r="AG13" i="10" s="1"/>
  <c r="T13" i="10"/>
  <c r="X13" i="10" s="1"/>
  <c r="Z13" i="10" s="1"/>
  <c r="S13" i="10"/>
  <c r="Q13" i="10"/>
  <c r="K13" i="10"/>
  <c r="AH12" i="10"/>
  <c r="V12" i="10"/>
  <c r="AG12" i="10" s="1"/>
  <c r="T12" i="10"/>
  <c r="X12" i="10" s="1"/>
  <c r="Z12" i="10" s="1"/>
  <c r="S12" i="10"/>
  <c r="Q12" i="10"/>
  <c r="K12" i="10"/>
  <c r="AH11" i="10"/>
  <c r="V11" i="10"/>
  <c r="AG11" i="10" s="1"/>
  <c r="T11" i="10"/>
  <c r="X11" i="10" s="1"/>
  <c r="Z11" i="10" s="1"/>
  <c r="S11" i="10"/>
  <c r="Q11" i="10"/>
  <c r="K11" i="10"/>
  <c r="AH10" i="10"/>
  <c r="V10" i="10"/>
  <c r="AG10" i="10" s="1"/>
  <c r="T10" i="10"/>
  <c r="X10" i="10" s="1"/>
  <c r="Z10" i="10" s="1"/>
  <c r="S10" i="10"/>
  <c r="Q10" i="10"/>
  <c r="K10" i="10"/>
  <c r="W9" i="10"/>
  <c r="V9" i="10"/>
  <c r="T9" i="10"/>
  <c r="X9" i="10" s="1"/>
  <c r="Z9" i="10" s="1"/>
  <c r="S9" i="10"/>
  <c r="Q9" i="10"/>
  <c r="AH8" i="10"/>
  <c r="V8" i="10"/>
  <c r="AG8" i="10" s="1"/>
  <c r="T8" i="10"/>
  <c r="X8" i="10" s="1"/>
  <c r="Z8" i="10" s="1"/>
  <c r="S8" i="10"/>
  <c r="Q8" i="10"/>
  <c r="K8" i="10"/>
  <c r="AH7" i="10"/>
  <c r="W7" i="10"/>
  <c r="V7" i="10"/>
  <c r="AG7" i="10" s="1"/>
  <c r="T7" i="10"/>
  <c r="X7" i="10" s="1"/>
  <c r="Z7" i="10" s="1"/>
  <c r="S7" i="10"/>
  <c r="Q7" i="10"/>
  <c r="K7" i="10"/>
  <c r="AH6" i="10"/>
  <c r="W6" i="10"/>
  <c r="V6" i="10"/>
  <c r="AG6" i="10" s="1"/>
  <c r="T6" i="10"/>
  <c r="X6" i="10" s="1"/>
  <c r="Z6" i="10" s="1"/>
  <c r="S6" i="10"/>
  <c r="Q6" i="10"/>
  <c r="K6" i="10"/>
  <c r="AH5" i="10"/>
  <c r="V5" i="10"/>
  <c r="AG5" i="10" s="1"/>
  <c r="T5" i="10"/>
  <c r="X5" i="10" s="1"/>
  <c r="Z5" i="10" s="1"/>
  <c r="S5" i="10"/>
  <c r="Q5" i="10"/>
  <c r="K5" i="10"/>
  <c r="AH4" i="10"/>
  <c r="V4" i="10"/>
  <c r="AG4" i="10" s="1"/>
  <c r="T4" i="10"/>
  <c r="X4" i="10" s="1"/>
  <c r="Z4" i="10" s="1"/>
  <c r="S4" i="10"/>
  <c r="Q4" i="10"/>
  <c r="K4" i="10"/>
  <c r="AH3" i="10"/>
  <c r="V3" i="10"/>
  <c r="AG3" i="10" s="1"/>
  <c r="T3" i="10"/>
  <c r="X3" i="10" s="1"/>
  <c r="Z3" i="10" s="1"/>
  <c r="S3" i="10"/>
  <c r="Q3" i="10"/>
  <c r="K3" i="10"/>
  <c r="AH2" i="10"/>
  <c r="V2" i="10"/>
  <c r="AG2" i="10" s="1"/>
  <c r="T2" i="10"/>
  <c r="X2" i="10" s="1"/>
  <c r="Z2" i="10" s="1"/>
  <c r="S2" i="10"/>
  <c r="Q2" i="10"/>
  <c r="K2" i="10"/>
  <c r="W61" i="25" l="1"/>
  <c r="AG57" i="26"/>
  <c r="AG49" i="26"/>
  <c r="AI251" i="26"/>
  <c r="AJ251" i="26" s="1"/>
  <c r="AM251" i="26" s="1"/>
  <c r="AP251" i="26" s="1"/>
  <c r="AG45" i="26"/>
  <c r="AG41" i="26"/>
  <c r="W58" i="25"/>
  <c r="W28" i="26"/>
  <c r="AG27" i="26"/>
  <c r="AI264" i="26"/>
  <c r="AJ264" i="26" s="1"/>
  <c r="AM264" i="26" s="1"/>
  <c r="AP264" i="26" s="1"/>
  <c r="AI240" i="26"/>
  <c r="AJ240" i="26" s="1"/>
  <c r="AM240" i="26" s="1"/>
  <c r="AP240" i="26" s="1"/>
  <c r="AG18" i="26"/>
  <c r="AG17" i="26"/>
  <c r="AI242" i="26"/>
  <c r="AJ242" i="26" s="1"/>
  <c r="AM242" i="26" s="1"/>
  <c r="AP242" i="26" s="1"/>
  <c r="W12" i="26"/>
  <c r="AG11" i="26"/>
  <c r="AI253" i="26"/>
  <c r="AJ253" i="26" s="1"/>
  <c r="AM253" i="26" s="1"/>
  <c r="AP253" i="26" s="1"/>
  <c r="AI241" i="26"/>
  <c r="AJ241" i="26" s="1"/>
  <c r="AM241" i="26" s="1"/>
  <c r="AP241" i="26" s="1"/>
  <c r="AJ205" i="26"/>
  <c r="AJ204" i="26"/>
  <c r="AM204" i="26" s="1"/>
  <c r="AP204" i="26" s="1"/>
  <c r="AG7" i="26"/>
  <c r="AI254" i="26"/>
  <c r="AJ254" i="26" s="1"/>
  <c r="AM254" i="26" s="1"/>
  <c r="AP254" i="26" s="1"/>
  <c r="W57" i="25"/>
  <c r="W53" i="25"/>
  <c r="W52" i="25"/>
  <c r="AI261" i="25"/>
  <c r="AJ261" i="25" s="1"/>
  <c r="AM261" i="25" s="1"/>
  <c r="AP261" i="25" s="1"/>
  <c r="W49" i="25"/>
  <c r="W48" i="25"/>
  <c r="W47" i="25"/>
  <c r="W45" i="25"/>
  <c r="AI242" i="25"/>
  <c r="AJ242" i="25" s="1"/>
  <c r="AM242" i="25" s="1"/>
  <c r="AP242" i="25" s="1"/>
  <c r="W43" i="25"/>
  <c r="W42" i="25"/>
  <c r="W40" i="25"/>
  <c r="W36" i="25"/>
  <c r="W35" i="25"/>
  <c r="W34" i="25"/>
  <c r="W31" i="25"/>
  <c r="AI240" i="25"/>
  <c r="AJ240" i="25" s="1"/>
  <c r="AM240" i="25" s="1"/>
  <c r="AP240" i="25" s="1"/>
  <c r="W30" i="25"/>
  <c r="W27" i="25"/>
  <c r="AI254" i="25"/>
  <c r="AJ254" i="25" s="1"/>
  <c r="AM254" i="25" s="1"/>
  <c r="AP254" i="25" s="1"/>
  <c r="W26" i="25"/>
  <c r="W25" i="25"/>
  <c r="W23" i="25"/>
  <c r="W22" i="25"/>
  <c r="W21" i="25"/>
  <c r="W20" i="25"/>
  <c r="AI240" i="24"/>
  <c r="W18" i="24"/>
  <c r="W19" i="25"/>
  <c r="AI251" i="25"/>
  <c r="AJ251" i="25" s="1"/>
  <c r="AM251" i="25" s="1"/>
  <c r="AP251" i="25" s="1"/>
  <c r="W17" i="25"/>
  <c r="AI241" i="25"/>
  <c r="AJ241" i="25" s="1"/>
  <c r="AM241" i="25" s="1"/>
  <c r="AP241" i="25" s="1"/>
  <c r="W16" i="25"/>
  <c r="W14" i="25"/>
  <c r="W13" i="25"/>
  <c r="AI260" i="25"/>
  <c r="AJ260" i="25" s="1"/>
  <c r="AM260" i="25" s="1"/>
  <c r="AP260" i="25" s="1"/>
  <c r="W12" i="25"/>
  <c r="W11" i="25"/>
  <c r="W9" i="25"/>
  <c r="W8" i="25"/>
  <c r="W7" i="25"/>
  <c r="AI253" i="25"/>
  <c r="AJ253" i="25" s="1"/>
  <c r="AM253" i="25" s="1"/>
  <c r="AP253" i="25" s="1"/>
  <c r="AI252" i="25"/>
  <c r="AJ252" i="25" s="1"/>
  <c r="AM252" i="25" s="1"/>
  <c r="AP252" i="25" s="1"/>
  <c r="W3" i="25"/>
  <c r="AJ246" i="25"/>
  <c r="AM246" i="25" s="1"/>
  <c r="AP246" i="25" s="1"/>
  <c r="AJ258" i="25"/>
  <c r="AM258" i="25" s="1"/>
  <c r="AP258" i="25" s="1"/>
  <c r="AJ262" i="25"/>
  <c r="AM262" i="25" s="1"/>
  <c r="AP262" i="25" s="1"/>
  <c r="AJ264" i="25"/>
  <c r="AM264" i="25" s="1"/>
  <c r="AP264" i="25" s="1"/>
  <c r="AJ263" i="25"/>
  <c r="AM263" i="25" s="1"/>
  <c r="AP263" i="25" s="1"/>
  <c r="AJ206" i="25"/>
  <c r="AM206" i="25" s="1"/>
  <c r="AP206" i="25" s="1"/>
  <c r="AJ224" i="25"/>
  <c r="AM224" i="25" s="1"/>
  <c r="AP224" i="25" s="1"/>
  <c r="AJ228" i="25"/>
  <c r="AM228" i="25" s="1"/>
  <c r="AP228" i="25" s="1"/>
  <c r="AJ232" i="25"/>
  <c r="AM232" i="25" s="1"/>
  <c r="AP232" i="25" s="1"/>
  <c r="AJ236" i="25"/>
  <c r="AM236" i="25" s="1"/>
  <c r="AP236" i="25" s="1"/>
  <c r="AJ244" i="25"/>
  <c r="AM244" i="25" s="1"/>
  <c r="AP244" i="25" s="1"/>
  <c r="AJ248" i="25"/>
  <c r="AM248" i="25" s="1"/>
  <c r="AP248" i="25" s="1"/>
  <c r="AJ256" i="25"/>
  <c r="AM256" i="25" s="1"/>
  <c r="AP256" i="25" s="1"/>
  <c r="AJ203" i="25"/>
  <c r="AM203" i="25" s="1"/>
  <c r="AP203" i="25" s="1"/>
  <c r="AJ204" i="25"/>
  <c r="AM204" i="25" s="1"/>
  <c r="AP204" i="25" s="1"/>
  <c r="AJ205" i="25"/>
  <c r="AJ226" i="25"/>
  <c r="AM226" i="25" s="1"/>
  <c r="AP226" i="25" s="1"/>
  <c r="AJ230" i="25"/>
  <c r="AM230" i="25" s="1"/>
  <c r="AP230" i="25" s="1"/>
  <c r="AJ234" i="25"/>
  <c r="AM234" i="25" s="1"/>
  <c r="AP234" i="25" s="1"/>
  <c r="AJ238" i="25"/>
  <c r="AM238" i="25" s="1"/>
  <c r="AP238" i="25" s="1"/>
  <c r="AJ250" i="25"/>
  <c r="AM250" i="25" s="1"/>
  <c r="AP250" i="25" s="1"/>
  <c r="W16" i="24"/>
  <c r="W15" i="24"/>
  <c r="AI261" i="24"/>
  <c r="AJ261" i="24" s="1"/>
  <c r="AM261" i="24" s="1"/>
  <c r="AP261" i="24" s="1"/>
  <c r="W13" i="24"/>
  <c r="W11" i="24"/>
  <c r="W10" i="24"/>
  <c r="AI251" i="24"/>
  <c r="AJ251" i="24" s="1"/>
  <c r="AM251" i="24" s="1"/>
  <c r="AP251" i="24" s="1"/>
  <c r="W9" i="24"/>
  <c r="W8" i="24"/>
  <c r="W6" i="24"/>
  <c r="AJ203" i="26"/>
  <c r="AM203" i="26" s="1"/>
  <c r="AP203" i="26" s="1"/>
  <c r="AJ263" i="26"/>
  <c r="AM263" i="26" s="1"/>
  <c r="AP263" i="26" s="1"/>
  <c r="AJ238" i="26"/>
  <c r="AM238" i="26" s="1"/>
  <c r="AP238" i="26" s="1"/>
  <c r="AJ246" i="26"/>
  <c r="AM246" i="26" s="1"/>
  <c r="AP246" i="26" s="1"/>
  <c r="AJ262" i="26"/>
  <c r="AM262" i="26" s="1"/>
  <c r="AP262" i="26" s="1"/>
  <c r="AJ261" i="26"/>
  <c r="AM261" i="26" s="1"/>
  <c r="AP261" i="26" s="1"/>
  <c r="AJ226" i="26"/>
  <c r="AM226" i="26" s="1"/>
  <c r="AP226" i="26" s="1"/>
  <c r="AJ230" i="26"/>
  <c r="AM230" i="26" s="1"/>
  <c r="AP230" i="26" s="1"/>
  <c r="AJ234" i="26"/>
  <c r="AM234" i="26" s="1"/>
  <c r="AP234" i="26" s="1"/>
  <c r="AJ250" i="26"/>
  <c r="AM250" i="26" s="1"/>
  <c r="AP250" i="26" s="1"/>
  <c r="AJ258" i="26"/>
  <c r="AM258" i="26" s="1"/>
  <c r="AP258" i="26" s="1"/>
  <c r="AK203" i="26"/>
  <c r="AK204" i="26"/>
  <c r="AK205" i="26"/>
  <c r="AJ206" i="26"/>
  <c r="AM206" i="26" s="1"/>
  <c r="AP206" i="26" s="1"/>
  <c r="AJ224" i="26"/>
  <c r="AM224" i="26" s="1"/>
  <c r="AP224" i="26" s="1"/>
  <c r="AJ228" i="26"/>
  <c r="AM228" i="26" s="1"/>
  <c r="AP228" i="26" s="1"/>
  <c r="AJ232" i="26"/>
  <c r="AM232" i="26" s="1"/>
  <c r="AP232" i="26" s="1"/>
  <c r="AJ236" i="26"/>
  <c r="AM236" i="26" s="1"/>
  <c r="AP236" i="26" s="1"/>
  <c r="AJ244" i="26"/>
  <c r="AM244" i="26" s="1"/>
  <c r="AP244" i="26" s="1"/>
  <c r="AJ248" i="26"/>
  <c r="AM248" i="26" s="1"/>
  <c r="AP248" i="26" s="1"/>
  <c r="AJ252" i="26"/>
  <c r="AM252" i="26" s="1"/>
  <c r="AP252" i="26" s="1"/>
  <c r="AJ256" i="26"/>
  <c r="AM256" i="26" s="1"/>
  <c r="AP256" i="26" s="1"/>
  <c r="AJ260" i="26"/>
  <c r="AM260" i="26" s="1"/>
  <c r="AP260" i="26" s="1"/>
  <c r="AJ226" i="24"/>
  <c r="AM226" i="24" s="1"/>
  <c r="AP226" i="24" s="1"/>
  <c r="AJ230" i="24"/>
  <c r="AM230" i="24" s="1"/>
  <c r="AP230" i="24" s="1"/>
  <c r="AJ234" i="24"/>
  <c r="AM234" i="24" s="1"/>
  <c r="AP234" i="24" s="1"/>
  <c r="AJ238" i="24"/>
  <c r="AM238" i="24" s="1"/>
  <c r="AP238" i="24" s="1"/>
  <c r="AJ242" i="24"/>
  <c r="AM242" i="24" s="1"/>
  <c r="AP242" i="24" s="1"/>
  <c r="AJ246" i="24"/>
  <c r="AM246" i="24" s="1"/>
  <c r="AP246" i="24" s="1"/>
  <c r="AJ250" i="24"/>
  <c r="AM250" i="24" s="1"/>
  <c r="AP250" i="24" s="1"/>
  <c r="AJ254" i="24"/>
  <c r="AM254" i="24" s="1"/>
  <c r="AP254" i="24" s="1"/>
  <c r="AJ258" i="24"/>
  <c r="AM258" i="24" s="1"/>
  <c r="AP258" i="24" s="1"/>
  <c r="AJ262" i="24"/>
  <c r="AM262" i="24" s="1"/>
  <c r="AP262" i="24" s="1"/>
  <c r="W55" i="23"/>
  <c r="AI252" i="23"/>
  <c r="AJ252" i="23" s="1"/>
  <c r="AM252" i="23" s="1"/>
  <c r="AP252" i="23" s="1"/>
  <c r="AG53" i="23"/>
  <c r="W51" i="23"/>
  <c r="AG50" i="23"/>
  <c r="W47" i="23"/>
  <c r="AG45" i="23"/>
  <c r="AI254" i="23"/>
  <c r="AJ254" i="23" s="1"/>
  <c r="AM254" i="23" s="1"/>
  <c r="AP254" i="23" s="1"/>
  <c r="W43" i="23"/>
  <c r="AG42" i="23"/>
  <c r="AG41" i="23"/>
  <c r="AJ206" i="24"/>
  <c r="AM206" i="24" s="1"/>
  <c r="AP206" i="24" s="1"/>
  <c r="AJ224" i="24"/>
  <c r="AM224" i="24" s="1"/>
  <c r="AP224" i="24" s="1"/>
  <c r="AJ228" i="24"/>
  <c r="AM228" i="24" s="1"/>
  <c r="AP228" i="24" s="1"/>
  <c r="AJ232" i="24"/>
  <c r="AM232" i="24" s="1"/>
  <c r="AP232" i="24" s="1"/>
  <c r="AJ236" i="24"/>
  <c r="AM236" i="24" s="1"/>
  <c r="AP236" i="24" s="1"/>
  <c r="AJ240" i="24"/>
  <c r="AM240" i="24" s="1"/>
  <c r="AP240" i="24" s="1"/>
  <c r="AJ244" i="24"/>
  <c r="AM244" i="24" s="1"/>
  <c r="AP244" i="24" s="1"/>
  <c r="AJ248" i="24"/>
  <c r="AM248" i="24" s="1"/>
  <c r="AP248" i="24" s="1"/>
  <c r="AJ252" i="24"/>
  <c r="AM252" i="24" s="1"/>
  <c r="AP252" i="24" s="1"/>
  <c r="AJ256" i="24"/>
  <c r="AM256" i="24" s="1"/>
  <c r="AP256" i="24" s="1"/>
  <c r="AJ260" i="24"/>
  <c r="AM260" i="24" s="1"/>
  <c r="AP260" i="24" s="1"/>
  <c r="AJ264" i="24"/>
  <c r="AM264" i="24" s="1"/>
  <c r="AP264" i="24" s="1"/>
  <c r="AJ259" i="24"/>
  <c r="AM259" i="24" s="1"/>
  <c r="AP259" i="24" s="1"/>
  <c r="AJ263" i="24"/>
  <c r="AM263" i="24" s="1"/>
  <c r="AP263" i="24" s="1"/>
  <c r="AJ203" i="24"/>
  <c r="AM203" i="24" s="1"/>
  <c r="AP203" i="24" s="1"/>
  <c r="AJ204" i="24"/>
  <c r="AM204" i="24" s="1"/>
  <c r="AP204" i="24" s="1"/>
  <c r="AJ205" i="24"/>
  <c r="W39" i="23"/>
  <c r="AG38" i="23"/>
  <c r="AG37" i="23"/>
  <c r="W35" i="23"/>
  <c r="AI259" i="23"/>
  <c r="AJ259" i="23" s="1"/>
  <c r="AM259" i="23" s="1"/>
  <c r="AP259" i="23" s="1"/>
  <c r="AG34" i="23"/>
  <c r="AI251" i="23"/>
  <c r="AJ251" i="23" s="1"/>
  <c r="AM251" i="23" s="1"/>
  <c r="AP251" i="23" s="1"/>
  <c r="AI242" i="23"/>
  <c r="AJ242" i="23" s="1"/>
  <c r="AM242" i="23" s="1"/>
  <c r="AP242" i="23" s="1"/>
  <c r="W26" i="23"/>
  <c r="W24" i="23"/>
  <c r="AI261" i="23"/>
  <c r="AJ261" i="23" s="1"/>
  <c r="AM261" i="23" s="1"/>
  <c r="AP261" i="23" s="1"/>
  <c r="W20" i="23"/>
  <c r="W18" i="23"/>
  <c r="AI240" i="23"/>
  <c r="AJ240" i="23" s="1"/>
  <c r="AM240" i="23" s="1"/>
  <c r="AP240" i="23" s="1"/>
  <c r="W12" i="23"/>
  <c r="W10" i="23"/>
  <c r="AI260" i="23"/>
  <c r="AJ260" i="23" s="1"/>
  <c r="AM260" i="23" s="1"/>
  <c r="AP260" i="23" s="1"/>
  <c r="AJ212" i="23"/>
  <c r="AM212" i="23" s="1"/>
  <c r="AP212" i="23" s="1"/>
  <c r="W6" i="23"/>
  <c r="AI241" i="23"/>
  <c r="AJ241" i="23" s="1"/>
  <c r="AM241" i="23" s="1"/>
  <c r="AP241" i="23" s="1"/>
  <c r="W25" i="22"/>
  <c r="W24" i="22"/>
  <c r="W23" i="22"/>
  <c r="W20" i="22"/>
  <c r="W19" i="22"/>
  <c r="W17" i="22"/>
  <c r="AG35" i="21"/>
  <c r="W16" i="22"/>
  <c r="AI260" i="22"/>
  <c r="AJ260" i="22" s="1"/>
  <c r="AM260" i="22" s="1"/>
  <c r="AP260" i="22" s="1"/>
  <c r="W15" i="22"/>
  <c r="AJ207" i="22"/>
  <c r="AM207" i="22" s="1"/>
  <c r="AP207" i="22" s="1"/>
  <c r="AJ211" i="22"/>
  <c r="AM211" i="22" s="1"/>
  <c r="AP211" i="22" s="1"/>
  <c r="AJ215" i="22"/>
  <c r="AM215" i="22" s="1"/>
  <c r="AP215" i="22" s="1"/>
  <c r="AJ219" i="22"/>
  <c r="AM219" i="22" s="1"/>
  <c r="AP219" i="22" s="1"/>
  <c r="AJ223" i="22"/>
  <c r="AM223" i="22" s="1"/>
  <c r="AP223" i="22" s="1"/>
  <c r="AI261" i="22"/>
  <c r="AJ261" i="22" s="1"/>
  <c r="AM261" i="22" s="1"/>
  <c r="AP261" i="22" s="1"/>
  <c r="W13" i="22"/>
  <c r="AI242" i="22"/>
  <c r="AJ242" i="22" s="1"/>
  <c r="AM242" i="22" s="1"/>
  <c r="AP242" i="22" s="1"/>
  <c r="W9" i="22"/>
  <c r="W8" i="22"/>
  <c r="W5" i="22"/>
  <c r="W4" i="22"/>
  <c r="AJ204" i="22"/>
  <c r="AM204" i="22" s="1"/>
  <c r="AP204" i="22" s="1"/>
  <c r="AJ205" i="22"/>
  <c r="AJ210" i="22"/>
  <c r="AM210" i="22" s="1"/>
  <c r="AP210" i="22" s="1"/>
  <c r="AJ214" i="22"/>
  <c r="AM214" i="22" s="1"/>
  <c r="AP214" i="22" s="1"/>
  <c r="AJ218" i="22"/>
  <c r="AM218" i="22" s="1"/>
  <c r="AP218" i="22" s="1"/>
  <c r="AJ222" i="22"/>
  <c r="AM222" i="22" s="1"/>
  <c r="AP222" i="22" s="1"/>
  <c r="AJ203" i="22"/>
  <c r="AM203" i="22" s="1"/>
  <c r="AP203" i="22" s="1"/>
  <c r="AJ209" i="22"/>
  <c r="AM209" i="22" s="1"/>
  <c r="AP209" i="22" s="1"/>
  <c r="AJ213" i="22"/>
  <c r="AM213" i="22" s="1"/>
  <c r="AP213" i="22" s="1"/>
  <c r="AJ217" i="22"/>
  <c r="AM217" i="22" s="1"/>
  <c r="AP217" i="22" s="1"/>
  <c r="AJ221" i="22"/>
  <c r="AM221" i="22" s="1"/>
  <c r="AP221" i="22" s="1"/>
  <c r="AJ264" i="22"/>
  <c r="AM264" i="22" s="1"/>
  <c r="AP264" i="22" s="1"/>
  <c r="W2" i="22"/>
  <c r="AJ208" i="22"/>
  <c r="AM208" i="22" s="1"/>
  <c r="AP208" i="22" s="1"/>
  <c r="AJ212" i="22"/>
  <c r="AM212" i="22" s="1"/>
  <c r="AP212" i="22" s="1"/>
  <c r="AJ216" i="22"/>
  <c r="AM216" i="22" s="1"/>
  <c r="AP216" i="22" s="1"/>
  <c r="AJ220" i="22"/>
  <c r="AM220" i="22" s="1"/>
  <c r="AP220" i="22" s="1"/>
  <c r="AI253" i="22"/>
  <c r="AJ253" i="22" s="1"/>
  <c r="AM253" i="22" s="1"/>
  <c r="AP253" i="22" s="1"/>
  <c r="AK207" i="22"/>
  <c r="AK208" i="22"/>
  <c r="AK209" i="22"/>
  <c r="AK210" i="22"/>
  <c r="AK211" i="22"/>
  <c r="AK212" i="22"/>
  <c r="AK213" i="22"/>
  <c r="AK214" i="22"/>
  <c r="AK215" i="22"/>
  <c r="AK216" i="22"/>
  <c r="AK217" i="22"/>
  <c r="AK218" i="22"/>
  <c r="AK219" i="22"/>
  <c r="AK220" i="22"/>
  <c r="AK221" i="22"/>
  <c r="AK222" i="22"/>
  <c r="AG33" i="21"/>
  <c r="AI240" i="21"/>
  <c r="AJ240" i="21" s="1"/>
  <c r="AM240" i="21" s="1"/>
  <c r="AP240" i="21" s="1"/>
  <c r="AI259" i="21"/>
  <c r="AG27" i="21"/>
  <c r="AG25" i="21"/>
  <c r="W55" i="20"/>
  <c r="AI259" i="20"/>
  <c r="AI251" i="21"/>
  <c r="AJ251" i="21" s="1"/>
  <c r="AM251" i="21" s="1"/>
  <c r="AP251" i="21" s="1"/>
  <c r="W54" i="20"/>
  <c r="W53" i="20"/>
  <c r="AI261" i="21"/>
  <c r="AJ261" i="21" s="1"/>
  <c r="AM261" i="21" s="1"/>
  <c r="AP261" i="21" s="1"/>
  <c r="AI241" i="21"/>
  <c r="AJ241" i="21" s="1"/>
  <c r="AM241" i="21" s="1"/>
  <c r="AP241" i="21" s="1"/>
  <c r="W51" i="20"/>
  <c r="AI252" i="21"/>
  <c r="AJ252" i="21" s="1"/>
  <c r="AM252" i="21" s="1"/>
  <c r="AP252" i="21" s="1"/>
  <c r="AJ244" i="21"/>
  <c r="AM244" i="21" s="1"/>
  <c r="AP244" i="21" s="1"/>
  <c r="W46" i="20"/>
  <c r="W45" i="20"/>
  <c r="W41" i="20"/>
  <c r="W37" i="20"/>
  <c r="W35" i="20"/>
  <c r="W33" i="20"/>
  <c r="W29" i="20"/>
  <c r="W27" i="20"/>
  <c r="W26" i="20"/>
  <c r="W25" i="20"/>
  <c r="W24" i="20"/>
  <c r="W23" i="20"/>
  <c r="W22" i="20"/>
  <c r="W19" i="20"/>
  <c r="W15" i="20"/>
  <c r="AI251" i="20"/>
  <c r="AJ251" i="20" s="1"/>
  <c r="AM251" i="20" s="1"/>
  <c r="AP251" i="20" s="1"/>
  <c r="AI253" i="20"/>
  <c r="AJ253" i="20" s="1"/>
  <c r="AM253" i="20" s="1"/>
  <c r="AP253" i="20" s="1"/>
  <c r="W14" i="20"/>
  <c r="W13" i="20"/>
  <c r="W12" i="20"/>
  <c r="AI260" i="20"/>
  <c r="AJ260" i="20" s="1"/>
  <c r="AM260" i="20" s="1"/>
  <c r="AP260" i="20" s="1"/>
  <c r="AI241" i="20"/>
  <c r="AJ241" i="20" s="1"/>
  <c r="AM241" i="20" s="1"/>
  <c r="AP241" i="20" s="1"/>
  <c r="W7" i="20"/>
  <c r="AI254" i="20"/>
  <c r="AJ254" i="20" s="1"/>
  <c r="AM254" i="20" s="1"/>
  <c r="AP254" i="20" s="1"/>
  <c r="AI252" i="19"/>
  <c r="W54" i="19"/>
  <c r="AJ222" i="23"/>
  <c r="AM222" i="23" s="1"/>
  <c r="AP222" i="23" s="1"/>
  <c r="AJ221" i="23"/>
  <c r="AM221" i="23" s="1"/>
  <c r="AP221" i="23" s="1"/>
  <c r="W5" i="20"/>
  <c r="AI242" i="20"/>
  <c r="AJ242" i="20" s="1"/>
  <c r="AM242" i="20" s="1"/>
  <c r="AP242" i="20" s="1"/>
  <c r="W52" i="19"/>
  <c r="W50" i="19"/>
  <c r="AI254" i="19"/>
  <c r="AJ254" i="19" s="1"/>
  <c r="AM254" i="19" s="1"/>
  <c r="AP254" i="19" s="1"/>
  <c r="AI251" i="19"/>
  <c r="AJ251" i="19" s="1"/>
  <c r="AM251" i="19" s="1"/>
  <c r="AP251" i="19" s="1"/>
  <c r="W44" i="19"/>
  <c r="W40" i="19"/>
  <c r="AI261" i="19"/>
  <c r="AJ261" i="19" s="1"/>
  <c r="AM261" i="19" s="1"/>
  <c r="AP261" i="19" s="1"/>
  <c r="AJ209" i="21"/>
  <c r="AM209" i="21" s="1"/>
  <c r="AP209" i="21" s="1"/>
  <c r="AJ207" i="21"/>
  <c r="AM207" i="21" s="1"/>
  <c r="AP207" i="21" s="1"/>
  <c r="AJ217" i="21"/>
  <c r="AM217" i="21" s="1"/>
  <c r="AP217" i="21" s="1"/>
  <c r="AJ215" i="21"/>
  <c r="AM215" i="21" s="1"/>
  <c r="AP215" i="21" s="1"/>
  <c r="AI242" i="21"/>
  <c r="AJ242" i="21" s="1"/>
  <c r="AM242" i="21" s="1"/>
  <c r="AP242" i="21" s="1"/>
  <c r="AK207" i="21"/>
  <c r="AJ208" i="21"/>
  <c r="AM208" i="21" s="1"/>
  <c r="AP208" i="21" s="1"/>
  <c r="AJ264" i="21"/>
  <c r="AM264" i="21" s="1"/>
  <c r="AP264" i="21" s="1"/>
  <c r="AJ204" i="21"/>
  <c r="AM204" i="21" s="1"/>
  <c r="AP204" i="21" s="1"/>
  <c r="AJ210" i="21"/>
  <c r="AM210" i="21" s="1"/>
  <c r="AP210" i="21" s="1"/>
  <c r="AJ213" i="21"/>
  <c r="AM213" i="21" s="1"/>
  <c r="AP213" i="21" s="1"/>
  <c r="AJ221" i="21"/>
  <c r="AM221" i="21" s="1"/>
  <c r="AP221" i="21" s="1"/>
  <c r="AJ205" i="21"/>
  <c r="AJ203" i="21"/>
  <c r="AM203" i="21" s="1"/>
  <c r="AP203" i="21" s="1"/>
  <c r="AJ211" i="21"/>
  <c r="AM211" i="21" s="1"/>
  <c r="AP211" i="21" s="1"/>
  <c r="AJ219" i="21"/>
  <c r="AM219" i="21" s="1"/>
  <c r="AP219" i="21" s="1"/>
  <c r="W38" i="19"/>
  <c r="AI240" i="19"/>
  <c r="AJ240" i="19" s="1"/>
  <c r="AM240" i="19" s="1"/>
  <c r="AP240" i="19" s="1"/>
  <c r="W36" i="19"/>
  <c r="W32" i="19"/>
  <c r="W30" i="19"/>
  <c r="AG27" i="18"/>
  <c r="AG26" i="18"/>
  <c r="AI240" i="18"/>
  <c r="AJ240" i="18" s="1"/>
  <c r="AM240" i="18" s="1"/>
  <c r="AP240" i="18" s="1"/>
  <c r="W24" i="19"/>
  <c r="W22" i="19"/>
  <c r="W20" i="19"/>
  <c r="AI253" i="19"/>
  <c r="AJ253" i="19" s="1"/>
  <c r="AM253" i="19" s="1"/>
  <c r="AP253" i="19" s="1"/>
  <c r="W16" i="19"/>
  <c r="W12" i="19"/>
  <c r="W10" i="19"/>
  <c r="AI260" i="19"/>
  <c r="AJ260" i="19" s="1"/>
  <c r="AM260" i="19" s="1"/>
  <c r="AP260" i="19" s="1"/>
  <c r="AI242" i="19"/>
  <c r="AJ242" i="19" s="1"/>
  <c r="AM242" i="19" s="1"/>
  <c r="AP242" i="19" s="1"/>
  <c r="W4" i="19"/>
  <c r="AJ226" i="19"/>
  <c r="AM226" i="19" s="1"/>
  <c r="AP226" i="19" s="1"/>
  <c r="AJ230" i="19"/>
  <c r="AM230" i="19" s="1"/>
  <c r="AP230" i="19" s="1"/>
  <c r="AJ234" i="19"/>
  <c r="AM234" i="19" s="1"/>
  <c r="AP234" i="19" s="1"/>
  <c r="AJ203" i="19"/>
  <c r="AM203" i="19" s="1"/>
  <c r="AP203" i="19" s="1"/>
  <c r="AJ238" i="19"/>
  <c r="AM238" i="19" s="1"/>
  <c r="AP238" i="19" s="1"/>
  <c r="AJ246" i="19"/>
  <c r="AM246" i="19" s="1"/>
  <c r="AP246" i="19" s="1"/>
  <c r="AJ250" i="19"/>
  <c r="AM250" i="19" s="1"/>
  <c r="AP250" i="19" s="1"/>
  <c r="AJ258" i="19"/>
  <c r="AM258" i="19" s="1"/>
  <c r="AP258" i="19" s="1"/>
  <c r="AJ262" i="19"/>
  <c r="AM262" i="19" s="1"/>
  <c r="AP262" i="19" s="1"/>
  <c r="AI241" i="19"/>
  <c r="AJ241" i="19" s="1"/>
  <c r="AM241" i="19" s="1"/>
  <c r="AP241" i="19" s="1"/>
  <c r="AJ205" i="19"/>
  <c r="W2" i="19"/>
  <c r="AJ204" i="19"/>
  <c r="AM204" i="19" s="1"/>
  <c r="AP204" i="19" s="1"/>
  <c r="AK203" i="19"/>
  <c r="AK204" i="19"/>
  <c r="AK205" i="19"/>
  <c r="AJ206" i="19"/>
  <c r="AM206" i="19" s="1"/>
  <c r="AP206" i="19" s="1"/>
  <c r="AJ224" i="19"/>
  <c r="AM224" i="19" s="1"/>
  <c r="AP224" i="19" s="1"/>
  <c r="AJ228" i="19"/>
  <c r="AM228" i="19" s="1"/>
  <c r="AP228" i="19" s="1"/>
  <c r="AJ232" i="19"/>
  <c r="AM232" i="19" s="1"/>
  <c r="AP232" i="19" s="1"/>
  <c r="AJ236" i="19"/>
  <c r="AM236" i="19" s="1"/>
  <c r="AP236" i="19" s="1"/>
  <c r="AJ244" i="19"/>
  <c r="AM244" i="19" s="1"/>
  <c r="AP244" i="19" s="1"/>
  <c r="AJ248" i="19"/>
  <c r="AM248" i="19" s="1"/>
  <c r="AP248" i="19" s="1"/>
  <c r="AJ252" i="19"/>
  <c r="AM252" i="19" s="1"/>
  <c r="AP252" i="19" s="1"/>
  <c r="AJ256" i="19"/>
  <c r="AM256" i="19" s="1"/>
  <c r="AP256" i="19" s="1"/>
  <c r="AJ264" i="19"/>
  <c r="AM264" i="19" s="1"/>
  <c r="AP264" i="19" s="1"/>
  <c r="AJ259" i="19"/>
  <c r="AM259" i="19" s="1"/>
  <c r="AP259" i="19" s="1"/>
  <c r="AJ263" i="19"/>
  <c r="AM263" i="19" s="1"/>
  <c r="AP263" i="19" s="1"/>
  <c r="AG25" i="18"/>
  <c r="AG19" i="18"/>
  <c r="AI252" i="18"/>
  <c r="AJ252" i="18" s="1"/>
  <c r="AM252" i="18" s="1"/>
  <c r="AP252" i="18" s="1"/>
  <c r="AG15" i="18"/>
  <c r="AI253" i="18"/>
  <c r="AJ253" i="18" s="1"/>
  <c r="AM253" i="18" s="1"/>
  <c r="AP253" i="18" s="1"/>
  <c r="AG14" i="18"/>
  <c r="AI259" i="18"/>
  <c r="AJ259" i="18" s="1"/>
  <c r="AM259" i="18" s="1"/>
  <c r="AP259" i="18" s="1"/>
  <c r="AG44" i="17"/>
  <c r="AI261" i="17"/>
  <c r="AG11" i="18"/>
  <c r="AG9" i="18"/>
  <c r="AG7" i="18"/>
  <c r="AI241" i="18"/>
  <c r="AJ241" i="18" s="1"/>
  <c r="AM241" i="18" s="1"/>
  <c r="AP241" i="18" s="1"/>
  <c r="AG6" i="18"/>
  <c r="AG42" i="17"/>
  <c r="AJ261" i="18"/>
  <c r="AM261" i="18" s="1"/>
  <c r="AP261" i="18" s="1"/>
  <c r="AG38" i="17"/>
  <c r="AJ217" i="23"/>
  <c r="AM217" i="23" s="1"/>
  <c r="AP217" i="23" s="1"/>
  <c r="AJ209" i="23"/>
  <c r="AM209" i="23" s="1"/>
  <c r="AP209" i="23" s="1"/>
  <c r="AJ220" i="23"/>
  <c r="AM220" i="23" s="1"/>
  <c r="AP220" i="23" s="1"/>
  <c r="AJ208" i="23"/>
  <c r="AM208" i="23" s="1"/>
  <c r="AP208" i="23" s="1"/>
  <c r="AJ204" i="23"/>
  <c r="AM204" i="23" s="1"/>
  <c r="AP204" i="23" s="1"/>
  <c r="AJ218" i="23"/>
  <c r="AM218" i="23" s="1"/>
  <c r="AP218" i="23" s="1"/>
  <c r="AK212" i="23"/>
  <c r="AJ213" i="23"/>
  <c r="AM213" i="23" s="1"/>
  <c r="AP213" i="23" s="1"/>
  <c r="AJ214" i="23"/>
  <c r="AM214" i="23" s="1"/>
  <c r="AP214" i="23" s="1"/>
  <c r="AJ203" i="23"/>
  <c r="AM203" i="23" s="1"/>
  <c r="AP203" i="23" s="1"/>
  <c r="AJ205" i="23"/>
  <c r="AK208" i="23"/>
  <c r="AJ210" i="23"/>
  <c r="AM210" i="23" s="1"/>
  <c r="AP210" i="23" s="1"/>
  <c r="AJ216" i="23"/>
  <c r="AM216" i="23" s="1"/>
  <c r="AP216" i="23" s="1"/>
  <c r="AJ207" i="23"/>
  <c r="AM207" i="23" s="1"/>
  <c r="AP207" i="23" s="1"/>
  <c r="AJ211" i="23"/>
  <c r="AM211" i="23" s="1"/>
  <c r="AP211" i="23" s="1"/>
  <c r="AJ215" i="23"/>
  <c r="AM215" i="23" s="1"/>
  <c r="AP215" i="23" s="1"/>
  <c r="AJ219" i="23"/>
  <c r="AM219" i="23" s="1"/>
  <c r="AP219" i="23" s="1"/>
  <c r="AJ223" i="23"/>
  <c r="AM223" i="23" s="1"/>
  <c r="AP223" i="23" s="1"/>
  <c r="AJ206" i="23"/>
  <c r="AM206" i="23" s="1"/>
  <c r="AP206" i="23" s="1"/>
  <c r="AJ203" i="20"/>
  <c r="AM203" i="20" s="1"/>
  <c r="AP203" i="20" s="1"/>
  <c r="AJ204" i="20"/>
  <c r="AM204" i="20" s="1"/>
  <c r="AP204" i="20" s="1"/>
  <c r="AJ205" i="20"/>
  <c r="AJ207" i="20"/>
  <c r="AM207" i="20" s="1"/>
  <c r="AP207" i="20" s="1"/>
  <c r="AJ208" i="20"/>
  <c r="AM208" i="20" s="1"/>
  <c r="AP208" i="20" s="1"/>
  <c r="AJ209" i="20"/>
  <c r="AM209" i="20" s="1"/>
  <c r="AP209" i="20" s="1"/>
  <c r="AJ210" i="20"/>
  <c r="AM210" i="20" s="1"/>
  <c r="AP210" i="20" s="1"/>
  <c r="AJ211" i="20"/>
  <c r="AM211" i="20" s="1"/>
  <c r="AP211" i="20" s="1"/>
  <c r="AJ212" i="20"/>
  <c r="AM212" i="20" s="1"/>
  <c r="AP212" i="20" s="1"/>
  <c r="AJ213" i="20"/>
  <c r="AM213" i="20" s="1"/>
  <c r="AP213" i="20" s="1"/>
  <c r="AJ214" i="20"/>
  <c r="AM214" i="20" s="1"/>
  <c r="AP214" i="20" s="1"/>
  <c r="AJ215" i="20"/>
  <c r="AM215" i="20" s="1"/>
  <c r="AP215" i="20" s="1"/>
  <c r="AJ216" i="20"/>
  <c r="AM216" i="20" s="1"/>
  <c r="AP216" i="20" s="1"/>
  <c r="AJ217" i="20"/>
  <c r="AM217" i="20" s="1"/>
  <c r="AP217" i="20" s="1"/>
  <c r="AJ218" i="20"/>
  <c r="AM218" i="20" s="1"/>
  <c r="AP218" i="20" s="1"/>
  <c r="AJ219" i="20"/>
  <c r="AM219" i="20" s="1"/>
  <c r="AP219" i="20" s="1"/>
  <c r="AJ220" i="20"/>
  <c r="AM220" i="20" s="1"/>
  <c r="AP220" i="20" s="1"/>
  <c r="AJ221" i="20"/>
  <c r="AM221" i="20" s="1"/>
  <c r="AP221" i="20" s="1"/>
  <c r="AJ222" i="20"/>
  <c r="AM222" i="20" s="1"/>
  <c r="AP222" i="20" s="1"/>
  <c r="AJ223" i="20"/>
  <c r="AM223" i="20" s="1"/>
  <c r="AP223" i="20" s="1"/>
  <c r="AJ264" i="20"/>
  <c r="AM264" i="20" s="1"/>
  <c r="AP264" i="20" s="1"/>
  <c r="AG3" i="18"/>
  <c r="AJ204" i="18"/>
  <c r="AM204" i="18" s="1"/>
  <c r="AP204" i="18" s="1"/>
  <c r="AJ205" i="18"/>
  <c r="AG2" i="18"/>
  <c r="AJ203" i="18"/>
  <c r="AM203" i="18" s="1"/>
  <c r="AP203" i="18" s="1"/>
  <c r="AJ226" i="18"/>
  <c r="AM226" i="18" s="1"/>
  <c r="AP226" i="18" s="1"/>
  <c r="AJ230" i="18"/>
  <c r="AM230" i="18" s="1"/>
  <c r="AP230" i="18" s="1"/>
  <c r="AJ234" i="18"/>
  <c r="AM234" i="18" s="1"/>
  <c r="AP234" i="18" s="1"/>
  <c r="AJ238" i="18"/>
  <c r="AM238" i="18" s="1"/>
  <c r="AP238" i="18" s="1"/>
  <c r="AI242" i="18"/>
  <c r="AJ242" i="18" s="1"/>
  <c r="AM242" i="18" s="1"/>
  <c r="AP242" i="18" s="1"/>
  <c r="AJ246" i="18"/>
  <c r="AM246" i="18" s="1"/>
  <c r="AP246" i="18" s="1"/>
  <c r="AJ250" i="18"/>
  <c r="AM250" i="18" s="1"/>
  <c r="AP250" i="18" s="1"/>
  <c r="AJ254" i="18"/>
  <c r="AM254" i="18" s="1"/>
  <c r="AP254" i="18" s="1"/>
  <c r="AJ258" i="18"/>
  <c r="AM258" i="18" s="1"/>
  <c r="AP258" i="18" s="1"/>
  <c r="AJ262" i="18"/>
  <c r="AM262" i="18" s="1"/>
  <c r="AP262" i="18" s="1"/>
  <c r="AJ224" i="18"/>
  <c r="AM224" i="18" s="1"/>
  <c r="AP224" i="18" s="1"/>
  <c r="AJ228" i="18"/>
  <c r="AM228" i="18" s="1"/>
  <c r="AP228" i="18" s="1"/>
  <c r="AJ232" i="18"/>
  <c r="AM232" i="18" s="1"/>
  <c r="AP232" i="18" s="1"/>
  <c r="AJ236" i="18"/>
  <c r="AM236" i="18" s="1"/>
  <c r="AP236" i="18" s="1"/>
  <c r="AJ244" i="18"/>
  <c r="AM244" i="18" s="1"/>
  <c r="AP244" i="18" s="1"/>
  <c r="AJ248" i="18"/>
  <c r="AM248" i="18" s="1"/>
  <c r="AP248" i="18" s="1"/>
  <c r="AJ256" i="18"/>
  <c r="AM256" i="18" s="1"/>
  <c r="AP256" i="18" s="1"/>
  <c r="AJ260" i="18"/>
  <c r="AM260" i="18" s="1"/>
  <c r="AP260" i="18" s="1"/>
  <c r="AJ264" i="18"/>
  <c r="AM264" i="18" s="1"/>
  <c r="AP264" i="18" s="1"/>
  <c r="AK203" i="18"/>
  <c r="AK204" i="18"/>
  <c r="AK205" i="18"/>
  <c r="AJ206" i="18"/>
  <c r="AM206" i="18" s="1"/>
  <c r="AP206" i="18" s="1"/>
  <c r="AJ263" i="18"/>
  <c r="AM263" i="18" s="1"/>
  <c r="AP263" i="18" s="1"/>
  <c r="AG36" i="17"/>
  <c r="AG34" i="17"/>
  <c r="AI259" i="17"/>
  <c r="AJ259" i="17" s="1"/>
  <c r="AM259" i="17" s="1"/>
  <c r="AP259" i="17" s="1"/>
  <c r="AG30" i="17"/>
  <c r="AI253" i="17"/>
  <c r="AJ253" i="17" s="1"/>
  <c r="AM253" i="17" s="1"/>
  <c r="AP253" i="17" s="1"/>
  <c r="AG26" i="17"/>
  <c r="AG24" i="17"/>
  <c r="AG22" i="17"/>
  <c r="AG20" i="17"/>
  <c r="AG16" i="17"/>
  <c r="W13" i="17"/>
  <c r="AI241" i="17"/>
  <c r="AJ241" i="17" s="1"/>
  <c r="AM241" i="17" s="1"/>
  <c r="AP241" i="17" s="1"/>
  <c r="W12" i="17"/>
  <c r="AJ222" i="17"/>
  <c r="AM222" i="17" s="1"/>
  <c r="AP222" i="17" s="1"/>
  <c r="W60" i="16"/>
  <c r="AN242" i="18"/>
  <c r="W11" i="17"/>
  <c r="W10" i="17"/>
  <c r="W59" i="16"/>
  <c r="W58" i="16"/>
  <c r="W8" i="17"/>
  <c r="AI251" i="17"/>
  <c r="AJ251" i="17" s="1"/>
  <c r="AM251" i="17" s="1"/>
  <c r="AP251" i="17" s="1"/>
  <c r="W7" i="17"/>
  <c r="W6" i="17"/>
  <c r="W5" i="17"/>
  <c r="AJ208" i="17"/>
  <c r="AM208" i="17" s="1"/>
  <c r="AP208" i="17" s="1"/>
  <c r="AJ212" i="17"/>
  <c r="AM212" i="17" s="1"/>
  <c r="AP212" i="17" s="1"/>
  <c r="AJ216" i="17"/>
  <c r="AM216" i="17" s="1"/>
  <c r="AP216" i="17" s="1"/>
  <c r="AJ220" i="17"/>
  <c r="AM220" i="17" s="1"/>
  <c r="AP220" i="17" s="1"/>
  <c r="AJ207" i="17"/>
  <c r="AM207" i="17" s="1"/>
  <c r="AP207" i="17" s="1"/>
  <c r="AJ211" i="17"/>
  <c r="AM211" i="17" s="1"/>
  <c r="AP211" i="17" s="1"/>
  <c r="AJ215" i="17"/>
  <c r="AM215" i="17" s="1"/>
  <c r="AP215" i="17" s="1"/>
  <c r="AJ219" i="17"/>
  <c r="AM219" i="17" s="1"/>
  <c r="AP219" i="17" s="1"/>
  <c r="AJ223" i="17"/>
  <c r="AM223" i="17" s="1"/>
  <c r="AP223" i="17" s="1"/>
  <c r="AJ227" i="17"/>
  <c r="AM227" i="17" s="1"/>
  <c r="AP227" i="17" s="1"/>
  <c r="AJ231" i="17"/>
  <c r="AM231" i="17" s="1"/>
  <c r="AP231" i="17" s="1"/>
  <c r="AJ235" i="17"/>
  <c r="AM235" i="17" s="1"/>
  <c r="AP235" i="17" s="1"/>
  <c r="AJ239" i="17"/>
  <c r="AM239" i="17" s="1"/>
  <c r="AP239" i="17" s="1"/>
  <c r="AJ255" i="17"/>
  <c r="AM255" i="17" s="1"/>
  <c r="AP255" i="17" s="1"/>
  <c r="AJ263" i="17"/>
  <c r="AM263" i="17" s="1"/>
  <c r="AP263" i="17" s="1"/>
  <c r="W57" i="16"/>
  <c r="W56" i="16"/>
  <c r="W54" i="16"/>
  <c r="AI251" i="16"/>
  <c r="AJ251" i="16" s="1"/>
  <c r="AM251" i="16" s="1"/>
  <c r="AP251" i="16" s="1"/>
  <c r="W52" i="16"/>
  <c r="W51" i="16"/>
  <c r="W50" i="16"/>
  <c r="W48" i="16"/>
  <c r="W47" i="16"/>
  <c r="W46" i="16"/>
  <c r="W44" i="16"/>
  <c r="W43" i="16"/>
  <c r="AI252" i="16"/>
  <c r="AJ252" i="16" s="1"/>
  <c r="AM252" i="16" s="1"/>
  <c r="AP252" i="16" s="1"/>
  <c r="W42" i="16"/>
  <c r="W39" i="16"/>
  <c r="W38" i="16"/>
  <c r="W37" i="16"/>
  <c r="W35" i="16"/>
  <c r="AI259" i="16"/>
  <c r="AJ259" i="16" s="1"/>
  <c r="AM259" i="16" s="1"/>
  <c r="AP259" i="16" s="1"/>
  <c r="W34" i="16"/>
  <c r="W32" i="16"/>
  <c r="W30" i="16"/>
  <c r="W54" i="15"/>
  <c r="AG53" i="15"/>
  <c r="W28" i="16"/>
  <c r="AJ204" i="17"/>
  <c r="AM204" i="17" s="1"/>
  <c r="AP204" i="17" s="1"/>
  <c r="AJ210" i="17"/>
  <c r="AM210" i="17" s="1"/>
  <c r="AP210" i="17" s="1"/>
  <c r="AJ214" i="17"/>
  <c r="AM214" i="17" s="1"/>
  <c r="AP214" i="17" s="1"/>
  <c r="AJ218" i="17"/>
  <c r="AM218" i="17" s="1"/>
  <c r="AP218" i="17" s="1"/>
  <c r="AJ209" i="17"/>
  <c r="AM209" i="17" s="1"/>
  <c r="AP209" i="17" s="1"/>
  <c r="AJ213" i="17"/>
  <c r="AM213" i="17" s="1"/>
  <c r="AP213" i="17" s="1"/>
  <c r="AJ217" i="17"/>
  <c r="AM217" i="17" s="1"/>
  <c r="AP217" i="17" s="1"/>
  <c r="AJ221" i="17"/>
  <c r="AM221" i="17" s="1"/>
  <c r="AP221" i="17" s="1"/>
  <c r="AK204" i="17"/>
  <c r="AK207" i="17"/>
  <c r="AK208" i="17"/>
  <c r="AK209" i="17"/>
  <c r="AK210" i="17"/>
  <c r="AK211" i="17"/>
  <c r="AK212" i="17"/>
  <c r="AK213" i="17"/>
  <c r="AK214" i="17"/>
  <c r="AK215" i="17"/>
  <c r="AK216" i="17"/>
  <c r="AK217" i="17"/>
  <c r="AK218" i="17"/>
  <c r="AK219" i="17"/>
  <c r="AK220" i="17"/>
  <c r="AK221" i="17"/>
  <c r="AK222" i="17"/>
  <c r="AJ225" i="17"/>
  <c r="AM225" i="17" s="1"/>
  <c r="AP225" i="17" s="1"/>
  <c r="AJ233" i="17"/>
  <c r="AM233" i="17" s="1"/>
  <c r="AP233" i="17" s="1"/>
  <c r="W27" i="16"/>
  <c r="W25" i="16"/>
  <c r="AI261" i="16"/>
  <c r="AJ261" i="16" s="1"/>
  <c r="AM261" i="16" s="1"/>
  <c r="AP261" i="16" s="1"/>
  <c r="W22" i="16"/>
  <c r="W21" i="16"/>
  <c r="AI242" i="16"/>
  <c r="AJ242" i="16" s="1"/>
  <c r="AM242" i="16" s="1"/>
  <c r="AP242" i="16" s="1"/>
  <c r="W17" i="16"/>
  <c r="W16" i="16"/>
  <c r="AI259" i="15"/>
  <c r="AG51" i="15"/>
  <c r="W15" i="16"/>
  <c r="W13" i="16"/>
  <c r="W12" i="16"/>
  <c r="AI253" i="16"/>
  <c r="AJ253" i="16" s="1"/>
  <c r="AM253" i="16" s="1"/>
  <c r="AP253" i="16" s="1"/>
  <c r="AI240" i="16"/>
  <c r="AJ240" i="16" s="1"/>
  <c r="AM240" i="16" s="1"/>
  <c r="AP240" i="16" s="1"/>
  <c r="W10" i="16"/>
  <c r="W9" i="16"/>
  <c r="AI241" i="16"/>
  <c r="AJ241" i="16" s="1"/>
  <c r="AM241" i="16" s="1"/>
  <c r="AP241" i="16" s="1"/>
  <c r="W7" i="16"/>
  <c r="W5" i="16"/>
  <c r="AI254" i="16"/>
  <c r="AJ254" i="16" s="1"/>
  <c r="AM254" i="16" s="1"/>
  <c r="AP254" i="16" s="1"/>
  <c r="AG4" i="16"/>
  <c r="W3" i="16"/>
  <c r="AJ224" i="16"/>
  <c r="AM224" i="16" s="1"/>
  <c r="AP224" i="16" s="1"/>
  <c r="AJ228" i="16"/>
  <c r="AM228" i="16" s="1"/>
  <c r="AP228" i="16" s="1"/>
  <c r="AJ232" i="16"/>
  <c r="AM232" i="16" s="1"/>
  <c r="AP232" i="16" s="1"/>
  <c r="AJ236" i="16"/>
  <c r="AM236" i="16" s="1"/>
  <c r="AP236" i="16" s="1"/>
  <c r="AJ244" i="16"/>
  <c r="AM244" i="16" s="1"/>
  <c r="AP244" i="16" s="1"/>
  <c r="AJ248" i="16"/>
  <c r="AM248" i="16" s="1"/>
  <c r="AP248" i="16" s="1"/>
  <c r="AJ256" i="16"/>
  <c r="AM256" i="16" s="1"/>
  <c r="AP256" i="16" s="1"/>
  <c r="AJ260" i="16"/>
  <c r="AM260" i="16" s="1"/>
  <c r="AP260" i="16" s="1"/>
  <c r="AJ264" i="16"/>
  <c r="AM264" i="16" s="1"/>
  <c r="AP264" i="16" s="1"/>
  <c r="AJ226" i="16"/>
  <c r="AM226" i="16" s="1"/>
  <c r="AP226" i="16" s="1"/>
  <c r="AJ230" i="16"/>
  <c r="AM230" i="16" s="1"/>
  <c r="AP230" i="16" s="1"/>
  <c r="AJ250" i="16"/>
  <c r="AM250" i="16" s="1"/>
  <c r="AP250" i="16" s="1"/>
  <c r="AJ234" i="16"/>
  <c r="AM234" i="16" s="1"/>
  <c r="AP234" i="16" s="1"/>
  <c r="AJ238" i="16"/>
  <c r="AM238" i="16" s="1"/>
  <c r="AP238" i="16" s="1"/>
  <c r="AJ246" i="16"/>
  <c r="AM246" i="16" s="1"/>
  <c r="AP246" i="16" s="1"/>
  <c r="AJ258" i="16"/>
  <c r="AM258" i="16" s="1"/>
  <c r="AP258" i="16" s="1"/>
  <c r="AJ262" i="16"/>
  <c r="AM262" i="16" s="1"/>
  <c r="AP262" i="16" s="1"/>
  <c r="AJ203" i="16"/>
  <c r="AM203" i="16" s="1"/>
  <c r="AP203" i="16" s="1"/>
  <c r="AJ204" i="16"/>
  <c r="AM204" i="16" s="1"/>
  <c r="AP204" i="16" s="1"/>
  <c r="AJ205" i="16"/>
  <c r="AK203" i="16"/>
  <c r="AK204" i="16"/>
  <c r="AK205" i="16"/>
  <c r="AJ206" i="16"/>
  <c r="AM206" i="16" s="1"/>
  <c r="AP206" i="16" s="1"/>
  <c r="AJ263" i="16"/>
  <c r="AM263" i="16" s="1"/>
  <c r="AP263" i="16" s="1"/>
  <c r="W50" i="15"/>
  <c r="W48" i="15"/>
  <c r="AG47" i="15"/>
  <c r="W46" i="15"/>
  <c r="W43" i="15"/>
  <c r="W41" i="15"/>
  <c r="W40" i="15"/>
  <c r="W35" i="15"/>
  <c r="W34" i="15"/>
  <c r="W33" i="15"/>
  <c r="W32" i="15"/>
  <c r="W28" i="15"/>
  <c r="W27" i="15"/>
  <c r="W22" i="15"/>
  <c r="W21" i="15"/>
  <c r="W20" i="15"/>
  <c r="AI254" i="15"/>
  <c r="AJ254" i="15" s="1"/>
  <c r="AM254" i="15" s="1"/>
  <c r="AP254" i="15" s="1"/>
  <c r="W19" i="15"/>
  <c r="AI241" i="15"/>
  <c r="AJ241" i="15" s="1"/>
  <c r="AM241" i="15" s="1"/>
  <c r="AP241" i="15" s="1"/>
  <c r="W18" i="15"/>
  <c r="W17" i="15"/>
  <c r="W14" i="15"/>
  <c r="W11" i="15"/>
  <c r="W10" i="15"/>
  <c r="W9" i="15"/>
  <c r="AI252" i="15"/>
  <c r="AJ252" i="15" s="1"/>
  <c r="AM252" i="15" s="1"/>
  <c r="AP252" i="15" s="1"/>
  <c r="W8" i="15"/>
  <c r="AI260" i="15"/>
  <c r="AJ260" i="15" s="1"/>
  <c r="AM260" i="15" s="1"/>
  <c r="AP260" i="15" s="1"/>
  <c r="W6" i="15"/>
  <c r="W5" i="15"/>
  <c r="AI261" i="15"/>
  <c r="AJ261" i="15" s="1"/>
  <c r="AM261" i="15" s="1"/>
  <c r="AP261" i="15" s="1"/>
  <c r="W4" i="15"/>
  <c r="AJ246" i="15"/>
  <c r="AM246" i="15" s="1"/>
  <c r="AP246" i="15" s="1"/>
  <c r="AI253" i="15"/>
  <c r="AJ253" i="15" s="1"/>
  <c r="AM253" i="15" s="1"/>
  <c r="AP253" i="15" s="1"/>
  <c r="W3" i="15"/>
  <c r="AJ232" i="15"/>
  <c r="AM232" i="15" s="1"/>
  <c r="AP232" i="15" s="1"/>
  <c r="AJ264" i="15"/>
  <c r="AM264" i="15" s="1"/>
  <c r="AP264" i="15" s="1"/>
  <c r="W2" i="15"/>
  <c r="AJ230" i="15"/>
  <c r="AM230" i="15" s="1"/>
  <c r="AP230" i="15" s="1"/>
  <c r="AJ262" i="15"/>
  <c r="AM262" i="15" s="1"/>
  <c r="AP262" i="15" s="1"/>
  <c r="AJ206" i="15"/>
  <c r="AM206" i="15" s="1"/>
  <c r="AP206" i="15" s="1"/>
  <c r="AJ238" i="15"/>
  <c r="AM238" i="15" s="1"/>
  <c r="AP238" i="15" s="1"/>
  <c r="AJ248" i="15"/>
  <c r="AM248" i="15" s="1"/>
  <c r="AP248" i="15" s="1"/>
  <c r="AI240" i="15"/>
  <c r="AJ240" i="15" s="1"/>
  <c r="AM240" i="15" s="1"/>
  <c r="AP240" i="15" s="1"/>
  <c r="AJ224" i="15"/>
  <c r="AM224" i="15" s="1"/>
  <c r="AP224" i="15" s="1"/>
  <c r="AJ256" i="15"/>
  <c r="AM256" i="15" s="1"/>
  <c r="AP256" i="15" s="1"/>
  <c r="AJ207" i="15"/>
  <c r="AM207" i="15" s="1"/>
  <c r="AP207" i="15" s="1"/>
  <c r="AJ208" i="15"/>
  <c r="AM208" i="15" s="1"/>
  <c r="AP208" i="15" s="1"/>
  <c r="AJ209" i="15"/>
  <c r="AM209" i="15" s="1"/>
  <c r="AP209" i="15" s="1"/>
  <c r="AJ210" i="15"/>
  <c r="AM210" i="15" s="1"/>
  <c r="AP210" i="15" s="1"/>
  <c r="AJ211" i="15"/>
  <c r="AM211" i="15" s="1"/>
  <c r="AP211" i="15" s="1"/>
  <c r="AJ212" i="15"/>
  <c r="AM212" i="15" s="1"/>
  <c r="AP212" i="15" s="1"/>
  <c r="AJ213" i="15"/>
  <c r="AM213" i="15" s="1"/>
  <c r="AP213" i="15" s="1"/>
  <c r="AJ214" i="15"/>
  <c r="AM214" i="15" s="1"/>
  <c r="AP214" i="15" s="1"/>
  <c r="AJ215" i="15"/>
  <c r="AM215" i="15" s="1"/>
  <c r="AP215" i="15" s="1"/>
  <c r="AJ216" i="15"/>
  <c r="AM216" i="15" s="1"/>
  <c r="AP216" i="15" s="1"/>
  <c r="AJ217" i="15"/>
  <c r="AM217" i="15" s="1"/>
  <c r="AP217" i="15" s="1"/>
  <c r="AJ218" i="15"/>
  <c r="AM218" i="15" s="1"/>
  <c r="AP218" i="15" s="1"/>
  <c r="AJ219" i="15"/>
  <c r="AM219" i="15" s="1"/>
  <c r="AP219" i="15" s="1"/>
  <c r="AJ220" i="15"/>
  <c r="AM220" i="15" s="1"/>
  <c r="AP220" i="15" s="1"/>
  <c r="AJ221" i="15"/>
  <c r="AM221" i="15" s="1"/>
  <c r="AP221" i="15" s="1"/>
  <c r="AJ228" i="15"/>
  <c r="AM228" i="15" s="1"/>
  <c r="AP228" i="15" s="1"/>
  <c r="AJ236" i="15"/>
  <c r="AM236" i="15" s="1"/>
  <c r="AP236" i="15" s="1"/>
  <c r="AJ244" i="15"/>
  <c r="AM244" i="15" s="1"/>
  <c r="AP244" i="15" s="1"/>
  <c r="AJ222" i="15"/>
  <c r="AM222" i="15" s="1"/>
  <c r="AP222" i="15" s="1"/>
  <c r="AJ223" i="15"/>
  <c r="AM223" i="15" s="1"/>
  <c r="AP223" i="15" s="1"/>
  <c r="AJ226" i="15"/>
  <c r="AM226" i="15" s="1"/>
  <c r="AP226" i="15" s="1"/>
  <c r="AJ234" i="15"/>
  <c r="AM234" i="15" s="1"/>
  <c r="AP234" i="15" s="1"/>
  <c r="AJ242" i="15"/>
  <c r="AM242" i="15" s="1"/>
  <c r="AP242" i="15" s="1"/>
  <c r="AJ250" i="15"/>
  <c r="AM250" i="15" s="1"/>
  <c r="AP250" i="15" s="1"/>
  <c r="AJ258" i="15"/>
  <c r="AM258" i="15" s="1"/>
  <c r="AP258" i="15" s="1"/>
  <c r="W93" i="14"/>
  <c r="W92" i="14"/>
  <c r="W90" i="14"/>
  <c r="AJ249" i="17"/>
  <c r="AM249" i="17" s="1"/>
  <c r="AP249" i="17" s="1"/>
  <c r="AJ243" i="17"/>
  <c r="AM243" i="17" s="1"/>
  <c r="AP243" i="17" s="1"/>
  <c r="AJ247" i="17"/>
  <c r="AM247" i="17" s="1"/>
  <c r="AP247" i="17" s="1"/>
  <c r="AJ257" i="17"/>
  <c r="AM257" i="17" s="1"/>
  <c r="AP257" i="17" s="1"/>
  <c r="AJ261" i="17"/>
  <c r="AM261" i="17" s="1"/>
  <c r="AP261" i="17" s="1"/>
  <c r="AG87" i="14"/>
  <c r="AG85" i="14"/>
  <c r="AG82" i="14"/>
  <c r="AG81" i="14"/>
  <c r="AG75" i="14"/>
  <c r="AG73" i="14"/>
  <c r="W72" i="14"/>
  <c r="W70" i="14"/>
  <c r="W66" i="14"/>
  <c r="W64" i="14"/>
  <c r="AI240" i="14"/>
  <c r="AJ240" i="14" s="1"/>
  <c r="AM240" i="14" s="1"/>
  <c r="AP240" i="14" s="1"/>
  <c r="W60" i="14"/>
  <c r="W58" i="14"/>
  <c r="W52" i="14"/>
  <c r="W38" i="14"/>
  <c r="W36" i="14"/>
  <c r="AI259" i="14"/>
  <c r="AJ259" i="14" s="1"/>
  <c r="AM259" i="14" s="1"/>
  <c r="AP259" i="14" s="1"/>
  <c r="W32" i="14"/>
  <c r="AI252" i="14"/>
  <c r="AJ252" i="14" s="1"/>
  <c r="AM252" i="14" s="1"/>
  <c r="AP252" i="14" s="1"/>
  <c r="W26" i="14"/>
  <c r="AI242" i="14"/>
  <c r="AJ242" i="14" s="1"/>
  <c r="AM242" i="14" s="1"/>
  <c r="AP242" i="14" s="1"/>
  <c r="W22" i="14"/>
  <c r="W34" i="13"/>
  <c r="W33" i="13"/>
  <c r="W18" i="14"/>
  <c r="W16" i="14"/>
  <c r="W14" i="14"/>
  <c r="AI241" i="14"/>
  <c r="AJ241" i="14" s="1"/>
  <c r="AM241" i="14" s="1"/>
  <c r="AP241" i="14" s="1"/>
  <c r="W12" i="14"/>
  <c r="W10" i="14"/>
  <c r="AI253" i="14"/>
  <c r="AJ253" i="14" s="1"/>
  <c r="AM253" i="14" s="1"/>
  <c r="AP253" i="14" s="1"/>
  <c r="AI261" i="14"/>
  <c r="AJ261" i="14" s="1"/>
  <c r="AM261" i="14" s="1"/>
  <c r="AP261" i="14" s="1"/>
  <c r="W6" i="14"/>
  <c r="W4" i="14"/>
  <c r="AJ248" i="14"/>
  <c r="AM248" i="14" s="1"/>
  <c r="AP248" i="14" s="1"/>
  <c r="AI260" i="14"/>
  <c r="AJ260" i="14" s="1"/>
  <c r="AM260" i="14" s="1"/>
  <c r="AP260" i="14" s="1"/>
  <c r="AJ234" i="14"/>
  <c r="AM234" i="14" s="1"/>
  <c r="AP234" i="14" s="1"/>
  <c r="AJ224" i="14"/>
  <c r="AM224" i="14" s="1"/>
  <c r="AP224" i="14" s="1"/>
  <c r="AJ256" i="14"/>
  <c r="AM256" i="14" s="1"/>
  <c r="AP256" i="14" s="1"/>
  <c r="AJ206" i="14"/>
  <c r="AM206" i="14" s="1"/>
  <c r="AP206" i="14" s="1"/>
  <c r="AI251" i="14"/>
  <c r="AJ251" i="14" s="1"/>
  <c r="AM251" i="14" s="1"/>
  <c r="AP251" i="14" s="1"/>
  <c r="AJ232" i="14"/>
  <c r="AM232" i="14" s="1"/>
  <c r="AP232" i="14" s="1"/>
  <c r="AJ250" i="14"/>
  <c r="AM250" i="14" s="1"/>
  <c r="AP250" i="14" s="1"/>
  <c r="AJ263" i="14"/>
  <c r="AM263" i="14" s="1"/>
  <c r="AP263" i="14" s="1"/>
  <c r="AJ264" i="14"/>
  <c r="AM264" i="14" s="1"/>
  <c r="AP264" i="14" s="1"/>
  <c r="W2" i="14"/>
  <c r="AJ203" i="14"/>
  <c r="AM203" i="14" s="1"/>
  <c r="AP203" i="14" s="1"/>
  <c r="AJ204" i="14"/>
  <c r="AM204" i="14" s="1"/>
  <c r="AP204" i="14" s="1"/>
  <c r="AJ205" i="14"/>
  <c r="AJ226" i="14"/>
  <c r="AM226" i="14" s="1"/>
  <c r="AP226" i="14" s="1"/>
  <c r="AJ230" i="14"/>
  <c r="AM230" i="14" s="1"/>
  <c r="AP230" i="14" s="1"/>
  <c r="AJ238" i="14"/>
  <c r="AM238" i="14" s="1"/>
  <c r="AP238" i="14" s="1"/>
  <c r="AJ246" i="14"/>
  <c r="AM246" i="14" s="1"/>
  <c r="AP246" i="14" s="1"/>
  <c r="AJ254" i="14"/>
  <c r="AM254" i="14" s="1"/>
  <c r="AP254" i="14" s="1"/>
  <c r="AJ262" i="14"/>
  <c r="AM262" i="14" s="1"/>
  <c r="AP262" i="14" s="1"/>
  <c r="AJ228" i="14"/>
  <c r="AM228" i="14" s="1"/>
  <c r="AP228" i="14" s="1"/>
  <c r="AJ236" i="14"/>
  <c r="AM236" i="14" s="1"/>
  <c r="AP236" i="14" s="1"/>
  <c r="AJ244" i="14"/>
  <c r="AM244" i="14" s="1"/>
  <c r="AP244" i="14" s="1"/>
  <c r="AJ258" i="14"/>
  <c r="AM258" i="14" s="1"/>
  <c r="AP258" i="14" s="1"/>
  <c r="AN240" i="26"/>
  <c r="AN203" i="20"/>
  <c r="AN218" i="23"/>
  <c r="AI252" i="13"/>
  <c r="AJ252" i="13" s="1"/>
  <c r="AM252" i="13" s="1"/>
  <c r="AP252" i="13" s="1"/>
  <c r="W32" i="13"/>
  <c r="AM265" i="15"/>
  <c r="AP265" i="15" s="1"/>
  <c r="AN208" i="23"/>
  <c r="AM265" i="10"/>
  <c r="AP265" i="10" s="1"/>
  <c r="AN264" i="20"/>
  <c r="AN210" i="21"/>
  <c r="AN226" i="18"/>
  <c r="AN220" i="23"/>
  <c r="AI260" i="13"/>
  <c r="AJ260" i="13" s="1"/>
  <c r="AM260" i="13" s="1"/>
  <c r="AP260" i="13" s="1"/>
  <c r="W30" i="13"/>
  <c r="W29" i="13"/>
  <c r="W28" i="13"/>
  <c r="W26" i="13"/>
  <c r="W25" i="13"/>
  <c r="AI261" i="13"/>
  <c r="AJ261" i="13" s="1"/>
  <c r="AM261" i="13" s="1"/>
  <c r="AP261" i="13" s="1"/>
  <c r="AG49" i="12"/>
  <c r="W24" i="13"/>
  <c r="W23" i="13"/>
  <c r="W22" i="13"/>
  <c r="W21" i="13"/>
  <c r="AI240" i="13"/>
  <c r="AJ240" i="13" s="1"/>
  <c r="AM240" i="13" s="1"/>
  <c r="AP240" i="13" s="1"/>
  <c r="AI253" i="13"/>
  <c r="AJ253" i="13" s="1"/>
  <c r="AM253" i="13" s="1"/>
  <c r="AP253" i="13" s="1"/>
  <c r="W46" i="12"/>
  <c r="AG37" i="11"/>
  <c r="AN265" i="22"/>
  <c r="AN210" i="23"/>
  <c r="AN222" i="23"/>
  <c r="AM265" i="23"/>
  <c r="AP265" i="23" s="1"/>
  <c r="AN250" i="25"/>
  <c r="AN256" i="26"/>
  <c r="AM266" i="21"/>
  <c r="AP266" i="21" s="1"/>
  <c r="AN204" i="22"/>
  <c r="AN216" i="23"/>
  <c r="AN234" i="25"/>
  <c r="AG45" i="12"/>
  <c r="W19" i="13"/>
  <c r="W18" i="13"/>
  <c r="W17" i="13"/>
  <c r="W16" i="13"/>
  <c r="W14" i="13"/>
  <c r="W12" i="13"/>
  <c r="AI259" i="13"/>
  <c r="AJ259" i="13" s="1"/>
  <c r="AM259" i="13" s="1"/>
  <c r="AP259" i="13" s="1"/>
  <c r="W11" i="13"/>
  <c r="W9" i="13"/>
  <c r="W38" i="12"/>
  <c r="AG3" i="17"/>
  <c r="AI242" i="17"/>
  <c r="AJ242" i="17" s="1"/>
  <c r="AM242" i="17" s="1"/>
  <c r="AP242" i="17" s="1"/>
  <c r="W2" i="17"/>
  <c r="AJ203" i="17"/>
  <c r="AM203" i="17" s="1"/>
  <c r="AP203" i="17" s="1"/>
  <c r="AJ205" i="17"/>
  <c r="AK259" i="17"/>
  <c r="AK261" i="17"/>
  <c r="AK263" i="17"/>
  <c r="AJ264" i="17"/>
  <c r="AM264" i="17" s="1"/>
  <c r="AP264" i="17" s="1"/>
  <c r="AJ229" i="17"/>
  <c r="AM229" i="17" s="1"/>
  <c r="AP229" i="17" s="1"/>
  <c r="AJ237" i="17"/>
  <c r="AM237" i="17" s="1"/>
  <c r="AP237" i="17" s="1"/>
  <c r="AJ245" i="17"/>
  <c r="AM245" i="17" s="1"/>
  <c r="AP245" i="17" s="1"/>
  <c r="AJ205" i="13"/>
  <c r="W4" i="13"/>
  <c r="W3" i="13"/>
  <c r="AI242" i="13"/>
  <c r="AJ242" i="13" s="1"/>
  <c r="AM242" i="13" s="1"/>
  <c r="AP242" i="13" s="1"/>
  <c r="AJ204" i="13"/>
  <c r="AM204" i="13" s="1"/>
  <c r="AP204" i="13" s="1"/>
  <c r="AJ203" i="13"/>
  <c r="AM203" i="13" s="1"/>
  <c r="AP203" i="13" s="1"/>
  <c r="AG33" i="12"/>
  <c r="AI260" i="12"/>
  <c r="AJ260" i="12" s="1"/>
  <c r="AM260" i="12" s="1"/>
  <c r="AP260" i="12" s="1"/>
  <c r="AI241" i="12"/>
  <c r="AJ241" i="12" s="1"/>
  <c r="AM241" i="12" s="1"/>
  <c r="AP241" i="12" s="1"/>
  <c r="AG28" i="12"/>
  <c r="W26" i="12"/>
  <c r="AG24" i="12"/>
  <c r="W2" i="13"/>
  <c r="AJ246" i="13"/>
  <c r="AM246" i="13" s="1"/>
  <c r="AP246" i="13" s="1"/>
  <c r="AJ250" i="13"/>
  <c r="AM250" i="13" s="1"/>
  <c r="AP250" i="13" s="1"/>
  <c r="AJ254" i="13"/>
  <c r="AM254" i="13" s="1"/>
  <c r="AP254" i="13" s="1"/>
  <c r="AJ263" i="13"/>
  <c r="AM263" i="13" s="1"/>
  <c r="AP263" i="13" s="1"/>
  <c r="AJ228" i="13"/>
  <c r="AM228" i="13" s="1"/>
  <c r="AP228" i="13" s="1"/>
  <c r="AJ232" i="13"/>
  <c r="AM232" i="13" s="1"/>
  <c r="AP232" i="13" s="1"/>
  <c r="AJ236" i="13"/>
  <c r="AM236" i="13" s="1"/>
  <c r="AP236" i="13" s="1"/>
  <c r="AI241" i="13"/>
  <c r="AJ241" i="13" s="1"/>
  <c r="AM241" i="13" s="1"/>
  <c r="AP241" i="13" s="1"/>
  <c r="AJ258" i="13"/>
  <c r="AM258" i="13" s="1"/>
  <c r="AP258" i="13" s="1"/>
  <c r="AJ262" i="13"/>
  <c r="AM262" i="13" s="1"/>
  <c r="AP262" i="13" s="1"/>
  <c r="AJ256" i="13"/>
  <c r="AM256" i="13" s="1"/>
  <c r="AP256" i="13" s="1"/>
  <c r="AK203" i="13"/>
  <c r="AK204" i="13"/>
  <c r="AK205" i="13"/>
  <c r="AJ206" i="13"/>
  <c r="AM206" i="13" s="1"/>
  <c r="AP206" i="13" s="1"/>
  <c r="AJ226" i="13"/>
  <c r="AM226" i="13" s="1"/>
  <c r="AP226" i="13" s="1"/>
  <c r="AJ230" i="13"/>
  <c r="AM230" i="13" s="1"/>
  <c r="AP230" i="13" s="1"/>
  <c r="AJ234" i="13"/>
  <c r="AM234" i="13" s="1"/>
  <c r="AP234" i="13" s="1"/>
  <c r="AJ238" i="13"/>
  <c r="AM238" i="13" s="1"/>
  <c r="AP238" i="13" s="1"/>
  <c r="AJ264" i="13"/>
  <c r="AM264" i="13" s="1"/>
  <c r="AP264" i="13" s="1"/>
  <c r="AJ244" i="13"/>
  <c r="AM244" i="13" s="1"/>
  <c r="AP244" i="13" s="1"/>
  <c r="AJ248" i="13"/>
  <c r="AM248" i="13" s="1"/>
  <c r="AP248" i="13" s="1"/>
  <c r="AJ224" i="13"/>
  <c r="AM224" i="13" s="1"/>
  <c r="AP224" i="13" s="1"/>
  <c r="W14" i="12"/>
  <c r="AG13" i="12"/>
  <c r="AI253" i="12"/>
  <c r="AJ253" i="12" s="1"/>
  <c r="AM253" i="12" s="1"/>
  <c r="AP253" i="12" s="1"/>
  <c r="AG12" i="12"/>
  <c r="AI259" i="12"/>
  <c r="AJ259" i="12" s="1"/>
  <c r="AM259" i="12" s="1"/>
  <c r="AP259" i="12" s="1"/>
  <c r="AG8" i="12"/>
  <c r="AJ263" i="12"/>
  <c r="AM263" i="12" s="1"/>
  <c r="AP263" i="12" s="1"/>
  <c r="AG33" i="11"/>
  <c r="W6" i="12"/>
  <c r="AI240" i="12"/>
  <c r="AJ240" i="12" s="1"/>
  <c r="AM240" i="12" s="1"/>
  <c r="AP240" i="12" s="1"/>
  <c r="AJ264" i="12"/>
  <c r="AM264" i="12" s="1"/>
  <c r="AP264" i="12" s="1"/>
  <c r="AJ248" i="12"/>
  <c r="AM248" i="12" s="1"/>
  <c r="AP248" i="12" s="1"/>
  <c r="AJ262" i="12"/>
  <c r="AM262" i="12" s="1"/>
  <c r="AP262" i="12" s="1"/>
  <c r="AJ256" i="12"/>
  <c r="AM256" i="12" s="1"/>
  <c r="AP256" i="12" s="1"/>
  <c r="AJ261" i="12"/>
  <c r="AM261" i="12" s="1"/>
  <c r="AP261" i="12" s="1"/>
  <c r="AN265" i="11"/>
  <c r="AN206" i="15"/>
  <c r="AN228" i="19"/>
  <c r="AN244" i="19"/>
  <c r="AN265" i="21"/>
  <c r="AN264" i="22"/>
  <c r="AN212" i="23"/>
  <c r="AN266" i="23"/>
  <c r="AN224" i="26"/>
  <c r="AN258" i="16"/>
  <c r="AN265" i="16"/>
  <c r="AM266" i="17"/>
  <c r="AP266" i="17" s="1"/>
  <c r="AN236" i="19"/>
  <c r="AN252" i="19"/>
  <c r="AN204" i="20"/>
  <c r="AN265" i="20"/>
  <c r="AN208" i="21"/>
  <c r="AN250" i="16"/>
  <c r="AN234" i="18"/>
  <c r="AN250" i="18"/>
  <c r="AN256" i="18"/>
  <c r="AN203" i="22"/>
  <c r="AN214" i="23"/>
  <c r="AN219" i="23"/>
  <c r="AN221" i="23"/>
  <c r="AN223" i="23"/>
  <c r="AN226" i="25"/>
  <c r="AN242" i="25"/>
  <c r="AN258" i="25"/>
  <c r="AN265" i="25"/>
  <c r="AN226" i="26"/>
  <c r="AN232" i="26"/>
  <c r="AN248" i="26"/>
  <c r="AG46" i="10"/>
  <c r="AJ260" i="11"/>
  <c r="AM260" i="11" s="1"/>
  <c r="AP260" i="11" s="1"/>
  <c r="AG31" i="11"/>
  <c r="AI253" i="11"/>
  <c r="AJ253" i="11" s="1"/>
  <c r="AM253" i="11" s="1"/>
  <c r="AP253" i="11" s="1"/>
  <c r="AG29" i="11"/>
  <c r="AG25" i="11"/>
  <c r="AG21" i="11"/>
  <c r="AG19" i="11"/>
  <c r="AG17" i="11"/>
  <c r="AG15" i="11"/>
  <c r="AG13" i="11"/>
  <c r="AG9" i="11"/>
  <c r="AG5" i="11"/>
  <c r="AI242" i="11"/>
  <c r="AJ242" i="11" s="1"/>
  <c r="AM242" i="11" s="1"/>
  <c r="AP242" i="11" s="1"/>
  <c r="AJ261" i="11"/>
  <c r="AM261" i="11" s="1"/>
  <c r="AP261" i="11" s="1"/>
  <c r="AJ262" i="11"/>
  <c r="AM262" i="11" s="1"/>
  <c r="AP262" i="11" s="1"/>
  <c r="AJ263" i="11"/>
  <c r="AM263" i="11" s="1"/>
  <c r="AP263" i="11" s="1"/>
  <c r="AJ264" i="11"/>
  <c r="AM264" i="11" s="1"/>
  <c r="AP264" i="11" s="1"/>
  <c r="AN265" i="12"/>
  <c r="AN230" i="13"/>
  <c r="AN238" i="13"/>
  <c r="AN246" i="13"/>
  <c r="AN254" i="13"/>
  <c r="AN230" i="16"/>
  <c r="AN238" i="16"/>
  <c r="AN246" i="16"/>
  <c r="AN254" i="16"/>
  <c r="AN258" i="18"/>
  <c r="AN265" i="18"/>
  <c r="AN207" i="21"/>
  <c r="AN209" i="21"/>
  <c r="AN266" i="10"/>
  <c r="AN224" i="18"/>
  <c r="AN232" i="18"/>
  <c r="AN240" i="18"/>
  <c r="AN248" i="18"/>
  <c r="AN224" i="19"/>
  <c r="AN232" i="19"/>
  <c r="AN240" i="19"/>
  <c r="AN248" i="19"/>
  <c r="AN256" i="19"/>
  <c r="AN265" i="19"/>
  <c r="AN224" i="25"/>
  <c r="AN232" i="25"/>
  <c r="AN240" i="25"/>
  <c r="AN248" i="25"/>
  <c r="AN256" i="25"/>
  <c r="AN226" i="13"/>
  <c r="AN234" i="13"/>
  <c r="AN242" i="13"/>
  <c r="AN250" i="13"/>
  <c r="AN258" i="13"/>
  <c r="AN265" i="13"/>
  <c r="AN265" i="14"/>
  <c r="AN226" i="16"/>
  <c r="AN234" i="16"/>
  <c r="AN242" i="16"/>
  <c r="AN207" i="23"/>
  <c r="AN209" i="23"/>
  <c r="AN211" i="23"/>
  <c r="AN213" i="23"/>
  <c r="AN215" i="23"/>
  <c r="AN217" i="23"/>
  <c r="AN265" i="24"/>
  <c r="AN234" i="26"/>
  <c r="AN242" i="26"/>
  <c r="AN250" i="26"/>
  <c r="AN258" i="26"/>
  <c r="AN265" i="26"/>
  <c r="AN230" i="24"/>
  <c r="AN238" i="24"/>
  <c r="AN246" i="24"/>
  <c r="AN254" i="24"/>
  <c r="AI259" i="11"/>
  <c r="AJ259" i="11" s="1"/>
  <c r="AM259" i="11" s="1"/>
  <c r="AP259" i="11" s="1"/>
  <c r="AJ206" i="11"/>
  <c r="AM206" i="11" s="1"/>
  <c r="AP206" i="11" s="1"/>
  <c r="AJ224" i="11"/>
  <c r="AM224" i="11" s="1"/>
  <c r="AP224" i="11" s="1"/>
  <c r="AJ232" i="11"/>
  <c r="AM232" i="11" s="1"/>
  <c r="AP232" i="11" s="1"/>
  <c r="AJ240" i="11"/>
  <c r="AM240" i="11" s="1"/>
  <c r="AP240" i="11" s="1"/>
  <c r="AJ248" i="11"/>
  <c r="AM248" i="11" s="1"/>
  <c r="AP248" i="11" s="1"/>
  <c r="AJ256" i="11"/>
  <c r="AM256" i="11" s="1"/>
  <c r="AP256" i="11" s="1"/>
  <c r="AJ203" i="11"/>
  <c r="AM203" i="11" s="1"/>
  <c r="AP203" i="11" s="1"/>
  <c r="AJ204" i="11"/>
  <c r="AM204" i="11" s="1"/>
  <c r="AP204" i="11" s="1"/>
  <c r="AJ205" i="11"/>
  <c r="AJ228" i="11"/>
  <c r="AM228" i="11" s="1"/>
  <c r="AP228" i="11" s="1"/>
  <c r="AJ236" i="11"/>
  <c r="AM236" i="11" s="1"/>
  <c r="AP236" i="11" s="1"/>
  <c r="AJ244" i="11"/>
  <c r="AM244" i="11" s="1"/>
  <c r="AP244" i="11" s="1"/>
  <c r="AJ252" i="11"/>
  <c r="AM252" i="11" s="1"/>
  <c r="AP252" i="11" s="1"/>
  <c r="AJ230" i="11"/>
  <c r="AM230" i="11" s="1"/>
  <c r="AP230" i="11" s="1"/>
  <c r="AJ238" i="11"/>
  <c r="AM238" i="11" s="1"/>
  <c r="AP238" i="11" s="1"/>
  <c r="AJ246" i="11"/>
  <c r="AM246" i="11" s="1"/>
  <c r="AP246" i="11" s="1"/>
  <c r="AJ254" i="11"/>
  <c r="AM254" i="11" s="1"/>
  <c r="AP254" i="11" s="1"/>
  <c r="AJ226" i="11"/>
  <c r="AM226" i="11" s="1"/>
  <c r="AP226" i="11" s="1"/>
  <c r="AJ234" i="11"/>
  <c r="AM234" i="11" s="1"/>
  <c r="AP234" i="11" s="1"/>
  <c r="AJ250" i="11"/>
  <c r="AM250" i="11" s="1"/>
  <c r="AP250" i="11" s="1"/>
  <c r="AJ258" i="11"/>
  <c r="AM258" i="11" s="1"/>
  <c r="AP258" i="11" s="1"/>
  <c r="AG38" i="10"/>
  <c r="AG40" i="10"/>
  <c r="AG36" i="10"/>
  <c r="AJ206" i="12"/>
  <c r="AM206" i="12" s="1"/>
  <c r="AP206" i="12" s="1"/>
  <c r="AJ224" i="12"/>
  <c r="AM224" i="12" s="1"/>
  <c r="AP224" i="12" s="1"/>
  <c r="AJ232" i="12"/>
  <c r="AM232" i="12" s="1"/>
  <c r="AP232" i="12" s="1"/>
  <c r="AJ244" i="12"/>
  <c r="AM244" i="12" s="1"/>
  <c r="AP244" i="12" s="1"/>
  <c r="AJ252" i="12"/>
  <c r="AM252" i="12" s="1"/>
  <c r="AP252" i="12" s="1"/>
  <c r="AJ203" i="12"/>
  <c r="AM203" i="12" s="1"/>
  <c r="AP203" i="12" s="1"/>
  <c r="AJ204" i="12"/>
  <c r="AM204" i="12" s="1"/>
  <c r="AP204" i="12" s="1"/>
  <c r="AJ205" i="12"/>
  <c r="AJ228" i="12"/>
  <c r="AM228" i="12" s="1"/>
  <c r="AP228" i="12" s="1"/>
  <c r="AJ236" i="12"/>
  <c r="AM236" i="12" s="1"/>
  <c r="AP236" i="12" s="1"/>
  <c r="AI242" i="12"/>
  <c r="AJ242" i="12" s="1"/>
  <c r="AM242" i="12" s="1"/>
  <c r="AP242" i="12" s="1"/>
  <c r="AJ230" i="12"/>
  <c r="AM230" i="12" s="1"/>
  <c r="AP230" i="12" s="1"/>
  <c r="AJ238" i="12"/>
  <c r="AM238" i="12" s="1"/>
  <c r="AP238" i="12" s="1"/>
  <c r="AJ246" i="12"/>
  <c r="AM246" i="12" s="1"/>
  <c r="AP246" i="12" s="1"/>
  <c r="AJ254" i="12"/>
  <c r="AM254" i="12" s="1"/>
  <c r="AP254" i="12" s="1"/>
  <c r="AJ226" i="12"/>
  <c r="AM226" i="12" s="1"/>
  <c r="AP226" i="12" s="1"/>
  <c r="AJ234" i="12"/>
  <c r="AM234" i="12" s="1"/>
  <c r="AP234" i="12" s="1"/>
  <c r="AJ250" i="12"/>
  <c r="AM250" i="12" s="1"/>
  <c r="AP250" i="12" s="1"/>
  <c r="AJ258" i="12"/>
  <c r="AM258" i="12" s="1"/>
  <c r="AP258" i="12" s="1"/>
  <c r="AG34" i="10"/>
  <c r="AG32" i="10"/>
  <c r="AI252" i="10"/>
  <c r="AJ252" i="10" s="1"/>
  <c r="AM252" i="10" s="1"/>
  <c r="AP252" i="10" s="1"/>
  <c r="AG30" i="10"/>
  <c r="AI240" i="10"/>
  <c r="AJ240" i="10" s="1"/>
  <c r="AM240" i="10" s="1"/>
  <c r="AP240" i="10" s="1"/>
  <c r="AG26" i="10"/>
  <c r="W25" i="10"/>
  <c r="AI261" i="10"/>
  <c r="AJ261" i="10" s="1"/>
  <c r="AM261" i="10" s="1"/>
  <c r="AP261" i="10" s="1"/>
  <c r="W21" i="10"/>
  <c r="W20" i="10"/>
  <c r="W19" i="10"/>
  <c r="AI254" i="10"/>
  <c r="AJ254" i="10" s="1"/>
  <c r="AM254" i="10" s="1"/>
  <c r="AP254" i="10" s="1"/>
  <c r="W16" i="10"/>
  <c r="W15" i="10"/>
  <c r="W14" i="10"/>
  <c r="W12" i="10"/>
  <c r="W11" i="10"/>
  <c r="W10" i="10"/>
  <c r="W8" i="10"/>
  <c r="AI259" i="10"/>
  <c r="AJ259" i="10" s="1"/>
  <c r="AM259" i="10" s="1"/>
  <c r="AP259" i="10" s="1"/>
  <c r="W5" i="10"/>
  <c r="W4" i="10"/>
  <c r="AG5" i="26"/>
  <c r="AG6" i="26"/>
  <c r="W8" i="26"/>
  <c r="AG21" i="26"/>
  <c r="AG22" i="26"/>
  <c r="W24" i="26"/>
  <c r="AG40" i="26"/>
  <c r="W40" i="26"/>
  <c r="AG52" i="26"/>
  <c r="W52" i="26"/>
  <c r="AG9" i="26"/>
  <c r="AG10" i="26"/>
  <c r="AG25" i="26"/>
  <c r="AG26" i="26"/>
  <c r="W38" i="26"/>
  <c r="AG38" i="26"/>
  <c r="AG56" i="26"/>
  <c r="W56" i="26"/>
  <c r="AG64" i="26"/>
  <c r="W64" i="26"/>
  <c r="AG72" i="26"/>
  <c r="W72" i="26"/>
  <c r="AG80" i="26"/>
  <c r="W80" i="26"/>
  <c r="AG13" i="26"/>
  <c r="AG14" i="26"/>
  <c r="W16" i="26"/>
  <c r="AG29" i="26"/>
  <c r="AG30" i="26"/>
  <c r="W32" i="26"/>
  <c r="AG36" i="26"/>
  <c r="W36" i="26"/>
  <c r="AG44" i="26"/>
  <c r="W44" i="26"/>
  <c r="W42" i="26"/>
  <c r="AG42" i="26"/>
  <c r="AG48" i="26"/>
  <c r="W48" i="26"/>
  <c r="AG60" i="26"/>
  <c r="W60" i="26"/>
  <c r="AG68" i="26"/>
  <c r="W68" i="26"/>
  <c r="AG76" i="26"/>
  <c r="W76" i="26"/>
  <c r="AG84" i="26"/>
  <c r="W84" i="26"/>
  <c r="AG46" i="26"/>
  <c r="AG50" i="26"/>
  <c r="AG54" i="26"/>
  <c r="AJ207" i="26"/>
  <c r="AM207" i="26" s="1"/>
  <c r="AP207" i="26" s="1"/>
  <c r="AJ208" i="26"/>
  <c r="AM208" i="26" s="1"/>
  <c r="AP208" i="26" s="1"/>
  <c r="AJ209" i="26"/>
  <c r="AM209" i="26" s="1"/>
  <c r="AP209" i="26" s="1"/>
  <c r="AJ210" i="26"/>
  <c r="AM210" i="26" s="1"/>
  <c r="AP210" i="26" s="1"/>
  <c r="AJ211" i="26"/>
  <c r="AM211" i="26" s="1"/>
  <c r="AP211" i="26" s="1"/>
  <c r="AJ212" i="26"/>
  <c r="AM212" i="26" s="1"/>
  <c r="AP212" i="26" s="1"/>
  <c r="AJ213" i="26"/>
  <c r="AM213" i="26" s="1"/>
  <c r="AP213" i="26" s="1"/>
  <c r="AJ214" i="26"/>
  <c r="AM214" i="26" s="1"/>
  <c r="AP214" i="26" s="1"/>
  <c r="AJ215" i="26"/>
  <c r="AM215" i="26" s="1"/>
  <c r="AP215" i="26" s="1"/>
  <c r="AJ216" i="26"/>
  <c r="AM216" i="26" s="1"/>
  <c r="AP216" i="26" s="1"/>
  <c r="AJ217" i="26"/>
  <c r="AM217" i="26" s="1"/>
  <c r="AP217" i="26" s="1"/>
  <c r="AJ218" i="26"/>
  <c r="AM218" i="26" s="1"/>
  <c r="AP218" i="26" s="1"/>
  <c r="AJ219" i="26"/>
  <c r="AM219" i="26" s="1"/>
  <c r="AP219" i="26" s="1"/>
  <c r="AJ220" i="26"/>
  <c r="AM220" i="26" s="1"/>
  <c r="AP220" i="26" s="1"/>
  <c r="AJ221" i="26"/>
  <c r="AM221" i="26" s="1"/>
  <c r="AP221" i="26" s="1"/>
  <c r="AJ222" i="26"/>
  <c r="AM222" i="26" s="1"/>
  <c r="AP222" i="26" s="1"/>
  <c r="AJ223" i="26"/>
  <c r="AM223" i="26" s="1"/>
  <c r="AP223" i="26" s="1"/>
  <c r="AN266" i="26"/>
  <c r="AM266" i="26"/>
  <c r="AP266" i="26" s="1"/>
  <c r="AJ225" i="26"/>
  <c r="AM225" i="26" s="1"/>
  <c r="AP225" i="26" s="1"/>
  <c r="AJ227" i="26"/>
  <c r="AM227" i="26" s="1"/>
  <c r="AP227" i="26" s="1"/>
  <c r="AJ229" i="26"/>
  <c r="AM229" i="26" s="1"/>
  <c r="AP229" i="26" s="1"/>
  <c r="AJ231" i="26"/>
  <c r="AM231" i="26" s="1"/>
  <c r="AP231" i="26" s="1"/>
  <c r="AJ233" i="26"/>
  <c r="AM233" i="26" s="1"/>
  <c r="AP233" i="26" s="1"/>
  <c r="AJ235" i="26"/>
  <c r="AM235" i="26" s="1"/>
  <c r="AP235" i="26" s="1"/>
  <c r="AJ237" i="26"/>
  <c r="AM237" i="26" s="1"/>
  <c r="AP237" i="26" s="1"/>
  <c r="AJ239" i="26"/>
  <c r="AM239" i="26" s="1"/>
  <c r="AP239" i="26" s="1"/>
  <c r="AJ243" i="26"/>
  <c r="AM243" i="26" s="1"/>
  <c r="AP243" i="26" s="1"/>
  <c r="AJ245" i="26"/>
  <c r="AM245" i="26" s="1"/>
  <c r="AP245" i="26" s="1"/>
  <c r="AJ247" i="26"/>
  <c r="AM247" i="26" s="1"/>
  <c r="AP247" i="26" s="1"/>
  <c r="AJ249" i="26"/>
  <c r="AM249" i="26" s="1"/>
  <c r="AP249" i="26" s="1"/>
  <c r="AJ255" i="26"/>
  <c r="AM255" i="26" s="1"/>
  <c r="AP255" i="26" s="1"/>
  <c r="AJ257" i="26"/>
  <c r="AM257" i="26" s="1"/>
  <c r="AP257" i="26" s="1"/>
  <c r="AJ259" i="26"/>
  <c r="AM259" i="26" s="1"/>
  <c r="AP259" i="26" s="1"/>
  <c r="AM267" i="26"/>
  <c r="AP267" i="26" s="1"/>
  <c r="W74" i="24"/>
  <c r="W82" i="24"/>
  <c r="W73" i="24"/>
  <c r="W75" i="24"/>
  <c r="W77" i="24"/>
  <c r="W79" i="24"/>
  <c r="W81" i="24"/>
  <c r="W83" i="24"/>
  <c r="W85" i="24"/>
  <c r="W87" i="24"/>
  <c r="AN207" i="24"/>
  <c r="AK209" i="24"/>
  <c r="AJ209" i="24"/>
  <c r="AM209" i="24" s="1"/>
  <c r="AP209" i="24" s="1"/>
  <c r="AN211" i="24"/>
  <c r="AK213" i="24"/>
  <c r="AJ213" i="24"/>
  <c r="AM213" i="24" s="1"/>
  <c r="AP213" i="24" s="1"/>
  <c r="AN215" i="24"/>
  <c r="AK217" i="24"/>
  <c r="AJ217" i="24"/>
  <c r="AM217" i="24" s="1"/>
  <c r="AP217" i="24" s="1"/>
  <c r="AN219" i="24"/>
  <c r="AK221" i="24"/>
  <c r="AJ221" i="24"/>
  <c r="AM221" i="24" s="1"/>
  <c r="AP221" i="24" s="1"/>
  <c r="AN223" i="24"/>
  <c r="AN231" i="24"/>
  <c r="AN239" i="24"/>
  <c r="AN247" i="24"/>
  <c r="AN255" i="24"/>
  <c r="AK208" i="24"/>
  <c r="AJ208" i="24"/>
  <c r="AM208" i="24" s="1"/>
  <c r="AP208" i="24" s="1"/>
  <c r="AN210" i="24"/>
  <c r="AK212" i="24"/>
  <c r="AJ212" i="24"/>
  <c r="AM212" i="24" s="1"/>
  <c r="AP212" i="24" s="1"/>
  <c r="AN214" i="24"/>
  <c r="AK216" i="24"/>
  <c r="AJ216" i="24"/>
  <c r="AM216" i="24" s="1"/>
  <c r="AP216" i="24" s="1"/>
  <c r="AN218" i="24"/>
  <c r="AK220" i="24"/>
  <c r="AJ220" i="24"/>
  <c r="AM220" i="24" s="1"/>
  <c r="AP220" i="24" s="1"/>
  <c r="AN222" i="24"/>
  <c r="AN229" i="24"/>
  <c r="AN237" i="24"/>
  <c r="AN245" i="24"/>
  <c r="AN253" i="24"/>
  <c r="AK207" i="24"/>
  <c r="AJ207" i="24"/>
  <c r="AM207" i="24" s="1"/>
  <c r="AP207" i="24" s="1"/>
  <c r="AN209" i="24"/>
  <c r="AK211" i="24"/>
  <c r="AJ211" i="24"/>
  <c r="AM211" i="24" s="1"/>
  <c r="AP211" i="24" s="1"/>
  <c r="AN213" i="24"/>
  <c r="AK215" i="24"/>
  <c r="AJ215" i="24"/>
  <c r="AM215" i="24" s="1"/>
  <c r="AP215" i="24" s="1"/>
  <c r="AN217" i="24"/>
  <c r="AK219" i="24"/>
  <c r="AJ219" i="24"/>
  <c r="AM219" i="24" s="1"/>
  <c r="AP219" i="24" s="1"/>
  <c r="AN221" i="24"/>
  <c r="AK223" i="24"/>
  <c r="AJ223" i="24"/>
  <c r="AM223" i="24" s="1"/>
  <c r="AP223" i="24" s="1"/>
  <c r="AN227" i="24"/>
  <c r="AN235" i="24"/>
  <c r="AN243" i="24"/>
  <c r="AN251" i="24"/>
  <c r="AN208" i="24"/>
  <c r="AK210" i="24"/>
  <c r="AJ210" i="24"/>
  <c r="AM210" i="24" s="1"/>
  <c r="AP210" i="24" s="1"/>
  <c r="AN212" i="24"/>
  <c r="AK214" i="24"/>
  <c r="AJ214" i="24"/>
  <c r="AM214" i="24" s="1"/>
  <c r="AP214" i="24" s="1"/>
  <c r="AN216" i="24"/>
  <c r="AK218" i="24"/>
  <c r="AJ218" i="24"/>
  <c r="AM218" i="24" s="1"/>
  <c r="AP218" i="24" s="1"/>
  <c r="AN220" i="24"/>
  <c r="AK222" i="24"/>
  <c r="AJ222" i="24"/>
  <c r="AM222" i="24" s="1"/>
  <c r="AP222" i="24" s="1"/>
  <c r="AN225" i="24"/>
  <c r="AN233" i="24"/>
  <c r="AN241" i="24"/>
  <c r="AN249" i="24"/>
  <c r="AN257" i="24"/>
  <c r="AN266" i="24"/>
  <c r="AM266" i="24"/>
  <c r="AP266" i="24" s="1"/>
  <c r="AJ225" i="24"/>
  <c r="AM225" i="24" s="1"/>
  <c r="AP225" i="24" s="1"/>
  <c r="AJ227" i="24"/>
  <c r="AM227" i="24" s="1"/>
  <c r="AP227" i="24" s="1"/>
  <c r="AJ229" i="24"/>
  <c r="AM229" i="24" s="1"/>
  <c r="AP229" i="24" s="1"/>
  <c r="AJ231" i="24"/>
  <c r="AM231" i="24" s="1"/>
  <c r="AP231" i="24" s="1"/>
  <c r="AJ233" i="24"/>
  <c r="AM233" i="24" s="1"/>
  <c r="AP233" i="24" s="1"/>
  <c r="AJ235" i="24"/>
  <c r="AM235" i="24" s="1"/>
  <c r="AP235" i="24" s="1"/>
  <c r="AJ237" i="24"/>
  <c r="AM237" i="24" s="1"/>
  <c r="AP237" i="24" s="1"/>
  <c r="AJ239" i="24"/>
  <c r="AM239" i="24" s="1"/>
  <c r="AP239" i="24" s="1"/>
  <c r="AJ241" i="24"/>
  <c r="AM241" i="24" s="1"/>
  <c r="AP241" i="24" s="1"/>
  <c r="AJ243" i="24"/>
  <c r="AM243" i="24" s="1"/>
  <c r="AP243" i="24" s="1"/>
  <c r="AJ245" i="24"/>
  <c r="AM245" i="24" s="1"/>
  <c r="AP245" i="24" s="1"/>
  <c r="AJ247" i="24"/>
  <c r="AM247" i="24" s="1"/>
  <c r="AP247" i="24" s="1"/>
  <c r="AJ249" i="24"/>
  <c r="AM249" i="24" s="1"/>
  <c r="AP249" i="24" s="1"/>
  <c r="AJ253" i="24"/>
  <c r="AM253" i="24" s="1"/>
  <c r="AP253" i="24" s="1"/>
  <c r="AJ255" i="24"/>
  <c r="AM255" i="24" s="1"/>
  <c r="AP255" i="24" s="1"/>
  <c r="AJ257" i="24"/>
  <c r="AM257" i="24" s="1"/>
  <c r="AP257" i="24" s="1"/>
  <c r="AM267" i="24"/>
  <c r="AP267" i="24" s="1"/>
  <c r="W2" i="25"/>
  <c r="AG4" i="25"/>
  <c r="W6" i="25"/>
  <c r="W77" i="25"/>
  <c r="AG77" i="25"/>
  <c r="W79" i="25"/>
  <c r="AG79" i="25"/>
  <c r="AG87" i="25"/>
  <c r="W81" i="25"/>
  <c r="AG81" i="25"/>
  <c r="W83" i="25"/>
  <c r="AG83" i="25"/>
  <c r="W85" i="25"/>
  <c r="AG85" i="25"/>
  <c r="AJ207" i="25"/>
  <c r="AM207" i="25" s="1"/>
  <c r="AP207" i="25" s="1"/>
  <c r="AJ208" i="25"/>
  <c r="AM208" i="25" s="1"/>
  <c r="AP208" i="25" s="1"/>
  <c r="AJ209" i="25"/>
  <c r="AM209" i="25" s="1"/>
  <c r="AP209" i="25" s="1"/>
  <c r="AJ210" i="25"/>
  <c r="AM210" i="25" s="1"/>
  <c r="AP210" i="25" s="1"/>
  <c r="AJ211" i="25"/>
  <c r="AM211" i="25" s="1"/>
  <c r="AP211" i="25" s="1"/>
  <c r="AJ212" i="25"/>
  <c r="AM212" i="25" s="1"/>
  <c r="AP212" i="25" s="1"/>
  <c r="AJ213" i="25"/>
  <c r="AM213" i="25" s="1"/>
  <c r="AP213" i="25" s="1"/>
  <c r="AJ214" i="25"/>
  <c r="AM214" i="25" s="1"/>
  <c r="AP214" i="25" s="1"/>
  <c r="AJ215" i="25"/>
  <c r="AM215" i="25" s="1"/>
  <c r="AP215" i="25" s="1"/>
  <c r="AJ216" i="25"/>
  <c r="AM216" i="25" s="1"/>
  <c r="AP216" i="25" s="1"/>
  <c r="AJ217" i="25"/>
  <c r="AM217" i="25" s="1"/>
  <c r="AP217" i="25" s="1"/>
  <c r="AJ218" i="25"/>
  <c r="AM218" i="25" s="1"/>
  <c r="AP218" i="25" s="1"/>
  <c r="AJ219" i="25"/>
  <c r="AM219" i="25" s="1"/>
  <c r="AP219" i="25" s="1"/>
  <c r="AJ220" i="25"/>
  <c r="AM220" i="25" s="1"/>
  <c r="AP220" i="25" s="1"/>
  <c r="AJ221" i="25"/>
  <c r="AM221" i="25" s="1"/>
  <c r="AP221" i="25" s="1"/>
  <c r="AJ222" i="25"/>
  <c r="AM222" i="25" s="1"/>
  <c r="AP222" i="25" s="1"/>
  <c r="AJ223" i="25"/>
  <c r="AM223" i="25" s="1"/>
  <c r="AP223" i="25" s="1"/>
  <c r="AN266" i="25"/>
  <c r="AM266" i="25"/>
  <c r="AP266" i="25" s="1"/>
  <c r="AJ225" i="25"/>
  <c r="AM225" i="25" s="1"/>
  <c r="AP225" i="25" s="1"/>
  <c r="AJ227" i="25"/>
  <c r="AM227" i="25" s="1"/>
  <c r="AP227" i="25" s="1"/>
  <c r="AJ229" i="25"/>
  <c r="AM229" i="25" s="1"/>
  <c r="AP229" i="25" s="1"/>
  <c r="AJ231" i="25"/>
  <c r="AM231" i="25" s="1"/>
  <c r="AP231" i="25" s="1"/>
  <c r="AJ233" i="25"/>
  <c r="AM233" i="25" s="1"/>
  <c r="AP233" i="25" s="1"/>
  <c r="AJ235" i="25"/>
  <c r="AM235" i="25" s="1"/>
  <c r="AP235" i="25" s="1"/>
  <c r="AJ237" i="25"/>
  <c r="AM237" i="25" s="1"/>
  <c r="AP237" i="25" s="1"/>
  <c r="AJ239" i="25"/>
  <c r="AM239" i="25" s="1"/>
  <c r="AP239" i="25" s="1"/>
  <c r="AJ243" i="25"/>
  <c r="AM243" i="25" s="1"/>
  <c r="AP243" i="25" s="1"/>
  <c r="AJ245" i="25"/>
  <c r="AM245" i="25" s="1"/>
  <c r="AP245" i="25" s="1"/>
  <c r="AJ247" i="25"/>
  <c r="AM247" i="25" s="1"/>
  <c r="AP247" i="25" s="1"/>
  <c r="AJ249" i="25"/>
  <c r="AM249" i="25" s="1"/>
  <c r="AP249" i="25" s="1"/>
  <c r="AJ255" i="25"/>
  <c r="AM255" i="25" s="1"/>
  <c r="AP255" i="25" s="1"/>
  <c r="AJ257" i="25"/>
  <c r="AM257" i="25" s="1"/>
  <c r="AP257" i="25" s="1"/>
  <c r="AJ259" i="25"/>
  <c r="AM259" i="25" s="1"/>
  <c r="AP259" i="25" s="1"/>
  <c r="AM267" i="25"/>
  <c r="AP267" i="25" s="1"/>
  <c r="AG3" i="23"/>
  <c r="AG5" i="23"/>
  <c r="AG7" i="23"/>
  <c r="AG9" i="23"/>
  <c r="AG11" i="23"/>
  <c r="AG13" i="23"/>
  <c r="AG15" i="23"/>
  <c r="AG17" i="23"/>
  <c r="AG19" i="23"/>
  <c r="AG21" i="23"/>
  <c r="AG23" i="23"/>
  <c r="AG25" i="23"/>
  <c r="AG27" i="23"/>
  <c r="AG29" i="23"/>
  <c r="AG31" i="23"/>
  <c r="AG33" i="23"/>
  <c r="AG36" i="23"/>
  <c r="AG40" i="23"/>
  <c r="AG44" i="23"/>
  <c r="AG48" i="23"/>
  <c r="AG52" i="23"/>
  <c r="AG56" i="23"/>
  <c r="AG60" i="23"/>
  <c r="AG64" i="23"/>
  <c r="AG68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200" i="23"/>
  <c r="AK224" i="23"/>
  <c r="AJ224" i="23"/>
  <c r="AM224" i="23" s="1"/>
  <c r="AP224" i="23" s="1"/>
  <c r="AK225" i="23"/>
  <c r="AJ225" i="23"/>
  <c r="AM225" i="23" s="1"/>
  <c r="AP225" i="23" s="1"/>
  <c r="AK226" i="23"/>
  <c r="AJ226" i="23"/>
  <c r="AM226" i="23" s="1"/>
  <c r="AP226" i="23" s="1"/>
  <c r="AK227" i="23"/>
  <c r="AJ227" i="23"/>
  <c r="AM227" i="23" s="1"/>
  <c r="AP227" i="23" s="1"/>
  <c r="AK228" i="23"/>
  <c r="AJ228" i="23"/>
  <c r="AM228" i="23" s="1"/>
  <c r="AP228" i="23" s="1"/>
  <c r="AK229" i="23"/>
  <c r="AJ229" i="23"/>
  <c r="AM229" i="23" s="1"/>
  <c r="AP229" i="23" s="1"/>
  <c r="AK230" i="23"/>
  <c r="AJ230" i="23"/>
  <c r="AM230" i="23" s="1"/>
  <c r="AP230" i="23" s="1"/>
  <c r="AK231" i="23"/>
  <c r="AJ231" i="23"/>
  <c r="AM231" i="23" s="1"/>
  <c r="AP231" i="23" s="1"/>
  <c r="AK232" i="23"/>
  <c r="AJ232" i="23"/>
  <c r="AM232" i="23" s="1"/>
  <c r="AP232" i="23" s="1"/>
  <c r="AK233" i="23"/>
  <c r="AJ233" i="23"/>
  <c r="AM233" i="23" s="1"/>
  <c r="AP233" i="23" s="1"/>
  <c r="AK234" i="23"/>
  <c r="AJ234" i="23"/>
  <c r="AM234" i="23" s="1"/>
  <c r="AP234" i="23" s="1"/>
  <c r="AK235" i="23"/>
  <c r="AJ235" i="23"/>
  <c r="AM235" i="23" s="1"/>
  <c r="AP235" i="23" s="1"/>
  <c r="AK236" i="23"/>
  <c r="AJ236" i="23"/>
  <c r="AM236" i="23" s="1"/>
  <c r="AP236" i="23" s="1"/>
  <c r="AK237" i="23"/>
  <c r="AJ237" i="23"/>
  <c r="AM237" i="23" s="1"/>
  <c r="AP237" i="23" s="1"/>
  <c r="AK238" i="23"/>
  <c r="AJ238" i="23"/>
  <c r="AM238" i="23" s="1"/>
  <c r="AP238" i="23" s="1"/>
  <c r="AK239" i="23"/>
  <c r="AJ239" i="23"/>
  <c r="AM239" i="23" s="1"/>
  <c r="AP239" i="23" s="1"/>
  <c r="AK240" i="23"/>
  <c r="AK241" i="23"/>
  <c r="AK242" i="23"/>
  <c r="AK243" i="23"/>
  <c r="AJ243" i="23"/>
  <c r="AM243" i="23" s="1"/>
  <c r="AP243" i="23" s="1"/>
  <c r="AK244" i="23"/>
  <c r="AJ244" i="23"/>
  <c r="AM244" i="23" s="1"/>
  <c r="AP244" i="23" s="1"/>
  <c r="AK245" i="23"/>
  <c r="AJ245" i="23"/>
  <c r="AM245" i="23" s="1"/>
  <c r="AP245" i="23" s="1"/>
  <c r="AK246" i="23"/>
  <c r="AJ246" i="23"/>
  <c r="AM246" i="23" s="1"/>
  <c r="AP246" i="23" s="1"/>
  <c r="AK247" i="23"/>
  <c r="AJ247" i="23"/>
  <c r="AM247" i="23" s="1"/>
  <c r="AP247" i="23" s="1"/>
  <c r="AK248" i="23"/>
  <c r="AJ248" i="23"/>
  <c r="AM248" i="23" s="1"/>
  <c r="AP248" i="23" s="1"/>
  <c r="AK249" i="23"/>
  <c r="AJ249" i="23"/>
  <c r="AM249" i="23" s="1"/>
  <c r="AP249" i="23" s="1"/>
  <c r="AK250" i="23"/>
  <c r="AJ250" i="23"/>
  <c r="AM250" i="23" s="1"/>
  <c r="AP250" i="23" s="1"/>
  <c r="AK251" i="23"/>
  <c r="AK252" i="23"/>
  <c r="AK253" i="23"/>
  <c r="AJ253" i="23"/>
  <c r="AM253" i="23" s="1"/>
  <c r="AP253" i="23" s="1"/>
  <c r="AK254" i="23"/>
  <c r="AK255" i="23"/>
  <c r="AJ255" i="23"/>
  <c r="AM255" i="23" s="1"/>
  <c r="AP255" i="23" s="1"/>
  <c r="AK256" i="23"/>
  <c r="AJ256" i="23"/>
  <c r="AM256" i="23" s="1"/>
  <c r="AP256" i="23" s="1"/>
  <c r="AK257" i="23"/>
  <c r="AJ257" i="23"/>
  <c r="AM257" i="23" s="1"/>
  <c r="AP257" i="23" s="1"/>
  <c r="AK258" i="23"/>
  <c r="AJ258" i="23"/>
  <c r="AM258" i="23" s="1"/>
  <c r="AP258" i="23" s="1"/>
  <c r="AK259" i="23"/>
  <c r="AK260" i="23"/>
  <c r="AK261" i="23"/>
  <c r="AK262" i="23"/>
  <c r="AJ262" i="23"/>
  <c r="AM262" i="23" s="1"/>
  <c r="AP262" i="23" s="1"/>
  <c r="AK263" i="23"/>
  <c r="AJ263" i="23"/>
  <c r="AM263" i="23" s="1"/>
  <c r="AP263" i="23" s="1"/>
  <c r="AK264" i="23"/>
  <c r="AJ264" i="23"/>
  <c r="AM264" i="23" s="1"/>
  <c r="AP264" i="23" s="1"/>
  <c r="AN267" i="23"/>
  <c r="AM267" i="23"/>
  <c r="AP267" i="23" s="1"/>
  <c r="AG46" i="22"/>
  <c r="AG50" i="22"/>
  <c r="AG54" i="22"/>
  <c r="AG58" i="22"/>
  <c r="AG62" i="22"/>
  <c r="AG66" i="22"/>
  <c r="AG70" i="22"/>
  <c r="AG76" i="22"/>
  <c r="AG84" i="22"/>
  <c r="AG29" i="22"/>
  <c r="AG31" i="22"/>
  <c r="AG33" i="22"/>
  <c r="AG35" i="22"/>
  <c r="AG37" i="22"/>
  <c r="AG39" i="22"/>
  <c r="AG41" i="22"/>
  <c r="W43" i="22"/>
  <c r="AG200" i="22"/>
  <c r="AK224" i="22"/>
  <c r="AJ224" i="22"/>
  <c r="AM224" i="22" s="1"/>
  <c r="AP224" i="22" s="1"/>
  <c r="AK225" i="22"/>
  <c r="AJ225" i="22"/>
  <c r="AM225" i="22" s="1"/>
  <c r="AP225" i="22" s="1"/>
  <c r="AK226" i="22"/>
  <c r="AJ226" i="22"/>
  <c r="AM226" i="22" s="1"/>
  <c r="AP226" i="22" s="1"/>
  <c r="AK227" i="22"/>
  <c r="AJ227" i="22"/>
  <c r="AM227" i="22" s="1"/>
  <c r="AP227" i="22" s="1"/>
  <c r="AK228" i="22"/>
  <c r="AJ228" i="22"/>
  <c r="AM228" i="22" s="1"/>
  <c r="AP228" i="22" s="1"/>
  <c r="AK229" i="22"/>
  <c r="AJ229" i="22"/>
  <c r="AM229" i="22" s="1"/>
  <c r="AP229" i="22" s="1"/>
  <c r="AK230" i="22"/>
  <c r="AJ230" i="22"/>
  <c r="AM230" i="22" s="1"/>
  <c r="AP230" i="22" s="1"/>
  <c r="AK231" i="22"/>
  <c r="AJ231" i="22"/>
  <c r="AM231" i="22" s="1"/>
  <c r="AP231" i="22" s="1"/>
  <c r="AK232" i="22"/>
  <c r="AJ232" i="22"/>
  <c r="AM232" i="22" s="1"/>
  <c r="AP232" i="22" s="1"/>
  <c r="AK233" i="22"/>
  <c r="AJ233" i="22"/>
  <c r="AM233" i="22" s="1"/>
  <c r="AP233" i="22" s="1"/>
  <c r="AK234" i="22"/>
  <c r="AJ234" i="22"/>
  <c r="AM234" i="22" s="1"/>
  <c r="AP234" i="22" s="1"/>
  <c r="AK235" i="22"/>
  <c r="AJ235" i="22"/>
  <c r="AM235" i="22" s="1"/>
  <c r="AP235" i="22" s="1"/>
  <c r="AK236" i="22"/>
  <c r="AJ236" i="22"/>
  <c r="AM236" i="22" s="1"/>
  <c r="AP236" i="22" s="1"/>
  <c r="AK237" i="22"/>
  <c r="AJ237" i="22"/>
  <c r="AM237" i="22" s="1"/>
  <c r="AP237" i="22" s="1"/>
  <c r="AK238" i="22"/>
  <c r="AJ238" i="22"/>
  <c r="AM238" i="22" s="1"/>
  <c r="AP238" i="22" s="1"/>
  <c r="AK239" i="22"/>
  <c r="AJ239" i="22"/>
  <c r="AM239" i="22" s="1"/>
  <c r="AP239" i="22" s="1"/>
  <c r="AK240" i="22"/>
  <c r="AJ240" i="22"/>
  <c r="AM240" i="22" s="1"/>
  <c r="AP240" i="22" s="1"/>
  <c r="AK241" i="22"/>
  <c r="AJ241" i="22"/>
  <c r="AM241" i="22" s="1"/>
  <c r="AP241" i="22" s="1"/>
  <c r="AK242" i="22"/>
  <c r="AK243" i="22"/>
  <c r="AJ243" i="22"/>
  <c r="AM243" i="22" s="1"/>
  <c r="AP243" i="22" s="1"/>
  <c r="AK244" i="22"/>
  <c r="AJ244" i="22"/>
  <c r="AM244" i="22" s="1"/>
  <c r="AP244" i="22" s="1"/>
  <c r="AK245" i="22"/>
  <c r="AJ245" i="22"/>
  <c r="AM245" i="22" s="1"/>
  <c r="AP245" i="22" s="1"/>
  <c r="AK246" i="22"/>
  <c r="AJ246" i="22"/>
  <c r="AM246" i="22" s="1"/>
  <c r="AP246" i="22" s="1"/>
  <c r="AK247" i="22"/>
  <c r="AJ247" i="22"/>
  <c r="AM247" i="22" s="1"/>
  <c r="AP247" i="22" s="1"/>
  <c r="AK248" i="22"/>
  <c r="AJ248" i="22"/>
  <c r="AM248" i="22" s="1"/>
  <c r="AP248" i="22" s="1"/>
  <c r="AK249" i="22"/>
  <c r="AJ249" i="22"/>
  <c r="AM249" i="22" s="1"/>
  <c r="AP249" i="22" s="1"/>
  <c r="AK250" i="22"/>
  <c r="AJ250" i="22"/>
  <c r="AM250" i="22" s="1"/>
  <c r="AP250" i="22" s="1"/>
  <c r="AK251" i="22"/>
  <c r="AJ251" i="22"/>
  <c r="AM251" i="22" s="1"/>
  <c r="AP251" i="22" s="1"/>
  <c r="AK252" i="22"/>
  <c r="AJ252" i="22"/>
  <c r="AM252" i="22" s="1"/>
  <c r="AP252" i="22" s="1"/>
  <c r="AK253" i="22"/>
  <c r="AK254" i="22"/>
  <c r="AJ254" i="22"/>
  <c r="AM254" i="22" s="1"/>
  <c r="AP254" i="22" s="1"/>
  <c r="AK255" i="22"/>
  <c r="AJ255" i="22"/>
  <c r="AM255" i="22" s="1"/>
  <c r="AP255" i="22" s="1"/>
  <c r="AK256" i="22"/>
  <c r="AJ256" i="22"/>
  <c r="AM256" i="22" s="1"/>
  <c r="AP256" i="22" s="1"/>
  <c r="AK257" i="22"/>
  <c r="AJ257" i="22"/>
  <c r="AM257" i="22" s="1"/>
  <c r="AP257" i="22" s="1"/>
  <c r="AK258" i="22"/>
  <c r="AJ258" i="22"/>
  <c r="AM258" i="22" s="1"/>
  <c r="AP258" i="22" s="1"/>
  <c r="AK259" i="22"/>
  <c r="AJ259" i="22"/>
  <c r="AM259" i="22" s="1"/>
  <c r="AP259" i="22" s="1"/>
  <c r="AK260" i="22"/>
  <c r="AG73" i="22"/>
  <c r="AG75" i="22"/>
  <c r="AG77" i="22"/>
  <c r="AG79" i="22"/>
  <c r="AG81" i="22"/>
  <c r="AG83" i="22"/>
  <c r="AG85" i="22"/>
  <c r="AG87" i="22"/>
  <c r="AJ206" i="22"/>
  <c r="AM206" i="22" s="1"/>
  <c r="AP206" i="22" s="1"/>
  <c r="AK223" i="22"/>
  <c r="AN267" i="22"/>
  <c r="AM267" i="22"/>
  <c r="AP267" i="22" s="1"/>
  <c r="AJ262" i="22"/>
  <c r="AM262" i="22" s="1"/>
  <c r="AP262" i="22" s="1"/>
  <c r="AJ263" i="22"/>
  <c r="AM263" i="22" s="1"/>
  <c r="AP263" i="22" s="1"/>
  <c r="AM266" i="22"/>
  <c r="AP266" i="22" s="1"/>
  <c r="AG2" i="21"/>
  <c r="AG4" i="21"/>
  <c r="AG6" i="21"/>
  <c r="AG8" i="21"/>
  <c r="AG10" i="21"/>
  <c r="AG12" i="21"/>
  <c r="AG14" i="21"/>
  <c r="AG16" i="21"/>
  <c r="AG18" i="21"/>
  <c r="AG20" i="21"/>
  <c r="AG22" i="21"/>
  <c r="W24" i="21"/>
  <c r="AG26" i="21"/>
  <c r="W28" i="21"/>
  <c r="AG30" i="21"/>
  <c r="W32" i="21"/>
  <c r="AG34" i="21"/>
  <c r="W36" i="21"/>
  <c r="AG38" i="21"/>
  <c r="W40" i="21"/>
  <c r="AG42" i="21"/>
  <c r="W44" i="21"/>
  <c r="AG46" i="21"/>
  <c r="W48" i="21"/>
  <c r="AG50" i="21"/>
  <c r="W52" i="21"/>
  <c r="AG54" i="21"/>
  <c r="W56" i="21"/>
  <c r="AG58" i="21"/>
  <c r="W60" i="21"/>
  <c r="AG62" i="21"/>
  <c r="W64" i="21"/>
  <c r="AG66" i="21"/>
  <c r="W68" i="21"/>
  <c r="AG70" i="21"/>
  <c r="W72" i="21"/>
  <c r="AG74" i="21"/>
  <c r="W76" i="21"/>
  <c r="AG78" i="21"/>
  <c r="W80" i="21"/>
  <c r="AG82" i="21"/>
  <c r="W84" i="21"/>
  <c r="AG86" i="21"/>
  <c r="AG3" i="21"/>
  <c r="AG5" i="21"/>
  <c r="AG7" i="21"/>
  <c r="AG9" i="21"/>
  <c r="AG11" i="21"/>
  <c r="AG13" i="21"/>
  <c r="AG15" i="21"/>
  <c r="AG17" i="21"/>
  <c r="AG19" i="21"/>
  <c r="AG21" i="21"/>
  <c r="AG23" i="21"/>
  <c r="W200" i="21"/>
  <c r="AJ212" i="21"/>
  <c r="AM212" i="21" s="1"/>
  <c r="AP212" i="21" s="1"/>
  <c r="AJ214" i="21"/>
  <c r="AM214" i="21" s="1"/>
  <c r="AP214" i="21" s="1"/>
  <c r="AJ216" i="21"/>
  <c r="AM216" i="21" s="1"/>
  <c r="AP216" i="21" s="1"/>
  <c r="AJ218" i="21"/>
  <c r="AM218" i="21" s="1"/>
  <c r="AP218" i="21" s="1"/>
  <c r="AJ220" i="21"/>
  <c r="AM220" i="21" s="1"/>
  <c r="AP220" i="21" s="1"/>
  <c r="AJ222" i="21"/>
  <c r="AM222" i="21" s="1"/>
  <c r="AP222" i="21" s="1"/>
  <c r="AJ230" i="21"/>
  <c r="AM230" i="21" s="1"/>
  <c r="AP230" i="21" s="1"/>
  <c r="AK230" i="21"/>
  <c r="AN231" i="21"/>
  <c r="AJ238" i="21"/>
  <c r="AM238" i="21" s="1"/>
  <c r="AP238" i="21" s="1"/>
  <c r="AK238" i="21"/>
  <c r="AN239" i="21"/>
  <c r="AJ206" i="21"/>
  <c r="AM206" i="21" s="1"/>
  <c r="AP206" i="21" s="1"/>
  <c r="AJ224" i="21"/>
  <c r="AM224" i="21" s="1"/>
  <c r="AP224" i="21" s="1"/>
  <c r="AK224" i="21"/>
  <c r="AN225" i="21"/>
  <c r="AJ232" i="21"/>
  <c r="AM232" i="21" s="1"/>
  <c r="AP232" i="21" s="1"/>
  <c r="AK232" i="21"/>
  <c r="AN233" i="21"/>
  <c r="AK240" i="21"/>
  <c r="AN241" i="21"/>
  <c r="AJ226" i="21"/>
  <c r="AM226" i="21" s="1"/>
  <c r="AP226" i="21" s="1"/>
  <c r="AK226" i="21"/>
  <c r="AN227" i="21"/>
  <c r="AJ234" i="21"/>
  <c r="AM234" i="21" s="1"/>
  <c r="AP234" i="21" s="1"/>
  <c r="AK234" i="21"/>
  <c r="AN235" i="21"/>
  <c r="AK242" i="21"/>
  <c r="AN243" i="21"/>
  <c r="AN245" i="21"/>
  <c r="AN247" i="21"/>
  <c r="AN249" i="21"/>
  <c r="AN223" i="21"/>
  <c r="AJ228" i="21"/>
  <c r="AM228" i="21" s="1"/>
  <c r="AP228" i="21" s="1"/>
  <c r="AK228" i="21"/>
  <c r="AN229" i="21"/>
  <c r="AJ236" i="21"/>
  <c r="AM236" i="21" s="1"/>
  <c r="AP236" i="21" s="1"/>
  <c r="AK236" i="21"/>
  <c r="AN237" i="21"/>
  <c r="AJ223" i="21"/>
  <c r="AM223" i="21" s="1"/>
  <c r="AP223" i="21" s="1"/>
  <c r="AJ225" i="21"/>
  <c r="AM225" i="21" s="1"/>
  <c r="AP225" i="21" s="1"/>
  <c r="AJ227" i="21"/>
  <c r="AM227" i="21" s="1"/>
  <c r="AP227" i="21" s="1"/>
  <c r="AJ229" i="21"/>
  <c r="AM229" i="21" s="1"/>
  <c r="AP229" i="21" s="1"/>
  <c r="AJ231" i="21"/>
  <c r="AM231" i="21" s="1"/>
  <c r="AP231" i="21" s="1"/>
  <c r="AJ233" i="21"/>
  <c r="AM233" i="21" s="1"/>
  <c r="AP233" i="21" s="1"/>
  <c r="AJ235" i="21"/>
  <c r="AM235" i="21" s="1"/>
  <c r="AP235" i="21" s="1"/>
  <c r="AJ237" i="21"/>
  <c r="AM237" i="21" s="1"/>
  <c r="AP237" i="21" s="1"/>
  <c r="AJ239" i="21"/>
  <c r="AM239" i="21" s="1"/>
  <c r="AP239" i="21" s="1"/>
  <c r="AJ243" i="21"/>
  <c r="AM243" i="21" s="1"/>
  <c r="AP243" i="21" s="1"/>
  <c r="AK244" i="21"/>
  <c r="AJ245" i="21"/>
  <c r="AM245" i="21" s="1"/>
  <c r="AP245" i="21" s="1"/>
  <c r="AJ247" i="21"/>
  <c r="AM247" i="21" s="1"/>
  <c r="AP247" i="21" s="1"/>
  <c r="AJ249" i="21"/>
  <c r="AM249" i="21" s="1"/>
  <c r="AP249" i="21" s="1"/>
  <c r="AJ253" i="21"/>
  <c r="AM253" i="21" s="1"/>
  <c r="AP253" i="21" s="1"/>
  <c r="AJ255" i="21"/>
  <c r="AM255" i="21" s="1"/>
  <c r="AP255" i="21" s="1"/>
  <c r="AJ257" i="21"/>
  <c r="AM257" i="21" s="1"/>
  <c r="AP257" i="21" s="1"/>
  <c r="AJ259" i="21"/>
  <c r="AM259" i="21" s="1"/>
  <c r="AP259" i="21" s="1"/>
  <c r="AJ263" i="21"/>
  <c r="AM263" i="21" s="1"/>
  <c r="AP263" i="21" s="1"/>
  <c r="AJ246" i="21"/>
  <c r="AM246" i="21" s="1"/>
  <c r="AP246" i="21" s="1"/>
  <c r="AJ248" i="21"/>
  <c r="AM248" i="21" s="1"/>
  <c r="AP248" i="21" s="1"/>
  <c r="AJ250" i="21"/>
  <c r="AM250" i="21" s="1"/>
  <c r="AP250" i="21" s="1"/>
  <c r="AJ254" i="21"/>
  <c r="AM254" i="21" s="1"/>
  <c r="AP254" i="21" s="1"/>
  <c r="AJ256" i="21"/>
  <c r="AM256" i="21" s="1"/>
  <c r="AP256" i="21" s="1"/>
  <c r="AJ258" i="21"/>
  <c r="AM258" i="21" s="1"/>
  <c r="AP258" i="21" s="1"/>
  <c r="AJ260" i="21"/>
  <c r="AM260" i="21" s="1"/>
  <c r="AP260" i="21" s="1"/>
  <c r="AJ262" i="21"/>
  <c r="AM262" i="21" s="1"/>
  <c r="AP262" i="21" s="1"/>
  <c r="AN267" i="21"/>
  <c r="AM267" i="21"/>
  <c r="AP267" i="21" s="1"/>
  <c r="AG28" i="20"/>
  <c r="AG30" i="20"/>
  <c r="AG32" i="20"/>
  <c r="AG34" i="20"/>
  <c r="AG36" i="20"/>
  <c r="AG38" i="20"/>
  <c r="AG40" i="20"/>
  <c r="AG42" i="20"/>
  <c r="W44" i="20"/>
  <c r="W48" i="20"/>
  <c r="W52" i="20"/>
  <c r="W56" i="20"/>
  <c r="W60" i="20"/>
  <c r="W64" i="20"/>
  <c r="W68" i="20"/>
  <c r="W72" i="20"/>
  <c r="W80" i="20"/>
  <c r="AG200" i="20"/>
  <c r="AK224" i="20"/>
  <c r="AJ224" i="20"/>
  <c r="AM224" i="20" s="1"/>
  <c r="AP224" i="20" s="1"/>
  <c r="AK225" i="20"/>
  <c r="AJ225" i="20"/>
  <c r="AM225" i="20" s="1"/>
  <c r="AP225" i="20" s="1"/>
  <c r="AK226" i="20"/>
  <c r="AJ226" i="20"/>
  <c r="AM226" i="20" s="1"/>
  <c r="AP226" i="20" s="1"/>
  <c r="AK227" i="20"/>
  <c r="AJ227" i="20"/>
  <c r="AM227" i="20" s="1"/>
  <c r="AP227" i="20" s="1"/>
  <c r="AK228" i="20"/>
  <c r="AJ228" i="20"/>
  <c r="AM228" i="20" s="1"/>
  <c r="AP228" i="20" s="1"/>
  <c r="AK229" i="20"/>
  <c r="AJ229" i="20"/>
  <c r="AM229" i="20" s="1"/>
  <c r="AP229" i="20" s="1"/>
  <c r="AK230" i="20"/>
  <c r="AJ230" i="20"/>
  <c r="AM230" i="20" s="1"/>
  <c r="AP230" i="20" s="1"/>
  <c r="AK231" i="20"/>
  <c r="AJ231" i="20"/>
  <c r="AM231" i="20" s="1"/>
  <c r="AP231" i="20" s="1"/>
  <c r="AK232" i="20"/>
  <c r="AJ232" i="20"/>
  <c r="AM232" i="20" s="1"/>
  <c r="AP232" i="20" s="1"/>
  <c r="AK233" i="20"/>
  <c r="AJ233" i="20"/>
  <c r="AM233" i="20" s="1"/>
  <c r="AP233" i="20" s="1"/>
  <c r="AK234" i="20"/>
  <c r="AJ234" i="20"/>
  <c r="AM234" i="20" s="1"/>
  <c r="AP234" i="20" s="1"/>
  <c r="AK235" i="20"/>
  <c r="AJ235" i="20"/>
  <c r="AM235" i="20" s="1"/>
  <c r="AP235" i="20" s="1"/>
  <c r="AK236" i="20"/>
  <c r="AJ236" i="20"/>
  <c r="AM236" i="20" s="1"/>
  <c r="AP236" i="20" s="1"/>
  <c r="AK237" i="20"/>
  <c r="AJ237" i="20"/>
  <c r="AM237" i="20" s="1"/>
  <c r="AP237" i="20" s="1"/>
  <c r="AK238" i="20"/>
  <c r="AJ238" i="20"/>
  <c r="AM238" i="20" s="1"/>
  <c r="AP238" i="20" s="1"/>
  <c r="AK239" i="20"/>
  <c r="AJ239" i="20"/>
  <c r="AM239" i="20" s="1"/>
  <c r="AP239" i="20" s="1"/>
  <c r="AK240" i="20"/>
  <c r="AJ240" i="20"/>
  <c r="AM240" i="20" s="1"/>
  <c r="AP240" i="20" s="1"/>
  <c r="AK241" i="20"/>
  <c r="AK242" i="20"/>
  <c r="AK243" i="20"/>
  <c r="AJ243" i="20"/>
  <c r="AM243" i="20" s="1"/>
  <c r="AP243" i="20" s="1"/>
  <c r="AK244" i="20"/>
  <c r="AJ244" i="20"/>
  <c r="AM244" i="20" s="1"/>
  <c r="AP244" i="20" s="1"/>
  <c r="AK245" i="20"/>
  <c r="AJ245" i="20"/>
  <c r="AM245" i="20" s="1"/>
  <c r="AP245" i="20" s="1"/>
  <c r="AK246" i="20"/>
  <c r="AJ246" i="20"/>
  <c r="AM246" i="20" s="1"/>
  <c r="AP246" i="20" s="1"/>
  <c r="AK247" i="20"/>
  <c r="AJ247" i="20"/>
  <c r="AM247" i="20" s="1"/>
  <c r="AP247" i="20" s="1"/>
  <c r="AK248" i="20"/>
  <c r="AJ248" i="20"/>
  <c r="AM248" i="20" s="1"/>
  <c r="AP248" i="20" s="1"/>
  <c r="AK249" i="20"/>
  <c r="AJ249" i="20"/>
  <c r="AM249" i="20" s="1"/>
  <c r="AP249" i="20" s="1"/>
  <c r="AK250" i="20"/>
  <c r="AJ250" i="20"/>
  <c r="AM250" i="20" s="1"/>
  <c r="AP250" i="20" s="1"/>
  <c r="AK251" i="20"/>
  <c r="AK252" i="20"/>
  <c r="AJ252" i="20"/>
  <c r="AM252" i="20" s="1"/>
  <c r="AP252" i="20" s="1"/>
  <c r="AK253" i="20"/>
  <c r="AK254" i="20"/>
  <c r="AK255" i="20"/>
  <c r="AJ255" i="20"/>
  <c r="AM255" i="20" s="1"/>
  <c r="AP255" i="20" s="1"/>
  <c r="AK256" i="20"/>
  <c r="AJ256" i="20"/>
  <c r="AM256" i="20" s="1"/>
  <c r="AP256" i="20" s="1"/>
  <c r="AK257" i="20"/>
  <c r="AJ257" i="20"/>
  <c r="AM257" i="20" s="1"/>
  <c r="AP257" i="20" s="1"/>
  <c r="AK258" i="20"/>
  <c r="AJ258" i="20"/>
  <c r="AM258" i="20" s="1"/>
  <c r="AP258" i="20" s="1"/>
  <c r="AK259" i="20"/>
  <c r="AJ259" i="20"/>
  <c r="AM259" i="20" s="1"/>
  <c r="AP259" i="20" s="1"/>
  <c r="AG73" i="20"/>
  <c r="AG75" i="20"/>
  <c r="AG77" i="20"/>
  <c r="AG79" i="20"/>
  <c r="AG81" i="20"/>
  <c r="AG83" i="20"/>
  <c r="AG85" i="20"/>
  <c r="AG87" i="20"/>
  <c r="AJ206" i="20"/>
  <c r="AM206" i="20" s="1"/>
  <c r="AP206" i="20" s="1"/>
  <c r="AK223" i="20"/>
  <c r="AN267" i="20"/>
  <c r="AM267" i="20"/>
  <c r="AP267" i="20" s="1"/>
  <c r="AJ261" i="20"/>
  <c r="AM261" i="20" s="1"/>
  <c r="AP261" i="20" s="1"/>
  <c r="AJ262" i="20"/>
  <c r="AM262" i="20" s="1"/>
  <c r="AP262" i="20" s="1"/>
  <c r="AJ263" i="20"/>
  <c r="AM263" i="20" s="1"/>
  <c r="AP263" i="20" s="1"/>
  <c r="AM266" i="20"/>
  <c r="AP266" i="20" s="1"/>
  <c r="AG3" i="19"/>
  <c r="W5" i="19"/>
  <c r="AG7" i="19"/>
  <c r="W9" i="19"/>
  <c r="AG11" i="19"/>
  <c r="W13" i="19"/>
  <c r="AG15" i="19"/>
  <c r="W17" i="19"/>
  <c r="AG19" i="19"/>
  <c r="W21" i="19"/>
  <c r="W84" i="19"/>
  <c r="AG85" i="19"/>
  <c r="W76" i="19"/>
  <c r="AG77" i="19"/>
  <c r="W80" i="19"/>
  <c r="AG23" i="19"/>
  <c r="AG25" i="19"/>
  <c r="AG27" i="19"/>
  <c r="AG29" i="19"/>
  <c r="AG31" i="19"/>
  <c r="AG33" i="19"/>
  <c r="AG35" i="19"/>
  <c r="AG37" i="19"/>
  <c r="AG39" i="19"/>
  <c r="AG41" i="19"/>
  <c r="AG43" i="19"/>
  <c r="AG45" i="19"/>
  <c r="AG47" i="19"/>
  <c r="AG49" i="19"/>
  <c r="AG51" i="19"/>
  <c r="AG53" i="19"/>
  <c r="AG55" i="19"/>
  <c r="AG57" i="19"/>
  <c r="AG59" i="19"/>
  <c r="AG61" i="19"/>
  <c r="AG63" i="19"/>
  <c r="AG65" i="19"/>
  <c r="AG67" i="19"/>
  <c r="AG69" i="19"/>
  <c r="AG71" i="19"/>
  <c r="AG83" i="19"/>
  <c r="AJ207" i="19"/>
  <c r="AM207" i="19" s="1"/>
  <c r="AP207" i="19" s="1"/>
  <c r="AJ208" i="19"/>
  <c r="AM208" i="19" s="1"/>
  <c r="AP208" i="19" s="1"/>
  <c r="AJ209" i="19"/>
  <c r="AM209" i="19" s="1"/>
  <c r="AP209" i="19" s="1"/>
  <c r="AJ210" i="19"/>
  <c r="AM210" i="19" s="1"/>
  <c r="AP210" i="19" s="1"/>
  <c r="AJ211" i="19"/>
  <c r="AM211" i="19" s="1"/>
  <c r="AP211" i="19" s="1"/>
  <c r="AJ212" i="19"/>
  <c r="AM212" i="19" s="1"/>
  <c r="AP212" i="19" s="1"/>
  <c r="AJ213" i="19"/>
  <c r="AM213" i="19" s="1"/>
  <c r="AP213" i="19" s="1"/>
  <c r="AJ214" i="19"/>
  <c r="AM214" i="19" s="1"/>
  <c r="AP214" i="19" s="1"/>
  <c r="AJ215" i="19"/>
  <c r="AM215" i="19" s="1"/>
  <c r="AP215" i="19" s="1"/>
  <c r="AJ216" i="19"/>
  <c r="AM216" i="19" s="1"/>
  <c r="AP216" i="19" s="1"/>
  <c r="AJ217" i="19"/>
  <c r="AM217" i="19" s="1"/>
  <c r="AP217" i="19" s="1"/>
  <c r="AJ218" i="19"/>
  <c r="AM218" i="19" s="1"/>
  <c r="AP218" i="19" s="1"/>
  <c r="AJ219" i="19"/>
  <c r="AM219" i="19" s="1"/>
  <c r="AP219" i="19" s="1"/>
  <c r="AJ220" i="19"/>
  <c r="AM220" i="19" s="1"/>
  <c r="AP220" i="19" s="1"/>
  <c r="AJ221" i="19"/>
  <c r="AM221" i="19" s="1"/>
  <c r="AP221" i="19" s="1"/>
  <c r="AJ222" i="19"/>
  <c r="AM222" i="19" s="1"/>
  <c r="AP222" i="19" s="1"/>
  <c r="AJ223" i="19"/>
  <c r="AM223" i="19" s="1"/>
  <c r="AP223" i="19" s="1"/>
  <c r="AN266" i="19"/>
  <c r="AM266" i="19"/>
  <c r="AP266" i="19" s="1"/>
  <c r="AJ225" i="19"/>
  <c r="AM225" i="19" s="1"/>
  <c r="AP225" i="19" s="1"/>
  <c r="AJ227" i="19"/>
  <c r="AM227" i="19" s="1"/>
  <c r="AP227" i="19" s="1"/>
  <c r="AJ229" i="19"/>
  <c r="AM229" i="19" s="1"/>
  <c r="AP229" i="19" s="1"/>
  <c r="AJ231" i="19"/>
  <c r="AM231" i="19" s="1"/>
  <c r="AP231" i="19" s="1"/>
  <c r="AJ233" i="19"/>
  <c r="AM233" i="19" s="1"/>
  <c r="AP233" i="19" s="1"/>
  <c r="AJ235" i="19"/>
  <c r="AM235" i="19" s="1"/>
  <c r="AP235" i="19" s="1"/>
  <c r="AJ237" i="19"/>
  <c r="AM237" i="19" s="1"/>
  <c r="AP237" i="19" s="1"/>
  <c r="AJ239" i="19"/>
  <c r="AM239" i="19" s="1"/>
  <c r="AP239" i="19" s="1"/>
  <c r="AJ243" i="19"/>
  <c r="AM243" i="19" s="1"/>
  <c r="AP243" i="19" s="1"/>
  <c r="AJ245" i="19"/>
  <c r="AM245" i="19" s="1"/>
  <c r="AP245" i="19" s="1"/>
  <c r="AJ247" i="19"/>
  <c r="AM247" i="19" s="1"/>
  <c r="AP247" i="19" s="1"/>
  <c r="AJ249" i="19"/>
  <c r="AM249" i="19" s="1"/>
  <c r="AP249" i="19" s="1"/>
  <c r="AJ255" i="19"/>
  <c r="AM255" i="19" s="1"/>
  <c r="AP255" i="19" s="1"/>
  <c r="AJ257" i="19"/>
  <c r="AM257" i="19" s="1"/>
  <c r="AP257" i="19" s="1"/>
  <c r="AM267" i="19"/>
  <c r="AP267" i="19" s="1"/>
  <c r="AG49" i="18"/>
  <c r="AG53" i="18"/>
  <c r="AG57" i="18"/>
  <c r="AG61" i="18"/>
  <c r="AG65" i="18"/>
  <c r="AG69" i="18"/>
  <c r="AG73" i="18"/>
  <c r="AG77" i="18"/>
  <c r="AG81" i="18"/>
  <c r="AG85" i="18"/>
  <c r="W12" i="18"/>
  <c r="W16" i="18"/>
  <c r="W24" i="18"/>
  <c r="W36" i="18"/>
  <c r="W44" i="18"/>
  <c r="W4" i="18"/>
  <c r="W8" i="18"/>
  <c r="W20" i="18"/>
  <c r="W28" i="18"/>
  <c r="W32" i="18"/>
  <c r="W40" i="18"/>
  <c r="W48" i="18"/>
  <c r="AJ207" i="18"/>
  <c r="AM207" i="18" s="1"/>
  <c r="AP207" i="18" s="1"/>
  <c r="AJ208" i="18"/>
  <c r="AM208" i="18" s="1"/>
  <c r="AP208" i="18" s="1"/>
  <c r="AJ209" i="18"/>
  <c r="AM209" i="18" s="1"/>
  <c r="AP209" i="18" s="1"/>
  <c r="AJ210" i="18"/>
  <c r="AM210" i="18" s="1"/>
  <c r="AP210" i="18" s="1"/>
  <c r="AJ211" i="18"/>
  <c r="AM211" i="18" s="1"/>
  <c r="AP211" i="18" s="1"/>
  <c r="AJ212" i="18"/>
  <c r="AM212" i="18" s="1"/>
  <c r="AP212" i="18" s="1"/>
  <c r="AJ213" i="18"/>
  <c r="AM213" i="18" s="1"/>
  <c r="AP213" i="18" s="1"/>
  <c r="AJ214" i="18"/>
  <c r="AM214" i="18" s="1"/>
  <c r="AP214" i="18" s="1"/>
  <c r="AJ215" i="18"/>
  <c r="AM215" i="18" s="1"/>
  <c r="AP215" i="18" s="1"/>
  <c r="AJ216" i="18"/>
  <c r="AM216" i="18" s="1"/>
  <c r="AP216" i="18" s="1"/>
  <c r="AJ217" i="18"/>
  <c r="AM217" i="18" s="1"/>
  <c r="AP217" i="18" s="1"/>
  <c r="AJ218" i="18"/>
  <c r="AM218" i="18" s="1"/>
  <c r="AP218" i="18" s="1"/>
  <c r="AJ219" i="18"/>
  <c r="AM219" i="18" s="1"/>
  <c r="AP219" i="18" s="1"/>
  <c r="AJ220" i="18"/>
  <c r="AM220" i="18" s="1"/>
  <c r="AP220" i="18" s="1"/>
  <c r="AJ221" i="18"/>
  <c r="AM221" i="18" s="1"/>
  <c r="AP221" i="18" s="1"/>
  <c r="AJ222" i="18"/>
  <c r="AM222" i="18" s="1"/>
  <c r="AP222" i="18" s="1"/>
  <c r="AJ223" i="18"/>
  <c r="AM223" i="18" s="1"/>
  <c r="AP223" i="18" s="1"/>
  <c r="AN266" i="18"/>
  <c r="AM266" i="18"/>
  <c r="AP266" i="18" s="1"/>
  <c r="AJ225" i="18"/>
  <c r="AM225" i="18" s="1"/>
  <c r="AP225" i="18" s="1"/>
  <c r="AJ227" i="18"/>
  <c r="AM227" i="18" s="1"/>
  <c r="AP227" i="18" s="1"/>
  <c r="AJ229" i="18"/>
  <c r="AM229" i="18" s="1"/>
  <c r="AP229" i="18" s="1"/>
  <c r="AJ231" i="18"/>
  <c r="AM231" i="18" s="1"/>
  <c r="AP231" i="18" s="1"/>
  <c r="AJ233" i="18"/>
  <c r="AM233" i="18" s="1"/>
  <c r="AP233" i="18" s="1"/>
  <c r="AJ235" i="18"/>
  <c r="AM235" i="18" s="1"/>
  <c r="AP235" i="18" s="1"/>
  <c r="AJ237" i="18"/>
  <c r="AM237" i="18" s="1"/>
  <c r="AP237" i="18" s="1"/>
  <c r="AJ239" i="18"/>
  <c r="AM239" i="18" s="1"/>
  <c r="AP239" i="18" s="1"/>
  <c r="AJ243" i="18"/>
  <c r="AM243" i="18" s="1"/>
  <c r="AP243" i="18" s="1"/>
  <c r="AJ245" i="18"/>
  <c r="AM245" i="18" s="1"/>
  <c r="AP245" i="18" s="1"/>
  <c r="AJ247" i="18"/>
  <c r="AM247" i="18" s="1"/>
  <c r="AP247" i="18" s="1"/>
  <c r="AJ249" i="18"/>
  <c r="AM249" i="18" s="1"/>
  <c r="AP249" i="18" s="1"/>
  <c r="AJ251" i="18"/>
  <c r="AM251" i="18" s="1"/>
  <c r="AP251" i="18" s="1"/>
  <c r="AJ255" i="18"/>
  <c r="AM255" i="18" s="1"/>
  <c r="AP255" i="18" s="1"/>
  <c r="AJ257" i="18"/>
  <c r="AM257" i="18" s="1"/>
  <c r="AP257" i="18" s="1"/>
  <c r="AM267" i="18"/>
  <c r="AP267" i="18" s="1"/>
  <c r="AG76" i="17"/>
  <c r="W77" i="17"/>
  <c r="AG77" i="17"/>
  <c r="W15" i="17"/>
  <c r="AG17" i="17"/>
  <c r="W19" i="17"/>
  <c r="AG21" i="17"/>
  <c r="W23" i="17"/>
  <c r="AG25" i="17"/>
  <c r="W27" i="17"/>
  <c r="AG29" i="17"/>
  <c r="W31" i="17"/>
  <c r="AG33" i="17"/>
  <c r="W35" i="17"/>
  <c r="AG37" i="17"/>
  <c r="W39" i="17"/>
  <c r="AG41" i="17"/>
  <c r="W43" i="17"/>
  <c r="AG45" i="17"/>
  <c r="W47" i="17"/>
  <c r="AG49" i="17"/>
  <c r="W51" i="17"/>
  <c r="AG53" i="17"/>
  <c r="W55" i="17"/>
  <c r="AG57" i="17"/>
  <c r="W59" i="17"/>
  <c r="AG61" i="17"/>
  <c r="W63" i="17"/>
  <c r="AG65" i="17"/>
  <c r="W67" i="17"/>
  <c r="AG69" i="17"/>
  <c r="W71" i="17"/>
  <c r="AG73" i="17"/>
  <c r="W75" i="17"/>
  <c r="AG78" i="17"/>
  <c r="W84" i="17"/>
  <c r="AG200" i="17"/>
  <c r="AJ206" i="17"/>
  <c r="AM206" i="17" s="1"/>
  <c r="AP206" i="17" s="1"/>
  <c r="AK223" i="17"/>
  <c r="AJ224" i="17"/>
  <c r="AM224" i="17" s="1"/>
  <c r="AP224" i="17" s="1"/>
  <c r="AK225" i="17"/>
  <c r="AJ226" i="17"/>
  <c r="AM226" i="17" s="1"/>
  <c r="AP226" i="17" s="1"/>
  <c r="AK227" i="17"/>
  <c r="AJ228" i="17"/>
  <c r="AM228" i="17" s="1"/>
  <c r="AP228" i="17" s="1"/>
  <c r="AK229" i="17"/>
  <c r="AJ230" i="17"/>
  <c r="AM230" i="17" s="1"/>
  <c r="AP230" i="17" s="1"/>
  <c r="AK231" i="17"/>
  <c r="AJ232" i="17"/>
  <c r="AM232" i="17" s="1"/>
  <c r="AP232" i="17" s="1"/>
  <c r="AK233" i="17"/>
  <c r="AJ234" i="17"/>
  <c r="AM234" i="17" s="1"/>
  <c r="AP234" i="17" s="1"/>
  <c r="AK235" i="17"/>
  <c r="AJ236" i="17"/>
  <c r="AM236" i="17" s="1"/>
  <c r="AP236" i="17" s="1"/>
  <c r="AK237" i="17"/>
  <c r="AJ238" i="17"/>
  <c r="AM238" i="17" s="1"/>
  <c r="AP238" i="17" s="1"/>
  <c r="AK239" i="17"/>
  <c r="AJ240" i="17"/>
  <c r="AM240" i="17" s="1"/>
  <c r="AP240" i="17" s="1"/>
  <c r="AK241" i="17"/>
  <c r="AK243" i="17"/>
  <c r="AJ244" i="17"/>
  <c r="AM244" i="17" s="1"/>
  <c r="AP244" i="17" s="1"/>
  <c r="AK245" i="17"/>
  <c r="AJ246" i="17"/>
  <c r="AM246" i="17" s="1"/>
  <c r="AP246" i="17" s="1"/>
  <c r="AK247" i="17"/>
  <c r="AJ248" i="17"/>
  <c r="AM248" i="17" s="1"/>
  <c r="AP248" i="17" s="1"/>
  <c r="AK249" i="17"/>
  <c r="AJ250" i="17"/>
  <c r="AM250" i="17" s="1"/>
  <c r="AP250" i="17" s="1"/>
  <c r="AK251" i="17"/>
  <c r="AJ252" i="17"/>
  <c r="AM252" i="17" s="1"/>
  <c r="AP252" i="17" s="1"/>
  <c r="AK253" i="17"/>
  <c r="AJ254" i="17"/>
  <c r="AM254" i="17" s="1"/>
  <c r="AP254" i="17" s="1"/>
  <c r="AK255" i="17"/>
  <c r="AJ256" i="17"/>
  <c r="AM256" i="17" s="1"/>
  <c r="AP256" i="17" s="1"/>
  <c r="AK257" i="17"/>
  <c r="AJ258" i="17"/>
  <c r="AM258" i="17" s="1"/>
  <c r="AP258" i="17" s="1"/>
  <c r="AJ260" i="17"/>
  <c r="AM260" i="17" s="1"/>
  <c r="AP260" i="17" s="1"/>
  <c r="AJ262" i="17"/>
  <c r="AM262" i="17" s="1"/>
  <c r="AP262" i="17" s="1"/>
  <c r="AN265" i="17"/>
  <c r="AN267" i="17"/>
  <c r="AM267" i="17"/>
  <c r="AP267" i="17" s="1"/>
  <c r="AG80" i="16"/>
  <c r="W80" i="16"/>
  <c r="AG84" i="16"/>
  <c r="W84" i="16"/>
  <c r="AG76" i="16"/>
  <c r="W76" i="16"/>
  <c r="AG75" i="16"/>
  <c r="AG79" i="16"/>
  <c r="AG83" i="16"/>
  <c r="AJ207" i="16"/>
  <c r="AM207" i="16" s="1"/>
  <c r="AP207" i="16" s="1"/>
  <c r="AJ208" i="16"/>
  <c r="AM208" i="16" s="1"/>
  <c r="AP208" i="16" s="1"/>
  <c r="AJ209" i="16"/>
  <c r="AM209" i="16" s="1"/>
  <c r="AP209" i="16" s="1"/>
  <c r="AJ210" i="16"/>
  <c r="AM210" i="16" s="1"/>
  <c r="AP210" i="16" s="1"/>
  <c r="AJ211" i="16"/>
  <c r="AM211" i="16" s="1"/>
  <c r="AP211" i="16" s="1"/>
  <c r="AJ212" i="16"/>
  <c r="AM212" i="16" s="1"/>
  <c r="AP212" i="16" s="1"/>
  <c r="AJ213" i="16"/>
  <c r="AM213" i="16" s="1"/>
  <c r="AP213" i="16" s="1"/>
  <c r="AJ214" i="16"/>
  <c r="AM214" i="16" s="1"/>
  <c r="AP214" i="16" s="1"/>
  <c r="AJ215" i="16"/>
  <c r="AM215" i="16" s="1"/>
  <c r="AP215" i="16" s="1"/>
  <c r="AJ216" i="16"/>
  <c r="AM216" i="16" s="1"/>
  <c r="AP216" i="16" s="1"/>
  <c r="AJ217" i="16"/>
  <c r="AM217" i="16" s="1"/>
  <c r="AP217" i="16" s="1"/>
  <c r="AJ218" i="16"/>
  <c r="AM218" i="16" s="1"/>
  <c r="AP218" i="16" s="1"/>
  <c r="AJ219" i="16"/>
  <c r="AM219" i="16" s="1"/>
  <c r="AP219" i="16" s="1"/>
  <c r="AJ220" i="16"/>
  <c r="AM220" i="16" s="1"/>
  <c r="AP220" i="16" s="1"/>
  <c r="AJ221" i="16"/>
  <c r="AM221" i="16" s="1"/>
  <c r="AP221" i="16" s="1"/>
  <c r="AJ222" i="16"/>
  <c r="AM222" i="16" s="1"/>
  <c r="AP222" i="16" s="1"/>
  <c r="AJ223" i="16"/>
  <c r="AM223" i="16" s="1"/>
  <c r="AP223" i="16" s="1"/>
  <c r="AN266" i="16"/>
  <c r="AM266" i="16"/>
  <c r="AP266" i="16" s="1"/>
  <c r="AJ225" i="16"/>
  <c r="AM225" i="16" s="1"/>
  <c r="AP225" i="16" s="1"/>
  <c r="AJ227" i="16"/>
  <c r="AM227" i="16" s="1"/>
  <c r="AP227" i="16" s="1"/>
  <c r="AJ229" i="16"/>
  <c r="AM229" i="16" s="1"/>
  <c r="AP229" i="16" s="1"/>
  <c r="AJ231" i="16"/>
  <c r="AM231" i="16" s="1"/>
  <c r="AP231" i="16" s="1"/>
  <c r="AJ233" i="16"/>
  <c r="AM233" i="16" s="1"/>
  <c r="AP233" i="16" s="1"/>
  <c r="AJ235" i="16"/>
  <c r="AM235" i="16" s="1"/>
  <c r="AP235" i="16" s="1"/>
  <c r="AJ237" i="16"/>
  <c r="AM237" i="16" s="1"/>
  <c r="AP237" i="16" s="1"/>
  <c r="AJ239" i="16"/>
  <c r="AM239" i="16" s="1"/>
  <c r="AP239" i="16" s="1"/>
  <c r="AJ243" i="16"/>
  <c r="AM243" i="16" s="1"/>
  <c r="AP243" i="16" s="1"/>
  <c r="AJ245" i="16"/>
  <c r="AM245" i="16" s="1"/>
  <c r="AP245" i="16" s="1"/>
  <c r="AJ247" i="16"/>
  <c r="AM247" i="16" s="1"/>
  <c r="AP247" i="16" s="1"/>
  <c r="AJ249" i="16"/>
  <c r="AM249" i="16" s="1"/>
  <c r="AP249" i="16" s="1"/>
  <c r="AJ255" i="16"/>
  <c r="AM255" i="16" s="1"/>
  <c r="AP255" i="16" s="1"/>
  <c r="AJ257" i="16"/>
  <c r="AM257" i="16" s="1"/>
  <c r="AP257" i="16" s="1"/>
  <c r="AM267" i="16"/>
  <c r="AP267" i="16" s="1"/>
  <c r="AG200" i="15"/>
  <c r="AJ203" i="15"/>
  <c r="AM203" i="15" s="1"/>
  <c r="AP203" i="15" s="1"/>
  <c r="AJ204" i="15"/>
  <c r="AM204" i="15" s="1"/>
  <c r="AP204" i="15" s="1"/>
  <c r="AJ205" i="15"/>
  <c r="AJ225" i="15"/>
  <c r="AM225" i="15" s="1"/>
  <c r="AP225" i="15" s="1"/>
  <c r="AJ227" i="15"/>
  <c r="AM227" i="15" s="1"/>
  <c r="AP227" i="15" s="1"/>
  <c r="AJ229" i="15"/>
  <c r="AM229" i="15" s="1"/>
  <c r="AP229" i="15" s="1"/>
  <c r="AJ231" i="15"/>
  <c r="AM231" i="15" s="1"/>
  <c r="AP231" i="15" s="1"/>
  <c r="AJ233" i="15"/>
  <c r="AM233" i="15" s="1"/>
  <c r="AP233" i="15" s="1"/>
  <c r="AJ235" i="15"/>
  <c r="AM235" i="15" s="1"/>
  <c r="AP235" i="15" s="1"/>
  <c r="AJ237" i="15"/>
  <c r="AM237" i="15" s="1"/>
  <c r="AP237" i="15" s="1"/>
  <c r="AJ239" i="15"/>
  <c r="AM239" i="15" s="1"/>
  <c r="AP239" i="15" s="1"/>
  <c r="AJ243" i="15"/>
  <c r="AM243" i="15" s="1"/>
  <c r="AP243" i="15" s="1"/>
  <c r="AJ245" i="15"/>
  <c r="AM245" i="15" s="1"/>
  <c r="AP245" i="15" s="1"/>
  <c r="AJ247" i="15"/>
  <c r="AM247" i="15" s="1"/>
  <c r="AP247" i="15" s="1"/>
  <c r="AJ249" i="15"/>
  <c r="AM249" i="15" s="1"/>
  <c r="AP249" i="15" s="1"/>
  <c r="AJ251" i="15"/>
  <c r="AM251" i="15" s="1"/>
  <c r="AP251" i="15" s="1"/>
  <c r="AJ255" i="15"/>
  <c r="AM255" i="15" s="1"/>
  <c r="AP255" i="15" s="1"/>
  <c r="AJ257" i="15"/>
  <c r="AM257" i="15" s="1"/>
  <c r="AP257" i="15" s="1"/>
  <c r="AJ259" i="15"/>
  <c r="AM259" i="15" s="1"/>
  <c r="AP259" i="15" s="1"/>
  <c r="AJ263" i="15"/>
  <c r="AM263" i="15" s="1"/>
  <c r="AP263" i="15" s="1"/>
  <c r="AN266" i="15"/>
  <c r="AM266" i="15"/>
  <c r="AP266" i="15" s="1"/>
  <c r="AM267" i="15"/>
  <c r="AP267" i="15" s="1"/>
  <c r="AG3" i="14"/>
  <c r="AG5" i="14"/>
  <c r="AG7" i="14"/>
  <c r="AG9" i="14"/>
  <c r="AG11" i="14"/>
  <c r="AG13" i="14"/>
  <c r="AG15" i="14"/>
  <c r="AG17" i="14"/>
  <c r="AG19" i="14"/>
  <c r="AG21" i="14"/>
  <c r="AG23" i="14"/>
  <c r="AG25" i="14"/>
  <c r="AG27" i="14"/>
  <c r="AG29" i="14"/>
  <c r="AG31" i="14"/>
  <c r="AG33" i="14"/>
  <c r="AG35" i="14"/>
  <c r="AG37" i="14"/>
  <c r="AG39" i="14"/>
  <c r="AG41" i="14"/>
  <c r="AG43" i="14"/>
  <c r="AG45" i="14"/>
  <c r="AG47" i="14"/>
  <c r="AG49" i="14"/>
  <c r="AG51" i="14"/>
  <c r="AG53" i="14"/>
  <c r="AG55" i="14"/>
  <c r="AG57" i="14"/>
  <c r="AG59" i="14"/>
  <c r="AG61" i="14"/>
  <c r="AG63" i="14"/>
  <c r="AG65" i="14"/>
  <c r="AG67" i="14"/>
  <c r="AG69" i="14"/>
  <c r="AG71" i="14"/>
  <c r="W76" i="14"/>
  <c r="W80" i="14"/>
  <c r="W84" i="14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AJ215" i="14"/>
  <c r="AM215" i="14" s="1"/>
  <c r="AP215" i="14" s="1"/>
  <c r="AJ216" i="14"/>
  <c r="AM216" i="14" s="1"/>
  <c r="AP216" i="14" s="1"/>
  <c r="AJ217" i="14"/>
  <c r="AM217" i="14" s="1"/>
  <c r="AP217" i="14" s="1"/>
  <c r="AJ218" i="14"/>
  <c r="AM218" i="14" s="1"/>
  <c r="AP218" i="14" s="1"/>
  <c r="AJ219" i="14"/>
  <c r="AM219" i="14" s="1"/>
  <c r="AP219" i="14" s="1"/>
  <c r="AJ220" i="14"/>
  <c r="AM220" i="14" s="1"/>
  <c r="AP220" i="14" s="1"/>
  <c r="AJ221" i="14"/>
  <c r="AM221" i="14" s="1"/>
  <c r="AP221" i="14" s="1"/>
  <c r="AJ222" i="14"/>
  <c r="AM222" i="14" s="1"/>
  <c r="AP222" i="14" s="1"/>
  <c r="AJ223" i="14"/>
  <c r="AM223" i="14" s="1"/>
  <c r="AP223" i="14" s="1"/>
  <c r="AJ225" i="14"/>
  <c r="AM225" i="14" s="1"/>
  <c r="AP225" i="14" s="1"/>
  <c r="AJ227" i="14"/>
  <c r="AM227" i="14" s="1"/>
  <c r="AP227" i="14" s="1"/>
  <c r="AJ229" i="14"/>
  <c r="AM229" i="14" s="1"/>
  <c r="AP229" i="14" s="1"/>
  <c r="AJ231" i="14"/>
  <c r="AM231" i="14" s="1"/>
  <c r="AP231" i="14" s="1"/>
  <c r="AJ233" i="14"/>
  <c r="AM233" i="14" s="1"/>
  <c r="AP233" i="14" s="1"/>
  <c r="AJ235" i="14"/>
  <c r="AM235" i="14" s="1"/>
  <c r="AP235" i="14" s="1"/>
  <c r="AJ237" i="14"/>
  <c r="AM237" i="14" s="1"/>
  <c r="AP237" i="14" s="1"/>
  <c r="AJ239" i="14"/>
  <c r="AM239" i="14" s="1"/>
  <c r="AP239" i="14" s="1"/>
  <c r="AJ243" i="14"/>
  <c r="AM243" i="14" s="1"/>
  <c r="AP243" i="14" s="1"/>
  <c r="AJ245" i="14"/>
  <c r="AM245" i="14" s="1"/>
  <c r="AP245" i="14" s="1"/>
  <c r="AJ247" i="14"/>
  <c r="AM247" i="14" s="1"/>
  <c r="AP247" i="14" s="1"/>
  <c r="AJ249" i="14"/>
  <c r="AM249" i="14" s="1"/>
  <c r="AP249" i="14" s="1"/>
  <c r="AJ255" i="14"/>
  <c r="AM255" i="14" s="1"/>
  <c r="AP255" i="14" s="1"/>
  <c r="AJ257" i="14"/>
  <c r="AM257" i="14" s="1"/>
  <c r="AP257" i="14" s="1"/>
  <c r="AN266" i="14"/>
  <c r="AM266" i="14"/>
  <c r="AP266" i="14" s="1"/>
  <c r="AM267" i="14"/>
  <c r="AP267" i="14" s="1"/>
  <c r="AG76" i="13"/>
  <c r="W76" i="13"/>
  <c r="AG80" i="13"/>
  <c r="W80" i="13"/>
  <c r="AG84" i="13"/>
  <c r="W84" i="13"/>
  <c r="AG74" i="13"/>
  <c r="AG78" i="13"/>
  <c r="AG82" i="13"/>
  <c r="AG86" i="13"/>
  <c r="AJ207" i="13"/>
  <c r="AM207" i="13" s="1"/>
  <c r="AP207" i="13" s="1"/>
  <c r="AJ208" i="13"/>
  <c r="AM208" i="13" s="1"/>
  <c r="AP208" i="13" s="1"/>
  <c r="AJ209" i="13"/>
  <c r="AM209" i="13" s="1"/>
  <c r="AP209" i="13" s="1"/>
  <c r="AJ210" i="13"/>
  <c r="AM210" i="13" s="1"/>
  <c r="AP210" i="13" s="1"/>
  <c r="AJ211" i="13"/>
  <c r="AM211" i="13" s="1"/>
  <c r="AP211" i="13" s="1"/>
  <c r="AJ212" i="13"/>
  <c r="AM212" i="13" s="1"/>
  <c r="AP212" i="13" s="1"/>
  <c r="AJ213" i="13"/>
  <c r="AM213" i="13" s="1"/>
  <c r="AP213" i="13" s="1"/>
  <c r="AJ214" i="13"/>
  <c r="AM214" i="13" s="1"/>
  <c r="AP214" i="13" s="1"/>
  <c r="AJ215" i="13"/>
  <c r="AM215" i="13" s="1"/>
  <c r="AP215" i="13" s="1"/>
  <c r="AJ216" i="13"/>
  <c r="AM216" i="13" s="1"/>
  <c r="AP216" i="13" s="1"/>
  <c r="AJ217" i="13"/>
  <c r="AM217" i="13" s="1"/>
  <c r="AP217" i="13" s="1"/>
  <c r="AJ218" i="13"/>
  <c r="AM218" i="13" s="1"/>
  <c r="AP218" i="13" s="1"/>
  <c r="AJ219" i="13"/>
  <c r="AM219" i="13" s="1"/>
  <c r="AP219" i="13" s="1"/>
  <c r="AJ220" i="13"/>
  <c r="AM220" i="13" s="1"/>
  <c r="AP220" i="13" s="1"/>
  <c r="AJ221" i="13"/>
  <c r="AM221" i="13" s="1"/>
  <c r="AP221" i="13" s="1"/>
  <c r="AJ222" i="13"/>
  <c r="AM222" i="13" s="1"/>
  <c r="AP222" i="13" s="1"/>
  <c r="AJ223" i="13"/>
  <c r="AM223" i="13" s="1"/>
  <c r="AP223" i="13" s="1"/>
  <c r="AN266" i="13"/>
  <c r="AM266" i="13"/>
  <c r="AP266" i="13" s="1"/>
  <c r="AJ225" i="13"/>
  <c r="AM225" i="13" s="1"/>
  <c r="AP225" i="13" s="1"/>
  <c r="AJ227" i="13"/>
  <c r="AM227" i="13" s="1"/>
  <c r="AP227" i="13" s="1"/>
  <c r="AJ229" i="13"/>
  <c r="AM229" i="13" s="1"/>
  <c r="AP229" i="13" s="1"/>
  <c r="AJ231" i="13"/>
  <c r="AM231" i="13" s="1"/>
  <c r="AP231" i="13" s="1"/>
  <c r="AJ233" i="13"/>
  <c r="AM233" i="13" s="1"/>
  <c r="AP233" i="13" s="1"/>
  <c r="AJ235" i="13"/>
  <c r="AM235" i="13" s="1"/>
  <c r="AP235" i="13" s="1"/>
  <c r="AJ237" i="13"/>
  <c r="AM237" i="13" s="1"/>
  <c r="AP237" i="13" s="1"/>
  <c r="AJ239" i="13"/>
  <c r="AM239" i="13" s="1"/>
  <c r="AP239" i="13" s="1"/>
  <c r="AJ243" i="13"/>
  <c r="AM243" i="13" s="1"/>
  <c r="AP243" i="13" s="1"/>
  <c r="AJ245" i="13"/>
  <c r="AM245" i="13" s="1"/>
  <c r="AP245" i="13" s="1"/>
  <c r="AJ247" i="13"/>
  <c r="AM247" i="13" s="1"/>
  <c r="AP247" i="13" s="1"/>
  <c r="AJ249" i="13"/>
  <c r="AM249" i="13" s="1"/>
  <c r="AP249" i="13" s="1"/>
  <c r="AJ251" i="13"/>
  <c r="AM251" i="13" s="1"/>
  <c r="AP251" i="13" s="1"/>
  <c r="AJ255" i="13"/>
  <c r="AM255" i="13" s="1"/>
  <c r="AP255" i="13" s="1"/>
  <c r="AJ257" i="13"/>
  <c r="AM257" i="13" s="1"/>
  <c r="AP257" i="13" s="1"/>
  <c r="AM267" i="13"/>
  <c r="AP267" i="13" s="1"/>
  <c r="W86" i="12"/>
  <c r="W3" i="12"/>
  <c r="W5" i="12"/>
  <c r="AG7" i="12"/>
  <c r="AG11" i="12"/>
  <c r="AG15" i="12"/>
  <c r="AG19" i="12"/>
  <c r="AG23" i="12"/>
  <c r="AG27" i="12"/>
  <c r="AG31" i="12"/>
  <c r="AG35" i="12"/>
  <c r="AG39" i="12"/>
  <c r="AG43" i="12"/>
  <c r="AG47" i="12"/>
  <c r="AG51" i="12"/>
  <c r="AG55" i="12"/>
  <c r="AG59" i="12"/>
  <c r="AG63" i="12"/>
  <c r="AG67" i="12"/>
  <c r="AG71" i="12"/>
  <c r="AG75" i="12"/>
  <c r="AG79" i="12"/>
  <c r="AG83" i="12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J219" i="12"/>
  <c r="AM219" i="12" s="1"/>
  <c r="AP219" i="12" s="1"/>
  <c r="AJ220" i="12"/>
  <c r="AM220" i="12" s="1"/>
  <c r="AP220" i="12" s="1"/>
  <c r="AJ221" i="12"/>
  <c r="AM221" i="12" s="1"/>
  <c r="AP221" i="12" s="1"/>
  <c r="AJ222" i="12"/>
  <c r="AM222" i="12" s="1"/>
  <c r="AP222" i="12" s="1"/>
  <c r="AJ223" i="12"/>
  <c r="AM223" i="12" s="1"/>
  <c r="AP223" i="12" s="1"/>
  <c r="AN266" i="12"/>
  <c r="AM266" i="12"/>
  <c r="AP266" i="12" s="1"/>
  <c r="AJ225" i="12"/>
  <c r="AM225" i="12" s="1"/>
  <c r="AP225" i="12" s="1"/>
  <c r="AJ227" i="12"/>
  <c r="AM227" i="12" s="1"/>
  <c r="AP227" i="12" s="1"/>
  <c r="AJ229" i="12"/>
  <c r="AM229" i="12" s="1"/>
  <c r="AP229" i="12" s="1"/>
  <c r="AJ231" i="12"/>
  <c r="AM231" i="12" s="1"/>
  <c r="AP231" i="12" s="1"/>
  <c r="AJ233" i="12"/>
  <c r="AM233" i="12" s="1"/>
  <c r="AP233" i="12" s="1"/>
  <c r="AJ235" i="12"/>
  <c r="AM235" i="12" s="1"/>
  <c r="AP235" i="12" s="1"/>
  <c r="AJ237" i="12"/>
  <c r="AM237" i="12" s="1"/>
  <c r="AP237" i="12" s="1"/>
  <c r="AJ239" i="12"/>
  <c r="AM239" i="12" s="1"/>
  <c r="AP239" i="12" s="1"/>
  <c r="AJ243" i="12"/>
  <c r="AM243" i="12" s="1"/>
  <c r="AP243" i="12" s="1"/>
  <c r="AJ245" i="12"/>
  <c r="AM245" i="12" s="1"/>
  <c r="AP245" i="12" s="1"/>
  <c r="AJ247" i="12"/>
  <c r="AM247" i="12" s="1"/>
  <c r="AP247" i="12" s="1"/>
  <c r="AJ249" i="12"/>
  <c r="AM249" i="12" s="1"/>
  <c r="AP249" i="12" s="1"/>
  <c r="AJ251" i="12"/>
  <c r="AM251" i="12" s="1"/>
  <c r="AP251" i="12" s="1"/>
  <c r="AJ255" i="12"/>
  <c r="AM255" i="12" s="1"/>
  <c r="AP255" i="12" s="1"/>
  <c r="AJ257" i="12"/>
  <c r="AM257" i="12" s="1"/>
  <c r="AP257" i="12" s="1"/>
  <c r="AM267" i="12"/>
  <c r="AP267" i="12" s="1"/>
  <c r="W3" i="10"/>
  <c r="AJ203" i="10"/>
  <c r="AM203" i="10" s="1"/>
  <c r="AP203" i="10" s="1"/>
  <c r="AK203" i="10"/>
  <c r="AJ205" i="10"/>
  <c r="W2" i="10"/>
  <c r="AI242" i="10"/>
  <c r="AJ242" i="10" s="1"/>
  <c r="AM242" i="10" s="1"/>
  <c r="AP242" i="10" s="1"/>
  <c r="AJ204" i="10"/>
  <c r="AM204" i="10" s="1"/>
  <c r="AP204" i="10" s="1"/>
  <c r="AJ207" i="10"/>
  <c r="AM207" i="10" s="1"/>
  <c r="AP207" i="10" s="1"/>
  <c r="AJ208" i="10"/>
  <c r="AM208" i="10" s="1"/>
  <c r="AP208" i="10" s="1"/>
  <c r="AJ209" i="10"/>
  <c r="AM209" i="10" s="1"/>
  <c r="AP209" i="10" s="1"/>
  <c r="AJ210" i="10"/>
  <c r="AM210" i="10" s="1"/>
  <c r="AP210" i="10" s="1"/>
  <c r="AJ211" i="10"/>
  <c r="AM211" i="10" s="1"/>
  <c r="AP211" i="10" s="1"/>
  <c r="AJ212" i="10"/>
  <c r="AM212" i="10" s="1"/>
  <c r="AP212" i="10" s="1"/>
  <c r="AJ213" i="10"/>
  <c r="AM213" i="10" s="1"/>
  <c r="AP213" i="10" s="1"/>
  <c r="AJ214" i="10"/>
  <c r="AM214" i="10" s="1"/>
  <c r="AP214" i="10" s="1"/>
  <c r="AJ215" i="10"/>
  <c r="AM215" i="10" s="1"/>
  <c r="AP215" i="10" s="1"/>
  <c r="AJ216" i="10"/>
  <c r="AM216" i="10" s="1"/>
  <c r="AP216" i="10" s="1"/>
  <c r="AJ217" i="10"/>
  <c r="AM217" i="10" s="1"/>
  <c r="AP217" i="10" s="1"/>
  <c r="AJ218" i="10"/>
  <c r="AM218" i="10" s="1"/>
  <c r="AP218" i="10" s="1"/>
  <c r="AJ219" i="10"/>
  <c r="AM219" i="10" s="1"/>
  <c r="AP219" i="10" s="1"/>
  <c r="AJ220" i="10"/>
  <c r="AM220" i="10" s="1"/>
  <c r="AP220" i="10" s="1"/>
  <c r="AJ221" i="10"/>
  <c r="AM221" i="10" s="1"/>
  <c r="AP221" i="10" s="1"/>
  <c r="AJ222" i="10"/>
  <c r="AM222" i="10" s="1"/>
  <c r="AP222" i="10" s="1"/>
  <c r="AJ223" i="10"/>
  <c r="AM223" i="10" s="1"/>
  <c r="AP223" i="10" s="1"/>
  <c r="W4" i="11"/>
  <c r="AG4" i="11"/>
  <c r="W12" i="11"/>
  <c r="AG12" i="11"/>
  <c r="W20" i="11"/>
  <c r="AG20" i="11"/>
  <c r="W28" i="11"/>
  <c r="AG28" i="11"/>
  <c r="AG2" i="11"/>
  <c r="W2" i="11"/>
  <c r="AG10" i="11"/>
  <c r="W10" i="11"/>
  <c r="AG18" i="11"/>
  <c r="W18" i="11"/>
  <c r="AG26" i="11"/>
  <c r="W26" i="11"/>
  <c r="W8" i="11"/>
  <c r="AG8" i="11"/>
  <c r="W16" i="11"/>
  <c r="AG16" i="11"/>
  <c r="W24" i="11"/>
  <c r="AG24" i="11"/>
  <c r="W32" i="11"/>
  <c r="AG32" i="11"/>
  <c r="AG6" i="11"/>
  <c r="W6" i="11"/>
  <c r="AG14" i="11"/>
  <c r="W14" i="11"/>
  <c r="AG22" i="11"/>
  <c r="W22" i="11"/>
  <c r="AG30" i="11"/>
  <c r="W30" i="11"/>
  <c r="W34" i="11"/>
  <c r="AG36" i="11"/>
  <c r="W38" i="11"/>
  <c r="AG40" i="11"/>
  <c r="W42" i="11"/>
  <c r="AG44" i="11"/>
  <c r="W46" i="11"/>
  <c r="AG48" i="11"/>
  <c r="W50" i="11"/>
  <c r="AG52" i="11"/>
  <c r="W54" i="11"/>
  <c r="AG56" i="11"/>
  <c r="W58" i="11"/>
  <c r="AG60" i="11"/>
  <c r="W62" i="11"/>
  <c r="AG64" i="11"/>
  <c r="W66" i="11"/>
  <c r="AG68" i="11"/>
  <c r="W70" i="11"/>
  <c r="AG72" i="11"/>
  <c r="W74" i="11"/>
  <c r="AG76" i="11"/>
  <c r="W78" i="11"/>
  <c r="AG80" i="11"/>
  <c r="W82" i="11"/>
  <c r="AG84" i="11"/>
  <c r="W86" i="11"/>
  <c r="AJ207" i="11"/>
  <c r="AM207" i="11" s="1"/>
  <c r="AP207" i="11" s="1"/>
  <c r="AJ208" i="11"/>
  <c r="AM208" i="11" s="1"/>
  <c r="AP208" i="11" s="1"/>
  <c r="AJ209" i="11"/>
  <c r="AM209" i="11" s="1"/>
  <c r="AP209" i="11" s="1"/>
  <c r="AJ210" i="11"/>
  <c r="AM210" i="11" s="1"/>
  <c r="AP210" i="11" s="1"/>
  <c r="AJ211" i="11"/>
  <c r="AM211" i="11" s="1"/>
  <c r="AP211" i="11" s="1"/>
  <c r="AJ212" i="11"/>
  <c r="AM212" i="11" s="1"/>
  <c r="AP212" i="11" s="1"/>
  <c r="AJ213" i="11"/>
  <c r="AM213" i="11" s="1"/>
  <c r="AP213" i="11" s="1"/>
  <c r="AJ214" i="11"/>
  <c r="AM214" i="11" s="1"/>
  <c r="AP214" i="11" s="1"/>
  <c r="AJ215" i="11"/>
  <c r="AM215" i="11" s="1"/>
  <c r="AP215" i="11" s="1"/>
  <c r="AJ216" i="11"/>
  <c r="AM216" i="11" s="1"/>
  <c r="AP216" i="11" s="1"/>
  <c r="AJ217" i="11"/>
  <c r="AM217" i="11" s="1"/>
  <c r="AP217" i="11" s="1"/>
  <c r="AJ218" i="11"/>
  <c r="AM218" i="11" s="1"/>
  <c r="AP218" i="11" s="1"/>
  <c r="AJ219" i="11"/>
  <c r="AM219" i="11" s="1"/>
  <c r="AP219" i="11" s="1"/>
  <c r="AJ220" i="11"/>
  <c r="AM220" i="11" s="1"/>
  <c r="AP220" i="11" s="1"/>
  <c r="AJ221" i="11"/>
  <c r="AM221" i="11" s="1"/>
  <c r="AP221" i="11" s="1"/>
  <c r="AJ222" i="11"/>
  <c r="AM222" i="11" s="1"/>
  <c r="AP222" i="11" s="1"/>
  <c r="AJ223" i="11"/>
  <c r="AM223" i="11" s="1"/>
  <c r="AP223" i="11" s="1"/>
  <c r="AN266" i="11"/>
  <c r="AM266" i="11"/>
  <c r="AP266" i="11" s="1"/>
  <c r="AJ225" i="11"/>
  <c r="AM225" i="11" s="1"/>
  <c r="AP225" i="11" s="1"/>
  <c r="AJ227" i="11"/>
  <c r="AM227" i="11" s="1"/>
  <c r="AP227" i="11" s="1"/>
  <c r="AJ229" i="11"/>
  <c r="AM229" i="11" s="1"/>
  <c r="AP229" i="11" s="1"/>
  <c r="AJ231" i="11"/>
  <c r="AM231" i="11" s="1"/>
  <c r="AP231" i="11" s="1"/>
  <c r="AJ233" i="11"/>
  <c r="AM233" i="11" s="1"/>
  <c r="AP233" i="11" s="1"/>
  <c r="AJ235" i="11"/>
  <c r="AM235" i="11" s="1"/>
  <c r="AP235" i="11" s="1"/>
  <c r="AJ237" i="11"/>
  <c r="AM237" i="11" s="1"/>
  <c r="AP237" i="11" s="1"/>
  <c r="AJ239" i="11"/>
  <c r="AM239" i="11" s="1"/>
  <c r="AP239" i="11" s="1"/>
  <c r="AJ241" i="11"/>
  <c r="AM241" i="11" s="1"/>
  <c r="AP241" i="11" s="1"/>
  <c r="AJ243" i="11"/>
  <c r="AM243" i="11" s="1"/>
  <c r="AP243" i="11" s="1"/>
  <c r="AJ245" i="11"/>
  <c r="AM245" i="11" s="1"/>
  <c r="AP245" i="11" s="1"/>
  <c r="AJ247" i="11"/>
  <c r="AM247" i="11" s="1"/>
  <c r="AP247" i="11" s="1"/>
  <c r="AJ249" i="11"/>
  <c r="AM249" i="11" s="1"/>
  <c r="AP249" i="11" s="1"/>
  <c r="AJ251" i="11"/>
  <c r="AM251" i="11" s="1"/>
  <c r="AP251" i="11" s="1"/>
  <c r="AJ255" i="11"/>
  <c r="AM255" i="11" s="1"/>
  <c r="AP255" i="11" s="1"/>
  <c r="AJ257" i="11"/>
  <c r="AM257" i="11" s="1"/>
  <c r="AP257" i="11" s="1"/>
  <c r="AM267" i="11"/>
  <c r="AP267" i="11" s="1"/>
  <c r="AG75" i="10"/>
  <c r="AG76" i="10"/>
  <c r="AG77" i="10"/>
  <c r="AG78" i="10"/>
  <c r="AG79" i="10"/>
  <c r="AG80" i="10"/>
  <c r="AG81" i="10"/>
  <c r="AG82" i="10"/>
  <c r="AG83" i="10"/>
  <c r="AG27" i="10"/>
  <c r="W29" i="10"/>
  <c r="AG31" i="10"/>
  <c r="W33" i="10"/>
  <c r="AG35" i="10"/>
  <c r="W37" i="10"/>
  <c r="AG39" i="10"/>
  <c r="W41" i="10"/>
  <c r="AG43" i="10"/>
  <c r="W45" i="10"/>
  <c r="AG47" i="10"/>
  <c r="W49" i="10"/>
  <c r="AG51" i="10"/>
  <c r="W53" i="10"/>
  <c r="AG55" i="10"/>
  <c r="W57" i="10"/>
  <c r="AG59" i="10"/>
  <c r="W61" i="10"/>
  <c r="AG63" i="10"/>
  <c r="W65" i="10"/>
  <c r="AG67" i="10"/>
  <c r="W69" i="10"/>
  <c r="AG71" i="10"/>
  <c r="W73" i="10"/>
  <c r="W86" i="10"/>
  <c r="AG86" i="10"/>
  <c r="AG84" i="10"/>
  <c r="W84" i="10"/>
  <c r="AG200" i="10"/>
  <c r="AK224" i="10"/>
  <c r="AJ224" i="10"/>
  <c r="AM224" i="10" s="1"/>
  <c r="AP224" i="10" s="1"/>
  <c r="AK225" i="10"/>
  <c r="AJ225" i="10"/>
  <c r="AM225" i="10" s="1"/>
  <c r="AP225" i="10" s="1"/>
  <c r="AK226" i="10"/>
  <c r="AJ226" i="10"/>
  <c r="AM226" i="10" s="1"/>
  <c r="AP226" i="10" s="1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K241" i="10"/>
  <c r="AJ241" i="10"/>
  <c r="AM241" i="10" s="1"/>
  <c r="AP241" i="10" s="1"/>
  <c r="AK242" i="10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J251" i="10"/>
  <c r="AM251" i="10" s="1"/>
  <c r="AP251" i="10" s="1"/>
  <c r="AK252" i="10"/>
  <c r="AK253" i="10"/>
  <c r="AJ253" i="10"/>
  <c r="AM253" i="10" s="1"/>
  <c r="AP253" i="10" s="1"/>
  <c r="AK254" i="10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K260" i="10"/>
  <c r="AJ260" i="10"/>
  <c r="AM260" i="10" s="1"/>
  <c r="AP260" i="10" s="1"/>
  <c r="AK261" i="10"/>
  <c r="AK262" i="10"/>
  <c r="AJ262" i="10"/>
  <c r="AM262" i="10" s="1"/>
  <c r="AP262" i="10" s="1"/>
  <c r="AK263" i="10"/>
  <c r="AJ263" i="10"/>
  <c r="AM263" i="10" s="1"/>
  <c r="AP263" i="10" s="1"/>
  <c r="AK264" i="10"/>
  <c r="AJ264" i="10"/>
  <c r="AM264" i="10" s="1"/>
  <c r="AP264" i="10" s="1"/>
  <c r="AJ206" i="10"/>
  <c r="AM206" i="10" s="1"/>
  <c r="AP206" i="10" s="1"/>
  <c r="AN267" i="10"/>
  <c r="AM267" i="10"/>
  <c r="AP267" i="10" s="1"/>
  <c r="AH34" i="8" l="1"/>
  <c r="T3" i="9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198" i="9"/>
  <c r="S199" i="9"/>
  <c r="S200" i="9"/>
  <c r="S2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" i="9"/>
  <c r="Q116" i="8" l="1"/>
  <c r="Q115" i="8"/>
  <c r="Q110" i="8"/>
  <c r="Q111" i="8"/>
  <c r="Q112" i="8"/>
  <c r="Q113" i="8"/>
  <c r="Q114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2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56" i="8"/>
  <c r="W47" i="2" l="1"/>
  <c r="V47" i="2"/>
  <c r="T47" i="2"/>
  <c r="X47" i="2" s="1"/>
  <c r="Z47" i="2" s="1"/>
  <c r="S47" i="2"/>
  <c r="Q47" i="2"/>
  <c r="K47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V13" i="1"/>
  <c r="W13" i="1" s="1"/>
  <c r="T13" i="1"/>
  <c r="X13" i="1" s="1"/>
  <c r="Z13" i="1" s="1"/>
  <c r="S13" i="1"/>
  <c r="Q13" i="1"/>
  <c r="K13" i="1"/>
  <c r="AL267" i="9" l="1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H261" i="9"/>
  <c r="AK261" i="9" s="1"/>
  <c r="AL260" i="9"/>
  <c r="AN260" i="9" s="1"/>
  <c r="AI260" i="9"/>
  <c r="AH260" i="9"/>
  <c r="AK260" i="9" s="1"/>
  <c r="AL259" i="9"/>
  <c r="AH259" i="9"/>
  <c r="AK259" i="9" s="1"/>
  <c r="AL258" i="9"/>
  <c r="AN258" i="9" s="1"/>
  <c r="AI258" i="9"/>
  <c r="AH258" i="9"/>
  <c r="AK258" i="9" s="1"/>
  <c r="AL257" i="9"/>
  <c r="AN257" i="9" s="1"/>
  <c r="AI257" i="9"/>
  <c r="AH257" i="9"/>
  <c r="AL256" i="9"/>
  <c r="AN256" i="9" s="1"/>
  <c r="AI256" i="9"/>
  <c r="AH256" i="9"/>
  <c r="AK256" i="9" s="1"/>
  <c r="AL255" i="9"/>
  <c r="AN255" i="9" s="1"/>
  <c r="AI255" i="9"/>
  <c r="AH255" i="9"/>
  <c r="AL254" i="9"/>
  <c r="AI254" i="9"/>
  <c r="AH254" i="9"/>
  <c r="AK254" i="9" s="1"/>
  <c r="AL253" i="9"/>
  <c r="AN253" i="9" s="1"/>
  <c r="AH253" i="9"/>
  <c r="AL252" i="9"/>
  <c r="AH252" i="9"/>
  <c r="AK252" i="9" s="1"/>
  <c r="AL251" i="9"/>
  <c r="AN251" i="9" s="1"/>
  <c r="AH251" i="9"/>
  <c r="AL250" i="9"/>
  <c r="AI250" i="9"/>
  <c r="AH250" i="9"/>
  <c r="AK250" i="9" s="1"/>
  <c r="AL249" i="9"/>
  <c r="AN249" i="9" s="1"/>
  <c r="AI249" i="9"/>
  <c r="AH249" i="9"/>
  <c r="AL248" i="9"/>
  <c r="AN248" i="9" s="1"/>
  <c r="AI248" i="9"/>
  <c r="AH248" i="9"/>
  <c r="AK248" i="9" s="1"/>
  <c r="AL247" i="9"/>
  <c r="AN247" i="9" s="1"/>
  <c r="AI247" i="9"/>
  <c r="AH247" i="9"/>
  <c r="AL246" i="9"/>
  <c r="AI246" i="9"/>
  <c r="AH246" i="9"/>
  <c r="AK246" i="9" s="1"/>
  <c r="AL245" i="9"/>
  <c r="AN245" i="9" s="1"/>
  <c r="AI245" i="9"/>
  <c r="AH245" i="9"/>
  <c r="AL244" i="9"/>
  <c r="AI244" i="9"/>
  <c r="AH244" i="9"/>
  <c r="AK244" i="9" s="1"/>
  <c r="AL243" i="9"/>
  <c r="AN243" i="9" s="1"/>
  <c r="AI243" i="9"/>
  <c r="AH243" i="9"/>
  <c r="AL242" i="9"/>
  <c r="AH242" i="9"/>
  <c r="AK242" i="9" s="1"/>
  <c r="AL241" i="9"/>
  <c r="AN241" i="9" s="1"/>
  <c r="AH241" i="9"/>
  <c r="AL240" i="9"/>
  <c r="AN240" i="9" s="1"/>
  <c r="AH240" i="9"/>
  <c r="AK240" i="9" s="1"/>
  <c r="AL239" i="9"/>
  <c r="AN239" i="9" s="1"/>
  <c r="AI239" i="9"/>
  <c r="AH239" i="9"/>
  <c r="AL238" i="9"/>
  <c r="AI238" i="9"/>
  <c r="AH238" i="9"/>
  <c r="AK238" i="9" s="1"/>
  <c r="AL237" i="9"/>
  <c r="AN237" i="9" s="1"/>
  <c r="AI237" i="9"/>
  <c r="AH237" i="9"/>
  <c r="AL236" i="9"/>
  <c r="AI236" i="9"/>
  <c r="AH236" i="9"/>
  <c r="AK236" i="9" s="1"/>
  <c r="AL235" i="9"/>
  <c r="AN235" i="9" s="1"/>
  <c r="AI235" i="9"/>
  <c r="AH235" i="9"/>
  <c r="AL234" i="9"/>
  <c r="AI234" i="9"/>
  <c r="AH234" i="9"/>
  <c r="AK234" i="9" s="1"/>
  <c r="AL233" i="9"/>
  <c r="AN233" i="9" s="1"/>
  <c r="AI233" i="9"/>
  <c r="AH233" i="9"/>
  <c r="AL232" i="9"/>
  <c r="AN232" i="9" s="1"/>
  <c r="AI232" i="9"/>
  <c r="AH232" i="9"/>
  <c r="AK232" i="9" s="1"/>
  <c r="AL231" i="9"/>
  <c r="AN231" i="9" s="1"/>
  <c r="AI231" i="9"/>
  <c r="AH231" i="9"/>
  <c r="AL230" i="9"/>
  <c r="AI230" i="9"/>
  <c r="AH230" i="9"/>
  <c r="AK230" i="9" s="1"/>
  <c r="AL229" i="9"/>
  <c r="AN229" i="9" s="1"/>
  <c r="AI229" i="9"/>
  <c r="AH229" i="9"/>
  <c r="AL228" i="9"/>
  <c r="AI228" i="9"/>
  <c r="AH228" i="9"/>
  <c r="AK228" i="9" s="1"/>
  <c r="AL227" i="9"/>
  <c r="AN227" i="9" s="1"/>
  <c r="AI227" i="9"/>
  <c r="AH227" i="9"/>
  <c r="AL226" i="9"/>
  <c r="AI226" i="9"/>
  <c r="AH226" i="9"/>
  <c r="AK226" i="9" s="1"/>
  <c r="AL225" i="9"/>
  <c r="AN225" i="9" s="1"/>
  <c r="AI225" i="9"/>
  <c r="AH225" i="9"/>
  <c r="AL224" i="9"/>
  <c r="AN224" i="9" s="1"/>
  <c r="AI224" i="9"/>
  <c r="AH224" i="9"/>
  <c r="AK224" i="9" s="1"/>
  <c r="AL223" i="9"/>
  <c r="AN223" i="9" s="1"/>
  <c r="AI223" i="9"/>
  <c r="AH223" i="9"/>
  <c r="AL222" i="9"/>
  <c r="AI222" i="9"/>
  <c r="AH222" i="9"/>
  <c r="AL221" i="9"/>
  <c r="AI221" i="9"/>
  <c r="AH221" i="9"/>
  <c r="AL220" i="9"/>
  <c r="AI220" i="9"/>
  <c r="AH220" i="9"/>
  <c r="AL219" i="9"/>
  <c r="AI219" i="9"/>
  <c r="AH219" i="9"/>
  <c r="AL218" i="9"/>
  <c r="AI218" i="9"/>
  <c r="AH218" i="9"/>
  <c r="AL217" i="9"/>
  <c r="AI217" i="9"/>
  <c r="AH217" i="9"/>
  <c r="AL216" i="9"/>
  <c r="AI216" i="9"/>
  <c r="AH216" i="9"/>
  <c r="AL215" i="9"/>
  <c r="AI215" i="9"/>
  <c r="AH215" i="9"/>
  <c r="AL214" i="9"/>
  <c r="AI214" i="9"/>
  <c r="AH214" i="9"/>
  <c r="AL213" i="9"/>
  <c r="AI213" i="9"/>
  <c r="AH213" i="9"/>
  <c r="AL212" i="9"/>
  <c r="AI212" i="9"/>
  <c r="AH212" i="9"/>
  <c r="AL211" i="9"/>
  <c r="AI211" i="9"/>
  <c r="AH211" i="9"/>
  <c r="AL210" i="9"/>
  <c r="AI210" i="9"/>
  <c r="AH210" i="9"/>
  <c r="AL209" i="9"/>
  <c r="AI209" i="9"/>
  <c r="AH209" i="9"/>
  <c r="AL208" i="9"/>
  <c r="AI208" i="9"/>
  <c r="AH208" i="9"/>
  <c r="AL207" i="9"/>
  <c r="AI207" i="9"/>
  <c r="AH207" i="9"/>
  <c r="AB207" i="9"/>
  <c r="AL206" i="9"/>
  <c r="AN206" i="9" s="1"/>
  <c r="AI206" i="9"/>
  <c r="AH206" i="9"/>
  <c r="AK206" i="9" s="1"/>
  <c r="AP205" i="9"/>
  <c r="AN205" i="9"/>
  <c r="AI205" i="9"/>
  <c r="AH205" i="9"/>
  <c r="AK205" i="9" s="1"/>
  <c r="AL204" i="9"/>
  <c r="AN204" i="9" s="1"/>
  <c r="AI204" i="9"/>
  <c r="AH204" i="9"/>
  <c r="AK204" i="9" s="1"/>
  <c r="AL203" i="9"/>
  <c r="AN203" i="9" s="1"/>
  <c r="AI203" i="9"/>
  <c r="AH203" i="9"/>
  <c r="AK203" i="9" s="1"/>
  <c r="AH200" i="9"/>
  <c r="W200" i="9"/>
  <c r="V200" i="9"/>
  <c r="AG200" i="9" s="1"/>
  <c r="X200" i="9"/>
  <c r="Z200" i="9" s="1"/>
  <c r="K200" i="9"/>
  <c r="AH199" i="9"/>
  <c r="W199" i="9"/>
  <c r="V199" i="9"/>
  <c r="X199" i="9"/>
  <c r="Z199" i="9" s="1"/>
  <c r="AH198" i="9"/>
  <c r="W198" i="9"/>
  <c r="V198" i="9"/>
  <c r="X198" i="9"/>
  <c r="Z198" i="9" s="1"/>
  <c r="AH197" i="9"/>
  <c r="W197" i="9"/>
  <c r="V197" i="9"/>
  <c r="X197" i="9"/>
  <c r="Z197" i="9" s="1"/>
  <c r="AH196" i="9"/>
  <c r="W196" i="9"/>
  <c r="V196" i="9"/>
  <c r="X196" i="9"/>
  <c r="Z196" i="9" s="1"/>
  <c r="AH195" i="9"/>
  <c r="W195" i="9"/>
  <c r="V195" i="9"/>
  <c r="X195" i="9"/>
  <c r="Z195" i="9" s="1"/>
  <c r="AH194" i="9"/>
  <c r="W194" i="9"/>
  <c r="V194" i="9"/>
  <c r="X194" i="9"/>
  <c r="Z194" i="9" s="1"/>
  <c r="AH193" i="9"/>
  <c r="W193" i="9"/>
  <c r="V193" i="9"/>
  <c r="X193" i="9"/>
  <c r="Z193" i="9" s="1"/>
  <c r="AH192" i="9"/>
  <c r="W192" i="9"/>
  <c r="V192" i="9"/>
  <c r="X192" i="9"/>
  <c r="Z192" i="9" s="1"/>
  <c r="AH191" i="9"/>
  <c r="W191" i="9"/>
  <c r="V191" i="9"/>
  <c r="X191" i="9"/>
  <c r="Z191" i="9" s="1"/>
  <c r="AH190" i="9"/>
  <c r="W190" i="9"/>
  <c r="V190" i="9"/>
  <c r="X190" i="9"/>
  <c r="Z190" i="9" s="1"/>
  <c r="AH189" i="9"/>
  <c r="W189" i="9"/>
  <c r="V189" i="9"/>
  <c r="X189" i="9"/>
  <c r="Z189" i="9" s="1"/>
  <c r="AH188" i="9"/>
  <c r="W188" i="9"/>
  <c r="V188" i="9"/>
  <c r="X188" i="9"/>
  <c r="Z188" i="9" s="1"/>
  <c r="AH187" i="9"/>
  <c r="W187" i="9"/>
  <c r="V187" i="9"/>
  <c r="X187" i="9"/>
  <c r="Z187" i="9" s="1"/>
  <c r="AH186" i="9"/>
  <c r="W186" i="9"/>
  <c r="V186" i="9"/>
  <c r="X186" i="9"/>
  <c r="Z186" i="9" s="1"/>
  <c r="AH185" i="9"/>
  <c r="W185" i="9"/>
  <c r="V185" i="9"/>
  <c r="X185" i="9"/>
  <c r="Z185" i="9" s="1"/>
  <c r="AH184" i="9"/>
  <c r="W184" i="9"/>
  <c r="V184" i="9"/>
  <c r="X184" i="9"/>
  <c r="Z184" i="9" s="1"/>
  <c r="AH183" i="9"/>
  <c r="W183" i="9"/>
  <c r="V183" i="9"/>
  <c r="X183" i="9"/>
  <c r="Z183" i="9" s="1"/>
  <c r="AH182" i="9"/>
  <c r="W182" i="9"/>
  <c r="V182" i="9"/>
  <c r="X182" i="9"/>
  <c r="Z182" i="9" s="1"/>
  <c r="AH181" i="9"/>
  <c r="W181" i="9"/>
  <c r="V181" i="9"/>
  <c r="X181" i="9"/>
  <c r="Z181" i="9" s="1"/>
  <c r="AH180" i="9"/>
  <c r="W180" i="9"/>
  <c r="V180" i="9"/>
  <c r="X180" i="9"/>
  <c r="Z180" i="9" s="1"/>
  <c r="AH179" i="9"/>
  <c r="W179" i="9"/>
  <c r="V179" i="9"/>
  <c r="X179" i="9"/>
  <c r="Z179" i="9" s="1"/>
  <c r="AH178" i="9"/>
  <c r="W178" i="9"/>
  <c r="V178" i="9"/>
  <c r="X178" i="9"/>
  <c r="Z178" i="9" s="1"/>
  <c r="AH177" i="9"/>
  <c r="W177" i="9"/>
  <c r="V177" i="9"/>
  <c r="X177" i="9"/>
  <c r="Z177" i="9" s="1"/>
  <c r="AH176" i="9"/>
  <c r="W176" i="9"/>
  <c r="V176" i="9"/>
  <c r="X176" i="9"/>
  <c r="Z176" i="9" s="1"/>
  <c r="AH175" i="9"/>
  <c r="W175" i="9"/>
  <c r="V175" i="9"/>
  <c r="X175" i="9"/>
  <c r="Z175" i="9" s="1"/>
  <c r="AH174" i="9"/>
  <c r="W174" i="9"/>
  <c r="V174" i="9"/>
  <c r="X174" i="9"/>
  <c r="Z174" i="9" s="1"/>
  <c r="AH173" i="9"/>
  <c r="W173" i="9"/>
  <c r="V173" i="9"/>
  <c r="X173" i="9"/>
  <c r="Z173" i="9" s="1"/>
  <c r="AH172" i="9"/>
  <c r="W172" i="9"/>
  <c r="V172" i="9"/>
  <c r="X172" i="9"/>
  <c r="Z172" i="9" s="1"/>
  <c r="AH171" i="9"/>
  <c r="W171" i="9"/>
  <c r="V171" i="9"/>
  <c r="X171" i="9"/>
  <c r="Z171" i="9" s="1"/>
  <c r="AH170" i="9"/>
  <c r="W170" i="9"/>
  <c r="V170" i="9"/>
  <c r="X170" i="9"/>
  <c r="Z170" i="9" s="1"/>
  <c r="AH169" i="9"/>
  <c r="W169" i="9"/>
  <c r="V169" i="9"/>
  <c r="X169" i="9"/>
  <c r="Z169" i="9" s="1"/>
  <c r="AH168" i="9"/>
  <c r="W168" i="9"/>
  <c r="V168" i="9"/>
  <c r="X168" i="9"/>
  <c r="Z168" i="9" s="1"/>
  <c r="AH167" i="9"/>
  <c r="W167" i="9"/>
  <c r="V167" i="9"/>
  <c r="X167" i="9"/>
  <c r="Z167" i="9" s="1"/>
  <c r="AH166" i="9"/>
  <c r="W166" i="9"/>
  <c r="V166" i="9"/>
  <c r="X166" i="9"/>
  <c r="Z166" i="9" s="1"/>
  <c r="AH165" i="9"/>
  <c r="W165" i="9"/>
  <c r="V165" i="9"/>
  <c r="X165" i="9"/>
  <c r="Z165" i="9" s="1"/>
  <c r="AH164" i="9"/>
  <c r="W164" i="9"/>
  <c r="V164" i="9"/>
  <c r="X164" i="9"/>
  <c r="Z164" i="9" s="1"/>
  <c r="AH163" i="9"/>
  <c r="W163" i="9"/>
  <c r="V163" i="9"/>
  <c r="X163" i="9"/>
  <c r="Z163" i="9" s="1"/>
  <c r="AH162" i="9"/>
  <c r="W162" i="9"/>
  <c r="V162" i="9"/>
  <c r="X162" i="9"/>
  <c r="Z162" i="9" s="1"/>
  <c r="AH161" i="9"/>
  <c r="W161" i="9"/>
  <c r="V161" i="9"/>
  <c r="X161" i="9"/>
  <c r="Z161" i="9" s="1"/>
  <c r="AH160" i="9"/>
  <c r="W160" i="9"/>
  <c r="V160" i="9"/>
  <c r="X160" i="9"/>
  <c r="Z160" i="9" s="1"/>
  <c r="AH159" i="9"/>
  <c r="W159" i="9"/>
  <c r="V159" i="9"/>
  <c r="X159" i="9"/>
  <c r="Z159" i="9" s="1"/>
  <c r="AH158" i="9"/>
  <c r="W158" i="9"/>
  <c r="V158" i="9"/>
  <c r="X158" i="9"/>
  <c r="Z158" i="9" s="1"/>
  <c r="AH157" i="9"/>
  <c r="W157" i="9"/>
  <c r="V157" i="9"/>
  <c r="X157" i="9"/>
  <c r="Z157" i="9" s="1"/>
  <c r="AH156" i="9"/>
  <c r="W156" i="9"/>
  <c r="V156" i="9"/>
  <c r="X156" i="9"/>
  <c r="Z156" i="9" s="1"/>
  <c r="AH155" i="9"/>
  <c r="W155" i="9"/>
  <c r="V155" i="9"/>
  <c r="X155" i="9"/>
  <c r="Z155" i="9" s="1"/>
  <c r="AH154" i="9"/>
  <c r="W154" i="9"/>
  <c r="V154" i="9"/>
  <c r="X154" i="9"/>
  <c r="Z154" i="9" s="1"/>
  <c r="AH153" i="9"/>
  <c r="W153" i="9"/>
  <c r="V153" i="9"/>
  <c r="X153" i="9"/>
  <c r="Z153" i="9" s="1"/>
  <c r="AH152" i="9"/>
  <c r="W152" i="9"/>
  <c r="V152" i="9"/>
  <c r="X152" i="9"/>
  <c r="Z152" i="9" s="1"/>
  <c r="AH151" i="9"/>
  <c r="W151" i="9"/>
  <c r="V151" i="9"/>
  <c r="X151" i="9"/>
  <c r="Z151" i="9" s="1"/>
  <c r="AH150" i="9"/>
  <c r="W150" i="9"/>
  <c r="V150" i="9"/>
  <c r="X150" i="9"/>
  <c r="Z150" i="9" s="1"/>
  <c r="AH149" i="9"/>
  <c r="W149" i="9"/>
  <c r="V149" i="9"/>
  <c r="X149" i="9"/>
  <c r="Z149" i="9" s="1"/>
  <c r="AH148" i="9"/>
  <c r="W148" i="9"/>
  <c r="V148" i="9"/>
  <c r="X148" i="9"/>
  <c r="Z148" i="9" s="1"/>
  <c r="AH147" i="9"/>
  <c r="W147" i="9"/>
  <c r="V147" i="9"/>
  <c r="X147" i="9"/>
  <c r="Z147" i="9" s="1"/>
  <c r="AH146" i="9"/>
  <c r="W146" i="9"/>
  <c r="V146" i="9"/>
  <c r="X146" i="9"/>
  <c r="Z146" i="9" s="1"/>
  <c r="AH145" i="9"/>
  <c r="W145" i="9"/>
  <c r="V145" i="9"/>
  <c r="X145" i="9"/>
  <c r="Z145" i="9" s="1"/>
  <c r="AH144" i="9"/>
  <c r="W144" i="9"/>
  <c r="V144" i="9"/>
  <c r="X144" i="9"/>
  <c r="Z144" i="9" s="1"/>
  <c r="AH143" i="9"/>
  <c r="W143" i="9"/>
  <c r="V143" i="9"/>
  <c r="X143" i="9"/>
  <c r="Z143" i="9" s="1"/>
  <c r="AH142" i="9"/>
  <c r="W142" i="9"/>
  <c r="V142" i="9"/>
  <c r="X142" i="9"/>
  <c r="Z142" i="9" s="1"/>
  <c r="AH141" i="9"/>
  <c r="W141" i="9"/>
  <c r="V141" i="9"/>
  <c r="X141" i="9"/>
  <c r="Z141" i="9" s="1"/>
  <c r="AH140" i="9"/>
  <c r="W140" i="9"/>
  <c r="V140" i="9"/>
  <c r="X140" i="9"/>
  <c r="Z140" i="9" s="1"/>
  <c r="AH139" i="9"/>
  <c r="W139" i="9"/>
  <c r="V139" i="9"/>
  <c r="X139" i="9"/>
  <c r="Z139" i="9" s="1"/>
  <c r="AH138" i="9"/>
  <c r="W138" i="9"/>
  <c r="V138" i="9"/>
  <c r="X138" i="9"/>
  <c r="Z138" i="9" s="1"/>
  <c r="AH137" i="9"/>
  <c r="W137" i="9"/>
  <c r="V137" i="9"/>
  <c r="X137" i="9"/>
  <c r="Z137" i="9" s="1"/>
  <c r="AH136" i="9"/>
  <c r="W136" i="9"/>
  <c r="V136" i="9"/>
  <c r="X136" i="9"/>
  <c r="Z136" i="9" s="1"/>
  <c r="AH135" i="9"/>
  <c r="W135" i="9"/>
  <c r="V135" i="9"/>
  <c r="X135" i="9"/>
  <c r="Z135" i="9" s="1"/>
  <c r="AH134" i="9"/>
  <c r="W134" i="9"/>
  <c r="V134" i="9"/>
  <c r="X134" i="9"/>
  <c r="Z134" i="9" s="1"/>
  <c r="AH133" i="9"/>
  <c r="W133" i="9"/>
  <c r="V133" i="9"/>
  <c r="X133" i="9"/>
  <c r="Z133" i="9" s="1"/>
  <c r="AH132" i="9"/>
  <c r="W132" i="9"/>
  <c r="V132" i="9"/>
  <c r="X132" i="9"/>
  <c r="Z132" i="9" s="1"/>
  <c r="AH131" i="9"/>
  <c r="W131" i="9"/>
  <c r="V131" i="9"/>
  <c r="X131" i="9"/>
  <c r="Z131" i="9" s="1"/>
  <c r="AH130" i="9"/>
  <c r="W130" i="9"/>
  <c r="V130" i="9"/>
  <c r="X130" i="9"/>
  <c r="Z130" i="9" s="1"/>
  <c r="AH129" i="9"/>
  <c r="W129" i="9"/>
  <c r="V129" i="9"/>
  <c r="X129" i="9"/>
  <c r="Z129" i="9" s="1"/>
  <c r="AH128" i="9"/>
  <c r="W128" i="9"/>
  <c r="V128" i="9"/>
  <c r="X128" i="9"/>
  <c r="Z128" i="9" s="1"/>
  <c r="AH127" i="9"/>
  <c r="W127" i="9"/>
  <c r="V127" i="9"/>
  <c r="X127" i="9"/>
  <c r="Z127" i="9" s="1"/>
  <c r="AH126" i="9"/>
  <c r="W126" i="9"/>
  <c r="V126" i="9"/>
  <c r="X126" i="9"/>
  <c r="Z126" i="9" s="1"/>
  <c r="AH125" i="9"/>
  <c r="W125" i="9"/>
  <c r="V125" i="9"/>
  <c r="X125" i="9"/>
  <c r="Z125" i="9" s="1"/>
  <c r="AH124" i="9"/>
  <c r="W124" i="9"/>
  <c r="V124" i="9"/>
  <c r="X124" i="9"/>
  <c r="Z124" i="9" s="1"/>
  <c r="AH123" i="9"/>
  <c r="W123" i="9"/>
  <c r="V123" i="9"/>
  <c r="X123" i="9"/>
  <c r="Z123" i="9" s="1"/>
  <c r="AH122" i="9"/>
  <c r="W122" i="9"/>
  <c r="V122" i="9"/>
  <c r="X122" i="9"/>
  <c r="Z122" i="9" s="1"/>
  <c r="AH121" i="9"/>
  <c r="W121" i="9"/>
  <c r="V121" i="9"/>
  <c r="X121" i="9"/>
  <c r="Z121" i="9" s="1"/>
  <c r="AH120" i="9"/>
  <c r="W120" i="9"/>
  <c r="V120" i="9"/>
  <c r="X120" i="9"/>
  <c r="Z120" i="9" s="1"/>
  <c r="AH119" i="9"/>
  <c r="W119" i="9"/>
  <c r="V119" i="9"/>
  <c r="X119" i="9"/>
  <c r="Z119" i="9" s="1"/>
  <c r="AH118" i="9"/>
  <c r="W118" i="9"/>
  <c r="V118" i="9"/>
  <c r="X118" i="9"/>
  <c r="Z118" i="9" s="1"/>
  <c r="AH117" i="9"/>
  <c r="W117" i="9"/>
  <c r="V117" i="9"/>
  <c r="X117" i="9"/>
  <c r="Z117" i="9" s="1"/>
  <c r="AH116" i="9"/>
  <c r="W116" i="9"/>
  <c r="V116" i="9"/>
  <c r="X116" i="9"/>
  <c r="Z116" i="9" s="1"/>
  <c r="AH115" i="9"/>
  <c r="W115" i="9"/>
  <c r="V115" i="9"/>
  <c r="X115" i="9"/>
  <c r="Z115" i="9" s="1"/>
  <c r="AH114" i="9"/>
  <c r="W114" i="9"/>
  <c r="V114" i="9"/>
  <c r="X114" i="9"/>
  <c r="Z114" i="9" s="1"/>
  <c r="AH113" i="9"/>
  <c r="W113" i="9"/>
  <c r="V113" i="9"/>
  <c r="X113" i="9"/>
  <c r="Z113" i="9" s="1"/>
  <c r="AH112" i="9"/>
  <c r="W112" i="9"/>
  <c r="V112" i="9"/>
  <c r="X112" i="9"/>
  <c r="Z112" i="9" s="1"/>
  <c r="AH111" i="9"/>
  <c r="W111" i="9"/>
  <c r="V111" i="9"/>
  <c r="X111" i="9"/>
  <c r="Z111" i="9" s="1"/>
  <c r="AH110" i="9"/>
  <c r="W110" i="9"/>
  <c r="V110" i="9"/>
  <c r="X110" i="9"/>
  <c r="Z110" i="9" s="1"/>
  <c r="AH109" i="9"/>
  <c r="W109" i="9"/>
  <c r="V109" i="9"/>
  <c r="X109" i="9"/>
  <c r="Z109" i="9" s="1"/>
  <c r="AH108" i="9"/>
  <c r="W108" i="9"/>
  <c r="V108" i="9"/>
  <c r="X108" i="9"/>
  <c r="Z108" i="9" s="1"/>
  <c r="AH107" i="9"/>
  <c r="W107" i="9"/>
  <c r="V107" i="9"/>
  <c r="X107" i="9"/>
  <c r="Z107" i="9" s="1"/>
  <c r="AH106" i="9"/>
  <c r="W106" i="9"/>
  <c r="V106" i="9"/>
  <c r="X106" i="9"/>
  <c r="Z106" i="9" s="1"/>
  <c r="AH105" i="9"/>
  <c r="W105" i="9"/>
  <c r="V105" i="9"/>
  <c r="X105" i="9"/>
  <c r="Z105" i="9" s="1"/>
  <c r="AH104" i="9"/>
  <c r="W104" i="9"/>
  <c r="V104" i="9"/>
  <c r="X104" i="9"/>
  <c r="Z104" i="9" s="1"/>
  <c r="AH103" i="9"/>
  <c r="W103" i="9"/>
  <c r="V103" i="9"/>
  <c r="X103" i="9"/>
  <c r="Z103" i="9" s="1"/>
  <c r="AH102" i="9"/>
  <c r="W102" i="9"/>
  <c r="V102" i="9"/>
  <c r="X102" i="9"/>
  <c r="Z102" i="9" s="1"/>
  <c r="AH101" i="9"/>
  <c r="W101" i="9"/>
  <c r="V101" i="9"/>
  <c r="X101" i="9"/>
  <c r="Z101" i="9" s="1"/>
  <c r="AH100" i="9"/>
  <c r="W100" i="9"/>
  <c r="V100" i="9"/>
  <c r="X100" i="9"/>
  <c r="Z100" i="9" s="1"/>
  <c r="AH99" i="9"/>
  <c r="W99" i="9"/>
  <c r="V99" i="9"/>
  <c r="X99" i="9"/>
  <c r="Z99" i="9" s="1"/>
  <c r="AH98" i="9"/>
  <c r="W98" i="9"/>
  <c r="V98" i="9"/>
  <c r="X98" i="9"/>
  <c r="Z98" i="9" s="1"/>
  <c r="AH97" i="9"/>
  <c r="W97" i="9"/>
  <c r="V97" i="9"/>
  <c r="X97" i="9"/>
  <c r="Z97" i="9" s="1"/>
  <c r="AH96" i="9"/>
  <c r="W96" i="9"/>
  <c r="V96" i="9"/>
  <c r="X96" i="9"/>
  <c r="Z96" i="9" s="1"/>
  <c r="AH95" i="9"/>
  <c r="W95" i="9"/>
  <c r="V95" i="9"/>
  <c r="X95" i="9"/>
  <c r="Z95" i="9" s="1"/>
  <c r="AH94" i="9"/>
  <c r="W94" i="9"/>
  <c r="V94" i="9"/>
  <c r="X94" i="9"/>
  <c r="Z94" i="9" s="1"/>
  <c r="AH93" i="9"/>
  <c r="W93" i="9"/>
  <c r="V93" i="9"/>
  <c r="X93" i="9"/>
  <c r="Z93" i="9" s="1"/>
  <c r="AH92" i="9"/>
  <c r="W92" i="9"/>
  <c r="V92" i="9"/>
  <c r="X92" i="9"/>
  <c r="Z92" i="9" s="1"/>
  <c r="AH91" i="9"/>
  <c r="W91" i="9"/>
  <c r="V91" i="9"/>
  <c r="X91" i="9"/>
  <c r="Z91" i="9" s="1"/>
  <c r="AH90" i="9"/>
  <c r="W90" i="9"/>
  <c r="V90" i="9"/>
  <c r="X90" i="9"/>
  <c r="Z90" i="9" s="1"/>
  <c r="AH89" i="9"/>
  <c r="W89" i="9"/>
  <c r="V89" i="9"/>
  <c r="X89" i="9"/>
  <c r="Z89" i="9" s="1"/>
  <c r="AH88" i="9"/>
  <c r="W88" i="9"/>
  <c r="V88" i="9"/>
  <c r="X88" i="9"/>
  <c r="Z88" i="9" s="1"/>
  <c r="AH87" i="9"/>
  <c r="AG87" i="9"/>
  <c r="V87" i="9"/>
  <c r="W87" i="9" s="1"/>
  <c r="X87" i="9"/>
  <c r="Z87" i="9" s="1"/>
  <c r="K87" i="9"/>
  <c r="AH86" i="9"/>
  <c r="AG86" i="9"/>
  <c r="V86" i="9"/>
  <c r="W86" i="9" s="1"/>
  <c r="X86" i="9"/>
  <c r="Z86" i="9" s="1"/>
  <c r="K86" i="9"/>
  <c r="AH85" i="9"/>
  <c r="V85" i="9"/>
  <c r="W85" i="9" s="1"/>
  <c r="X85" i="9"/>
  <c r="Z85" i="9" s="1"/>
  <c r="K85" i="9"/>
  <c r="AH84" i="9"/>
  <c r="W84" i="9"/>
  <c r="V84" i="9"/>
  <c r="AG84" i="9" s="1"/>
  <c r="X84" i="9"/>
  <c r="Z84" i="9" s="1"/>
  <c r="K84" i="9"/>
  <c r="AH83" i="9"/>
  <c r="AG83" i="9"/>
  <c r="V83" i="9"/>
  <c r="W83" i="9" s="1"/>
  <c r="X83" i="9"/>
  <c r="Z83" i="9" s="1"/>
  <c r="K83" i="9"/>
  <c r="AH82" i="9"/>
  <c r="AG82" i="9"/>
  <c r="V82" i="9"/>
  <c r="W82" i="9" s="1"/>
  <c r="X82" i="9"/>
  <c r="Z82" i="9" s="1"/>
  <c r="K82" i="9"/>
  <c r="AH81" i="9"/>
  <c r="V81" i="9"/>
  <c r="W81" i="9" s="1"/>
  <c r="X81" i="9"/>
  <c r="Z81" i="9" s="1"/>
  <c r="K81" i="9"/>
  <c r="AH80" i="9"/>
  <c r="W80" i="9"/>
  <c r="V80" i="9"/>
  <c r="AG80" i="9" s="1"/>
  <c r="X80" i="9"/>
  <c r="Z80" i="9" s="1"/>
  <c r="K80" i="9"/>
  <c r="AH79" i="9"/>
  <c r="AG79" i="9"/>
  <c r="V79" i="9"/>
  <c r="W79" i="9" s="1"/>
  <c r="X79" i="9"/>
  <c r="Z79" i="9" s="1"/>
  <c r="K79" i="9"/>
  <c r="AH78" i="9"/>
  <c r="AG78" i="9"/>
  <c r="V78" i="9"/>
  <c r="W78" i="9" s="1"/>
  <c r="X78" i="9"/>
  <c r="Z78" i="9" s="1"/>
  <c r="K78" i="9"/>
  <c r="AH77" i="9"/>
  <c r="V77" i="9"/>
  <c r="W77" i="9" s="1"/>
  <c r="X77" i="9"/>
  <c r="Z77" i="9" s="1"/>
  <c r="K77" i="9"/>
  <c r="AH76" i="9"/>
  <c r="W76" i="9"/>
  <c r="V76" i="9"/>
  <c r="AG76" i="9" s="1"/>
  <c r="X76" i="9"/>
  <c r="Z76" i="9" s="1"/>
  <c r="K76" i="9"/>
  <c r="AH75" i="9"/>
  <c r="AG75" i="9"/>
  <c r="V75" i="9"/>
  <c r="W75" i="9" s="1"/>
  <c r="X75" i="9"/>
  <c r="Z75" i="9" s="1"/>
  <c r="K75" i="9"/>
  <c r="AH74" i="9"/>
  <c r="AG74" i="9"/>
  <c r="V74" i="9"/>
  <c r="W74" i="9" s="1"/>
  <c r="X74" i="9"/>
  <c r="Z74" i="9" s="1"/>
  <c r="K74" i="9"/>
  <c r="AH73" i="9"/>
  <c r="V73" i="9"/>
  <c r="W73" i="9" s="1"/>
  <c r="X73" i="9"/>
  <c r="Z73" i="9" s="1"/>
  <c r="K73" i="9"/>
  <c r="AH72" i="9"/>
  <c r="W72" i="9"/>
  <c r="V72" i="9"/>
  <c r="AG72" i="9" s="1"/>
  <c r="X72" i="9"/>
  <c r="Z72" i="9" s="1"/>
  <c r="K72" i="9"/>
  <c r="AH71" i="9"/>
  <c r="V71" i="9"/>
  <c r="W71" i="9" s="1"/>
  <c r="X71" i="9"/>
  <c r="Z71" i="9" s="1"/>
  <c r="K71" i="9"/>
  <c r="AH70" i="9"/>
  <c r="W70" i="9"/>
  <c r="V70" i="9"/>
  <c r="AG70" i="9" s="1"/>
  <c r="X70" i="9"/>
  <c r="Z70" i="9" s="1"/>
  <c r="K70" i="9"/>
  <c r="AH69" i="9"/>
  <c r="V69" i="9"/>
  <c r="AG69" i="9" s="1"/>
  <c r="X69" i="9"/>
  <c r="Z69" i="9" s="1"/>
  <c r="K69" i="9"/>
  <c r="AH68" i="9"/>
  <c r="W68" i="9"/>
  <c r="V68" i="9"/>
  <c r="AG68" i="9" s="1"/>
  <c r="X68" i="9"/>
  <c r="Z68" i="9" s="1"/>
  <c r="K68" i="9"/>
  <c r="AH67" i="9"/>
  <c r="V67" i="9"/>
  <c r="AG67" i="9" s="1"/>
  <c r="X67" i="9"/>
  <c r="Z67" i="9" s="1"/>
  <c r="K67" i="9"/>
  <c r="AH66" i="9"/>
  <c r="V66" i="9"/>
  <c r="AG66" i="9" s="1"/>
  <c r="X66" i="9"/>
  <c r="Z66" i="9" s="1"/>
  <c r="K66" i="9"/>
  <c r="AH65" i="9"/>
  <c r="V65" i="9"/>
  <c r="W65" i="9" s="1"/>
  <c r="X65" i="9"/>
  <c r="Z65" i="9" s="1"/>
  <c r="K65" i="9"/>
  <c r="AH64" i="9"/>
  <c r="W64" i="9"/>
  <c r="V64" i="9"/>
  <c r="AG64" i="9" s="1"/>
  <c r="X64" i="9"/>
  <c r="Z64" i="9" s="1"/>
  <c r="K64" i="9"/>
  <c r="AH63" i="9"/>
  <c r="V63" i="9"/>
  <c r="AG63" i="9" s="1"/>
  <c r="X63" i="9"/>
  <c r="Z63" i="9" s="1"/>
  <c r="K63" i="9"/>
  <c r="AH62" i="9"/>
  <c r="V62" i="9"/>
  <c r="AG62" i="9" s="1"/>
  <c r="X62" i="9"/>
  <c r="Z62" i="9" s="1"/>
  <c r="K62" i="9"/>
  <c r="AH61" i="9"/>
  <c r="V61" i="9"/>
  <c r="AG61" i="9" s="1"/>
  <c r="X61" i="9"/>
  <c r="Z61" i="9" s="1"/>
  <c r="K61" i="9"/>
  <c r="AH60" i="9"/>
  <c r="V60" i="9"/>
  <c r="AG60" i="9" s="1"/>
  <c r="X60" i="9"/>
  <c r="Z60" i="9" s="1"/>
  <c r="K60" i="9"/>
  <c r="AH59" i="9"/>
  <c r="V59" i="9"/>
  <c r="W59" i="9" s="1"/>
  <c r="X59" i="9"/>
  <c r="Z59" i="9" s="1"/>
  <c r="K59" i="9"/>
  <c r="AH58" i="9"/>
  <c r="W58" i="9"/>
  <c r="V58" i="9"/>
  <c r="AG58" i="9" s="1"/>
  <c r="X58" i="9"/>
  <c r="Z58" i="9" s="1"/>
  <c r="K58" i="9"/>
  <c r="AH57" i="9"/>
  <c r="V57" i="9"/>
  <c r="AG57" i="9" s="1"/>
  <c r="X57" i="9"/>
  <c r="Z57" i="9" s="1"/>
  <c r="K57" i="9"/>
  <c r="AH56" i="9"/>
  <c r="V56" i="9"/>
  <c r="AG56" i="9" s="1"/>
  <c r="X56" i="9"/>
  <c r="Z56" i="9" s="1"/>
  <c r="K56" i="9"/>
  <c r="AH55" i="9"/>
  <c r="V55" i="9"/>
  <c r="W55" i="9" s="1"/>
  <c r="X55" i="9"/>
  <c r="Z55" i="9" s="1"/>
  <c r="K55" i="9"/>
  <c r="AH54" i="9"/>
  <c r="W54" i="9"/>
  <c r="V54" i="9"/>
  <c r="AG54" i="9" s="1"/>
  <c r="X54" i="9"/>
  <c r="Z54" i="9" s="1"/>
  <c r="K54" i="9"/>
  <c r="AH53" i="9"/>
  <c r="V53" i="9"/>
  <c r="AG53" i="9" s="1"/>
  <c r="X53" i="9"/>
  <c r="Z53" i="9" s="1"/>
  <c r="K53" i="9"/>
  <c r="AH52" i="9"/>
  <c r="W52" i="9"/>
  <c r="V52" i="9"/>
  <c r="AG52" i="9" s="1"/>
  <c r="X52" i="9"/>
  <c r="Z52" i="9" s="1"/>
  <c r="K52" i="9"/>
  <c r="AH51" i="9"/>
  <c r="V51" i="9"/>
  <c r="AG51" i="9" s="1"/>
  <c r="X51" i="9"/>
  <c r="Z51" i="9" s="1"/>
  <c r="K51" i="9"/>
  <c r="AH50" i="9"/>
  <c r="V50" i="9"/>
  <c r="AG50" i="9" s="1"/>
  <c r="X50" i="9"/>
  <c r="Z50" i="9" s="1"/>
  <c r="K50" i="9"/>
  <c r="AH49" i="9"/>
  <c r="V49" i="9"/>
  <c r="W49" i="9" s="1"/>
  <c r="X49" i="9"/>
  <c r="Z49" i="9" s="1"/>
  <c r="K49" i="9"/>
  <c r="AH48" i="9"/>
  <c r="V48" i="9"/>
  <c r="AG48" i="9" s="1"/>
  <c r="X48" i="9"/>
  <c r="Z48" i="9" s="1"/>
  <c r="K48" i="9"/>
  <c r="AH47" i="9"/>
  <c r="V47" i="9"/>
  <c r="AG47" i="9" s="1"/>
  <c r="X47" i="9"/>
  <c r="Z47" i="9" s="1"/>
  <c r="K47" i="9"/>
  <c r="AH46" i="9"/>
  <c r="W46" i="9"/>
  <c r="V46" i="9"/>
  <c r="AG46" i="9" s="1"/>
  <c r="X46" i="9"/>
  <c r="Z46" i="9" s="1"/>
  <c r="K46" i="9"/>
  <c r="AH45" i="9"/>
  <c r="V45" i="9"/>
  <c r="AG45" i="9" s="1"/>
  <c r="X45" i="9"/>
  <c r="Z45" i="9" s="1"/>
  <c r="K45" i="9"/>
  <c r="AH44" i="9"/>
  <c r="V44" i="9"/>
  <c r="AG44" i="9" s="1"/>
  <c r="X44" i="9"/>
  <c r="Z44" i="9" s="1"/>
  <c r="K44" i="9"/>
  <c r="AH43" i="9"/>
  <c r="V43" i="9"/>
  <c r="W43" i="9" s="1"/>
  <c r="X43" i="9"/>
  <c r="Z43" i="9" s="1"/>
  <c r="K43" i="9"/>
  <c r="AH42" i="9"/>
  <c r="V42" i="9"/>
  <c r="AG42" i="9" s="1"/>
  <c r="X42" i="9"/>
  <c r="Z42" i="9" s="1"/>
  <c r="K42" i="9"/>
  <c r="AH41" i="9"/>
  <c r="V41" i="9"/>
  <c r="AG41" i="9" s="1"/>
  <c r="X41" i="9"/>
  <c r="Z41" i="9" s="1"/>
  <c r="K41" i="9"/>
  <c r="AH40" i="9"/>
  <c r="W40" i="9"/>
  <c r="V40" i="9"/>
  <c r="AG40" i="9" s="1"/>
  <c r="X40" i="9"/>
  <c r="Z40" i="9" s="1"/>
  <c r="K40" i="9"/>
  <c r="AH39" i="9"/>
  <c r="V39" i="9"/>
  <c r="W39" i="9" s="1"/>
  <c r="X39" i="9"/>
  <c r="Z39" i="9" s="1"/>
  <c r="K39" i="9"/>
  <c r="AH38" i="9"/>
  <c r="V38" i="9"/>
  <c r="AG38" i="9" s="1"/>
  <c r="X38" i="9"/>
  <c r="Z38" i="9" s="1"/>
  <c r="K38" i="9"/>
  <c r="AH37" i="9"/>
  <c r="V37" i="9"/>
  <c r="W37" i="9" s="1"/>
  <c r="X37" i="9"/>
  <c r="Z37" i="9" s="1"/>
  <c r="K37" i="9"/>
  <c r="AH36" i="9"/>
  <c r="V36" i="9"/>
  <c r="AG36" i="9" s="1"/>
  <c r="X36" i="9"/>
  <c r="Z36" i="9" s="1"/>
  <c r="K36" i="9"/>
  <c r="AH35" i="9"/>
  <c r="V35" i="9"/>
  <c r="AG35" i="9" s="1"/>
  <c r="X35" i="9"/>
  <c r="Z35" i="9" s="1"/>
  <c r="K35" i="9"/>
  <c r="AH34" i="9"/>
  <c r="W34" i="9"/>
  <c r="V34" i="9"/>
  <c r="AG34" i="9" s="1"/>
  <c r="X34" i="9"/>
  <c r="Z34" i="9" s="1"/>
  <c r="K34" i="9"/>
  <c r="AH33" i="9"/>
  <c r="V33" i="9"/>
  <c r="W33" i="9" s="1"/>
  <c r="X33" i="9"/>
  <c r="Z33" i="9" s="1"/>
  <c r="K33" i="9"/>
  <c r="AH32" i="9"/>
  <c r="V32" i="9"/>
  <c r="AG32" i="9" s="1"/>
  <c r="X32" i="9"/>
  <c r="Z32" i="9" s="1"/>
  <c r="K32" i="9"/>
  <c r="AH31" i="9"/>
  <c r="V31" i="9"/>
  <c r="AG31" i="9" s="1"/>
  <c r="X31" i="9"/>
  <c r="Z31" i="9" s="1"/>
  <c r="K31" i="9"/>
  <c r="AH30" i="9"/>
  <c r="V30" i="9"/>
  <c r="AG30" i="9" s="1"/>
  <c r="X30" i="9"/>
  <c r="Z30" i="9" s="1"/>
  <c r="K30" i="9"/>
  <c r="AH29" i="9"/>
  <c r="V29" i="9"/>
  <c r="W29" i="9" s="1"/>
  <c r="X29" i="9"/>
  <c r="Z29" i="9" s="1"/>
  <c r="K29" i="9"/>
  <c r="AH28" i="9"/>
  <c r="V28" i="9"/>
  <c r="AG28" i="9" s="1"/>
  <c r="X28" i="9"/>
  <c r="Z28" i="9" s="1"/>
  <c r="K28" i="9"/>
  <c r="AH27" i="9"/>
  <c r="V27" i="9"/>
  <c r="W27" i="9" s="1"/>
  <c r="X27" i="9"/>
  <c r="Z27" i="9" s="1"/>
  <c r="K27" i="9"/>
  <c r="AH26" i="9"/>
  <c r="V26" i="9"/>
  <c r="AG26" i="9" s="1"/>
  <c r="X26" i="9"/>
  <c r="Z26" i="9" s="1"/>
  <c r="K26" i="9"/>
  <c r="AH25" i="9"/>
  <c r="V25" i="9"/>
  <c r="W25" i="9" s="1"/>
  <c r="X25" i="9"/>
  <c r="Z25" i="9" s="1"/>
  <c r="K25" i="9"/>
  <c r="AH24" i="9"/>
  <c r="W24" i="9"/>
  <c r="V24" i="9"/>
  <c r="AG24" i="9" s="1"/>
  <c r="X24" i="9"/>
  <c r="Z24" i="9" s="1"/>
  <c r="K24" i="9"/>
  <c r="AH23" i="9"/>
  <c r="V23" i="9"/>
  <c r="W23" i="9" s="1"/>
  <c r="X23" i="9"/>
  <c r="Z23" i="9" s="1"/>
  <c r="K23" i="9"/>
  <c r="AH22" i="9"/>
  <c r="V22" i="9"/>
  <c r="AG22" i="9" s="1"/>
  <c r="X22" i="9"/>
  <c r="Z22" i="9" s="1"/>
  <c r="K22" i="9"/>
  <c r="AH21" i="9"/>
  <c r="V21" i="9"/>
  <c r="W21" i="9" s="1"/>
  <c r="X21" i="9"/>
  <c r="Z21" i="9" s="1"/>
  <c r="K21" i="9"/>
  <c r="AH20" i="9"/>
  <c r="V20" i="9"/>
  <c r="AG20" i="9" s="1"/>
  <c r="X20" i="9"/>
  <c r="Z20" i="9" s="1"/>
  <c r="K20" i="9"/>
  <c r="AH19" i="9"/>
  <c r="V19" i="9"/>
  <c r="W19" i="9" s="1"/>
  <c r="X19" i="9"/>
  <c r="Z19" i="9" s="1"/>
  <c r="K19" i="9"/>
  <c r="AH18" i="9"/>
  <c r="W18" i="9"/>
  <c r="V18" i="9"/>
  <c r="AG18" i="9" s="1"/>
  <c r="X18" i="9"/>
  <c r="Z18" i="9" s="1"/>
  <c r="K18" i="9"/>
  <c r="AH17" i="9"/>
  <c r="V17" i="9"/>
  <c r="AG17" i="9" s="1"/>
  <c r="X17" i="9"/>
  <c r="Z17" i="9" s="1"/>
  <c r="K17" i="9"/>
  <c r="AH16" i="9"/>
  <c r="W16" i="9"/>
  <c r="V16" i="9"/>
  <c r="AG16" i="9" s="1"/>
  <c r="X16" i="9"/>
  <c r="Z16" i="9" s="1"/>
  <c r="K16" i="9"/>
  <c r="AH15" i="9"/>
  <c r="V15" i="9"/>
  <c r="W15" i="9" s="1"/>
  <c r="X15" i="9"/>
  <c r="Z15" i="9" s="1"/>
  <c r="K15" i="9"/>
  <c r="AH14" i="9"/>
  <c r="V14" i="9"/>
  <c r="AG14" i="9" s="1"/>
  <c r="X14" i="9"/>
  <c r="Z14" i="9" s="1"/>
  <c r="K14" i="9"/>
  <c r="AH13" i="9"/>
  <c r="V13" i="9"/>
  <c r="AG13" i="9" s="1"/>
  <c r="X13" i="9"/>
  <c r="Z13" i="9" s="1"/>
  <c r="K13" i="9"/>
  <c r="AH12" i="9"/>
  <c r="W12" i="9"/>
  <c r="V12" i="9"/>
  <c r="AG12" i="9" s="1"/>
  <c r="X12" i="9"/>
  <c r="Z12" i="9" s="1"/>
  <c r="K12" i="9"/>
  <c r="AH11" i="9"/>
  <c r="V11" i="9"/>
  <c r="AG11" i="9" s="1"/>
  <c r="X11" i="9"/>
  <c r="Z11" i="9" s="1"/>
  <c r="K11" i="9"/>
  <c r="AH10" i="9"/>
  <c r="W10" i="9"/>
  <c r="V10" i="9"/>
  <c r="AG10" i="9" s="1"/>
  <c r="X10" i="9"/>
  <c r="Z10" i="9" s="1"/>
  <c r="K10" i="9"/>
  <c r="AH9" i="9"/>
  <c r="V9" i="9"/>
  <c r="W9" i="9" s="1"/>
  <c r="X9" i="9"/>
  <c r="Z9" i="9" s="1"/>
  <c r="K9" i="9"/>
  <c r="AH8" i="9"/>
  <c r="W8" i="9"/>
  <c r="V8" i="9"/>
  <c r="AG8" i="9" s="1"/>
  <c r="X8" i="9"/>
  <c r="Z8" i="9" s="1"/>
  <c r="K8" i="9"/>
  <c r="AH7" i="9"/>
  <c r="V7" i="9"/>
  <c r="AG7" i="9" s="1"/>
  <c r="X7" i="9"/>
  <c r="Z7" i="9" s="1"/>
  <c r="K7" i="9"/>
  <c r="AH6" i="9"/>
  <c r="V6" i="9"/>
  <c r="AG6" i="9" s="1"/>
  <c r="X6" i="9"/>
  <c r="Z6" i="9" s="1"/>
  <c r="K6" i="9"/>
  <c r="AH5" i="9"/>
  <c r="V5" i="9"/>
  <c r="AG5" i="9" s="1"/>
  <c r="X5" i="9"/>
  <c r="Z5" i="9" s="1"/>
  <c r="K5" i="9"/>
  <c r="AH4" i="9"/>
  <c r="W4" i="9"/>
  <c r="V4" i="9"/>
  <c r="AG4" i="9" s="1"/>
  <c r="X4" i="9"/>
  <c r="Z4" i="9" s="1"/>
  <c r="K4" i="9"/>
  <c r="AH3" i="9"/>
  <c r="V3" i="9"/>
  <c r="AG3" i="9" s="1"/>
  <c r="X3" i="9"/>
  <c r="Z3" i="9" s="1"/>
  <c r="K3" i="9"/>
  <c r="AH2" i="9"/>
  <c r="V2" i="9"/>
  <c r="AG2" i="9" s="1"/>
  <c r="X2" i="9"/>
  <c r="Z2" i="9" s="1"/>
  <c r="K2" i="9"/>
  <c r="AL267" i="8"/>
  <c r="AI267" i="8"/>
  <c r="AH267" i="8"/>
  <c r="AK267" i="8" s="1"/>
  <c r="AL266" i="8"/>
  <c r="AN266" i="8" s="1"/>
  <c r="AI266" i="8"/>
  <c r="AH266" i="8"/>
  <c r="AK266" i="8" s="1"/>
  <c r="AL265" i="8"/>
  <c r="AM265" i="8" s="1"/>
  <c r="AP265" i="8" s="1"/>
  <c r="AI265" i="8"/>
  <c r="AH265" i="8"/>
  <c r="AK265" i="8" s="1"/>
  <c r="AL264" i="8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N261" i="8" s="1"/>
  <c r="AH261" i="8"/>
  <c r="AK261" i="8" s="1"/>
  <c r="AL260" i="8"/>
  <c r="AN260" i="8" s="1"/>
  <c r="AH260" i="8"/>
  <c r="AK260" i="8" s="1"/>
  <c r="AL259" i="8"/>
  <c r="AN259" i="8" s="1"/>
  <c r="AH259" i="8"/>
  <c r="AL258" i="8"/>
  <c r="AN258" i="8" s="1"/>
  <c r="AI258" i="8"/>
  <c r="AH258" i="8"/>
  <c r="AL257" i="8"/>
  <c r="AN257" i="8" s="1"/>
  <c r="AI257" i="8"/>
  <c r="AH257" i="8"/>
  <c r="AL256" i="8"/>
  <c r="AN256" i="8" s="1"/>
  <c r="AI256" i="8"/>
  <c r="AH256" i="8"/>
  <c r="AL255" i="8"/>
  <c r="AN255" i="8" s="1"/>
  <c r="AI255" i="8"/>
  <c r="AH255" i="8"/>
  <c r="AL254" i="8"/>
  <c r="AN254" i="8" s="1"/>
  <c r="AH254" i="8"/>
  <c r="AL253" i="8"/>
  <c r="AN253" i="8" s="1"/>
  <c r="AH253" i="8"/>
  <c r="AL252" i="8"/>
  <c r="AN252" i="8" s="1"/>
  <c r="AH252" i="8"/>
  <c r="AL251" i="8"/>
  <c r="AN251" i="8" s="1"/>
  <c r="AH251" i="8"/>
  <c r="AL250" i="8"/>
  <c r="AN250" i="8" s="1"/>
  <c r="AI250" i="8"/>
  <c r="AH250" i="8"/>
  <c r="AL249" i="8"/>
  <c r="AN249" i="8" s="1"/>
  <c r="AI249" i="8"/>
  <c r="AH249" i="8"/>
  <c r="AL248" i="8"/>
  <c r="AN248" i="8" s="1"/>
  <c r="AI248" i="8"/>
  <c r="AH248" i="8"/>
  <c r="AL247" i="8"/>
  <c r="AN247" i="8" s="1"/>
  <c r="AI247" i="8"/>
  <c r="AH247" i="8"/>
  <c r="AL246" i="8"/>
  <c r="AN246" i="8" s="1"/>
  <c r="AI246" i="8"/>
  <c r="AH246" i="8"/>
  <c r="AL245" i="8"/>
  <c r="AN245" i="8" s="1"/>
  <c r="AI245" i="8"/>
  <c r="AH245" i="8"/>
  <c r="AL244" i="8"/>
  <c r="AN244" i="8" s="1"/>
  <c r="AI244" i="8"/>
  <c r="AH244" i="8"/>
  <c r="AK244" i="8" s="1"/>
  <c r="AL243" i="8"/>
  <c r="AN243" i="8" s="1"/>
  <c r="AI243" i="8"/>
  <c r="AH243" i="8"/>
  <c r="AK243" i="8" s="1"/>
  <c r="AL242" i="8"/>
  <c r="AN242" i="8" s="1"/>
  <c r="AH242" i="8"/>
  <c r="AK242" i="8" s="1"/>
  <c r="AL241" i="8"/>
  <c r="AN241" i="8" s="1"/>
  <c r="AH241" i="8"/>
  <c r="AK241" i="8" s="1"/>
  <c r="AL240" i="8"/>
  <c r="AN240" i="8" s="1"/>
  <c r="AI240" i="8"/>
  <c r="AH240" i="8"/>
  <c r="AK240" i="8" s="1"/>
  <c r="AL239" i="8"/>
  <c r="AN239" i="8" s="1"/>
  <c r="AI239" i="8"/>
  <c r="AH239" i="8"/>
  <c r="AK239" i="8" s="1"/>
  <c r="AL238" i="8"/>
  <c r="AN238" i="8" s="1"/>
  <c r="AI238" i="8"/>
  <c r="AH238" i="8"/>
  <c r="AK238" i="8" s="1"/>
  <c r="AL237" i="8"/>
  <c r="AN237" i="8" s="1"/>
  <c r="AI237" i="8"/>
  <c r="AH237" i="8"/>
  <c r="AK237" i="8" s="1"/>
  <c r="AL236" i="8"/>
  <c r="AN236" i="8" s="1"/>
  <c r="AI236" i="8"/>
  <c r="AH236" i="8"/>
  <c r="AK236" i="8" s="1"/>
  <c r="AL235" i="8"/>
  <c r="AN235" i="8" s="1"/>
  <c r="AI235" i="8"/>
  <c r="AH235" i="8"/>
  <c r="AK235" i="8" s="1"/>
  <c r="AL234" i="8"/>
  <c r="AN234" i="8" s="1"/>
  <c r="AI234" i="8"/>
  <c r="AH234" i="8"/>
  <c r="AK234" i="8" s="1"/>
  <c r="AL233" i="8"/>
  <c r="AN233" i="8" s="1"/>
  <c r="AI233" i="8"/>
  <c r="AH233" i="8"/>
  <c r="AK233" i="8" s="1"/>
  <c r="AL232" i="8"/>
  <c r="AN232" i="8" s="1"/>
  <c r="AI232" i="8"/>
  <c r="AH232" i="8"/>
  <c r="AK232" i="8" s="1"/>
  <c r="AL231" i="8"/>
  <c r="AN231" i="8" s="1"/>
  <c r="AI231" i="8"/>
  <c r="AH231" i="8"/>
  <c r="AK231" i="8" s="1"/>
  <c r="AL230" i="8"/>
  <c r="AN230" i="8" s="1"/>
  <c r="AI230" i="8"/>
  <c r="AH230" i="8"/>
  <c r="AK230" i="8" s="1"/>
  <c r="AL229" i="8"/>
  <c r="AN229" i="8" s="1"/>
  <c r="AI229" i="8"/>
  <c r="AH229" i="8"/>
  <c r="AK229" i="8" s="1"/>
  <c r="AL228" i="8"/>
  <c r="AN228" i="8" s="1"/>
  <c r="AI228" i="8"/>
  <c r="AH228" i="8"/>
  <c r="AK228" i="8" s="1"/>
  <c r="AL227" i="8"/>
  <c r="AN227" i="8" s="1"/>
  <c r="AI227" i="8"/>
  <c r="AH227" i="8"/>
  <c r="AK227" i="8" s="1"/>
  <c r="AL226" i="8"/>
  <c r="AN226" i="8" s="1"/>
  <c r="AI226" i="8"/>
  <c r="AH226" i="8"/>
  <c r="AK226" i="8" s="1"/>
  <c r="AL225" i="8"/>
  <c r="AN225" i="8" s="1"/>
  <c r="AI225" i="8"/>
  <c r="AH225" i="8"/>
  <c r="AK225" i="8" s="1"/>
  <c r="AL224" i="8"/>
  <c r="AN224" i="8" s="1"/>
  <c r="AI224" i="8"/>
  <c r="AH224" i="8"/>
  <c r="AK224" i="8" s="1"/>
  <c r="AL223" i="8"/>
  <c r="AN223" i="8" s="1"/>
  <c r="AI223" i="8"/>
  <c r="AH223" i="8"/>
  <c r="AK223" i="8" s="1"/>
  <c r="AL222" i="8"/>
  <c r="AN222" i="8" s="1"/>
  <c r="AI222" i="8"/>
  <c r="AH222" i="8"/>
  <c r="AK222" i="8" s="1"/>
  <c r="AL221" i="8"/>
  <c r="AN221" i="8" s="1"/>
  <c r="AI221" i="8"/>
  <c r="AH221" i="8"/>
  <c r="AK221" i="8" s="1"/>
  <c r="AL220" i="8"/>
  <c r="AN220" i="8" s="1"/>
  <c r="AI220" i="8"/>
  <c r="AH220" i="8"/>
  <c r="AK220" i="8" s="1"/>
  <c r="AL219" i="8"/>
  <c r="AN219" i="8" s="1"/>
  <c r="AI219" i="8"/>
  <c r="AH219" i="8"/>
  <c r="AK219" i="8" s="1"/>
  <c r="AL218" i="8"/>
  <c r="AN218" i="8" s="1"/>
  <c r="AI218" i="8"/>
  <c r="AH218" i="8"/>
  <c r="AK218" i="8" s="1"/>
  <c r="AL217" i="8"/>
  <c r="AN217" i="8" s="1"/>
  <c r="AI217" i="8"/>
  <c r="AH217" i="8"/>
  <c r="AK217" i="8" s="1"/>
  <c r="AL216" i="8"/>
  <c r="AN216" i="8" s="1"/>
  <c r="AI216" i="8"/>
  <c r="AH216" i="8"/>
  <c r="AK216" i="8" s="1"/>
  <c r="AL215" i="8"/>
  <c r="AN215" i="8" s="1"/>
  <c r="AI215" i="8"/>
  <c r="AH215" i="8"/>
  <c r="AK215" i="8" s="1"/>
  <c r="AL214" i="8"/>
  <c r="AN214" i="8" s="1"/>
  <c r="AI214" i="8"/>
  <c r="AH214" i="8"/>
  <c r="AK214" i="8" s="1"/>
  <c r="AL213" i="8"/>
  <c r="AN213" i="8" s="1"/>
  <c r="AI213" i="8"/>
  <c r="AH213" i="8"/>
  <c r="AK213" i="8" s="1"/>
  <c r="AL212" i="8"/>
  <c r="AN212" i="8" s="1"/>
  <c r="AI212" i="8"/>
  <c r="AH212" i="8"/>
  <c r="AK212" i="8" s="1"/>
  <c r="AL211" i="8"/>
  <c r="AN211" i="8" s="1"/>
  <c r="AI211" i="8"/>
  <c r="AH211" i="8"/>
  <c r="AK211" i="8" s="1"/>
  <c r="AL210" i="8"/>
  <c r="AN210" i="8" s="1"/>
  <c r="AI210" i="8"/>
  <c r="AH210" i="8"/>
  <c r="AK210" i="8" s="1"/>
  <c r="AL209" i="8"/>
  <c r="AN209" i="8" s="1"/>
  <c r="AI209" i="8"/>
  <c r="AH209" i="8"/>
  <c r="AK209" i="8" s="1"/>
  <c r="AL208" i="8"/>
  <c r="AN208" i="8" s="1"/>
  <c r="AI208" i="8"/>
  <c r="AH208" i="8"/>
  <c r="AK208" i="8" s="1"/>
  <c r="AL207" i="8"/>
  <c r="AN207" i="8" s="1"/>
  <c r="AI207" i="8"/>
  <c r="AH207" i="8"/>
  <c r="AK207" i="8" s="1"/>
  <c r="AB207" i="8"/>
  <c r="AL206" i="8"/>
  <c r="AN206" i="8" s="1"/>
  <c r="AI206" i="8"/>
  <c r="AH206" i="8"/>
  <c r="AK206" i="8" s="1"/>
  <c r="AP205" i="8"/>
  <c r="AN205" i="8"/>
  <c r="AI205" i="8"/>
  <c r="AH205" i="8"/>
  <c r="AK205" i="8" s="1"/>
  <c r="AL204" i="8"/>
  <c r="AN204" i="8" s="1"/>
  <c r="AI204" i="8"/>
  <c r="AH204" i="8"/>
  <c r="AK204" i="8" s="1"/>
  <c r="AL203" i="8"/>
  <c r="AN203" i="8" s="1"/>
  <c r="AI203" i="8"/>
  <c r="AH203" i="8"/>
  <c r="AK203" i="8" s="1"/>
  <c r="AH200" i="8"/>
  <c r="W200" i="8"/>
  <c r="V200" i="8"/>
  <c r="AG200" i="8" s="1"/>
  <c r="X200" i="8"/>
  <c r="Z200" i="8" s="1"/>
  <c r="S200" i="8"/>
  <c r="K200" i="8"/>
  <c r="AH199" i="8"/>
  <c r="V199" i="8"/>
  <c r="W199" i="8" s="1"/>
  <c r="X199" i="8"/>
  <c r="Z199" i="8" s="1"/>
  <c r="S199" i="8"/>
  <c r="AH198" i="8"/>
  <c r="V198" i="8"/>
  <c r="W198" i="8" s="1"/>
  <c r="X198" i="8"/>
  <c r="Z198" i="8" s="1"/>
  <c r="S198" i="8"/>
  <c r="AH197" i="8"/>
  <c r="V197" i="8"/>
  <c r="W197" i="8" s="1"/>
  <c r="X197" i="8"/>
  <c r="Z197" i="8" s="1"/>
  <c r="S197" i="8"/>
  <c r="AH196" i="8"/>
  <c r="V196" i="8"/>
  <c r="W196" i="8" s="1"/>
  <c r="X196" i="8"/>
  <c r="Z196" i="8" s="1"/>
  <c r="S196" i="8"/>
  <c r="AH195" i="8"/>
  <c r="V195" i="8"/>
  <c r="W195" i="8" s="1"/>
  <c r="X195" i="8"/>
  <c r="Z195" i="8" s="1"/>
  <c r="S195" i="8"/>
  <c r="AH194" i="8"/>
  <c r="V194" i="8"/>
  <c r="W194" i="8" s="1"/>
  <c r="X194" i="8"/>
  <c r="Z194" i="8" s="1"/>
  <c r="S194" i="8"/>
  <c r="AH193" i="8"/>
  <c r="V193" i="8"/>
  <c r="W193" i="8" s="1"/>
  <c r="X193" i="8"/>
  <c r="Z193" i="8" s="1"/>
  <c r="S193" i="8"/>
  <c r="AH192" i="8"/>
  <c r="V192" i="8"/>
  <c r="W192" i="8" s="1"/>
  <c r="X192" i="8"/>
  <c r="Z192" i="8" s="1"/>
  <c r="S192" i="8"/>
  <c r="AH191" i="8"/>
  <c r="V191" i="8"/>
  <c r="W191" i="8" s="1"/>
  <c r="X191" i="8"/>
  <c r="Z191" i="8" s="1"/>
  <c r="S191" i="8"/>
  <c r="AH190" i="8"/>
  <c r="V190" i="8"/>
  <c r="W190" i="8" s="1"/>
  <c r="X190" i="8"/>
  <c r="Z190" i="8" s="1"/>
  <c r="S190" i="8"/>
  <c r="AH189" i="8"/>
  <c r="V189" i="8"/>
  <c r="W189" i="8" s="1"/>
  <c r="X189" i="8"/>
  <c r="Z189" i="8" s="1"/>
  <c r="S189" i="8"/>
  <c r="AH188" i="8"/>
  <c r="V188" i="8"/>
  <c r="W188" i="8" s="1"/>
  <c r="X188" i="8"/>
  <c r="Z188" i="8" s="1"/>
  <c r="S188" i="8"/>
  <c r="AH187" i="8"/>
  <c r="V187" i="8"/>
  <c r="W187" i="8" s="1"/>
  <c r="X187" i="8"/>
  <c r="Z187" i="8" s="1"/>
  <c r="S187" i="8"/>
  <c r="AH186" i="8"/>
  <c r="V186" i="8"/>
  <c r="W186" i="8" s="1"/>
  <c r="X186" i="8"/>
  <c r="Z186" i="8" s="1"/>
  <c r="S186" i="8"/>
  <c r="AH185" i="8"/>
  <c r="V185" i="8"/>
  <c r="W185" i="8" s="1"/>
  <c r="X185" i="8"/>
  <c r="Z185" i="8" s="1"/>
  <c r="S185" i="8"/>
  <c r="AH184" i="8"/>
  <c r="V184" i="8"/>
  <c r="W184" i="8" s="1"/>
  <c r="X184" i="8"/>
  <c r="Z184" i="8" s="1"/>
  <c r="S184" i="8"/>
  <c r="AH183" i="8"/>
  <c r="W183" i="8"/>
  <c r="V183" i="8"/>
  <c r="X183" i="8"/>
  <c r="Z183" i="8" s="1"/>
  <c r="S183" i="8"/>
  <c r="AH182" i="8"/>
  <c r="W182" i="8"/>
  <c r="V182" i="8"/>
  <c r="X182" i="8"/>
  <c r="Z182" i="8" s="1"/>
  <c r="S182" i="8"/>
  <c r="AH181" i="8"/>
  <c r="W181" i="8"/>
  <c r="V181" i="8"/>
  <c r="X181" i="8"/>
  <c r="Z181" i="8" s="1"/>
  <c r="S181" i="8"/>
  <c r="AH180" i="8"/>
  <c r="W180" i="8"/>
  <c r="V180" i="8"/>
  <c r="X180" i="8"/>
  <c r="Z180" i="8" s="1"/>
  <c r="S180" i="8"/>
  <c r="AH179" i="8"/>
  <c r="W179" i="8"/>
  <c r="V179" i="8"/>
  <c r="X179" i="8"/>
  <c r="Z179" i="8" s="1"/>
  <c r="S179" i="8"/>
  <c r="AH178" i="8"/>
  <c r="W178" i="8"/>
  <c r="V178" i="8"/>
  <c r="X178" i="8"/>
  <c r="Z178" i="8" s="1"/>
  <c r="S178" i="8"/>
  <c r="AH177" i="8"/>
  <c r="W177" i="8"/>
  <c r="V177" i="8"/>
  <c r="X177" i="8"/>
  <c r="Z177" i="8" s="1"/>
  <c r="S177" i="8"/>
  <c r="AH176" i="8"/>
  <c r="W176" i="8"/>
  <c r="V176" i="8"/>
  <c r="X176" i="8"/>
  <c r="Z176" i="8" s="1"/>
  <c r="S176" i="8"/>
  <c r="AH175" i="8"/>
  <c r="W175" i="8"/>
  <c r="V175" i="8"/>
  <c r="X175" i="8"/>
  <c r="Z175" i="8" s="1"/>
  <c r="S175" i="8"/>
  <c r="AH174" i="8"/>
  <c r="W174" i="8"/>
  <c r="V174" i="8"/>
  <c r="X174" i="8"/>
  <c r="Z174" i="8" s="1"/>
  <c r="S174" i="8"/>
  <c r="AH173" i="8"/>
  <c r="W173" i="8"/>
  <c r="V173" i="8"/>
  <c r="X173" i="8"/>
  <c r="Z173" i="8" s="1"/>
  <c r="S173" i="8"/>
  <c r="AH172" i="8"/>
  <c r="W172" i="8"/>
  <c r="V172" i="8"/>
  <c r="X172" i="8"/>
  <c r="Z172" i="8" s="1"/>
  <c r="S172" i="8"/>
  <c r="AH171" i="8"/>
  <c r="W171" i="8"/>
  <c r="V171" i="8"/>
  <c r="X171" i="8"/>
  <c r="Z171" i="8" s="1"/>
  <c r="S171" i="8"/>
  <c r="AH170" i="8"/>
  <c r="W170" i="8"/>
  <c r="V170" i="8"/>
  <c r="X170" i="8"/>
  <c r="Z170" i="8" s="1"/>
  <c r="S170" i="8"/>
  <c r="AH169" i="8"/>
  <c r="W169" i="8"/>
  <c r="V169" i="8"/>
  <c r="X169" i="8"/>
  <c r="Z169" i="8" s="1"/>
  <c r="S169" i="8"/>
  <c r="AH168" i="8"/>
  <c r="W168" i="8"/>
  <c r="V168" i="8"/>
  <c r="X168" i="8"/>
  <c r="Z168" i="8" s="1"/>
  <c r="S168" i="8"/>
  <c r="AH167" i="8"/>
  <c r="W167" i="8"/>
  <c r="V167" i="8"/>
  <c r="X167" i="8"/>
  <c r="Z167" i="8" s="1"/>
  <c r="S167" i="8"/>
  <c r="AH166" i="8"/>
  <c r="W166" i="8"/>
  <c r="V166" i="8"/>
  <c r="X166" i="8"/>
  <c r="Z166" i="8" s="1"/>
  <c r="S166" i="8"/>
  <c r="AH165" i="8"/>
  <c r="W165" i="8"/>
  <c r="V165" i="8"/>
  <c r="X165" i="8"/>
  <c r="Z165" i="8" s="1"/>
  <c r="S165" i="8"/>
  <c r="AH164" i="8"/>
  <c r="W164" i="8"/>
  <c r="V164" i="8"/>
  <c r="X164" i="8"/>
  <c r="Z164" i="8" s="1"/>
  <c r="S164" i="8"/>
  <c r="AH163" i="8"/>
  <c r="W163" i="8"/>
  <c r="V163" i="8"/>
  <c r="X163" i="8"/>
  <c r="Z163" i="8" s="1"/>
  <c r="S163" i="8"/>
  <c r="AH162" i="8"/>
  <c r="W162" i="8"/>
  <c r="V162" i="8"/>
  <c r="X162" i="8"/>
  <c r="Z162" i="8" s="1"/>
  <c r="S162" i="8"/>
  <c r="AH161" i="8"/>
  <c r="W161" i="8"/>
  <c r="V161" i="8"/>
  <c r="X161" i="8"/>
  <c r="Z161" i="8" s="1"/>
  <c r="S161" i="8"/>
  <c r="AH160" i="8"/>
  <c r="W160" i="8"/>
  <c r="V160" i="8"/>
  <c r="X160" i="8"/>
  <c r="Z160" i="8" s="1"/>
  <c r="S160" i="8"/>
  <c r="AH159" i="8"/>
  <c r="W159" i="8"/>
  <c r="V159" i="8"/>
  <c r="X159" i="8"/>
  <c r="Z159" i="8" s="1"/>
  <c r="S159" i="8"/>
  <c r="AH158" i="8"/>
  <c r="W158" i="8"/>
  <c r="V158" i="8"/>
  <c r="X158" i="8"/>
  <c r="Z158" i="8" s="1"/>
  <c r="S158" i="8"/>
  <c r="AH157" i="8"/>
  <c r="W157" i="8"/>
  <c r="V157" i="8"/>
  <c r="X157" i="8"/>
  <c r="Z157" i="8" s="1"/>
  <c r="S157" i="8"/>
  <c r="AH156" i="8"/>
  <c r="W156" i="8"/>
  <c r="V156" i="8"/>
  <c r="X156" i="8"/>
  <c r="Z156" i="8" s="1"/>
  <c r="S156" i="8"/>
  <c r="AH155" i="8"/>
  <c r="W155" i="8"/>
  <c r="V155" i="8"/>
  <c r="X155" i="8"/>
  <c r="Z155" i="8" s="1"/>
  <c r="S155" i="8"/>
  <c r="AH154" i="8"/>
  <c r="W154" i="8"/>
  <c r="V154" i="8"/>
  <c r="X154" i="8"/>
  <c r="Z154" i="8" s="1"/>
  <c r="S154" i="8"/>
  <c r="AH153" i="8"/>
  <c r="W153" i="8"/>
  <c r="V153" i="8"/>
  <c r="X153" i="8"/>
  <c r="Z153" i="8" s="1"/>
  <c r="S153" i="8"/>
  <c r="AH152" i="8"/>
  <c r="W152" i="8"/>
  <c r="V152" i="8"/>
  <c r="X152" i="8"/>
  <c r="Z152" i="8" s="1"/>
  <c r="S152" i="8"/>
  <c r="AH151" i="8"/>
  <c r="W151" i="8"/>
  <c r="V151" i="8"/>
  <c r="X151" i="8"/>
  <c r="Z151" i="8" s="1"/>
  <c r="S151" i="8"/>
  <c r="AH150" i="8"/>
  <c r="W150" i="8"/>
  <c r="V150" i="8"/>
  <c r="X150" i="8"/>
  <c r="Z150" i="8" s="1"/>
  <c r="S150" i="8"/>
  <c r="AH149" i="8"/>
  <c r="W149" i="8"/>
  <c r="V149" i="8"/>
  <c r="X149" i="8"/>
  <c r="Z149" i="8" s="1"/>
  <c r="S149" i="8"/>
  <c r="AH148" i="8"/>
  <c r="W148" i="8"/>
  <c r="V148" i="8"/>
  <c r="X148" i="8"/>
  <c r="Z148" i="8" s="1"/>
  <c r="S148" i="8"/>
  <c r="AH147" i="8"/>
  <c r="W147" i="8"/>
  <c r="V147" i="8"/>
  <c r="X147" i="8"/>
  <c r="Z147" i="8" s="1"/>
  <c r="S147" i="8"/>
  <c r="AH146" i="8"/>
  <c r="W146" i="8"/>
  <c r="V146" i="8"/>
  <c r="X146" i="8"/>
  <c r="Z146" i="8" s="1"/>
  <c r="S146" i="8"/>
  <c r="AH145" i="8"/>
  <c r="W145" i="8"/>
  <c r="V145" i="8"/>
  <c r="X145" i="8"/>
  <c r="Z145" i="8" s="1"/>
  <c r="S145" i="8"/>
  <c r="AH144" i="8"/>
  <c r="W144" i="8"/>
  <c r="V144" i="8"/>
  <c r="X144" i="8"/>
  <c r="Z144" i="8" s="1"/>
  <c r="S144" i="8"/>
  <c r="AH143" i="8"/>
  <c r="W143" i="8"/>
  <c r="V143" i="8"/>
  <c r="X143" i="8"/>
  <c r="Z143" i="8" s="1"/>
  <c r="S143" i="8"/>
  <c r="AH142" i="8"/>
  <c r="W142" i="8"/>
  <c r="V142" i="8"/>
  <c r="X142" i="8"/>
  <c r="Z142" i="8" s="1"/>
  <c r="S142" i="8"/>
  <c r="AH141" i="8"/>
  <c r="W141" i="8"/>
  <c r="V141" i="8"/>
  <c r="X141" i="8"/>
  <c r="Z141" i="8" s="1"/>
  <c r="S141" i="8"/>
  <c r="AH140" i="8"/>
  <c r="W140" i="8"/>
  <c r="V140" i="8"/>
  <c r="X140" i="8"/>
  <c r="Z140" i="8" s="1"/>
  <c r="S140" i="8"/>
  <c r="AH139" i="8"/>
  <c r="W139" i="8"/>
  <c r="V139" i="8"/>
  <c r="X139" i="8"/>
  <c r="Z139" i="8" s="1"/>
  <c r="S139" i="8"/>
  <c r="AH138" i="8"/>
  <c r="W138" i="8"/>
  <c r="V138" i="8"/>
  <c r="X138" i="8"/>
  <c r="Z138" i="8" s="1"/>
  <c r="S138" i="8"/>
  <c r="AH137" i="8"/>
  <c r="W137" i="8"/>
  <c r="V137" i="8"/>
  <c r="X137" i="8"/>
  <c r="Z137" i="8" s="1"/>
  <c r="S137" i="8"/>
  <c r="AH136" i="8"/>
  <c r="W136" i="8"/>
  <c r="V136" i="8"/>
  <c r="X136" i="8"/>
  <c r="Z136" i="8" s="1"/>
  <c r="S136" i="8"/>
  <c r="AH135" i="8"/>
  <c r="W135" i="8"/>
  <c r="V135" i="8"/>
  <c r="X135" i="8"/>
  <c r="Z135" i="8" s="1"/>
  <c r="S135" i="8"/>
  <c r="AH134" i="8"/>
  <c r="W134" i="8"/>
  <c r="V134" i="8"/>
  <c r="X134" i="8"/>
  <c r="Z134" i="8" s="1"/>
  <c r="S134" i="8"/>
  <c r="AH133" i="8"/>
  <c r="W133" i="8"/>
  <c r="V133" i="8"/>
  <c r="X133" i="8"/>
  <c r="Z133" i="8" s="1"/>
  <c r="S133" i="8"/>
  <c r="AH132" i="8"/>
  <c r="W132" i="8"/>
  <c r="V132" i="8"/>
  <c r="X132" i="8"/>
  <c r="Z132" i="8" s="1"/>
  <c r="S132" i="8"/>
  <c r="AH131" i="8"/>
  <c r="W131" i="8"/>
  <c r="V131" i="8"/>
  <c r="X131" i="8"/>
  <c r="Z131" i="8" s="1"/>
  <c r="S131" i="8"/>
  <c r="AH130" i="8"/>
  <c r="W130" i="8"/>
  <c r="V130" i="8"/>
  <c r="X130" i="8"/>
  <c r="Z130" i="8" s="1"/>
  <c r="S130" i="8"/>
  <c r="AH129" i="8"/>
  <c r="W129" i="8"/>
  <c r="V129" i="8"/>
  <c r="X129" i="8"/>
  <c r="Z129" i="8" s="1"/>
  <c r="S129" i="8"/>
  <c r="AH128" i="8"/>
  <c r="W128" i="8"/>
  <c r="V128" i="8"/>
  <c r="X128" i="8"/>
  <c r="Z128" i="8" s="1"/>
  <c r="S128" i="8"/>
  <c r="AH127" i="8"/>
  <c r="W127" i="8"/>
  <c r="V127" i="8"/>
  <c r="X127" i="8"/>
  <c r="Z127" i="8" s="1"/>
  <c r="S127" i="8"/>
  <c r="AH126" i="8"/>
  <c r="W126" i="8"/>
  <c r="V126" i="8"/>
  <c r="X126" i="8"/>
  <c r="Z126" i="8" s="1"/>
  <c r="S126" i="8"/>
  <c r="AH125" i="8"/>
  <c r="W125" i="8"/>
  <c r="V125" i="8"/>
  <c r="X125" i="8"/>
  <c r="Z125" i="8" s="1"/>
  <c r="S125" i="8"/>
  <c r="AH124" i="8"/>
  <c r="V124" i="8"/>
  <c r="AG124" i="8" s="1"/>
  <c r="X124" i="8"/>
  <c r="Z124" i="8" s="1"/>
  <c r="S124" i="8"/>
  <c r="AH123" i="8"/>
  <c r="W123" i="8"/>
  <c r="V123" i="8"/>
  <c r="AG123" i="8" s="1"/>
  <c r="X123" i="8"/>
  <c r="Z123" i="8" s="1"/>
  <c r="S123" i="8"/>
  <c r="AH122" i="8"/>
  <c r="V122" i="8"/>
  <c r="AG122" i="8" s="1"/>
  <c r="X122" i="8"/>
  <c r="Z122" i="8" s="1"/>
  <c r="S122" i="8"/>
  <c r="AH121" i="8"/>
  <c r="V121" i="8"/>
  <c r="AG121" i="8" s="1"/>
  <c r="X121" i="8"/>
  <c r="Z121" i="8" s="1"/>
  <c r="S121" i="8"/>
  <c r="AH120" i="8"/>
  <c r="W120" i="8"/>
  <c r="V120" i="8"/>
  <c r="AG120" i="8" s="1"/>
  <c r="X120" i="8"/>
  <c r="Z120" i="8" s="1"/>
  <c r="S120" i="8"/>
  <c r="AH119" i="8"/>
  <c r="W119" i="8"/>
  <c r="V119" i="8"/>
  <c r="AG119" i="8" s="1"/>
  <c r="X119" i="8"/>
  <c r="Z119" i="8" s="1"/>
  <c r="S119" i="8"/>
  <c r="AH118" i="8"/>
  <c r="V118" i="8"/>
  <c r="AG118" i="8" s="1"/>
  <c r="X118" i="8"/>
  <c r="Z118" i="8" s="1"/>
  <c r="S118" i="8"/>
  <c r="AH117" i="8"/>
  <c r="V117" i="8"/>
  <c r="AG117" i="8" s="1"/>
  <c r="X117" i="8"/>
  <c r="Z117" i="8" s="1"/>
  <c r="S117" i="8"/>
  <c r="AH116" i="8"/>
  <c r="W116" i="8"/>
  <c r="V116" i="8"/>
  <c r="AG116" i="8" s="1"/>
  <c r="X116" i="8"/>
  <c r="Z116" i="8" s="1"/>
  <c r="AH115" i="8"/>
  <c r="V115" i="8"/>
  <c r="AG115" i="8" s="1"/>
  <c r="X115" i="8"/>
  <c r="Z115" i="8" s="1"/>
  <c r="S115" i="8"/>
  <c r="AH114" i="8"/>
  <c r="W114" i="8"/>
  <c r="V114" i="8"/>
  <c r="AG114" i="8" s="1"/>
  <c r="X114" i="8"/>
  <c r="Z114" i="8" s="1"/>
  <c r="S114" i="8"/>
  <c r="AH113" i="8"/>
  <c r="V113" i="8"/>
  <c r="AG113" i="8" s="1"/>
  <c r="X113" i="8"/>
  <c r="Z113" i="8" s="1"/>
  <c r="S113" i="8"/>
  <c r="AH112" i="8"/>
  <c r="W112" i="8"/>
  <c r="V112" i="8"/>
  <c r="AG112" i="8" s="1"/>
  <c r="X112" i="8"/>
  <c r="Z112" i="8" s="1"/>
  <c r="S112" i="8"/>
  <c r="AH111" i="8"/>
  <c r="V111" i="8"/>
  <c r="AG111" i="8" s="1"/>
  <c r="X111" i="8"/>
  <c r="Z111" i="8" s="1"/>
  <c r="S111" i="8"/>
  <c r="AH110" i="8"/>
  <c r="W110" i="8"/>
  <c r="V110" i="8"/>
  <c r="AG110" i="8" s="1"/>
  <c r="X110" i="8"/>
  <c r="Z110" i="8" s="1"/>
  <c r="S110" i="8"/>
  <c r="AH109" i="8"/>
  <c r="W109" i="8"/>
  <c r="V109" i="8"/>
  <c r="AG109" i="8" s="1"/>
  <c r="X109" i="8"/>
  <c r="Z109" i="8" s="1"/>
  <c r="S109" i="8"/>
  <c r="Q109" i="8"/>
  <c r="AH108" i="8"/>
  <c r="W108" i="8"/>
  <c r="V108" i="8"/>
  <c r="AG108" i="8" s="1"/>
  <c r="X108" i="8"/>
  <c r="Z108" i="8" s="1"/>
  <c r="S108" i="8"/>
  <c r="Q108" i="8"/>
  <c r="AH107" i="8"/>
  <c r="V107" i="8"/>
  <c r="AG107" i="8" s="1"/>
  <c r="X107" i="8"/>
  <c r="Z107" i="8" s="1"/>
  <c r="S107" i="8"/>
  <c r="Q107" i="8"/>
  <c r="AH106" i="8"/>
  <c r="W106" i="8"/>
  <c r="V106" i="8"/>
  <c r="AG106" i="8" s="1"/>
  <c r="X106" i="8"/>
  <c r="Z106" i="8" s="1"/>
  <c r="S106" i="8"/>
  <c r="Q106" i="8"/>
  <c r="AH105" i="8"/>
  <c r="V105" i="8"/>
  <c r="AG105" i="8" s="1"/>
  <c r="X105" i="8"/>
  <c r="Z105" i="8" s="1"/>
  <c r="S105" i="8"/>
  <c r="Q105" i="8"/>
  <c r="AH104" i="8"/>
  <c r="W104" i="8"/>
  <c r="V104" i="8"/>
  <c r="AG104" i="8" s="1"/>
  <c r="X104" i="8"/>
  <c r="Z104" i="8" s="1"/>
  <c r="S104" i="8"/>
  <c r="Q104" i="8"/>
  <c r="AH103" i="8"/>
  <c r="W103" i="8"/>
  <c r="V103" i="8"/>
  <c r="AG103" i="8" s="1"/>
  <c r="X103" i="8"/>
  <c r="Z103" i="8" s="1"/>
  <c r="S103" i="8"/>
  <c r="AH102" i="8"/>
  <c r="V102" i="8"/>
  <c r="AG102" i="8" s="1"/>
  <c r="X102" i="8"/>
  <c r="Z102" i="8" s="1"/>
  <c r="S102" i="8"/>
  <c r="AH101" i="8"/>
  <c r="V101" i="8"/>
  <c r="AG101" i="8" s="1"/>
  <c r="X101" i="8"/>
  <c r="Z101" i="8" s="1"/>
  <c r="S101" i="8"/>
  <c r="AH100" i="8"/>
  <c r="W100" i="8"/>
  <c r="V100" i="8"/>
  <c r="AG100" i="8" s="1"/>
  <c r="X100" i="8"/>
  <c r="Z100" i="8" s="1"/>
  <c r="AH99" i="8"/>
  <c r="V99" i="8"/>
  <c r="AG99" i="8" s="1"/>
  <c r="X99" i="8"/>
  <c r="Z99" i="8" s="1"/>
  <c r="S99" i="8"/>
  <c r="AH98" i="8"/>
  <c r="W98" i="8"/>
  <c r="V98" i="8"/>
  <c r="AG98" i="8" s="1"/>
  <c r="X98" i="8"/>
  <c r="Z98" i="8" s="1"/>
  <c r="S98" i="8"/>
  <c r="AH97" i="8"/>
  <c r="V97" i="8"/>
  <c r="AG97" i="8" s="1"/>
  <c r="X97" i="8"/>
  <c r="Z97" i="8" s="1"/>
  <c r="S97" i="8"/>
  <c r="AH96" i="8"/>
  <c r="W96" i="8"/>
  <c r="V96" i="8"/>
  <c r="AG96" i="8" s="1"/>
  <c r="X96" i="8"/>
  <c r="Z96" i="8" s="1"/>
  <c r="S96" i="8"/>
  <c r="AH95" i="8"/>
  <c r="V95" i="8"/>
  <c r="AG95" i="8" s="1"/>
  <c r="X95" i="8"/>
  <c r="Z95" i="8" s="1"/>
  <c r="S95" i="8"/>
  <c r="AH94" i="8"/>
  <c r="W94" i="8"/>
  <c r="V94" i="8"/>
  <c r="AG94" i="8" s="1"/>
  <c r="X94" i="8"/>
  <c r="Z94" i="8" s="1"/>
  <c r="S94" i="8"/>
  <c r="AH93" i="8"/>
  <c r="V93" i="8"/>
  <c r="AG93" i="8" s="1"/>
  <c r="X93" i="8"/>
  <c r="Z93" i="8" s="1"/>
  <c r="S93" i="8"/>
  <c r="AH92" i="8"/>
  <c r="W92" i="8"/>
  <c r="V92" i="8"/>
  <c r="AG92" i="8" s="1"/>
  <c r="X92" i="8"/>
  <c r="Z92" i="8" s="1"/>
  <c r="S92" i="8"/>
  <c r="AH91" i="8"/>
  <c r="V91" i="8"/>
  <c r="AG91" i="8" s="1"/>
  <c r="X91" i="8"/>
  <c r="Z91" i="8" s="1"/>
  <c r="S91" i="8"/>
  <c r="AH90" i="8"/>
  <c r="V90" i="8"/>
  <c r="AG90" i="8" s="1"/>
  <c r="X90" i="8"/>
  <c r="Z90" i="8" s="1"/>
  <c r="S90" i="8"/>
  <c r="AH89" i="8"/>
  <c r="V89" i="8"/>
  <c r="AG89" i="8" s="1"/>
  <c r="X89" i="8"/>
  <c r="Z89" i="8" s="1"/>
  <c r="S89" i="8"/>
  <c r="AH88" i="8"/>
  <c r="W88" i="8"/>
  <c r="V88" i="8"/>
  <c r="AG88" i="8" s="1"/>
  <c r="X88" i="8"/>
  <c r="Z88" i="8" s="1"/>
  <c r="S88" i="8"/>
  <c r="AH87" i="8"/>
  <c r="V87" i="8"/>
  <c r="W87" i="8" s="1"/>
  <c r="X87" i="8"/>
  <c r="Z87" i="8" s="1"/>
  <c r="S87" i="8"/>
  <c r="K87" i="8"/>
  <c r="AH86" i="8"/>
  <c r="V86" i="8"/>
  <c r="W86" i="8" s="1"/>
  <c r="X86" i="8"/>
  <c r="Z86" i="8" s="1"/>
  <c r="S86" i="8"/>
  <c r="K86" i="8"/>
  <c r="AH85" i="8"/>
  <c r="V85" i="8"/>
  <c r="W85" i="8" s="1"/>
  <c r="X85" i="8"/>
  <c r="Z85" i="8" s="1"/>
  <c r="S85" i="8"/>
  <c r="K85" i="8"/>
  <c r="AH84" i="8"/>
  <c r="W84" i="8"/>
  <c r="V84" i="8"/>
  <c r="AG84" i="8" s="1"/>
  <c r="X84" i="8"/>
  <c r="Z84" i="8" s="1"/>
  <c r="S84" i="8"/>
  <c r="K84" i="8"/>
  <c r="AH83" i="8"/>
  <c r="V83" i="8"/>
  <c r="W83" i="8" s="1"/>
  <c r="X83" i="8"/>
  <c r="Z83" i="8" s="1"/>
  <c r="S83" i="8"/>
  <c r="K83" i="8"/>
  <c r="AH82" i="8"/>
  <c r="V82" i="8"/>
  <c r="W82" i="8" s="1"/>
  <c r="X82" i="8"/>
  <c r="Z82" i="8" s="1"/>
  <c r="S82" i="8"/>
  <c r="K82" i="8"/>
  <c r="AH81" i="8"/>
  <c r="V81" i="8"/>
  <c r="W81" i="8" s="1"/>
  <c r="X81" i="8"/>
  <c r="Z81" i="8" s="1"/>
  <c r="S81" i="8"/>
  <c r="K81" i="8"/>
  <c r="AH80" i="8"/>
  <c r="V80" i="8"/>
  <c r="AG80" i="8" s="1"/>
  <c r="X80" i="8"/>
  <c r="Z80" i="8" s="1"/>
  <c r="S80" i="8"/>
  <c r="K80" i="8"/>
  <c r="AH79" i="8"/>
  <c r="V79" i="8"/>
  <c r="W79" i="8" s="1"/>
  <c r="X79" i="8"/>
  <c r="Z79" i="8" s="1"/>
  <c r="S79" i="8"/>
  <c r="K79" i="8"/>
  <c r="AH78" i="8"/>
  <c r="V78" i="8"/>
  <c r="W78" i="8" s="1"/>
  <c r="X78" i="8"/>
  <c r="Z78" i="8" s="1"/>
  <c r="S78" i="8"/>
  <c r="K78" i="8"/>
  <c r="AH77" i="8"/>
  <c r="V77" i="8"/>
  <c r="W77" i="8" s="1"/>
  <c r="X77" i="8"/>
  <c r="Z77" i="8" s="1"/>
  <c r="S77" i="8"/>
  <c r="K77" i="8"/>
  <c r="AH76" i="8"/>
  <c r="V76" i="8"/>
  <c r="AG76" i="8" s="1"/>
  <c r="X76" i="8"/>
  <c r="Z76" i="8" s="1"/>
  <c r="S76" i="8"/>
  <c r="K76" i="8"/>
  <c r="AH75" i="8"/>
  <c r="V75" i="8"/>
  <c r="W75" i="8" s="1"/>
  <c r="X75" i="8"/>
  <c r="Z75" i="8" s="1"/>
  <c r="S75" i="8"/>
  <c r="K75" i="8"/>
  <c r="AH74" i="8"/>
  <c r="V74" i="8"/>
  <c r="W74" i="8" s="1"/>
  <c r="X74" i="8"/>
  <c r="Z74" i="8" s="1"/>
  <c r="S74" i="8"/>
  <c r="K74" i="8"/>
  <c r="AH73" i="8"/>
  <c r="V73" i="8"/>
  <c r="W73" i="8" s="1"/>
  <c r="X73" i="8"/>
  <c r="Z73" i="8" s="1"/>
  <c r="S73" i="8"/>
  <c r="K73" i="8"/>
  <c r="AH72" i="8"/>
  <c r="V72" i="8"/>
  <c r="AG72" i="8" s="1"/>
  <c r="X72" i="8"/>
  <c r="Z72" i="8" s="1"/>
  <c r="S72" i="8"/>
  <c r="K72" i="8"/>
  <c r="AH71" i="8"/>
  <c r="V71" i="8"/>
  <c r="W71" i="8" s="1"/>
  <c r="X71" i="8"/>
  <c r="Z71" i="8" s="1"/>
  <c r="S71" i="8"/>
  <c r="K71" i="8"/>
  <c r="AH70" i="8"/>
  <c r="V70" i="8"/>
  <c r="AG70" i="8" s="1"/>
  <c r="X70" i="8"/>
  <c r="Z70" i="8" s="1"/>
  <c r="S70" i="8"/>
  <c r="K70" i="8"/>
  <c r="AH69" i="8"/>
  <c r="V69" i="8"/>
  <c r="AG69" i="8" s="1"/>
  <c r="X69" i="8"/>
  <c r="Z69" i="8" s="1"/>
  <c r="S69" i="8"/>
  <c r="K69" i="8"/>
  <c r="AH68" i="8"/>
  <c r="V68" i="8"/>
  <c r="AG68" i="8" s="1"/>
  <c r="X68" i="8"/>
  <c r="Z68" i="8" s="1"/>
  <c r="S68" i="8"/>
  <c r="K68" i="8"/>
  <c r="AH67" i="8"/>
  <c r="AG67" i="8"/>
  <c r="V67" i="8"/>
  <c r="W67" i="8" s="1"/>
  <c r="X67" i="8"/>
  <c r="Z67" i="8" s="1"/>
  <c r="S67" i="8"/>
  <c r="K67" i="8"/>
  <c r="AH66" i="8"/>
  <c r="V66" i="8"/>
  <c r="AG66" i="8" s="1"/>
  <c r="X66" i="8"/>
  <c r="Z66" i="8" s="1"/>
  <c r="S66" i="8"/>
  <c r="K66" i="8"/>
  <c r="AH65" i="8"/>
  <c r="V65" i="8"/>
  <c r="AG65" i="8" s="1"/>
  <c r="X65" i="8"/>
  <c r="Z65" i="8" s="1"/>
  <c r="S65" i="8"/>
  <c r="K65" i="8"/>
  <c r="AH64" i="8"/>
  <c r="V64" i="8"/>
  <c r="AG64" i="8" s="1"/>
  <c r="X64" i="8"/>
  <c r="Z64" i="8" s="1"/>
  <c r="S64" i="8"/>
  <c r="K64" i="8"/>
  <c r="AH63" i="8"/>
  <c r="V63" i="8"/>
  <c r="W63" i="8" s="1"/>
  <c r="X63" i="8"/>
  <c r="Z63" i="8" s="1"/>
  <c r="S63" i="8"/>
  <c r="K63" i="8"/>
  <c r="AH62" i="8"/>
  <c r="W62" i="8"/>
  <c r="V62" i="8"/>
  <c r="AG62" i="8" s="1"/>
  <c r="X62" i="8"/>
  <c r="Z62" i="8" s="1"/>
  <c r="S62" i="8"/>
  <c r="K62" i="8"/>
  <c r="AH61" i="8"/>
  <c r="V61" i="8"/>
  <c r="AG61" i="8" s="1"/>
  <c r="X61" i="8"/>
  <c r="Z61" i="8" s="1"/>
  <c r="S61" i="8"/>
  <c r="K61" i="8"/>
  <c r="AH60" i="8"/>
  <c r="V60" i="8"/>
  <c r="AG60" i="8" s="1"/>
  <c r="X60" i="8"/>
  <c r="Z60" i="8" s="1"/>
  <c r="S60" i="8"/>
  <c r="K60" i="8"/>
  <c r="AH59" i="8"/>
  <c r="AG59" i="8"/>
  <c r="V59" i="8"/>
  <c r="W59" i="8" s="1"/>
  <c r="X59" i="8"/>
  <c r="Z59" i="8" s="1"/>
  <c r="S59" i="8"/>
  <c r="K59" i="8"/>
  <c r="AH58" i="8"/>
  <c r="V58" i="8"/>
  <c r="AG58" i="8" s="1"/>
  <c r="X58" i="8"/>
  <c r="Z58" i="8" s="1"/>
  <c r="S58" i="8"/>
  <c r="K58" i="8"/>
  <c r="AH57" i="8"/>
  <c r="V57" i="8"/>
  <c r="AG57" i="8" s="1"/>
  <c r="X57" i="8"/>
  <c r="Z57" i="8" s="1"/>
  <c r="S57" i="8"/>
  <c r="K57" i="8"/>
  <c r="AH56" i="8"/>
  <c r="V56" i="8"/>
  <c r="AG56" i="8" s="1"/>
  <c r="X56" i="8"/>
  <c r="Z56" i="8" s="1"/>
  <c r="S56" i="8"/>
  <c r="K56" i="8"/>
  <c r="AH55" i="8"/>
  <c r="AG55" i="8"/>
  <c r="V55" i="8"/>
  <c r="W55" i="8" s="1"/>
  <c r="T55" i="8"/>
  <c r="X55" i="8" s="1"/>
  <c r="Z55" i="8" s="1"/>
  <c r="S55" i="8"/>
  <c r="AH54" i="8"/>
  <c r="V54" i="8"/>
  <c r="AG54" i="8" s="1"/>
  <c r="T54" i="8"/>
  <c r="X54" i="8" s="1"/>
  <c r="Z54" i="8" s="1"/>
  <c r="S54" i="8"/>
  <c r="K54" i="8"/>
  <c r="AH53" i="8"/>
  <c r="V53" i="8"/>
  <c r="AG53" i="8" s="1"/>
  <c r="T53" i="8"/>
  <c r="X53" i="8" s="1"/>
  <c r="Z53" i="8" s="1"/>
  <c r="S53" i="8"/>
  <c r="K53" i="8"/>
  <c r="AH52" i="8"/>
  <c r="W52" i="8"/>
  <c r="V52" i="8"/>
  <c r="AG52" i="8" s="1"/>
  <c r="T52" i="8"/>
  <c r="X52" i="8" s="1"/>
  <c r="Z52" i="8" s="1"/>
  <c r="S52" i="8"/>
  <c r="K52" i="8"/>
  <c r="AH51" i="8"/>
  <c r="V51" i="8"/>
  <c r="W51" i="8" s="1"/>
  <c r="T51" i="8"/>
  <c r="X51" i="8" s="1"/>
  <c r="Z51" i="8" s="1"/>
  <c r="S51" i="8"/>
  <c r="K51" i="8"/>
  <c r="AH50" i="8"/>
  <c r="V50" i="8"/>
  <c r="AG50" i="8" s="1"/>
  <c r="T50" i="8"/>
  <c r="X50" i="8" s="1"/>
  <c r="Z50" i="8" s="1"/>
  <c r="S50" i="8"/>
  <c r="K50" i="8"/>
  <c r="AH49" i="8"/>
  <c r="V49" i="8"/>
  <c r="AG49" i="8" s="1"/>
  <c r="T49" i="8"/>
  <c r="X49" i="8" s="1"/>
  <c r="Z49" i="8" s="1"/>
  <c r="S49" i="8"/>
  <c r="K49" i="8"/>
  <c r="AH48" i="8"/>
  <c r="V48" i="8"/>
  <c r="AG48" i="8" s="1"/>
  <c r="T48" i="8"/>
  <c r="X48" i="8" s="1"/>
  <c r="Z48" i="8" s="1"/>
  <c r="S48" i="8"/>
  <c r="K48" i="8"/>
  <c r="AH47" i="8"/>
  <c r="V47" i="8"/>
  <c r="W47" i="8" s="1"/>
  <c r="T47" i="8"/>
  <c r="X47" i="8" s="1"/>
  <c r="Z47" i="8" s="1"/>
  <c r="S47" i="8"/>
  <c r="K47" i="8"/>
  <c r="AH46" i="8"/>
  <c r="W46" i="8"/>
  <c r="V46" i="8"/>
  <c r="AG46" i="8" s="1"/>
  <c r="T46" i="8"/>
  <c r="X46" i="8" s="1"/>
  <c r="Z46" i="8" s="1"/>
  <c r="S46" i="8"/>
  <c r="K46" i="8"/>
  <c r="AH45" i="8"/>
  <c r="V45" i="8"/>
  <c r="AG45" i="8" s="1"/>
  <c r="T45" i="8"/>
  <c r="X45" i="8" s="1"/>
  <c r="Z45" i="8" s="1"/>
  <c r="S45" i="8"/>
  <c r="K45" i="8"/>
  <c r="AH44" i="8"/>
  <c r="V44" i="8"/>
  <c r="AG44" i="8" s="1"/>
  <c r="T44" i="8"/>
  <c r="X44" i="8" s="1"/>
  <c r="Z44" i="8" s="1"/>
  <c r="S44" i="8"/>
  <c r="K44" i="8"/>
  <c r="AH43" i="8"/>
  <c r="V43" i="8"/>
  <c r="W43" i="8" s="1"/>
  <c r="T43" i="8"/>
  <c r="X43" i="8" s="1"/>
  <c r="Z43" i="8" s="1"/>
  <c r="S43" i="8"/>
  <c r="K43" i="8"/>
  <c r="AH42" i="8"/>
  <c r="V42" i="8"/>
  <c r="AG42" i="8" s="1"/>
  <c r="T42" i="8"/>
  <c r="X42" i="8" s="1"/>
  <c r="Z42" i="8" s="1"/>
  <c r="S42" i="8"/>
  <c r="K42" i="8"/>
  <c r="AH41" i="8"/>
  <c r="V41" i="8"/>
  <c r="AG41" i="8" s="1"/>
  <c r="T41" i="8"/>
  <c r="X41" i="8" s="1"/>
  <c r="Z41" i="8" s="1"/>
  <c r="S41" i="8"/>
  <c r="K41" i="8"/>
  <c r="AH40" i="8"/>
  <c r="W40" i="8"/>
  <c r="V40" i="8"/>
  <c r="AG40" i="8" s="1"/>
  <c r="T40" i="8"/>
  <c r="X40" i="8" s="1"/>
  <c r="Z40" i="8" s="1"/>
  <c r="S40" i="8"/>
  <c r="K40" i="8"/>
  <c r="AH39" i="8"/>
  <c r="AG39" i="8"/>
  <c r="V39" i="8"/>
  <c r="W39" i="8" s="1"/>
  <c r="T39" i="8"/>
  <c r="X39" i="8" s="1"/>
  <c r="Z39" i="8" s="1"/>
  <c r="S39" i="8"/>
  <c r="K39" i="8"/>
  <c r="AH38" i="8"/>
  <c r="W38" i="8"/>
  <c r="V38" i="8"/>
  <c r="AG38" i="8" s="1"/>
  <c r="T38" i="8"/>
  <c r="X38" i="8" s="1"/>
  <c r="Z38" i="8" s="1"/>
  <c r="S38" i="8"/>
  <c r="K38" i="8"/>
  <c r="AH37" i="8"/>
  <c r="V37" i="8"/>
  <c r="AG37" i="8" s="1"/>
  <c r="T37" i="8"/>
  <c r="X37" i="8" s="1"/>
  <c r="Z37" i="8" s="1"/>
  <c r="S37" i="8"/>
  <c r="K37" i="8"/>
  <c r="AH36" i="8"/>
  <c r="V36" i="8"/>
  <c r="AG36" i="8" s="1"/>
  <c r="T36" i="8"/>
  <c r="X36" i="8" s="1"/>
  <c r="Z36" i="8" s="1"/>
  <c r="S36" i="8"/>
  <c r="K36" i="8"/>
  <c r="AH35" i="8"/>
  <c r="AG35" i="8"/>
  <c r="V35" i="8"/>
  <c r="W35" i="8" s="1"/>
  <c r="T35" i="8"/>
  <c r="X35" i="8" s="1"/>
  <c r="Z35" i="8" s="1"/>
  <c r="S35" i="8"/>
  <c r="K35" i="8"/>
  <c r="V34" i="8"/>
  <c r="AG34" i="8" s="1"/>
  <c r="T34" i="8"/>
  <c r="X34" i="8" s="1"/>
  <c r="Z34" i="8" s="1"/>
  <c r="S34" i="8"/>
  <c r="K34" i="8"/>
  <c r="AH33" i="8"/>
  <c r="V33" i="8"/>
  <c r="AG33" i="8" s="1"/>
  <c r="T33" i="8"/>
  <c r="X33" i="8" s="1"/>
  <c r="Z33" i="8" s="1"/>
  <c r="S33" i="8"/>
  <c r="K33" i="8"/>
  <c r="AH32" i="8"/>
  <c r="W32" i="8"/>
  <c r="V32" i="8"/>
  <c r="AG32" i="8" s="1"/>
  <c r="T32" i="8"/>
  <c r="X32" i="8" s="1"/>
  <c r="Z32" i="8" s="1"/>
  <c r="S32" i="8"/>
  <c r="K32" i="8"/>
  <c r="AH31" i="8"/>
  <c r="V31" i="8"/>
  <c r="W31" i="8" s="1"/>
  <c r="T31" i="8"/>
  <c r="X31" i="8" s="1"/>
  <c r="Z31" i="8" s="1"/>
  <c r="S31" i="8"/>
  <c r="K31" i="8"/>
  <c r="AH30" i="8"/>
  <c r="V30" i="8"/>
  <c r="AG30" i="8" s="1"/>
  <c r="T30" i="8"/>
  <c r="X30" i="8" s="1"/>
  <c r="Z30" i="8" s="1"/>
  <c r="S30" i="8"/>
  <c r="K30" i="8"/>
  <c r="AH29" i="8"/>
  <c r="V29" i="8"/>
  <c r="AG29" i="8" s="1"/>
  <c r="T29" i="8"/>
  <c r="X29" i="8" s="1"/>
  <c r="Z29" i="8" s="1"/>
  <c r="S29" i="8"/>
  <c r="K29" i="8"/>
  <c r="AH28" i="8"/>
  <c r="W28" i="8"/>
  <c r="V28" i="8"/>
  <c r="AG28" i="8" s="1"/>
  <c r="T28" i="8"/>
  <c r="X28" i="8" s="1"/>
  <c r="Z28" i="8" s="1"/>
  <c r="S28" i="8"/>
  <c r="K28" i="8"/>
  <c r="AH27" i="8"/>
  <c r="V27" i="8"/>
  <c r="W27" i="8" s="1"/>
  <c r="T27" i="8"/>
  <c r="X27" i="8" s="1"/>
  <c r="Z27" i="8" s="1"/>
  <c r="S27" i="8"/>
  <c r="K27" i="8"/>
  <c r="AH26" i="8"/>
  <c r="W26" i="8"/>
  <c r="V26" i="8"/>
  <c r="AG26" i="8" s="1"/>
  <c r="T26" i="8"/>
  <c r="X26" i="8" s="1"/>
  <c r="Z26" i="8" s="1"/>
  <c r="S26" i="8"/>
  <c r="K26" i="8"/>
  <c r="AH25" i="8"/>
  <c r="V25" i="8"/>
  <c r="AG25" i="8" s="1"/>
  <c r="T25" i="8"/>
  <c r="X25" i="8" s="1"/>
  <c r="Z25" i="8" s="1"/>
  <c r="S25" i="8"/>
  <c r="K25" i="8"/>
  <c r="AH24" i="8"/>
  <c r="V24" i="8"/>
  <c r="AG24" i="8" s="1"/>
  <c r="T24" i="8"/>
  <c r="X24" i="8" s="1"/>
  <c r="Z24" i="8" s="1"/>
  <c r="S24" i="8"/>
  <c r="K24" i="8"/>
  <c r="AH23" i="8"/>
  <c r="V23" i="8"/>
  <c r="W23" i="8" s="1"/>
  <c r="T23" i="8"/>
  <c r="X23" i="8" s="1"/>
  <c r="Z23" i="8" s="1"/>
  <c r="S23" i="8"/>
  <c r="K23" i="8"/>
  <c r="AH22" i="8"/>
  <c r="V22" i="8"/>
  <c r="AG22" i="8" s="1"/>
  <c r="T22" i="8"/>
  <c r="X22" i="8" s="1"/>
  <c r="Z22" i="8" s="1"/>
  <c r="S22" i="8"/>
  <c r="K22" i="8"/>
  <c r="AH21" i="8"/>
  <c r="V21" i="8"/>
  <c r="AG21" i="8" s="1"/>
  <c r="T21" i="8"/>
  <c r="X21" i="8" s="1"/>
  <c r="Z21" i="8" s="1"/>
  <c r="S21" i="8"/>
  <c r="K21" i="8"/>
  <c r="AH20" i="8"/>
  <c r="W20" i="8"/>
  <c r="V20" i="8"/>
  <c r="AG20" i="8" s="1"/>
  <c r="T20" i="8"/>
  <c r="X20" i="8" s="1"/>
  <c r="Z20" i="8" s="1"/>
  <c r="S20" i="8"/>
  <c r="K20" i="8"/>
  <c r="AH19" i="8"/>
  <c r="V19" i="8"/>
  <c r="W19" i="8" s="1"/>
  <c r="T19" i="8"/>
  <c r="X19" i="8" s="1"/>
  <c r="Z19" i="8" s="1"/>
  <c r="S19" i="8"/>
  <c r="K19" i="8"/>
  <c r="AH18" i="8"/>
  <c r="V18" i="8"/>
  <c r="AG18" i="8" s="1"/>
  <c r="T18" i="8"/>
  <c r="X18" i="8" s="1"/>
  <c r="Z18" i="8" s="1"/>
  <c r="S18" i="8"/>
  <c r="K18" i="8"/>
  <c r="AH17" i="8"/>
  <c r="V17" i="8"/>
  <c r="AG17" i="8" s="1"/>
  <c r="T17" i="8"/>
  <c r="X17" i="8" s="1"/>
  <c r="Z17" i="8" s="1"/>
  <c r="S17" i="8"/>
  <c r="K17" i="8"/>
  <c r="AH16" i="8"/>
  <c r="V16" i="8"/>
  <c r="AG16" i="8" s="1"/>
  <c r="T16" i="8"/>
  <c r="X16" i="8" s="1"/>
  <c r="Z16" i="8" s="1"/>
  <c r="S16" i="8"/>
  <c r="K16" i="8"/>
  <c r="AH15" i="8"/>
  <c r="V15" i="8"/>
  <c r="W15" i="8" s="1"/>
  <c r="T15" i="8"/>
  <c r="X15" i="8" s="1"/>
  <c r="Z15" i="8" s="1"/>
  <c r="S15" i="8"/>
  <c r="K15" i="8"/>
  <c r="AH14" i="8"/>
  <c r="V14" i="8"/>
  <c r="AG14" i="8" s="1"/>
  <c r="T14" i="8"/>
  <c r="X14" i="8" s="1"/>
  <c r="Z14" i="8" s="1"/>
  <c r="S14" i="8"/>
  <c r="K14" i="8"/>
  <c r="AH13" i="8"/>
  <c r="V13" i="8"/>
  <c r="AG13" i="8" s="1"/>
  <c r="T13" i="8"/>
  <c r="X13" i="8" s="1"/>
  <c r="Z13" i="8" s="1"/>
  <c r="S13" i="8"/>
  <c r="K13" i="8"/>
  <c r="AH12" i="8"/>
  <c r="V12" i="8"/>
  <c r="AG12" i="8" s="1"/>
  <c r="T12" i="8"/>
  <c r="X12" i="8" s="1"/>
  <c r="Z12" i="8" s="1"/>
  <c r="S12" i="8"/>
  <c r="K12" i="8"/>
  <c r="AH11" i="8"/>
  <c r="V11" i="8"/>
  <c r="W11" i="8" s="1"/>
  <c r="T11" i="8"/>
  <c r="X11" i="8" s="1"/>
  <c r="Z11" i="8" s="1"/>
  <c r="S11" i="8"/>
  <c r="K11" i="8"/>
  <c r="AH10" i="8"/>
  <c r="W10" i="8"/>
  <c r="V10" i="8"/>
  <c r="AG10" i="8" s="1"/>
  <c r="T10" i="8"/>
  <c r="X10" i="8" s="1"/>
  <c r="Z10" i="8" s="1"/>
  <c r="S10" i="8"/>
  <c r="K10" i="8"/>
  <c r="AH9" i="8"/>
  <c r="V9" i="8"/>
  <c r="AG9" i="8" s="1"/>
  <c r="T9" i="8"/>
  <c r="X9" i="8" s="1"/>
  <c r="Z9" i="8" s="1"/>
  <c r="S9" i="8"/>
  <c r="K9" i="8"/>
  <c r="AH8" i="8"/>
  <c r="V8" i="8"/>
  <c r="AG8" i="8" s="1"/>
  <c r="T8" i="8"/>
  <c r="X8" i="8" s="1"/>
  <c r="Z8" i="8" s="1"/>
  <c r="S8" i="8"/>
  <c r="K8" i="8"/>
  <c r="AH7" i="8"/>
  <c r="AG7" i="8"/>
  <c r="V7" i="8"/>
  <c r="W7" i="8" s="1"/>
  <c r="T7" i="8"/>
  <c r="X7" i="8" s="1"/>
  <c r="Z7" i="8" s="1"/>
  <c r="S7" i="8"/>
  <c r="K7" i="8"/>
  <c r="AH6" i="8"/>
  <c r="V6" i="8"/>
  <c r="AG6" i="8" s="1"/>
  <c r="T6" i="8"/>
  <c r="X6" i="8" s="1"/>
  <c r="Z6" i="8" s="1"/>
  <c r="S6" i="8"/>
  <c r="K6" i="8"/>
  <c r="AH5" i="8"/>
  <c r="V5" i="8"/>
  <c r="W5" i="8" s="1"/>
  <c r="T5" i="8"/>
  <c r="X5" i="8" s="1"/>
  <c r="Z5" i="8" s="1"/>
  <c r="S5" i="8"/>
  <c r="K5" i="8"/>
  <c r="AH4" i="8"/>
  <c r="V4" i="8"/>
  <c r="AG4" i="8" s="1"/>
  <c r="T4" i="8"/>
  <c r="X4" i="8" s="1"/>
  <c r="Z4" i="8" s="1"/>
  <c r="S4" i="8"/>
  <c r="K4" i="8"/>
  <c r="AH3" i="8"/>
  <c r="V3" i="8"/>
  <c r="W3" i="8" s="1"/>
  <c r="X3" i="8"/>
  <c r="Z3" i="8" s="1"/>
  <c r="K3" i="8"/>
  <c r="AH2" i="8"/>
  <c r="V2" i="8"/>
  <c r="W2" i="8" s="1"/>
  <c r="T2" i="8"/>
  <c r="X2" i="8" s="1"/>
  <c r="Z2" i="8" s="1"/>
  <c r="S2" i="8"/>
  <c r="K2" i="8"/>
  <c r="AL267" i="7"/>
  <c r="AN267" i="7" s="1"/>
  <c r="AI267" i="7"/>
  <c r="AH267" i="7"/>
  <c r="AK267" i="7" s="1"/>
  <c r="AL266" i="7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H261" i="7"/>
  <c r="AK261" i="7" s="1"/>
  <c r="AL260" i="7"/>
  <c r="AN260" i="7" s="1"/>
  <c r="AI260" i="7"/>
  <c r="AH260" i="7"/>
  <c r="AK260" i="7" s="1"/>
  <c r="AL259" i="7"/>
  <c r="AN259" i="7" s="1"/>
  <c r="AH259" i="7"/>
  <c r="AK259" i="7" s="1"/>
  <c r="AL258" i="7"/>
  <c r="AN258" i="7" s="1"/>
  <c r="AI258" i="7"/>
  <c r="AH258" i="7"/>
  <c r="AL257" i="7"/>
  <c r="AN257" i="7" s="1"/>
  <c r="AI257" i="7"/>
  <c r="AH257" i="7"/>
  <c r="AK257" i="7" s="1"/>
  <c r="AL256" i="7"/>
  <c r="AN256" i="7" s="1"/>
  <c r="AI256" i="7"/>
  <c r="AH256" i="7"/>
  <c r="AK256" i="7" s="1"/>
  <c r="AL255" i="7"/>
  <c r="AN255" i="7" s="1"/>
  <c r="AI255" i="7"/>
  <c r="AH255" i="7"/>
  <c r="AK255" i="7" s="1"/>
  <c r="AL254" i="7"/>
  <c r="AN254" i="7" s="1"/>
  <c r="AI254" i="7"/>
  <c r="AH254" i="7"/>
  <c r="AK254" i="7" s="1"/>
  <c r="AL253" i="7"/>
  <c r="AN253" i="7" s="1"/>
  <c r="AI253" i="7"/>
  <c r="AH253" i="7"/>
  <c r="AK253" i="7" s="1"/>
  <c r="AL252" i="7"/>
  <c r="AN252" i="7" s="1"/>
  <c r="AH252" i="7"/>
  <c r="AK252" i="7" s="1"/>
  <c r="AL251" i="7"/>
  <c r="AN251" i="7" s="1"/>
  <c r="AI251" i="7"/>
  <c r="AH251" i="7"/>
  <c r="AK251" i="7" s="1"/>
  <c r="AL250" i="7"/>
  <c r="AN250" i="7" s="1"/>
  <c r="AI250" i="7"/>
  <c r="AH250" i="7"/>
  <c r="AK250" i="7" s="1"/>
  <c r="AL249" i="7"/>
  <c r="AN249" i="7" s="1"/>
  <c r="AI249" i="7"/>
  <c r="AH249" i="7"/>
  <c r="AK249" i="7" s="1"/>
  <c r="AL248" i="7"/>
  <c r="AN248" i="7" s="1"/>
  <c r="AI248" i="7"/>
  <c r="AH248" i="7"/>
  <c r="AL247" i="7"/>
  <c r="AN247" i="7" s="1"/>
  <c r="AI247" i="7"/>
  <c r="AH247" i="7"/>
  <c r="AK247" i="7" s="1"/>
  <c r="AL246" i="7"/>
  <c r="AN246" i="7" s="1"/>
  <c r="AI246" i="7"/>
  <c r="AH246" i="7"/>
  <c r="AK246" i="7" s="1"/>
  <c r="AL245" i="7"/>
  <c r="AN245" i="7" s="1"/>
  <c r="AI245" i="7"/>
  <c r="AH245" i="7"/>
  <c r="AK245" i="7" s="1"/>
  <c r="AL244" i="7"/>
  <c r="AN244" i="7" s="1"/>
  <c r="AI244" i="7"/>
  <c r="AH244" i="7"/>
  <c r="AK244" i="7" s="1"/>
  <c r="AL243" i="7"/>
  <c r="AN243" i="7" s="1"/>
  <c r="AI243" i="7"/>
  <c r="AH243" i="7"/>
  <c r="AK243" i="7" s="1"/>
  <c r="AL242" i="7"/>
  <c r="AN242" i="7" s="1"/>
  <c r="AH242" i="7"/>
  <c r="AK242" i="7" s="1"/>
  <c r="AL241" i="7"/>
  <c r="AN241" i="7" s="1"/>
  <c r="AH241" i="7"/>
  <c r="AK241" i="7" s="1"/>
  <c r="AL240" i="7"/>
  <c r="AN240" i="7" s="1"/>
  <c r="AH240" i="7"/>
  <c r="AK240" i="7" s="1"/>
  <c r="AL239" i="7"/>
  <c r="AN239" i="7" s="1"/>
  <c r="AI239" i="7"/>
  <c r="AH239" i="7"/>
  <c r="AK239" i="7" s="1"/>
  <c r="AL238" i="7"/>
  <c r="AN238" i="7" s="1"/>
  <c r="AI238" i="7"/>
  <c r="AH238" i="7"/>
  <c r="AK238" i="7" s="1"/>
  <c r="AL237" i="7"/>
  <c r="AN237" i="7" s="1"/>
  <c r="AI237" i="7"/>
  <c r="AH237" i="7"/>
  <c r="AK237" i="7" s="1"/>
  <c r="AL236" i="7"/>
  <c r="AN236" i="7" s="1"/>
  <c r="AI236" i="7"/>
  <c r="AH236" i="7"/>
  <c r="AK236" i="7" s="1"/>
  <c r="AL235" i="7"/>
  <c r="AN235" i="7" s="1"/>
  <c r="AI235" i="7"/>
  <c r="AH235" i="7"/>
  <c r="AK235" i="7" s="1"/>
  <c r="AL234" i="7"/>
  <c r="AN234" i="7" s="1"/>
  <c r="AI234" i="7"/>
  <c r="AH234" i="7"/>
  <c r="AK234" i="7" s="1"/>
  <c r="AL233" i="7"/>
  <c r="AN233" i="7" s="1"/>
  <c r="AI233" i="7"/>
  <c r="AH233" i="7"/>
  <c r="AK233" i="7" s="1"/>
  <c r="AL232" i="7"/>
  <c r="AN232" i="7" s="1"/>
  <c r="AI232" i="7"/>
  <c r="AH232" i="7"/>
  <c r="AK232" i="7" s="1"/>
  <c r="AL231" i="7"/>
  <c r="AN231" i="7" s="1"/>
  <c r="AI231" i="7"/>
  <c r="AH231" i="7"/>
  <c r="AK231" i="7" s="1"/>
  <c r="AL230" i="7"/>
  <c r="AN230" i="7" s="1"/>
  <c r="AI230" i="7"/>
  <c r="AH230" i="7"/>
  <c r="AK230" i="7" s="1"/>
  <c r="AL229" i="7"/>
  <c r="AN229" i="7" s="1"/>
  <c r="AI229" i="7"/>
  <c r="AH229" i="7"/>
  <c r="AK229" i="7" s="1"/>
  <c r="AL228" i="7"/>
  <c r="AN228" i="7" s="1"/>
  <c r="AI228" i="7"/>
  <c r="AH228" i="7"/>
  <c r="AK228" i="7" s="1"/>
  <c r="AL227" i="7"/>
  <c r="AN227" i="7" s="1"/>
  <c r="AI227" i="7"/>
  <c r="AH227" i="7"/>
  <c r="AK227" i="7" s="1"/>
  <c r="AL226" i="7"/>
  <c r="AN226" i="7" s="1"/>
  <c r="AI226" i="7"/>
  <c r="AH226" i="7"/>
  <c r="AK226" i="7" s="1"/>
  <c r="AL225" i="7"/>
  <c r="AN225" i="7" s="1"/>
  <c r="AI225" i="7"/>
  <c r="AH225" i="7"/>
  <c r="AK225" i="7" s="1"/>
  <c r="AL224" i="7"/>
  <c r="AN224" i="7" s="1"/>
  <c r="AI224" i="7"/>
  <c r="AH224" i="7"/>
  <c r="AK224" i="7" s="1"/>
  <c r="AL223" i="7"/>
  <c r="AN223" i="7" s="1"/>
  <c r="AI223" i="7"/>
  <c r="AH223" i="7"/>
  <c r="AK223" i="7" s="1"/>
  <c r="AL222" i="7"/>
  <c r="AN222" i="7" s="1"/>
  <c r="AI222" i="7"/>
  <c r="AH222" i="7"/>
  <c r="AK222" i="7" s="1"/>
  <c r="AL221" i="7"/>
  <c r="AN221" i="7" s="1"/>
  <c r="AI221" i="7"/>
  <c r="AH221" i="7"/>
  <c r="AK221" i="7" s="1"/>
  <c r="AL220" i="7"/>
  <c r="AN220" i="7" s="1"/>
  <c r="AI220" i="7"/>
  <c r="AH220" i="7"/>
  <c r="AK220" i="7" s="1"/>
  <c r="AL219" i="7"/>
  <c r="AN219" i="7" s="1"/>
  <c r="AI219" i="7"/>
  <c r="AH219" i="7"/>
  <c r="AK219" i="7" s="1"/>
  <c r="AL218" i="7"/>
  <c r="AN218" i="7" s="1"/>
  <c r="AI218" i="7"/>
  <c r="AH218" i="7"/>
  <c r="AK218" i="7" s="1"/>
  <c r="AL217" i="7"/>
  <c r="AN217" i="7" s="1"/>
  <c r="AI217" i="7"/>
  <c r="AH217" i="7"/>
  <c r="AK217" i="7" s="1"/>
  <c r="AL216" i="7"/>
  <c r="AN216" i="7" s="1"/>
  <c r="AI216" i="7"/>
  <c r="AH216" i="7"/>
  <c r="AK216" i="7" s="1"/>
  <c r="AL215" i="7"/>
  <c r="AI215" i="7"/>
  <c r="AH215" i="7"/>
  <c r="AK215" i="7" s="1"/>
  <c r="AL214" i="7"/>
  <c r="AN214" i="7" s="1"/>
  <c r="AI214" i="7"/>
  <c r="AH214" i="7"/>
  <c r="AK214" i="7" s="1"/>
  <c r="AL213" i="7"/>
  <c r="AN213" i="7" s="1"/>
  <c r="AI213" i="7"/>
  <c r="AH213" i="7"/>
  <c r="AK213" i="7" s="1"/>
  <c r="AL212" i="7"/>
  <c r="AN212" i="7" s="1"/>
  <c r="AI212" i="7"/>
  <c r="AH212" i="7"/>
  <c r="AK212" i="7" s="1"/>
  <c r="AL211" i="7"/>
  <c r="AN211" i="7" s="1"/>
  <c r="AI211" i="7"/>
  <c r="AH211" i="7"/>
  <c r="AK211" i="7" s="1"/>
  <c r="AL210" i="7"/>
  <c r="AN210" i="7" s="1"/>
  <c r="AI210" i="7"/>
  <c r="AH210" i="7"/>
  <c r="AK210" i="7" s="1"/>
  <c r="AL209" i="7"/>
  <c r="AN209" i="7" s="1"/>
  <c r="AI209" i="7"/>
  <c r="AH209" i="7"/>
  <c r="AK209" i="7" s="1"/>
  <c r="AL208" i="7"/>
  <c r="AN208" i="7" s="1"/>
  <c r="AI208" i="7"/>
  <c r="AH208" i="7"/>
  <c r="AK208" i="7" s="1"/>
  <c r="AL207" i="7"/>
  <c r="AN207" i="7" s="1"/>
  <c r="AI207" i="7"/>
  <c r="AH207" i="7"/>
  <c r="AK207" i="7" s="1"/>
  <c r="AB207" i="7"/>
  <c r="AL206" i="7"/>
  <c r="AN206" i="7" s="1"/>
  <c r="AI206" i="7"/>
  <c r="AH206" i="7"/>
  <c r="AK206" i="7" s="1"/>
  <c r="AP205" i="7"/>
  <c r="AN205" i="7"/>
  <c r="AI205" i="7"/>
  <c r="AH205" i="7"/>
  <c r="AL204" i="7"/>
  <c r="AN204" i="7" s="1"/>
  <c r="AI204" i="7"/>
  <c r="AH204" i="7"/>
  <c r="AL203" i="7"/>
  <c r="AN203" i="7" s="1"/>
  <c r="AI203" i="7"/>
  <c r="AH203" i="7"/>
  <c r="AH200" i="7"/>
  <c r="W200" i="7"/>
  <c r="V200" i="7"/>
  <c r="AG200" i="7" s="1"/>
  <c r="T200" i="7"/>
  <c r="X200" i="7" s="1"/>
  <c r="Z200" i="7" s="1"/>
  <c r="S200" i="7"/>
  <c r="Q200" i="7"/>
  <c r="K200" i="7"/>
  <c r="AH199" i="7"/>
  <c r="V199" i="7"/>
  <c r="W199" i="7" s="1"/>
  <c r="T199" i="7"/>
  <c r="X199" i="7" s="1"/>
  <c r="Z199" i="7" s="1"/>
  <c r="S199" i="7"/>
  <c r="Q199" i="7"/>
  <c r="AH198" i="7"/>
  <c r="V198" i="7"/>
  <c r="W198" i="7" s="1"/>
  <c r="T198" i="7"/>
  <c r="X198" i="7" s="1"/>
  <c r="Z198" i="7" s="1"/>
  <c r="S198" i="7"/>
  <c r="Q198" i="7"/>
  <c r="AH197" i="7"/>
  <c r="V197" i="7"/>
  <c r="W197" i="7" s="1"/>
  <c r="T197" i="7"/>
  <c r="X197" i="7" s="1"/>
  <c r="Z197" i="7" s="1"/>
  <c r="S197" i="7"/>
  <c r="Q197" i="7"/>
  <c r="AH196" i="7"/>
  <c r="V196" i="7"/>
  <c r="W196" i="7" s="1"/>
  <c r="T196" i="7"/>
  <c r="X196" i="7" s="1"/>
  <c r="Z196" i="7" s="1"/>
  <c r="S196" i="7"/>
  <c r="Q196" i="7"/>
  <c r="AH195" i="7"/>
  <c r="W195" i="7"/>
  <c r="V195" i="7"/>
  <c r="T195" i="7"/>
  <c r="X195" i="7" s="1"/>
  <c r="Z195" i="7" s="1"/>
  <c r="S195" i="7"/>
  <c r="Q195" i="7"/>
  <c r="AH194" i="7"/>
  <c r="W194" i="7"/>
  <c r="V194" i="7"/>
  <c r="T194" i="7"/>
  <c r="X194" i="7" s="1"/>
  <c r="Z194" i="7" s="1"/>
  <c r="S194" i="7"/>
  <c r="Q194" i="7"/>
  <c r="AH193" i="7"/>
  <c r="W193" i="7"/>
  <c r="V193" i="7"/>
  <c r="T193" i="7"/>
  <c r="X193" i="7" s="1"/>
  <c r="Z193" i="7" s="1"/>
  <c r="S193" i="7"/>
  <c r="Q193" i="7"/>
  <c r="AH192" i="7"/>
  <c r="W192" i="7"/>
  <c r="V192" i="7"/>
  <c r="T192" i="7"/>
  <c r="X192" i="7" s="1"/>
  <c r="Z192" i="7" s="1"/>
  <c r="S192" i="7"/>
  <c r="Q192" i="7"/>
  <c r="AH191" i="7"/>
  <c r="W191" i="7"/>
  <c r="V191" i="7"/>
  <c r="T191" i="7"/>
  <c r="X191" i="7" s="1"/>
  <c r="Z191" i="7" s="1"/>
  <c r="S191" i="7"/>
  <c r="Q191" i="7"/>
  <c r="AH190" i="7"/>
  <c r="W190" i="7"/>
  <c r="V190" i="7"/>
  <c r="T190" i="7"/>
  <c r="X190" i="7" s="1"/>
  <c r="Z190" i="7" s="1"/>
  <c r="S190" i="7"/>
  <c r="Q190" i="7"/>
  <c r="AH189" i="7"/>
  <c r="W189" i="7"/>
  <c r="V189" i="7"/>
  <c r="T189" i="7"/>
  <c r="X189" i="7" s="1"/>
  <c r="Z189" i="7" s="1"/>
  <c r="S189" i="7"/>
  <c r="Q189" i="7"/>
  <c r="AH188" i="7"/>
  <c r="W188" i="7"/>
  <c r="V188" i="7"/>
  <c r="T188" i="7"/>
  <c r="X188" i="7" s="1"/>
  <c r="Z188" i="7" s="1"/>
  <c r="S188" i="7"/>
  <c r="Q188" i="7"/>
  <c r="AH187" i="7"/>
  <c r="W187" i="7"/>
  <c r="V187" i="7"/>
  <c r="T187" i="7"/>
  <c r="X187" i="7" s="1"/>
  <c r="Z187" i="7" s="1"/>
  <c r="S187" i="7"/>
  <c r="Q187" i="7"/>
  <c r="AH186" i="7"/>
  <c r="W186" i="7"/>
  <c r="V186" i="7"/>
  <c r="T186" i="7"/>
  <c r="X186" i="7" s="1"/>
  <c r="Z186" i="7" s="1"/>
  <c r="S186" i="7"/>
  <c r="Q186" i="7"/>
  <c r="AH185" i="7"/>
  <c r="W185" i="7"/>
  <c r="V185" i="7"/>
  <c r="T185" i="7"/>
  <c r="X185" i="7" s="1"/>
  <c r="Z185" i="7" s="1"/>
  <c r="S185" i="7"/>
  <c r="Q185" i="7"/>
  <c r="AH184" i="7"/>
  <c r="W184" i="7"/>
  <c r="V184" i="7"/>
  <c r="T184" i="7"/>
  <c r="X184" i="7" s="1"/>
  <c r="Z184" i="7" s="1"/>
  <c r="S184" i="7"/>
  <c r="Q184" i="7"/>
  <c r="AH183" i="7"/>
  <c r="W183" i="7"/>
  <c r="V183" i="7"/>
  <c r="T183" i="7"/>
  <c r="X183" i="7" s="1"/>
  <c r="Z183" i="7" s="1"/>
  <c r="S183" i="7"/>
  <c r="Q183" i="7"/>
  <c r="AH182" i="7"/>
  <c r="W182" i="7"/>
  <c r="V182" i="7"/>
  <c r="T182" i="7"/>
  <c r="X182" i="7" s="1"/>
  <c r="Z182" i="7" s="1"/>
  <c r="S182" i="7"/>
  <c r="Q182" i="7"/>
  <c r="AH181" i="7"/>
  <c r="W181" i="7"/>
  <c r="V181" i="7"/>
  <c r="T181" i="7"/>
  <c r="X181" i="7" s="1"/>
  <c r="Z181" i="7" s="1"/>
  <c r="S181" i="7"/>
  <c r="Q181" i="7"/>
  <c r="AH180" i="7"/>
  <c r="W180" i="7"/>
  <c r="V180" i="7"/>
  <c r="T180" i="7"/>
  <c r="X180" i="7" s="1"/>
  <c r="Z180" i="7" s="1"/>
  <c r="S180" i="7"/>
  <c r="Q180" i="7"/>
  <c r="AH179" i="7"/>
  <c r="W179" i="7"/>
  <c r="V179" i="7"/>
  <c r="T179" i="7"/>
  <c r="X179" i="7" s="1"/>
  <c r="Z179" i="7" s="1"/>
  <c r="S179" i="7"/>
  <c r="Q179" i="7"/>
  <c r="AH178" i="7"/>
  <c r="W178" i="7"/>
  <c r="V178" i="7"/>
  <c r="T178" i="7"/>
  <c r="X178" i="7" s="1"/>
  <c r="Z178" i="7" s="1"/>
  <c r="S178" i="7"/>
  <c r="Q178" i="7"/>
  <c r="AH177" i="7"/>
  <c r="W177" i="7"/>
  <c r="V177" i="7"/>
  <c r="T177" i="7"/>
  <c r="X177" i="7" s="1"/>
  <c r="Z177" i="7" s="1"/>
  <c r="S177" i="7"/>
  <c r="Q177" i="7"/>
  <c r="AH176" i="7"/>
  <c r="W176" i="7"/>
  <c r="V176" i="7"/>
  <c r="T176" i="7"/>
  <c r="X176" i="7" s="1"/>
  <c r="Z176" i="7" s="1"/>
  <c r="S176" i="7"/>
  <c r="Q176" i="7"/>
  <c r="AH175" i="7"/>
  <c r="W175" i="7"/>
  <c r="V175" i="7"/>
  <c r="T175" i="7"/>
  <c r="X175" i="7" s="1"/>
  <c r="Z175" i="7" s="1"/>
  <c r="S175" i="7"/>
  <c r="Q175" i="7"/>
  <c r="AH174" i="7"/>
  <c r="W174" i="7"/>
  <c r="V174" i="7"/>
  <c r="T174" i="7"/>
  <c r="X174" i="7" s="1"/>
  <c r="Z174" i="7" s="1"/>
  <c r="S174" i="7"/>
  <c r="Q174" i="7"/>
  <c r="AH173" i="7"/>
  <c r="W173" i="7"/>
  <c r="V173" i="7"/>
  <c r="T173" i="7"/>
  <c r="X173" i="7" s="1"/>
  <c r="Z173" i="7" s="1"/>
  <c r="S173" i="7"/>
  <c r="Q173" i="7"/>
  <c r="AH172" i="7"/>
  <c r="W172" i="7"/>
  <c r="V172" i="7"/>
  <c r="T172" i="7"/>
  <c r="X172" i="7" s="1"/>
  <c r="Z172" i="7" s="1"/>
  <c r="S172" i="7"/>
  <c r="Q172" i="7"/>
  <c r="AH171" i="7"/>
  <c r="W171" i="7"/>
  <c r="V171" i="7"/>
  <c r="T171" i="7"/>
  <c r="X171" i="7" s="1"/>
  <c r="Z171" i="7" s="1"/>
  <c r="S171" i="7"/>
  <c r="Q171" i="7"/>
  <c r="AH170" i="7"/>
  <c r="W170" i="7"/>
  <c r="V170" i="7"/>
  <c r="T170" i="7"/>
  <c r="X170" i="7" s="1"/>
  <c r="Z170" i="7" s="1"/>
  <c r="S170" i="7"/>
  <c r="Q170" i="7"/>
  <c r="AH169" i="7"/>
  <c r="W169" i="7"/>
  <c r="V169" i="7"/>
  <c r="T169" i="7"/>
  <c r="X169" i="7" s="1"/>
  <c r="Z169" i="7" s="1"/>
  <c r="S169" i="7"/>
  <c r="Q169" i="7"/>
  <c r="AH168" i="7"/>
  <c r="W168" i="7"/>
  <c r="V168" i="7"/>
  <c r="T168" i="7"/>
  <c r="X168" i="7" s="1"/>
  <c r="Z168" i="7" s="1"/>
  <c r="S168" i="7"/>
  <c r="Q168" i="7"/>
  <c r="AH167" i="7"/>
  <c r="W167" i="7"/>
  <c r="V167" i="7"/>
  <c r="T167" i="7"/>
  <c r="X167" i="7" s="1"/>
  <c r="Z167" i="7" s="1"/>
  <c r="S167" i="7"/>
  <c r="Q167" i="7"/>
  <c r="AH166" i="7"/>
  <c r="W166" i="7"/>
  <c r="V166" i="7"/>
  <c r="T166" i="7"/>
  <c r="X166" i="7" s="1"/>
  <c r="Z166" i="7" s="1"/>
  <c r="S166" i="7"/>
  <c r="Q166" i="7"/>
  <c r="AH165" i="7"/>
  <c r="W165" i="7"/>
  <c r="V165" i="7"/>
  <c r="T165" i="7"/>
  <c r="X165" i="7" s="1"/>
  <c r="Z165" i="7" s="1"/>
  <c r="S165" i="7"/>
  <c r="Q165" i="7"/>
  <c r="AH164" i="7"/>
  <c r="W164" i="7"/>
  <c r="V164" i="7"/>
  <c r="T164" i="7"/>
  <c r="X164" i="7" s="1"/>
  <c r="Z164" i="7" s="1"/>
  <c r="S164" i="7"/>
  <c r="Q164" i="7"/>
  <c r="AH163" i="7"/>
  <c r="W163" i="7"/>
  <c r="V163" i="7"/>
  <c r="T163" i="7"/>
  <c r="X163" i="7" s="1"/>
  <c r="Z163" i="7" s="1"/>
  <c r="S163" i="7"/>
  <c r="Q163" i="7"/>
  <c r="AH162" i="7"/>
  <c r="W162" i="7"/>
  <c r="V162" i="7"/>
  <c r="T162" i="7"/>
  <c r="X162" i="7" s="1"/>
  <c r="Z162" i="7" s="1"/>
  <c r="S162" i="7"/>
  <c r="Q162" i="7"/>
  <c r="AH161" i="7"/>
  <c r="W161" i="7"/>
  <c r="V161" i="7"/>
  <c r="T161" i="7"/>
  <c r="X161" i="7" s="1"/>
  <c r="Z161" i="7" s="1"/>
  <c r="S161" i="7"/>
  <c r="Q161" i="7"/>
  <c r="AH160" i="7"/>
  <c r="W160" i="7"/>
  <c r="V160" i="7"/>
  <c r="T160" i="7"/>
  <c r="X160" i="7" s="1"/>
  <c r="Z160" i="7" s="1"/>
  <c r="S160" i="7"/>
  <c r="Q160" i="7"/>
  <c r="AH159" i="7"/>
  <c r="W159" i="7"/>
  <c r="V159" i="7"/>
  <c r="T159" i="7"/>
  <c r="X159" i="7" s="1"/>
  <c r="Z159" i="7" s="1"/>
  <c r="S159" i="7"/>
  <c r="Q159" i="7"/>
  <c r="AH158" i="7"/>
  <c r="W158" i="7"/>
  <c r="V158" i="7"/>
  <c r="T158" i="7"/>
  <c r="X158" i="7" s="1"/>
  <c r="Z158" i="7" s="1"/>
  <c r="S158" i="7"/>
  <c r="Q158" i="7"/>
  <c r="AH157" i="7"/>
  <c r="W157" i="7"/>
  <c r="V157" i="7"/>
  <c r="T157" i="7"/>
  <c r="X157" i="7" s="1"/>
  <c r="Z157" i="7" s="1"/>
  <c r="S157" i="7"/>
  <c r="Q157" i="7"/>
  <c r="AH156" i="7"/>
  <c r="W156" i="7"/>
  <c r="V156" i="7"/>
  <c r="T156" i="7"/>
  <c r="X156" i="7" s="1"/>
  <c r="Z156" i="7" s="1"/>
  <c r="S156" i="7"/>
  <c r="Q156" i="7"/>
  <c r="AH155" i="7"/>
  <c r="W155" i="7"/>
  <c r="V155" i="7"/>
  <c r="T155" i="7"/>
  <c r="X155" i="7" s="1"/>
  <c r="Z155" i="7" s="1"/>
  <c r="S155" i="7"/>
  <c r="Q155" i="7"/>
  <c r="AH154" i="7"/>
  <c r="W154" i="7"/>
  <c r="V154" i="7"/>
  <c r="T154" i="7"/>
  <c r="X154" i="7" s="1"/>
  <c r="Z154" i="7" s="1"/>
  <c r="S154" i="7"/>
  <c r="Q154" i="7"/>
  <c r="AH153" i="7"/>
  <c r="W153" i="7"/>
  <c r="V153" i="7"/>
  <c r="T153" i="7"/>
  <c r="X153" i="7" s="1"/>
  <c r="Z153" i="7" s="1"/>
  <c r="S153" i="7"/>
  <c r="Q153" i="7"/>
  <c r="AH152" i="7"/>
  <c r="W152" i="7"/>
  <c r="V152" i="7"/>
  <c r="T152" i="7"/>
  <c r="X152" i="7" s="1"/>
  <c r="Z152" i="7" s="1"/>
  <c r="S152" i="7"/>
  <c r="Q152" i="7"/>
  <c r="AH151" i="7"/>
  <c r="W151" i="7"/>
  <c r="V151" i="7"/>
  <c r="T151" i="7"/>
  <c r="X151" i="7" s="1"/>
  <c r="Z151" i="7" s="1"/>
  <c r="S151" i="7"/>
  <c r="Q151" i="7"/>
  <c r="AH150" i="7"/>
  <c r="W150" i="7"/>
  <c r="V150" i="7"/>
  <c r="T150" i="7"/>
  <c r="X150" i="7" s="1"/>
  <c r="Z150" i="7" s="1"/>
  <c r="S150" i="7"/>
  <c r="Q150" i="7"/>
  <c r="AH149" i="7"/>
  <c r="W149" i="7"/>
  <c r="V149" i="7"/>
  <c r="T149" i="7"/>
  <c r="X149" i="7" s="1"/>
  <c r="Z149" i="7" s="1"/>
  <c r="S149" i="7"/>
  <c r="Q149" i="7"/>
  <c r="AH148" i="7"/>
  <c r="W148" i="7"/>
  <c r="V148" i="7"/>
  <c r="T148" i="7"/>
  <c r="X148" i="7" s="1"/>
  <c r="Z148" i="7" s="1"/>
  <c r="S148" i="7"/>
  <c r="Q148" i="7"/>
  <c r="AH147" i="7"/>
  <c r="W147" i="7"/>
  <c r="V147" i="7"/>
  <c r="T147" i="7"/>
  <c r="X147" i="7" s="1"/>
  <c r="Z147" i="7" s="1"/>
  <c r="S147" i="7"/>
  <c r="Q147" i="7"/>
  <c r="AH146" i="7"/>
  <c r="W146" i="7"/>
  <c r="V146" i="7"/>
  <c r="T146" i="7"/>
  <c r="X146" i="7" s="1"/>
  <c r="Z146" i="7" s="1"/>
  <c r="S146" i="7"/>
  <c r="Q146" i="7"/>
  <c r="AH145" i="7"/>
  <c r="W145" i="7"/>
  <c r="V145" i="7"/>
  <c r="T145" i="7"/>
  <c r="X145" i="7" s="1"/>
  <c r="Z145" i="7" s="1"/>
  <c r="S145" i="7"/>
  <c r="Q145" i="7"/>
  <c r="AH144" i="7"/>
  <c r="W144" i="7"/>
  <c r="V144" i="7"/>
  <c r="T144" i="7"/>
  <c r="X144" i="7" s="1"/>
  <c r="Z144" i="7" s="1"/>
  <c r="S144" i="7"/>
  <c r="Q144" i="7"/>
  <c r="AH143" i="7"/>
  <c r="W143" i="7"/>
  <c r="V143" i="7"/>
  <c r="T143" i="7"/>
  <c r="X143" i="7" s="1"/>
  <c r="Z143" i="7" s="1"/>
  <c r="S143" i="7"/>
  <c r="Q143" i="7"/>
  <c r="AH142" i="7"/>
  <c r="W142" i="7"/>
  <c r="V142" i="7"/>
  <c r="T142" i="7"/>
  <c r="X142" i="7" s="1"/>
  <c r="Z142" i="7" s="1"/>
  <c r="S142" i="7"/>
  <c r="Q142" i="7"/>
  <c r="AH141" i="7"/>
  <c r="W141" i="7"/>
  <c r="V141" i="7"/>
  <c r="T141" i="7"/>
  <c r="X141" i="7" s="1"/>
  <c r="Z141" i="7" s="1"/>
  <c r="S141" i="7"/>
  <c r="Q141" i="7"/>
  <c r="AH140" i="7"/>
  <c r="W140" i="7"/>
  <c r="V140" i="7"/>
  <c r="T140" i="7"/>
  <c r="X140" i="7" s="1"/>
  <c r="Z140" i="7" s="1"/>
  <c r="S140" i="7"/>
  <c r="Q140" i="7"/>
  <c r="AH139" i="7"/>
  <c r="W139" i="7"/>
  <c r="V139" i="7"/>
  <c r="T139" i="7"/>
  <c r="X139" i="7" s="1"/>
  <c r="Z139" i="7" s="1"/>
  <c r="S139" i="7"/>
  <c r="Q139" i="7"/>
  <c r="AH138" i="7"/>
  <c r="W138" i="7"/>
  <c r="V138" i="7"/>
  <c r="T138" i="7"/>
  <c r="X138" i="7" s="1"/>
  <c r="Z138" i="7" s="1"/>
  <c r="S138" i="7"/>
  <c r="Q138" i="7"/>
  <c r="AH137" i="7"/>
  <c r="W137" i="7"/>
  <c r="V137" i="7"/>
  <c r="T137" i="7"/>
  <c r="X137" i="7" s="1"/>
  <c r="Z137" i="7" s="1"/>
  <c r="S137" i="7"/>
  <c r="Q137" i="7"/>
  <c r="AH136" i="7"/>
  <c r="W136" i="7"/>
  <c r="V136" i="7"/>
  <c r="T136" i="7"/>
  <c r="X136" i="7" s="1"/>
  <c r="Z136" i="7" s="1"/>
  <c r="S136" i="7"/>
  <c r="Q136" i="7"/>
  <c r="AH135" i="7"/>
  <c r="W135" i="7"/>
  <c r="V135" i="7"/>
  <c r="T135" i="7"/>
  <c r="X135" i="7" s="1"/>
  <c r="Z135" i="7" s="1"/>
  <c r="S135" i="7"/>
  <c r="Q135" i="7"/>
  <c r="AH134" i="7"/>
  <c r="W134" i="7"/>
  <c r="V134" i="7"/>
  <c r="T134" i="7"/>
  <c r="X134" i="7" s="1"/>
  <c r="Z134" i="7" s="1"/>
  <c r="S134" i="7"/>
  <c r="Q134" i="7"/>
  <c r="AH133" i="7"/>
  <c r="W133" i="7"/>
  <c r="V133" i="7"/>
  <c r="T133" i="7"/>
  <c r="X133" i="7" s="1"/>
  <c r="Z133" i="7" s="1"/>
  <c r="S133" i="7"/>
  <c r="Q133" i="7"/>
  <c r="AH132" i="7"/>
  <c r="W132" i="7"/>
  <c r="V132" i="7"/>
  <c r="T132" i="7"/>
  <c r="X132" i="7" s="1"/>
  <c r="Z132" i="7" s="1"/>
  <c r="S132" i="7"/>
  <c r="Q132" i="7"/>
  <c r="AH131" i="7"/>
  <c r="W131" i="7"/>
  <c r="V131" i="7"/>
  <c r="T131" i="7"/>
  <c r="X131" i="7" s="1"/>
  <c r="Z131" i="7" s="1"/>
  <c r="S131" i="7"/>
  <c r="Q131" i="7"/>
  <c r="AH130" i="7"/>
  <c r="W130" i="7"/>
  <c r="V130" i="7"/>
  <c r="T130" i="7"/>
  <c r="X130" i="7" s="1"/>
  <c r="Z130" i="7" s="1"/>
  <c r="S130" i="7"/>
  <c r="Q130" i="7"/>
  <c r="AH129" i="7"/>
  <c r="W129" i="7"/>
  <c r="V129" i="7"/>
  <c r="T129" i="7"/>
  <c r="X129" i="7" s="1"/>
  <c r="Z129" i="7" s="1"/>
  <c r="S129" i="7"/>
  <c r="Q129" i="7"/>
  <c r="AH128" i="7"/>
  <c r="W128" i="7"/>
  <c r="V128" i="7"/>
  <c r="T128" i="7"/>
  <c r="X128" i="7" s="1"/>
  <c r="Z128" i="7" s="1"/>
  <c r="S128" i="7"/>
  <c r="Q128" i="7"/>
  <c r="AH127" i="7"/>
  <c r="W127" i="7"/>
  <c r="V127" i="7"/>
  <c r="T127" i="7"/>
  <c r="X127" i="7" s="1"/>
  <c r="Z127" i="7" s="1"/>
  <c r="S127" i="7"/>
  <c r="Q127" i="7"/>
  <c r="AH126" i="7"/>
  <c r="W126" i="7"/>
  <c r="V126" i="7"/>
  <c r="T126" i="7"/>
  <c r="X126" i="7" s="1"/>
  <c r="Z126" i="7" s="1"/>
  <c r="S126" i="7"/>
  <c r="Q126" i="7"/>
  <c r="AH125" i="7"/>
  <c r="W125" i="7"/>
  <c r="V125" i="7"/>
  <c r="T125" i="7"/>
  <c r="X125" i="7" s="1"/>
  <c r="Z125" i="7" s="1"/>
  <c r="S125" i="7"/>
  <c r="Q125" i="7"/>
  <c r="AH124" i="7"/>
  <c r="W124" i="7"/>
  <c r="V124" i="7"/>
  <c r="T124" i="7"/>
  <c r="X124" i="7" s="1"/>
  <c r="Z124" i="7" s="1"/>
  <c r="S124" i="7"/>
  <c r="Q124" i="7"/>
  <c r="AH123" i="7"/>
  <c r="W123" i="7"/>
  <c r="V123" i="7"/>
  <c r="T123" i="7"/>
  <c r="X123" i="7" s="1"/>
  <c r="Z123" i="7" s="1"/>
  <c r="S123" i="7"/>
  <c r="Q123" i="7"/>
  <c r="AH122" i="7"/>
  <c r="W122" i="7"/>
  <c r="V122" i="7"/>
  <c r="T122" i="7"/>
  <c r="X122" i="7" s="1"/>
  <c r="Z122" i="7" s="1"/>
  <c r="S122" i="7"/>
  <c r="Q122" i="7"/>
  <c r="AH121" i="7"/>
  <c r="W121" i="7"/>
  <c r="V121" i="7"/>
  <c r="T121" i="7"/>
  <c r="X121" i="7" s="1"/>
  <c r="Z121" i="7" s="1"/>
  <c r="S121" i="7"/>
  <c r="Q121" i="7"/>
  <c r="AH120" i="7"/>
  <c r="W120" i="7"/>
  <c r="V120" i="7"/>
  <c r="T120" i="7"/>
  <c r="X120" i="7" s="1"/>
  <c r="Z120" i="7" s="1"/>
  <c r="S120" i="7"/>
  <c r="Q120" i="7"/>
  <c r="AH119" i="7"/>
  <c r="W119" i="7"/>
  <c r="V119" i="7"/>
  <c r="T119" i="7"/>
  <c r="X119" i="7" s="1"/>
  <c r="Z119" i="7" s="1"/>
  <c r="S119" i="7"/>
  <c r="Q119" i="7"/>
  <c r="AH118" i="7"/>
  <c r="W118" i="7"/>
  <c r="V118" i="7"/>
  <c r="T118" i="7"/>
  <c r="X118" i="7" s="1"/>
  <c r="Z118" i="7" s="1"/>
  <c r="S118" i="7"/>
  <c r="Q118" i="7"/>
  <c r="AH117" i="7"/>
  <c r="W117" i="7"/>
  <c r="V117" i="7"/>
  <c r="T117" i="7"/>
  <c r="X117" i="7" s="1"/>
  <c r="Z117" i="7" s="1"/>
  <c r="S117" i="7"/>
  <c r="Q117" i="7"/>
  <c r="AH116" i="7"/>
  <c r="W116" i="7"/>
  <c r="V116" i="7"/>
  <c r="T116" i="7"/>
  <c r="X116" i="7" s="1"/>
  <c r="Z116" i="7" s="1"/>
  <c r="S116" i="7"/>
  <c r="Q116" i="7"/>
  <c r="AH115" i="7"/>
  <c r="W115" i="7"/>
  <c r="V115" i="7"/>
  <c r="T115" i="7"/>
  <c r="X115" i="7" s="1"/>
  <c r="Z115" i="7" s="1"/>
  <c r="S115" i="7"/>
  <c r="Q115" i="7"/>
  <c r="AH114" i="7"/>
  <c r="W114" i="7"/>
  <c r="V114" i="7"/>
  <c r="T114" i="7"/>
  <c r="X114" i="7" s="1"/>
  <c r="Z114" i="7" s="1"/>
  <c r="S114" i="7"/>
  <c r="Q114" i="7"/>
  <c r="AH113" i="7"/>
  <c r="W113" i="7"/>
  <c r="V113" i="7"/>
  <c r="T113" i="7"/>
  <c r="X113" i="7" s="1"/>
  <c r="Z113" i="7" s="1"/>
  <c r="S113" i="7"/>
  <c r="Q113" i="7"/>
  <c r="AH112" i="7"/>
  <c r="W112" i="7"/>
  <c r="V112" i="7"/>
  <c r="T112" i="7"/>
  <c r="X112" i="7" s="1"/>
  <c r="Z112" i="7" s="1"/>
  <c r="S112" i="7"/>
  <c r="Q112" i="7"/>
  <c r="AH111" i="7"/>
  <c r="W111" i="7"/>
  <c r="V111" i="7"/>
  <c r="T111" i="7"/>
  <c r="X111" i="7" s="1"/>
  <c r="Z111" i="7" s="1"/>
  <c r="S111" i="7"/>
  <c r="Q111" i="7"/>
  <c r="AH110" i="7"/>
  <c r="W110" i="7"/>
  <c r="V110" i="7"/>
  <c r="T110" i="7"/>
  <c r="X110" i="7" s="1"/>
  <c r="Z110" i="7" s="1"/>
  <c r="S110" i="7"/>
  <c r="Q110" i="7"/>
  <c r="AH109" i="7"/>
  <c r="W109" i="7"/>
  <c r="V109" i="7"/>
  <c r="T109" i="7"/>
  <c r="X109" i="7" s="1"/>
  <c r="Z109" i="7" s="1"/>
  <c r="S109" i="7"/>
  <c r="Q109" i="7"/>
  <c r="AH108" i="7"/>
  <c r="W108" i="7"/>
  <c r="V108" i="7"/>
  <c r="T108" i="7"/>
  <c r="X108" i="7" s="1"/>
  <c r="Z108" i="7" s="1"/>
  <c r="S108" i="7"/>
  <c r="Q108" i="7"/>
  <c r="AH107" i="7"/>
  <c r="W107" i="7"/>
  <c r="V107" i="7"/>
  <c r="T107" i="7"/>
  <c r="X107" i="7" s="1"/>
  <c r="Z107" i="7" s="1"/>
  <c r="S107" i="7"/>
  <c r="Q107" i="7"/>
  <c r="AH106" i="7"/>
  <c r="W106" i="7"/>
  <c r="V106" i="7"/>
  <c r="T106" i="7"/>
  <c r="X106" i="7" s="1"/>
  <c r="Z106" i="7" s="1"/>
  <c r="S106" i="7"/>
  <c r="Q106" i="7"/>
  <c r="AH105" i="7"/>
  <c r="W105" i="7"/>
  <c r="V105" i="7"/>
  <c r="T105" i="7"/>
  <c r="X105" i="7" s="1"/>
  <c r="Z105" i="7" s="1"/>
  <c r="S105" i="7"/>
  <c r="Q105" i="7"/>
  <c r="AH104" i="7"/>
  <c r="W104" i="7"/>
  <c r="V104" i="7"/>
  <c r="T104" i="7"/>
  <c r="X104" i="7" s="1"/>
  <c r="Z104" i="7" s="1"/>
  <c r="S104" i="7"/>
  <c r="Q104" i="7"/>
  <c r="AH103" i="7"/>
  <c r="W103" i="7"/>
  <c r="V103" i="7"/>
  <c r="T103" i="7"/>
  <c r="X103" i="7" s="1"/>
  <c r="Z103" i="7" s="1"/>
  <c r="S103" i="7"/>
  <c r="Q103" i="7"/>
  <c r="AH102" i="7"/>
  <c r="W102" i="7"/>
  <c r="V102" i="7"/>
  <c r="T102" i="7"/>
  <c r="X102" i="7" s="1"/>
  <c r="Z102" i="7" s="1"/>
  <c r="S102" i="7"/>
  <c r="Q102" i="7"/>
  <c r="AH101" i="7"/>
  <c r="W101" i="7"/>
  <c r="V101" i="7"/>
  <c r="T101" i="7"/>
  <c r="X101" i="7" s="1"/>
  <c r="Z101" i="7" s="1"/>
  <c r="S101" i="7"/>
  <c r="Q101" i="7"/>
  <c r="AH100" i="7"/>
  <c r="W100" i="7"/>
  <c r="V100" i="7"/>
  <c r="T100" i="7"/>
  <c r="X100" i="7" s="1"/>
  <c r="Z100" i="7" s="1"/>
  <c r="S100" i="7"/>
  <c r="Q100" i="7"/>
  <c r="AH99" i="7"/>
  <c r="W99" i="7"/>
  <c r="V99" i="7"/>
  <c r="T99" i="7"/>
  <c r="X99" i="7" s="1"/>
  <c r="Z99" i="7" s="1"/>
  <c r="S99" i="7"/>
  <c r="Q99" i="7"/>
  <c r="AH98" i="7"/>
  <c r="W98" i="7"/>
  <c r="V98" i="7"/>
  <c r="T98" i="7"/>
  <c r="X98" i="7" s="1"/>
  <c r="Z98" i="7" s="1"/>
  <c r="S98" i="7"/>
  <c r="Q98" i="7"/>
  <c r="AH97" i="7"/>
  <c r="W97" i="7"/>
  <c r="V97" i="7"/>
  <c r="T97" i="7"/>
  <c r="X97" i="7" s="1"/>
  <c r="Z97" i="7" s="1"/>
  <c r="S97" i="7"/>
  <c r="Q97" i="7"/>
  <c r="AH96" i="7"/>
  <c r="W96" i="7"/>
  <c r="V96" i="7"/>
  <c r="T96" i="7"/>
  <c r="X96" i="7" s="1"/>
  <c r="Z96" i="7" s="1"/>
  <c r="S96" i="7"/>
  <c r="Q96" i="7"/>
  <c r="AH95" i="7"/>
  <c r="W95" i="7"/>
  <c r="V95" i="7"/>
  <c r="T95" i="7"/>
  <c r="X95" i="7" s="1"/>
  <c r="Z95" i="7" s="1"/>
  <c r="S95" i="7"/>
  <c r="Q95" i="7"/>
  <c r="AH94" i="7"/>
  <c r="W94" i="7"/>
  <c r="V94" i="7"/>
  <c r="T94" i="7"/>
  <c r="X94" i="7" s="1"/>
  <c r="Z94" i="7" s="1"/>
  <c r="S94" i="7"/>
  <c r="Q94" i="7"/>
  <c r="AH93" i="7"/>
  <c r="W93" i="7"/>
  <c r="V93" i="7"/>
  <c r="T93" i="7"/>
  <c r="X93" i="7" s="1"/>
  <c r="Z93" i="7" s="1"/>
  <c r="S93" i="7"/>
  <c r="Q93" i="7"/>
  <c r="AH92" i="7"/>
  <c r="W92" i="7"/>
  <c r="V92" i="7"/>
  <c r="T92" i="7"/>
  <c r="X92" i="7" s="1"/>
  <c r="Z92" i="7" s="1"/>
  <c r="S92" i="7"/>
  <c r="Q92" i="7"/>
  <c r="AH91" i="7"/>
  <c r="W91" i="7"/>
  <c r="V91" i="7"/>
  <c r="T91" i="7"/>
  <c r="X91" i="7" s="1"/>
  <c r="Z91" i="7" s="1"/>
  <c r="S91" i="7"/>
  <c r="Q91" i="7"/>
  <c r="AH90" i="7"/>
  <c r="W90" i="7"/>
  <c r="V90" i="7"/>
  <c r="T90" i="7"/>
  <c r="X90" i="7" s="1"/>
  <c r="Z90" i="7" s="1"/>
  <c r="S90" i="7"/>
  <c r="Q90" i="7"/>
  <c r="AH89" i="7"/>
  <c r="W89" i="7"/>
  <c r="V89" i="7"/>
  <c r="T89" i="7"/>
  <c r="X89" i="7" s="1"/>
  <c r="Z89" i="7" s="1"/>
  <c r="S89" i="7"/>
  <c r="Q89" i="7"/>
  <c r="AH88" i="7"/>
  <c r="W88" i="7"/>
  <c r="V88" i="7"/>
  <c r="T88" i="7"/>
  <c r="X88" i="7" s="1"/>
  <c r="Z88" i="7" s="1"/>
  <c r="S88" i="7"/>
  <c r="Q88" i="7"/>
  <c r="AH87" i="7"/>
  <c r="V87" i="7"/>
  <c r="W87" i="7" s="1"/>
  <c r="T87" i="7"/>
  <c r="X87" i="7" s="1"/>
  <c r="Z87" i="7" s="1"/>
  <c r="S87" i="7"/>
  <c r="Q87" i="7"/>
  <c r="K87" i="7"/>
  <c r="AH86" i="7"/>
  <c r="W86" i="7"/>
  <c r="V86" i="7"/>
  <c r="AG86" i="7" s="1"/>
  <c r="T86" i="7"/>
  <c r="X86" i="7" s="1"/>
  <c r="Z86" i="7" s="1"/>
  <c r="S86" i="7"/>
  <c r="Q86" i="7"/>
  <c r="K86" i="7"/>
  <c r="AH85" i="7"/>
  <c r="V85" i="7"/>
  <c r="W85" i="7" s="1"/>
  <c r="T85" i="7"/>
  <c r="X85" i="7" s="1"/>
  <c r="Z85" i="7" s="1"/>
  <c r="S85" i="7"/>
  <c r="Q85" i="7"/>
  <c r="K85" i="7"/>
  <c r="AH84" i="7"/>
  <c r="AG84" i="7"/>
  <c r="V84" i="7"/>
  <c r="W84" i="7" s="1"/>
  <c r="T84" i="7"/>
  <c r="X84" i="7" s="1"/>
  <c r="Z84" i="7" s="1"/>
  <c r="S84" i="7"/>
  <c r="Q84" i="7"/>
  <c r="K84" i="7"/>
  <c r="AH83" i="7"/>
  <c r="V83" i="7"/>
  <c r="W83" i="7" s="1"/>
  <c r="T83" i="7"/>
  <c r="X83" i="7" s="1"/>
  <c r="Z83" i="7" s="1"/>
  <c r="S83" i="7"/>
  <c r="Q83" i="7"/>
  <c r="K83" i="7"/>
  <c r="AH82" i="7"/>
  <c r="W82" i="7"/>
  <c r="V82" i="7"/>
  <c r="AG82" i="7" s="1"/>
  <c r="T82" i="7"/>
  <c r="X82" i="7" s="1"/>
  <c r="Z82" i="7" s="1"/>
  <c r="S82" i="7"/>
  <c r="Q82" i="7"/>
  <c r="K82" i="7"/>
  <c r="AH81" i="7"/>
  <c r="AG81" i="7"/>
  <c r="V81" i="7"/>
  <c r="W81" i="7" s="1"/>
  <c r="T81" i="7"/>
  <c r="X81" i="7" s="1"/>
  <c r="Z81" i="7" s="1"/>
  <c r="S81" i="7"/>
  <c r="Q81" i="7"/>
  <c r="K81" i="7"/>
  <c r="AH80" i="7"/>
  <c r="AG80" i="7"/>
  <c r="V80" i="7"/>
  <c r="W80" i="7" s="1"/>
  <c r="T80" i="7"/>
  <c r="X80" i="7" s="1"/>
  <c r="Z80" i="7" s="1"/>
  <c r="S80" i="7"/>
  <c r="Q80" i="7"/>
  <c r="K80" i="7"/>
  <c r="AH79" i="7"/>
  <c r="V79" i="7"/>
  <c r="W79" i="7" s="1"/>
  <c r="T79" i="7"/>
  <c r="X79" i="7" s="1"/>
  <c r="Z79" i="7" s="1"/>
  <c r="S79" i="7"/>
  <c r="Q79" i="7"/>
  <c r="K79" i="7"/>
  <c r="AH78" i="7"/>
  <c r="W78" i="7"/>
  <c r="V78" i="7"/>
  <c r="AG78" i="7" s="1"/>
  <c r="T78" i="7"/>
  <c r="X78" i="7" s="1"/>
  <c r="Z78" i="7" s="1"/>
  <c r="S78" i="7"/>
  <c r="Q78" i="7"/>
  <c r="K78" i="7"/>
  <c r="AH77" i="7"/>
  <c r="AG77" i="7"/>
  <c r="V77" i="7"/>
  <c r="W77" i="7" s="1"/>
  <c r="T77" i="7"/>
  <c r="X77" i="7" s="1"/>
  <c r="Z77" i="7" s="1"/>
  <c r="S77" i="7"/>
  <c r="Q77" i="7"/>
  <c r="K77" i="7"/>
  <c r="AH76" i="7"/>
  <c r="AG76" i="7"/>
  <c r="V76" i="7"/>
  <c r="W76" i="7" s="1"/>
  <c r="T76" i="7"/>
  <c r="X76" i="7" s="1"/>
  <c r="Z76" i="7" s="1"/>
  <c r="S76" i="7"/>
  <c r="Q76" i="7"/>
  <c r="K76" i="7"/>
  <c r="AH75" i="7"/>
  <c r="V75" i="7"/>
  <c r="W75" i="7" s="1"/>
  <c r="T75" i="7"/>
  <c r="X75" i="7" s="1"/>
  <c r="Z75" i="7" s="1"/>
  <c r="S75" i="7"/>
  <c r="Q75" i="7"/>
  <c r="K75" i="7"/>
  <c r="AH74" i="7"/>
  <c r="W74" i="7"/>
  <c r="V74" i="7"/>
  <c r="AG74" i="7" s="1"/>
  <c r="T74" i="7"/>
  <c r="X74" i="7" s="1"/>
  <c r="Z74" i="7" s="1"/>
  <c r="S74" i="7"/>
  <c r="Q74" i="7"/>
  <c r="K74" i="7"/>
  <c r="AH73" i="7"/>
  <c r="AG73" i="7"/>
  <c r="V73" i="7"/>
  <c r="W73" i="7" s="1"/>
  <c r="T73" i="7"/>
  <c r="X73" i="7" s="1"/>
  <c r="Z73" i="7" s="1"/>
  <c r="S73" i="7"/>
  <c r="Q73" i="7"/>
  <c r="K73" i="7"/>
  <c r="AH72" i="7"/>
  <c r="V72" i="7"/>
  <c r="AG72" i="7" s="1"/>
  <c r="T72" i="7"/>
  <c r="X72" i="7" s="1"/>
  <c r="Z72" i="7" s="1"/>
  <c r="S72" i="7"/>
  <c r="Q72" i="7"/>
  <c r="K72" i="7"/>
  <c r="AH71" i="7"/>
  <c r="W71" i="7"/>
  <c r="V71" i="7"/>
  <c r="AG71" i="7" s="1"/>
  <c r="T71" i="7"/>
  <c r="X71" i="7" s="1"/>
  <c r="Z71" i="7" s="1"/>
  <c r="S71" i="7"/>
  <c r="Q71" i="7"/>
  <c r="K71" i="7"/>
  <c r="AH70" i="7"/>
  <c r="V70" i="7"/>
  <c r="AG70" i="7" s="1"/>
  <c r="T70" i="7"/>
  <c r="X70" i="7" s="1"/>
  <c r="Z70" i="7" s="1"/>
  <c r="S70" i="7"/>
  <c r="Q70" i="7"/>
  <c r="K70" i="7"/>
  <c r="AH69" i="7"/>
  <c r="W69" i="7"/>
  <c r="V69" i="7"/>
  <c r="AG69" i="7" s="1"/>
  <c r="T69" i="7"/>
  <c r="X69" i="7" s="1"/>
  <c r="Z69" i="7" s="1"/>
  <c r="S69" i="7"/>
  <c r="Q69" i="7"/>
  <c r="K69" i="7"/>
  <c r="AH68" i="7"/>
  <c r="V68" i="7"/>
  <c r="AG68" i="7" s="1"/>
  <c r="T68" i="7"/>
  <c r="X68" i="7" s="1"/>
  <c r="Z68" i="7" s="1"/>
  <c r="S68" i="7"/>
  <c r="Q68" i="7"/>
  <c r="K68" i="7"/>
  <c r="AH67" i="7"/>
  <c r="W67" i="7"/>
  <c r="V67" i="7"/>
  <c r="AG67" i="7" s="1"/>
  <c r="T67" i="7"/>
  <c r="X67" i="7" s="1"/>
  <c r="Z67" i="7" s="1"/>
  <c r="S67" i="7"/>
  <c r="Q67" i="7"/>
  <c r="K67" i="7"/>
  <c r="AH66" i="7"/>
  <c r="V66" i="7"/>
  <c r="AG66" i="7" s="1"/>
  <c r="T66" i="7"/>
  <c r="X66" i="7" s="1"/>
  <c r="Z66" i="7" s="1"/>
  <c r="S66" i="7"/>
  <c r="Q66" i="7"/>
  <c r="K66" i="7"/>
  <c r="AH65" i="7"/>
  <c r="W65" i="7"/>
  <c r="V65" i="7"/>
  <c r="AG65" i="7" s="1"/>
  <c r="T65" i="7"/>
  <c r="X65" i="7" s="1"/>
  <c r="Z65" i="7" s="1"/>
  <c r="S65" i="7"/>
  <c r="Q65" i="7"/>
  <c r="K65" i="7"/>
  <c r="AH64" i="7"/>
  <c r="V64" i="7"/>
  <c r="AG64" i="7" s="1"/>
  <c r="T64" i="7"/>
  <c r="X64" i="7" s="1"/>
  <c r="Z64" i="7" s="1"/>
  <c r="S64" i="7"/>
  <c r="Q64" i="7"/>
  <c r="K64" i="7"/>
  <c r="AH63" i="7"/>
  <c r="W63" i="7"/>
  <c r="V63" i="7"/>
  <c r="AG63" i="7" s="1"/>
  <c r="T63" i="7"/>
  <c r="X63" i="7" s="1"/>
  <c r="Z63" i="7" s="1"/>
  <c r="S63" i="7"/>
  <c r="Q63" i="7"/>
  <c r="K63" i="7"/>
  <c r="AH62" i="7"/>
  <c r="V62" i="7"/>
  <c r="AG62" i="7" s="1"/>
  <c r="T62" i="7"/>
  <c r="X62" i="7" s="1"/>
  <c r="Z62" i="7" s="1"/>
  <c r="S62" i="7"/>
  <c r="Q62" i="7"/>
  <c r="K62" i="7"/>
  <c r="AH61" i="7"/>
  <c r="W61" i="7"/>
  <c r="V61" i="7"/>
  <c r="AG61" i="7" s="1"/>
  <c r="T61" i="7"/>
  <c r="X61" i="7" s="1"/>
  <c r="Z61" i="7" s="1"/>
  <c r="S61" i="7"/>
  <c r="Q61" i="7"/>
  <c r="K61" i="7"/>
  <c r="AH60" i="7"/>
  <c r="V60" i="7"/>
  <c r="AG60" i="7" s="1"/>
  <c r="T60" i="7"/>
  <c r="X60" i="7" s="1"/>
  <c r="Z60" i="7" s="1"/>
  <c r="S60" i="7"/>
  <c r="Q60" i="7"/>
  <c r="K60" i="7"/>
  <c r="AH59" i="7"/>
  <c r="W59" i="7"/>
  <c r="V59" i="7"/>
  <c r="AG59" i="7" s="1"/>
  <c r="T59" i="7"/>
  <c r="X59" i="7" s="1"/>
  <c r="Z59" i="7" s="1"/>
  <c r="S59" i="7"/>
  <c r="Q59" i="7"/>
  <c r="K59" i="7"/>
  <c r="AH58" i="7"/>
  <c r="V58" i="7"/>
  <c r="AG58" i="7" s="1"/>
  <c r="T58" i="7"/>
  <c r="X58" i="7" s="1"/>
  <c r="Z58" i="7" s="1"/>
  <c r="S58" i="7"/>
  <c r="Q58" i="7"/>
  <c r="K58" i="7"/>
  <c r="AH57" i="7"/>
  <c r="W57" i="7"/>
  <c r="V57" i="7"/>
  <c r="AG57" i="7" s="1"/>
  <c r="T57" i="7"/>
  <c r="X57" i="7" s="1"/>
  <c r="Z57" i="7" s="1"/>
  <c r="S57" i="7"/>
  <c r="Q57" i="7"/>
  <c r="K57" i="7"/>
  <c r="AH56" i="7"/>
  <c r="V56" i="7"/>
  <c r="AG56" i="7" s="1"/>
  <c r="T56" i="7"/>
  <c r="X56" i="7" s="1"/>
  <c r="Z56" i="7" s="1"/>
  <c r="S56" i="7"/>
  <c r="Q56" i="7"/>
  <c r="K56" i="7"/>
  <c r="AH55" i="7"/>
  <c r="W55" i="7"/>
  <c r="V55" i="7"/>
  <c r="AG55" i="7" s="1"/>
  <c r="T55" i="7"/>
  <c r="X55" i="7" s="1"/>
  <c r="Z55" i="7" s="1"/>
  <c r="S55" i="7"/>
  <c r="Q55" i="7"/>
  <c r="K55" i="7"/>
  <c r="AH54" i="7"/>
  <c r="V54" i="7"/>
  <c r="AG54" i="7" s="1"/>
  <c r="T54" i="7"/>
  <c r="X54" i="7" s="1"/>
  <c r="Z54" i="7" s="1"/>
  <c r="S54" i="7"/>
  <c r="Q54" i="7"/>
  <c r="K54" i="7"/>
  <c r="AH53" i="7"/>
  <c r="W53" i="7"/>
  <c r="V53" i="7"/>
  <c r="AG53" i="7" s="1"/>
  <c r="T53" i="7"/>
  <c r="X53" i="7" s="1"/>
  <c r="Z53" i="7" s="1"/>
  <c r="S53" i="7"/>
  <c r="Q53" i="7"/>
  <c r="K53" i="7"/>
  <c r="AH52" i="7"/>
  <c r="AG52" i="7"/>
  <c r="V52" i="7"/>
  <c r="W52" i="7" s="1"/>
  <c r="T52" i="7"/>
  <c r="X52" i="7" s="1"/>
  <c r="Z52" i="7" s="1"/>
  <c r="S52" i="7"/>
  <c r="Q52" i="7"/>
  <c r="K52" i="7"/>
  <c r="AH51" i="7"/>
  <c r="W51" i="7"/>
  <c r="V51" i="7"/>
  <c r="AG51" i="7" s="1"/>
  <c r="T51" i="7"/>
  <c r="X51" i="7" s="1"/>
  <c r="Z51" i="7" s="1"/>
  <c r="S51" i="7"/>
  <c r="Q51" i="7"/>
  <c r="K51" i="7"/>
  <c r="AH50" i="7"/>
  <c r="V50" i="7"/>
  <c r="AG50" i="7" s="1"/>
  <c r="T50" i="7"/>
  <c r="X50" i="7" s="1"/>
  <c r="Z50" i="7" s="1"/>
  <c r="S50" i="7"/>
  <c r="Q50" i="7"/>
  <c r="K50" i="7"/>
  <c r="AH49" i="7"/>
  <c r="W49" i="7"/>
  <c r="V49" i="7"/>
  <c r="AG49" i="7" s="1"/>
  <c r="T49" i="7"/>
  <c r="X49" i="7" s="1"/>
  <c r="Z49" i="7" s="1"/>
  <c r="S49" i="7"/>
  <c r="Q49" i="7"/>
  <c r="K49" i="7"/>
  <c r="AH48" i="7"/>
  <c r="V48" i="7"/>
  <c r="AG48" i="7" s="1"/>
  <c r="T48" i="7"/>
  <c r="X48" i="7" s="1"/>
  <c r="Z48" i="7" s="1"/>
  <c r="S48" i="7"/>
  <c r="Q48" i="7"/>
  <c r="K48" i="7"/>
  <c r="AH47" i="7"/>
  <c r="W47" i="7"/>
  <c r="V47" i="7"/>
  <c r="AG47" i="7" s="1"/>
  <c r="T47" i="7"/>
  <c r="X47" i="7" s="1"/>
  <c r="Z47" i="7" s="1"/>
  <c r="S47" i="7"/>
  <c r="Q47" i="7"/>
  <c r="K47" i="7"/>
  <c r="AH46" i="7"/>
  <c r="V46" i="7"/>
  <c r="AG46" i="7" s="1"/>
  <c r="T46" i="7"/>
  <c r="X46" i="7" s="1"/>
  <c r="Z46" i="7" s="1"/>
  <c r="S46" i="7"/>
  <c r="Q46" i="7"/>
  <c r="K46" i="7"/>
  <c r="AH45" i="7"/>
  <c r="W45" i="7"/>
  <c r="V45" i="7"/>
  <c r="AG45" i="7" s="1"/>
  <c r="T45" i="7"/>
  <c r="X45" i="7" s="1"/>
  <c r="Z45" i="7" s="1"/>
  <c r="S45" i="7"/>
  <c r="Q45" i="7"/>
  <c r="K45" i="7"/>
  <c r="AH44" i="7"/>
  <c r="V44" i="7"/>
  <c r="AG44" i="7" s="1"/>
  <c r="T44" i="7"/>
  <c r="X44" i="7" s="1"/>
  <c r="Z44" i="7" s="1"/>
  <c r="S44" i="7"/>
  <c r="Q44" i="7"/>
  <c r="K44" i="7"/>
  <c r="AH43" i="7"/>
  <c r="W43" i="7"/>
  <c r="V43" i="7"/>
  <c r="AG43" i="7" s="1"/>
  <c r="T43" i="7"/>
  <c r="X43" i="7" s="1"/>
  <c r="Z43" i="7" s="1"/>
  <c r="S43" i="7"/>
  <c r="Q43" i="7"/>
  <c r="K43" i="7"/>
  <c r="AH42" i="7"/>
  <c r="V42" i="7"/>
  <c r="AG42" i="7" s="1"/>
  <c r="T42" i="7"/>
  <c r="X42" i="7" s="1"/>
  <c r="Z42" i="7" s="1"/>
  <c r="S42" i="7"/>
  <c r="Q42" i="7"/>
  <c r="K42" i="7"/>
  <c r="AH41" i="7"/>
  <c r="W41" i="7"/>
  <c r="V41" i="7"/>
  <c r="AG41" i="7" s="1"/>
  <c r="T41" i="7"/>
  <c r="X41" i="7" s="1"/>
  <c r="Z41" i="7" s="1"/>
  <c r="S41" i="7"/>
  <c r="Q41" i="7"/>
  <c r="K41" i="7"/>
  <c r="AH40" i="7"/>
  <c r="V40" i="7"/>
  <c r="AG40" i="7" s="1"/>
  <c r="T40" i="7"/>
  <c r="X40" i="7" s="1"/>
  <c r="Z40" i="7" s="1"/>
  <c r="S40" i="7"/>
  <c r="Q40" i="7"/>
  <c r="K40" i="7"/>
  <c r="AH39" i="7"/>
  <c r="W39" i="7"/>
  <c r="V39" i="7"/>
  <c r="AG39" i="7" s="1"/>
  <c r="T39" i="7"/>
  <c r="X39" i="7" s="1"/>
  <c r="Z39" i="7" s="1"/>
  <c r="S39" i="7"/>
  <c r="Q39" i="7"/>
  <c r="K39" i="7"/>
  <c r="AH38" i="7"/>
  <c r="V38" i="7"/>
  <c r="AG38" i="7" s="1"/>
  <c r="T38" i="7"/>
  <c r="X38" i="7" s="1"/>
  <c r="Z38" i="7" s="1"/>
  <c r="S38" i="7"/>
  <c r="Q38" i="7"/>
  <c r="K38" i="7"/>
  <c r="AH37" i="7"/>
  <c r="W37" i="7"/>
  <c r="V37" i="7"/>
  <c r="AG37" i="7" s="1"/>
  <c r="T37" i="7"/>
  <c r="X37" i="7" s="1"/>
  <c r="Z37" i="7" s="1"/>
  <c r="S37" i="7"/>
  <c r="Q37" i="7"/>
  <c r="K37" i="7"/>
  <c r="AH36" i="7"/>
  <c r="V36" i="7"/>
  <c r="W36" i="7" s="1"/>
  <c r="T36" i="7"/>
  <c r="X36" i="7" s="1"/>
  <c r="Z36" i="7" s="1"/>
  <c r="S36" i="7"/>
  <c r="Q36" i="7"/>
  <c r="K36" i="7"/>
  <c r="AH35" i="7"/>
  <c r="W35" i="7"/>
  <c r="V35" i="7"/>
  <c r="AG35" i="7" s="1"/>
  <c r="T35" i="7"/>
  <c r="X35" i="7" s="1"/>
  <c r="Z35" i="7" s="1"/>
  <c r="S35" i="7"/>
  <c r="Q35" i="7"/>
  <c r="K35" i="7"/>
  <c r="AH34" i="7"/>
  <c r="V34" i="7"/>
  <c r="AG34" i="7" s="1"/>
  <c r="T34" i="7"/>
  <c r="X34" i="7" s="1"/>
  <c r="Z34" i="7" s="1"/>
  <c r="S34" i="7"/>
  <c r="Q34" i="7"/>
  <c r="K34" i="7"/>
  <c r="AH33" i="7"/>
  <c r="V33" i="7"/>
  <c r="AG33" i="7" s="1"/>
  <c r="T33" i="7"/>
  <c r="X33" i="7" s="1"/>
  <c r="Z33" i="7" s="1"/>
  <c r="S33" i="7"/>
  <c r="Q33" i="7"/>
  <c r="K33" i="7"/>
  <c r="AH32" i="7"/>
  <c r="V32" i="7"/>
  <c r="AG32" i="7" s="1"/>
  <c r="T32" i="7"/>
  <c r="X32" i="7" s="1"/>
  <c r="Z32" i="7" s="1"/>
  <c r="S32" i="7"/>
  <c r="Q32" i="7"/>
  <c r="K32" i="7"/>
  <c r="AH31" i="7"/>
  <c r="W31" i="7"/>
  <c r="V31" i="7"/>
  <c r="AG31" i="7" s="1"/>
  <c r="T31" i="7"/>
  <c r="X31" i="7" s="1"/>
  <c r="Z31" i="7" s="1"/>
  <c r="S31" i="7"/>
  <c r="Q31" i="7"/>
  <c r="K31" i="7"/>
  <c r="AH30" i="7"/>
  <c r="V30" i="7"/>
  <c r="AG30" i="7" s="1"/>
  <c r="T30" i="7"/>
  <c r="X30" i="7" s="1"/>
  <c r="Z30" i="7" s="1"/>
  <c r="S30" i="7"/>
  <c r="Q30" i="7"/>
  <c r="K30" i="7"/>
  <c r="AH29" i="7"/>
  <c r="V29" i="7"/>
  <c r="AG29" i="7" s="1"/>
  <c r="T29" i="7"/>
  <c r="X29" i="7" s="1"/>
  <c r="Z29" i="7" s="1"/>
  <c r="S29" i="7"/>
  <c r="Q29" i="7"/>
  <c r="K29" i="7"/>
  <c r="AH28" i="7"/>
  <c r="V28" i="7"/>
  <c r="W28" i="7" s="1"/>
  <c r="T28" i="7"/>
  <c r="X28" i="7" s="1"/>
  <c r="Z28" i="7" s="1"/>
  <c r="S28" i="7"/>
  <c r="Q28" i="7"/>
  <c r="K28" i="7"/>
  <c r="AH27" i="7"/>
  <c r="W27" i="7"/>
  <c r="V27" i="7"/>
  <c r="AG27" i="7" s="1"/>
  <c r="T27" i="7"/>
  <c r="X27" i="7" s="1"/>
  <c r="Z27" i="7" s="1"/>
  <c r="S27" i="7"/>
  <c r="Q27" i="7"/>
  <c r="K27" i="7"/>
  <c r="AH26" i="7"/>
  <c r="V26" i="7"/>
  <c r="W26" i="7" s="1"/>
  <c r="T26" i="7"/>
  <c r="X26" i="7" s="1"/>
  <c r="Z26" i="7" s="1"/>
  <c r="S26" i="7"/>
  <c r="Q26" i="7"/>
  <c r="AH25" i="7"/>
  <c r="V25" i="7"/>
  <c r="AG25" i="7" s="1"/>
  <c r="T25" i="7"/>
  <c r="X25" i="7" s="1"/>
  <c r="Z25" i="7" s="1"/>
  <c r="S25" i="7"/>
  <c r="Q25" i="7"/>
  <c r="K25" i="7"/>
  <c r="AH24" i="7"/>
  <c r="V24" i="7"/>
  <c r="AG24" i="7" s="1"/>
  <c r="T24" i="7"/>
  <c r="X24" i="7" s="1"/>
  <c r="Z24" i="7" s="1"/>
  <c r="S24" i="7"/>
  <c r="Q24" i="7"/>
  <c r="K24" i="7"/>
  <c r="AH23" i="7"/>
  <c r="W23" i="7"/>
  <c r="V23" i="7"/>
  <c r="AG23" i="7" s="1"/>
  <c r="T23" i="7"/>
  <c r="X23" i="7" s="1"/>
  <c r="Z23" i="7" s="1"/>
  <c r="S23" i="7"/>
  <c r="Q23" i="7"/>
  <c r="K23" i="7"/>
  <c r="AH22" i="7"/>
  <c r="V22" i="7"/>
  <c r="AG22" i="7" s="1"/>
  <c r="T22" i="7"/>
  <c r="X22" i="7" s="1"/>
  <c r="Z22" i="7" s="1"/>
  <c r="S22" i="7"/>
  <c r="Q22" i="7"/>
  <c r="K22" i="7"/>
  <c r="AH21" i="7"/>
  <c r="W21" i="7"/>
  <c r="V21" i="7"/>
  <c r="AG21" i="7" s="1"/>
  <c r="T21" i="7"/>
  <c r="X21" i="7" s="1"/>
  <c r="Z21" i="7" s="1"/>
  <c r="S21" i="7"/>
  <c r="Q21" i="7"/>
  <c r="K21" i="7"/>
  <c r="AH20" i="7"/>
  <c r="V20" i="7"/>
  <c r="AG20" i="7" s="1"/>
  <c r="T20" i="7"/>
  <c r="X20" i="7" s="1"/>
  <c r="Z20" i="7" s="1"/>
  <c r="S20" i="7"/>
  <c r="Q20" i="7"/>
  <c r="K20" i="7"/>
  <c r="AH19" i="7"/>
  <c r="V19" i="7"/>
  <c r="AG19" i="7" s="1"/>
  <c r="T19" i="7"/>
  <c r="X19" i="7" s="1"/>
  <c r="Z19" i="7" s="1"/>
  <c r="S19" i="7"/>
  <c r="Q19" i="7"/>
  <c r="K19" i="7"/>
  <c r="AH18" i="7"/>
  <c r="V18" i="7"/>
  <c r="W18" i="7" s="1"/>
  <c r="T18" i="7"/>
  <c r="X18" i="7" s="1"/>
  <c r="Z18" i="7" s="1"/>
  <c r="S18" i="7"/>
  <c r="Q18" i="7"/>
  <c r="K18" i="7"/>
  <c r="AH17" i="7"/>
  <c r="W17" i="7"/>
  <c r="V17" i="7"/>
  <c r="AG17" i="7" s="1"/>
  <c r="T17" i="7"/>
  <c r="X17" i="7" s="1"/>
  <c r="Z17" i="7" s="1"/>
  <c r="S17" i="7"/>
  <c r="Q17" i="7"/>
  <c r="K17" i="7"/>
  <c r="AH16" i="7"/>
  <c r="V16" i="7"/>
  <c r="AG16" i="7" s="1"/>
  <c r="T16" i="7"/>
  <c r="X16" i="7" s="1"/>
  <c r="Z16" i="7" s="1"/>
  <c r="S16" i="7"/>
  <c r="Q16" i="7"/>
  <c r="K16" i="7"/>
  <c r="AH15" i="7"/>
  <c r="V15" i="7"/>
  <c r="AG15" i="7" s="1"/>
  <c r="T15" i="7"/>
  <c r="X15" i="7" s="1"/>
  <c r="Z15" i="7" s="1"/>
  <c r="S15" i="7"/>
  <c r="Q15" i="7"/>
  <c r="K15" i="7"/>
  <c r="AH14" i="7"/>
  <c r="V14" i="7"/>
  <c r="AG14" i="7" s="1"/>
  <c r="T14" i="7"/>
  <c r="X14" i="7" s="1"/>
  <c r="Z14" i="7" s="1"/>
  <c r="S14" i="7"/>
  <c r="Q14" i="7"/>
  <c r="K14" i="7"/>
  <c r="AH13" i="7"/>
  <c r="W13" i="7"/>
  <c r="V13" i="7"/>
  <c r="AG13" i="7" s="1"/>
  <c r="T13" i="7"/>
  <c r="X13" i="7" s="1"/>
  <c r="Z13" i="7" s="1"/>
  <c r="S13" i="7"/>
  <c r="Q13" i="7"/>
  <c r="K13" i="7"/>
  <c r="AH12" i="7"/>
  <c r="V12" i="7"/>
  <c r="AG12" i="7" s="1"/>
  <c r="T12" i="7"/>
  <c r="X12" i="7" s="1"/>
  <c r="Z12" i="7" s="1"/>
  <c r="S12" i="7"/>
  <c r="Q12" i="7"/>
  <c r="K12" i="7"/>
  <c r="AH11" i="7"/>
  <c r="V11" i="7"/>
  <c r="AG11" i="7" s="1"/>
  <c r="T11" i="7"/>
  <c r="X11" i="7" s="1"/>
  <c r="Z11" i="7" s="1"/>
  <c r="S11" i="7"/>
  <c r="Q11" i="7"/>
  <c r="K11" i="7"/>
  <c r="AH10" i="7"/>
  <c r="V10" i="7"/>
  <c r="AG10" i="7" s="1"/>
  <c r="T10" i="7"/>
  <c r="X10" i="7" s="1"/>
  <c r="Z10" i="7" s="1"/>
  <c r="S10" i="7"/>
  <c r="Q10" i="7"/>
  <c r="K10" i="7"/>
  <c r="AH9" i="7"/>
  <c r="V9" i="7"/>
  <c r="AG9" i="7" s="1"/>
  <c r="T9" i="7"/>
  <c r="X9" i="7" s="1"/>
  <c r="Z9" i="7" s="1"/>
  <c r="S9" i="7"/>
  <c r="Q9" i="7"/>
  <c r="K9" i="7"/>
  <c r="AH8" i="7"/>
  <c r="V8" i="7"/>
  <c r="W8" i="7" s="1"/>
  <c r="T8" i="7"/>
  <c r="X8" i="7" s="1"/>
  <c r="Z8" i="7" s="1"/>
  <c r="S8" i="7"/>
  <c r="Q8" i="7"/>
  <c r="K8" i="7"/>
  <c r="AH7" i="7"/>
  <c r="W7" i="7"/>
  <c r="V7" i="7"/>
  <c r="AG7" i="7" s="1"/>
  <c r="T7" i="7"/>
  <c r="X7" i="7" s="1"/>
  <c r="Z7" i="7" s="1"/>
  <c r="S7" i="7"/>
  <c r="Q7" i="7"/>
  <c r="K7" i="7"/>
  <c r="AH6" i="7"/>
  <c r="V6" i="7"/>
  <c r="W6" i="7" s="1"/>
  <c r="T6" i="7"/>
  <c r="X6" i="7" s="1"/>
  <c r="Z6" i="7" s="1"/>
  <c r="S6" i="7"/>
  <c r="Q6" i="7"/>
  <c r="K6" i="7"/>
  <c r="AH5" i="7"/>
  <c r="V5" i="7"/>
  <c r="AG5" i="7" s="1"/>
  <c r="T5" i="7"/>
  <c r="X5" i="7" s="1"/>
  <c r="Z5" i="7" s="1"/>
  <c r="S5" i="7"/>
  <c r="Q5" i="7"/>
  <c r="K5" i="7"/>
  <c r="AH4" i="7"/>
  <c r="AG4" i="7"/>
  <c r="V4" i="7"/>
  <c r="W4" i="7" s="1"/>
  <c r="T4" i="7"/>
  <c r="X4" i="7" s="1"/>
  <c r="Z4" i="7" s="1"/>
  <c r="S4" i="7"/>
  <c r="Q4" i="7"/>
  <c r="K4" i="7"/>
  <c r="AH3" i="7"/>
  <c r="V3" i="7"/>
  <c r="AG3" i="7" s="1"/>
  <c r="T3" i="7"/>
  <c r="X3" i="7" s="1"/>
  <c r="Z3" i="7" s="1"/>
  <c r="S3" i="7"/>
  <c r="Q3" i="7"/>
  <c r="K3" i="7"/>
  <c r="AH2" i="7"/>
  <c r="V2" i="7"/>
  <c r="W2" i="7" s="1"/>
  <c r="T2" i="7"/>
  <c r="X2" i="7" s="1"/>
  <c r="Z2" i="7" s="1"/>
  <c r="S2" i="7"/>
  <c r="Q2" i="7"/>
  <c r="K2" i="7"/>
  <c r="AL267" i="6"/>
  <c r="AI267" i="6"/>
  <c r="AH267" i="6"/>
  <c r="AK267" i="6" s="1"/>
  <c r="AL266" i="6"/>
  <c r="AM266" i="6" s="1"/>
  <c r="AP266" i="6" s="1"/>
  <c r="AI266" i="6"/>
  <c r="AH266" i="6"/>
  <c r="AK266" i="6" s="1"/>
  <c r="AL265" i="6"/>
  <c r="AN265" i="6" s="1"/>
  <c r="AI265" i="6"/>
  <c r="AH265" i="6"/>
  <c r="AK265" i="6" s="1"/>
  <c r="AL264" i="6"/>
  <c r="AN264" i="6" s="1"/>
  <c r="AI264" i="6"/>
  <c r="AH264" i="6"/>
  <c r="AL263" i="6"/>
  <c r="AN263" i="6" s="1"/>
  <c r="AI263" i="6"/>
  <c r="AH263" i="6"/>
  <c r="AL262" i="6"/>
  <c r="AN262" i="6" s="1"/>
  <c r="AI262" i="6"/>
  <c r="AH262" i="6"/>
  <c r="AL261" i="6"/>
  <c r="AN261" i="6" s="1"/>
  <c r="AH261" i="6"/>
  <c r="AL260" i="6"/>
  <c r="AN260" i="6" s="1"/>
  <c r="AI260" i="6"/>
  <c r="AH260" i="6"/>
  <c r="AL259" i="6"/>
  <c r="AN259" i="6" s="1"/>
  <c r="AH259" i="6"/>
  <c r="AL258" i="6"/>
  <c r="AN258" i="6" s="1"/>
  <c r="AI258" i="6"/>
  <c r="AH258" i="6"/>
  <c r="AL257" i="6"/>
  <c r="AN257" i="6" s="1"/>
  <c r="AI257" i="6"/>
  <c r="AH257" i="6"/>
  <c r="AL256" i="6"/>
  <c r="AN256" i="6" s="1"/>
  <c r="AI256" i="6"/>
  <c r="AH256" i="6"/>
  <c r="AL255" i="6"/>
  <c r="AN255" i="6" s="1"/>
  <c r="AI255" i="6"/>
  <c r="AH255" i="6"/>
  <c r="AL254" i="6"/>
  <c r="AN254" i="6" s="1"/>
  <c r="AH254" i="6"/>
  <c r="AL253" i="6"/>
  <c r="AN253" i="6" s="1"/>
  <c r="AH253" i="6"/>
  <c r="AL252" i="6"/>
  <c r="AN252" i="6" s="1"/>
  <c r="AH252" i="6"/>
  <c r="AL251" i="6"/>
  <c r="AN251" i="6" s="1"/>
  <c r="AI251" i="6"/>
  <c r="AH251" i="6"/>
  <c r="AL250" i="6"/>
  <c r="AN250" i="6" s="1"/>
  <c r="AI250" i="6"/>
  <c r="AH250" i="6"/>
  <c r="AL249" i="6"/>
  <c r="AN249" i="6" s="1"/>
  <c r="AI249" i="6"/>
  <c r="AH249" i="6"/>
  <c r="AL248" i="6"/>
  <c r="AN248" i="6" s="1"/>
  <c r="AI248" i="6"/>
  <c r="AH248" i="6"/>
  <c r="AL247" i="6"/>
  <c r="AN247" i="6" s="1"/>
  <c r="AI247" i="6"/>
  <c r="AH247" i="6"/>
  <c r="AL246" i="6"/>
  <c r="AN246" i="6" s="1"/>
  <c r="AI246" i="6"/>
  <c r="AH246" i="6"/>
  <c r="AL245" i="6"/>
  <c r="AN245" i="6" s="1"/>
  <c r="AI245" i="6"/>
  <c r="AH245" i="6"/>
  <c r="AL244" i="6"/>
  <c r="AN244" i="6" s="1"/>
  <c r="AI244" i="6"/>
  <c r="AH244" i="6"/>
  <c r="AL243" i="6"/>
  <c r="AN243" i="6" s="1"/>
  <c r="AI243" i="6"/>
  <c r="AH243" i="6"/>
  <c r="AL242" i="6"/>
  <c r="AN242" i="6" s="1"/>
  <c r="AH242" i="6"/>
  <c r="AL241" i="6"/>
  <c r="AN241" i="6" s="1"/>
  <c r="AH241" i="6"/>
  <c r="AL240" i="6"/>
  <c r="AN240" i="6" s="1"/>
  <c r="AH240" i="6"/>
  <c r="AL239" i="6"/>
  <c r="AN239" i="6" s="1"/>
  <c r="AI239" i="6"/>
  <c r="AH239" i="6"/>
  <c r="AL238" i="6"/>
  <c r="AN238" i="6" s="1"/>
  <c r="AI238" i="6"/>
  <c r="AH238" i="6"/>
  <c r="AL237" i="6"/>
  <c r="AN237" i="6" s="1"/>
  <c r="AI237" i="6"/>
  <c r="AH237" i="6"/>
  <c r="AL236" i="6"/>
  <c r="AN236" i="6" s="1"/>
  <c r="AI236" i="6"/>
  <c r="AH236" i="6"/>
  <c r="AL235" i="6"/>
  <c r="AN235" i="6" s="1"/>
  <c r="AI235" i="6"/>
  <c r="AH235" i="6"/>
  <c r="AL234" i="6"/>
  <c r="AN234" i="6" s="1"/>
  <c r="AI234" i="6"/>
  <c r="AH234" i="6"/>
  <c r="AL233" i="6"/>
  <c r="AN233" i="6" s="1"/>
  <c r="AI233" i="6"/>
  <c r="AH233" i="6"/>
  <c r="AL232" i="6"/>
  <c r="AN232" i="6" s="1"/>
  <c r="AI232" i="6"/>
  <c r="AH232" i="6"/>
  <c r="AL231" i="6"/>
  <c r="AN231" i="6" s="1"/>
  <c r="AI231" i="6"/>
  <c r="AH231" i="6"/>
  <c r="AL230" i="6"/>
  <c r="AN230" i="6" s="1"/>
  <c r="AI230" i="6"/>
  <c r="AH230" i="6"/>
  <c r="AL229" i="6"/>
  <c r="AN229" i="6" s="1"/>
  <c r="AI229" i="6"/>
  <c r="AH229" i="6"/>
  <c r="AL228" i="6"/>
  <c r="AN228" i="6" s="1"/>
  <c r="AI228" i="6"/>
  <c r="AH228" i="6"/>
  <c r="AL227" i="6"/>
  <c r="AN227" i="6" s="1"/>
  <c r="AI227" i="6"/>
  <c r="AH227" i="6"/>
  <c r="AL226" i="6"/>
  <c r="AN226" i="6" s="1"/>
  <c r="AI226" i="6"/>
  <c r="AH226" i="6"/>
  <c r="AL225" i="6"/>
  <c r="AN225" i="6" s="1"/>
  <c r="AI225" i="6"/>
  <c r="AH225" i="6"/>
  <c r="AL224" i="6"/>
  <c r="AN224" i="6" s="1"/>
  <c r="AI224" i="6"/>
  <c r="AH224" i="6"/>
  <c r="AL223" i="6"/>
  <c r="AI223" i="6"/>
  <c r="AH223" i="6"/>
  <c r="AK223" i="6" s="1"/>
  <c r="AL222" i="6"/>
  <c r="AN222" i="6" s="1"/>
  <c r="AI222" i="6"/>
  <c r="AH222" i="6"/>
  <c r="AK222" i="6" s="1"/>
  <c r="AL221" i="6"/>
  <c r="AI221" i="6"/>
  <c r="AH221" i="6"/>
  <c r="AL220" i="6"/>
  <c r="AN220" i="6" s="1"/>
  <c r="AI220" i="6"/>
  <c r="AH220" i="6"/>
  <c r="AK220" i="6" s="1"/>
  <c r="AL219" i="6"/>
  <c r="AI219" i="6"/>
  <c r="AH219" i="6"/>
  <c r="AK219" i="6" s="1"/>
  <c r="AL218" i="6"/>
  <c r="AN218" i="6" s="1"/>
  <c r="AI218" i="6"/>
  <c r="AH218" i="6"/>
  <c r="AK218" i="6" s="1"/>
  <c r="AL217" i="6"/>
  <c r="AI217" i="6"/>
  <c r="AH217" i="6"/>
  <c r="AL216" i="6"/>
  <c r="AN216" i="6" s="1"/>
  <c r="AI216" i="6"/>
  <c r="AH216" i="6"/>
  <c r="AK216" i="6" s="1"/>
  <c r="AL215" i="6"/>
  <c r="AI215" i="6"/>
  <c r="AH215" i="6"/>
  <c r="AK215" i="6" s="1"/>
  <c r="AL214" i="6"/>
  <c r="AN214" i="6" s="1"/>
  <c r="AI214" i="6"/>
  <c r="AH214" i="6"/>
  <c r="AK214" i="6" s="1"/>
  <c r="AL213" i="6"/>
  <c r="AI213" i="6"/>
  <c r="AH213" i="6"/>
  <c r="AK213" i="6" s="1"/>
  <c r="AL212" i="6"/>
  <c r="AN212" i="6" s="1"/>
  <c r="AI212" i="6"/>
  <c r="AH212" i="6"/>
  <c r="AK212" i="6" s="1"/>
  <c r="AL211" i="6"/>
  <c r="AI211" i="6"/>
  <c r="AH211" i="6"/>
  <c r="AK211" i="6" s="1"/>
  <c r="AL210" i="6"/>
  <c r="AN210" i="6" s="1"/>
  <c r="AI210" i="6"/>
  <c r="AH210" i="6"/>
  <c r="AK210" i="6" s="1"/>
  <c r="AL209" i="6"/>
  <c r="AI209" i="6"/>
  <c r="AH209" i="6"/>
  <c r="AK209" i="6" s="1"/>
  <c r="AL208" i="6"/>
  <c r="AN208" i="6" s="1"/>
  <c r="AI208" i="6"/>
  <c r="AH208" i="6"/>
  <c r="AK208" i="6" s="1"/>
  <c r="AL207" i="6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K205" i="6" s="1"/>
  <c r="AL204" i="6"/>
  <c r="AN204" i="6" s="1"/>
  <c r="AI204" i="6"/>
  <c r="AH204" i="6"/>
  <c r="AK204" i="6" s="1"/>
  <c r="AL203" i="6"/>
  <c r="AN203" i="6" s="1"/>
  <c r="AI203" i="6"/>
  <c r="AH203" i="6"/>
  <c r="AK203" i="6" s="1"/>
  <c r="AH200" i="6"/>
  <c r="V200" i="6"/>
  <c r="W200" i="6" s="1"/>
  <c r="T200" i="6"/>
  <c r="X200" i="6" s="1"/>
  <c r="Z200" i="6" s="1"/>
  <c r="S200" i="6"/>
  <c r="Q200" i="6"/>
  <c r="K200" i="6"/>
  <c r="AH199" i="6"/>
  <c r="V199" i="6"/>
  <c r="W199" i="6" s="1"/>
  <c r="T199" i="6"/>
  <c r="X199" i="6" s="1"/>
  <c r="Z199" i="6" s="1"/>
  <c r="S199" i="6"/>
  <c r="Q199" i="6"/>
  <c r="AH198" i="6"/>
  <c r="V198" i="6"/>
  <c r="W198" i="6" s="1"/>
  <c r="T198" i="6"/>
  <c r="X198" i="6" s="1"/>
  <c r="Z198" i="6" s="1"/>
  <c r="S198" i="6"/>
  <c r="Q198" i="6"/>
  <c r="AH197" i="6"/>
  <c r="V197" i="6"/>
  <c r="W197" i="6" s="1"/>
  <c r="T197" i="6"/>
  <c r="X197" i="6" s="1"/>
  <c r="Z197" i="6" s="1"/>
  <c r="S197" i="6"/>
  <c r="Q197" i="6"/>
  <c r="AH196" i="6"/>
  <c r="V196" i="6"/>
  <c r="W196" i="6" s="1"/>
  <c r="T196" i="6"/>
  <c r="X196" i="6" s="1"/>
  <c r="Z196" i="6" s="1"/>
  <c r="S196" i="6"/>
  <c r="Q196" i="6"/>
  <c r="AH195" i="6"/>
  <c r="V195" i="6"/>
  <c r="W195" i="6" s="1"/>
  <c r="T195" i="6"/>
  <c r="X195" i="6" s="1"/>
  <c r="Z195" i="6" s="1"/>
  <c r="S195" i="6"/>
  <c r="Q195" i="6"/>
  <c r="AH194" i="6"/>
  <c r="V194" i="6"/>
  <c r="W194" i="6" s="1"/>
  <c r="T194" i="6"/>
  <c r="X194" i="6" s="1"/>
  <c r="Z194" i="6" s="1"/>
  <c r="S194" i="6"/>
  <c r="Q194" i="6"/>
  <c r="AH193" i="6"/>
  <c r="V193" i="6"/>
  <c r="W193" i="6" s="1"/>
  <c r="T193" i="6"/>
  <c r="X193" i="6" s="1"/>
  <c r="Z193" i="6" s="1"/>
  <c r="S193" i="6"/>
  <c r="Q193" i="6"/>
  <c r="AH192" i="6"/>
  <c r="V192" i="6"/>
  <c r="W192" i="6" s="1"/>
  <c r="T192" i="6"/>
  <c r="X192" i="6" s="1"/>
  <c r="Z192" i="6" s="1"/>
  <c r="S192" i="6"/>
  <c r="Q192" i="6"/>
  <c r="AH191" i="6"/>
  <c r="V191" i="6"/>
  <c r="W191" i="6" s="1"/>
  <c r="T191" i="6"/>
  <c r="X191" i="6" s="1"/>
  <c r="Z191" i="6" s="1"/>
  <c r="S191" i="6"/>
  <c r="Q191" i="6"/>
  <c r="AH190" i="6"/>
  <c r="V190" i="6"/>
  <c r="W190" i="6" s="1"/>
  <c r="T190" i="6"/>
  <c r="X190" i="6" s="1"/>
  <c r="Z190" i="6" s="1"/>
  <c r="S190" i="6"/>
  <c r="Q190" i="6"/>
  <c r="AH189" i="6"/>
  <c r="V189" i="6"/>
  <c r="W189" i="6" s="1"/>
  <c r="T189" i="6"/>
  <c r="X189" i="6" s="1"/>
  <c r="Z189" i="6" s="1"/>
  <c r="S189" i="6"/>
  <c r="Q189" i="6"/>
  <c r="AH188" i="6"/>
  <c r="V188" i="6"/>
  <c r="W188" i="6" s="1"/>
  <c r="T188" i="6"/>
  <c r="X188" i="6" s="1"/>
  <c r="Z188" i="6" s="1"/>
  <c r="S188" i="6"/>
  <c r="Q188" i="6"/>
  <c r="AH187" i="6"/>
  <c r="V187" i="6"/>
  <c r="W187" i="6" s="1"/>
  <c r="T187" i="6"/>
  <c r="X187" i="6" s="1"/>
  <c r="Z187" i="6" s="1"/>
  <c r="S187" i="6"/>
  <c r="Q187" i="6"/>
  <c r="AH186" i="6"/>
  <c r="V186" i="6"/>
  <c r="W186" i="6" s="1"/>
  <c r="T186" i="6"/>
  <c r="X186" i="6" s="1"/>
  <c r="Z186" i="6" s="1"/>
  <c r="S186" i="6"/>
  <c r="Q186" i="6"/>
  <c r="AH185" i="6"/>
  <c r="V185" i="6"/>
  <c r="W185" i="6" s="1"/>
  <c r="T185" i="6"/>
  <c r="X185" i="6" s="1"/>
  <c r="Z185" i="6" s="1"/>
  <c r="S185" i="6"/>
  <c r="Q185" i="6"/>
  <c r="AH184" i="6"/>
  <c r="V184" i="6"/>
  <c r="W184" i="6" s="1"/>
  <c r="T184" i="6"/>
  <c r="X184" i="6" s="1"/>
  <c r="Z184" i="6" s="1"/>
  <c r="S184" i="6"/>
  <c r="Q184" i="6"/>
  <c r="AH183" i="6"/>
  <c r="W183" i="6"/>
  <c r="V183" i="6"/>
  <c r="T183" i="6"/>
  <c r="X183" i="6" s="1"/>
  <c r="Z183" i="6" s="1"/>
  <c r="S183" i="6"/>
  <c r="Q183" i="6"/>
  <c r="AH182" i="6"/>
  <c r="V182" i="6"/>
  <c r="W182" i="6" s="1"/>
  <c r="T182" i="6"/>
  <c r="X182" i="6" s="1"/>
  <c r="Z182" i="6" s="1"/>
  <c r="S182" i="6"/>
  <c r="Q182" i="6"/>
  <c r="AH181" i="6"/>
  <c r="W181" i="6"/>
  <c r="V181" i="6"/>
  <c r="T181" i="6"/>
  <c r="X181" i="6" s="1"/>
  <c r="Z181" i="6" s="1"/>
  <c r="S181" i="6"/>
  <c r="Q181" i="6"/>
  <c r="AH180" i="6"/>
  <c r="V180" i="6"/>
  <c r="W180" i="6" s="1"/>
  <c r="T180" i="6"/>
  <c r="X180" i="6" s="1"/>
  <c r="Z180" i="6" s="1"/>
  <c r="S180" i="6"/>
  <c r="Q180" i="6"/>
  <c r="AH179" i="6"/>
  <c r="W179" i="6"/>
  <c r="V179" i="6"/>
  <c r="T179" i="6"/>
  <c r="X179" i="6" s="1"/>
  <c r="Z179" i="6" s="1"/>
  <c r="S179" i="6"/>
  <c r="Q179" i="6"/>
  <c r="AH178" i="6"/>
  <c r="V178" i="6"/>
  <c r="W178" i="6" s="1"/>
  <c r="T178" i="6"/>
  <c r="X178" i="6" s="1"/>
  <c r="Z178" i="6" s="1"/>
  <c r="S178" i="6"/>
  <c r="Q178" i="6"/>
  <c r="AH177" i="6"/>
  <c r="W177" i="6"/>
  <c r="V177" i="6"/>
  <c r="T177" i="6"/>
  <c r="X177" i="6" s="1"/>
  <c r="Z177" i="6" s="1"/>
  <c r="S177" i="6"/>
  <c r="Q177" i="6"/>
  <c r="AH176" i="6"/>
  <c r="V176" i="6"/>
  <c r="W176" i="6" s="1"/>
  <c r="T176" i="6"/>
  <c r="X176" i="6" s="1"/>
  <c r="Z176" i="6" s="1"/>
  <c r="S176" i="6"/>
  <c r="Q176" i="6"/>
  <c r="AH175" i="6"/>
  <c r="W175" i="6"/>
  <c r="V175" i="6"/>
  <c r="T175" i="6"/>
  <c r="X175" i="6" s="1"/>
  <c r="Z175" i="6" s="1"/>
  <c r="S175" i="6"/>
  <c r="Q175" i="6"/>
  <c r="AH174" i="6"/>
  <c r="V174" i="6"/>
  <c r="W174" i="6" s="1"/>
  <c r="T174" i="6"/>
  <c r="X174" i="6" s="1"/>
  <c r="Z174" i="6" s="1"/>
  <c r="S174" i="6"/>
  <c r="Q174" i="6"/>
  <c r="AH173" i="6"/>
  <c r="W173" i="6"/>
  <c r="V173" i="6"/>
  <c r="T173" i="6"/>
  <c r="X173" i="6" s="1"/>
  <c r="Z173" i="6" s="1"/>
  <c r="S173" i="6"/>
  <c r="Q173" i="6"/>
  <c r="AH172" i="6"/>
  <c r="V172" i="6"/>
  <c r="W172" i="6" s="1"/>
  <c r="T172" i="6"/>
  <c r="X172" i="6" s="1"/>
  <c r="Z172" i="6" s="1"/>
  <c r="S172" i="6"/>
  <c r="Q172" i="6"/>
  <c r="AH171" i="6"/>
  <c r="W171" i="6"/>
  <c r="V171" i="6"/>
  <c r="T171" i="6"/>
  <c r="X171" i="6" s="1"/>
  <c r="Z171" i="6" s="1"/>
  <c r="S171" i="6"/>
  <c r="Q171" i="6"/>
  <c r="AH170" i="6"/>
  <c r="V170" i="6"/>
  <c r="W170" i="6" s="1"/>
  <c r="T170" i="6"/>
  <c r="X170" i="6" s="1"/>
  <c r="Z170" i="6" s="1"/>
  <c r="S170" i="6"/>
  <c r="Q170" i="6"/>
  <c r="AH169" i="6"/>
  <c r="W169" i="6"/>
  <c r="V169" i="6"/>
  <c r="T169" i="6"/>
  <c r="X169" i="6" s="1"/>
  <c r="Z169" i="6" s="1"/>
  <c r="S169" i="6"/>
  <c r="Q169" i="6"/>
  <c r="AH168" i="6"/>
  <c r="V168" i="6"/>
  <c r="W168" i="6" s="1"/>
  <c r="T168" i="6"/>
  <c r="X168" i="6" s="1"/>
  <c r="Z168" i="6" s="1"/>
  <c r="S168" i="6"/>
  <c r="Q168" i="6"/>
  <c r="AH167" i="6"/>
  <c r="W167" i="6"/>
  <c r="V167" i="6"/>
  <c r="T167" i="6"/>
  <c r="X167" i="6" s="1"/>
  <c r="Z167" i="6" s="1"/>
  <c r="S167" i="6"/>
  <c r="Q167" i="6"/>
  <c r="AH166" i="6"/>
  <c r="V166" i="6"/>
  <c r="W166" i="6" s="1"/>
  <c r="T166" i="6"/>
  <c r="X166" i="6" s="1"/>
  <c r="Z166" i="6" s="1"/>
  <c r="S166" i="6"/>
  <c r="Q166" i="6"/>
  <c r="AH165" i="6"/>
  <c r="W165" i="6"/>
  <c r="V165" i="6"/>
  <c r="T165" i="6"/>
  <c r="X165" i="6" s="1"/>
  <c r="Z165" i="6" s="1"/>
  <c r="S165" i="6"/>
  <c r="Q165" i="6"/>
  <c r="AH164" i="6"/>
  <c r="V164" i="6"/>
  <c r="W164" i="6" s="1"/>
  <c r="T164" i="6"/>
  <c r="X164" i="6" s="1"/>
  <c r="Z164" i="6" s="1"/>
  <c r="S164" i="6"/>
  <c r="Q164" i="6"/>
  <c r="AH163" i="6"/>
  <c r="W163" i="6"/>
  <c r="V163" i="6"/>
  <c r="T163" i="6"/>
  <c r="X163" i="6" s="1"/>
  <c r="Z163" i="6" s="1"/>
  <c r="S163" i="6"/>
  <c r="Q163" i="6"/>
  <c r="AH162" i="6"/>
  <c r="V162" i="6"/>
  <c r="W162" i="6" s="1"/>
  <c r="T162" i="6"/>
  <c r="X162" i="6" s="1"/>
  <c r="Z162" i="6" s="1"/>
  <c r="S162" i="6"/>
  <c r="Q162" i="6"/>
  <c r="AH161" i="6"/>
  <c r="W161" i="6"/>
  <c r="V161" i="6"/>
  <c r="T161" i="6"/>
  <c r="X161" i="6" s="1"/>
  <c r="Z161" i="6" s="1"/>
  <c r="S161" i="6"/>
  <c r="Q161" i="6"/>
  <c r="AH160" i="6"/>
  <c r="V160" i="6"/>
  <c r="W160" i="6" s="1"/>
  <c r="T160" i="6"/>
  <c r="X160" i="6" s="1"/>
  <c r="Z160" i="6" s="1"/>
  <c r="S160" i="6"/>
  <c r="Q160" i="6"/>
  <c r="AH159" i="6"/>
  <c r="W159" i="6"/>
  <c r="V159" i="6"/>
  <c r="T159" i="6"/>
  <c r="X159" i="6" s="1"/>
  <c r="Z159" i="6" s="1"/>
  <c r="S159" i="6"/>
  <c r="Q159" i="6"/>
  <c r="AH158" i="6"/>
  <c r="V158" i="6"/>
  <c r="W158" i="6" s="1"/>
  <c r="T158" i="6"/>
  <c r="X158" i="6" s="1"/>
  <c r="Z158" i="6" s="1"/>
  <c r="S158" i="6"/>
  <c r="Q158" i="6"/>
  <c r="AH157" i="6"/>
  <c r="W157" i="6"/>
  <c r="V157" i="6"/>
  <c r="T157" i="6"/>
  <c r="X157" i="6" s="1"/>
  <c r="Z157" i="6" s="1"/>
  <c r="S157" i="6"/>
  <c r="Q157" i="6"/>
  <c r="AH156" i="6"/>
  <c r="V156" i="6"/>
  <c r="W156" i="6" s="1"/>
  <c r="T156" i="6"/>
  <c r="X156" i="6" s="1"/>
  <c r="Z156" i="6" s="1"/>
  <c r="S156" i="6"/>
  <c r="Q156" i="6"/>
  <c r="AH155" i="6"/>
  <c r="W155" i="6"/>
  <c r="V155" i="6"/>
  <c r="T155" i="6"/>
  <c r="X155" i="6" s="1"/>
  <c r="Z155" i="6" s="1"/>
  <c r="S155" i="6"/>
  <c r="Q155" i="6"/>
  <c r="AH154" i="6"/>
  <c r="V154" i="6"/>
  <c r="W154" i="6" s="1"/>
  <c r="T154" i="6"/>
  <c r="X154" i="6" s="1"/>
  <c r="Z154" i="6" s="1"/>
  <c r="S154" i="6"/>
  <c r="Q154" i="6"/>
  <c r="AH153" i="6"/>
  <c r="W153" i="6"/>
  <c r="V153" i="6"/>
  <c r="T153" i="6"/>
  <c r="X153" i="6" s="1"/>
  <c r="Z153" i="6" s="1"/>
  <c r="S153" i="6"/>
  <c r="Q153" i="6"/>
  <c r="AH152" i="6"/>
  <c r="V152" i="6"/>
  <c r="W152" i="6" s="1"/>
  <c r="T152" i="6"/>
  <c r="X152" i="6" s="1"/>
  <c r="Z152" i="6" s="1"/>
  <c r="S152" i="6"/>
  <c r="Q152" i="6"/>
  <c r="AH151" i="6"/>
  <c r="W151" i="6"/>
  <c r="V151" i="6"/>
  <c r="T151" i="6"/>
  <c r="X151" i="6" s="1"/>
  <c r="Z151" i="6" s="1"/>
  <c r="S151" i="6"/>
  <c r="Q151" i="6"/>
  <c r="AH150" i="6"/>
  <c r="V150" i="6"/>
  <c r="W150" i="6" s="1"/>
  <c r="T150" i="6"/>
  <c r="X150" i="6" s="1"/>
  <c r="Z150" i="6" s="1"/>
  <c r="S150" i="6"/>
  <c r="Q150" i="6"/>
  <c r="AH149" i="6"/>
  <c r="W149" i="6"/>
  <c r="V149" i="6"/>
  <c r="T149" i="6"/>
  <c r="X149" i="6" s="1"/>
  <c r="Z149" i="6" s="1"/>
  <c r="S149" i="6"/>
  <c r="Q149" i="6"/>
  <c r="AH148" i="6"/>
  <c r="V148" i="6"/>
  <c r="W148" i="6" s="1"/>
  <c r="T148" i="6"/>
  <c r="X148" i="6" s="1"/>
  <c r="Z148" i="6" s="1"/>
  <c r="S148" i="6"/>
  <c r="Q148" i="6"/>
  <c r="AH147" i="6"/>
  <c r="W147" i="6"/>
  <c r="V147" i="6"/>
  <c r="T147" i="6"/>
  <c r="X147" i="6" s="1"/>
  <c r="Z147" i="6" s="1"/>
  <c r="S147" i="6"/>
  <c r="Q147" i="6"/>
  <c r="AH146" i="6"/>
  <c r="V146" i="6"/>
  <c r="W146" i="6" s="1"/>
  <c r="T146" i="6"/>
  <c r="X146" i="6" s="1"/>
  <c r="Z146" i="6" s="1"/>
  <c r="S146" i="6"/>
  <c r="Q146" i="6"/>
  <c r="AH145" i="6"/>
  <c r="W145" i="6"/>
  <c r="V145" i="6"/>
  <c r="T145" i="6"/>
  <c r="X145" i="6" s="1"/>
  <c r="Z145" i="6" s="1"/>
  <c r="S145" i="6"/>
  <c r="Q145" i="6"/>
  <c r="AH144" i="6"/>
  <c r="V144" i="6"/>
  <c r="W144" i="6" s="1"/>
  <c r="T144" i="6"/>
  <c r="X144" i="6" s="1"/>
  <c r="Z144" i="6" s="1"/>
  <c r="S144" i="6"/>
  <c r="Q144" i="6"/>
  <c r="AH143" i="6"/>
  <c r="W143" i="6"/>
  <c r="V143" i="6"/>
  <c r="T143" i="6"/>
  <c r="X143" i="6" s="1"/>
  <c r="Z143" i="6" s="1"/>
  <c r="S143" i="6"/>
  <c r="Q143" i="6"/>
  <c r="AH142" i="6"/>
  <c r="V142" i="6"/>
  <c r="W142" i="6" s="1"/>
  <c r="T142" i="6"/>
  <c r="X142" i="6" s="1"/>
  <c r="Z142" i="6" s="1"/>
  <c r="S142" i="6"/>
  <c r="Q142" i="6"/>
  <c r="AH141" i="6"/>
  <c r="W141" i="6"/>
  <c r="V141" i="6"/>
  <c r="T141" i="6"/>
  <c r="X141" i="6" s="1"/>
  <c r="Z141" i="6" s="1"/>
  <c r="S141" i="6"/>
  <c r="Q141" i="6"/>
  <c r="AH140" i="6"/>
  <c r="V140" i="6"/>
  <c r="W140" i="6" s="1"/>
  <c r="T140" i="6"/>
  <c r="X140" i="6" s="1"/>
  <c r="Z140" i="6" s="1"/>
  <c r="S140" i="6"/>
  <c r="Q140" i="6"/>
  <c r="AH139" i="6"/>
  <c r="W139" i="6"/>
  <c r="V139" i="6"/>
  <c r="T139" i="6"/>
  <c r="X139" i="6" s="1"/>
  <c r="Z139" i="6" s="1"/>
  <c r="S139" i="6"/>
  <c r="Q139" i="6"/>
  <c r="AH138" i="6"/>
  <c r="V138" i="6"/>
  <c r="W138" i="6" s="1"/>
  <c r="T138" i="6"/>
  <c r="X138" i="6" s="1"/>
  <c r="Z138" i="6" s="1"/>
  <c r="S138" i="6"/>
  <c r="Q138" i="6"/>
  <c r="AH137" i="6"/>
  <c r="W137" i="6"/>
  <c r="V137" i="6"/>
  <c r="T137" i="6"/>
  <c r="X137" i="6" s="1"/>
  <c r="Z137" i="6" s="1"/>
  <c r="S137" i="6"/>
  <c r="Q137" i="6"/>
  <c r="AH136" i="6"/>
  <c r="V136" i="6"/>
  <c r="W136" i="6" s="1"/>
  <c r="T136" i="6"/>
  <c r="X136" i="6" s="1"/>
  <c r="Z136" i="6" s="1"/>
  <c r="S136" i="6"/>
  <c r="Q136" i="6"/>
  <c r="AH135" i="6"/>
  <c r="V135" i="6"/>
  <c r="W135" i="6" s="1"/>
  <c r="T135" i="6"/>
  <c r="X135" i="6" s="1"/>
  <c r="Z135" i="6" s="1"/>
  <c r="S135" i="6"/>
  <c r="Q135" i="6"/>
  <c r="AH134" i="6"/>
  <c r="V134" i="6"/>
  <c r="W134" i="6" s="1"/>
  <c r="T134" i="6"/>
  <c r="X134" i="6" s="1"/>
  <c r="Z134" i="6" s="1"/>
  <c r="S134" i="6"/>
  <c r="Q134" i="6"/>
  <c r="AH133" i="6"/>
  <c r="V133" i="6"/>
  <c r="W133" i="6" s="1"/>
  <c r="T133" i="6"/>
  <c r="X133" i="6" s="1"/>
  <c r="Z133" i="6" s="1"/>
  <c r="S133" i="6"/>
  <c r="Q133" i="6"/>
  <c r="AH132" i="6"/>
  <c r="V132" i="6"/>
  <c r="W132" i="6" s="1"/>
  <c r="T132" i="6"/>
  <c r="X132" i="6" s="1"/>
  <c r="Z132" i="6" s="1"/>
  <c r="S132" i="6"/>
  <c r="Q132" i="6"/>
  <c r="AH131" i="6"/>
  <c r="V131" i="6"/>
  <c r="W131" i="6" s="1"/>
  <c r="T131" i="6"/>
  <c r="X131" i="6" s="1"/>
  <c r="Z131" i="6" s="1"/>
  <c r="S131" i="6"/>
  <c r="Q131" i="6"/>
  <c r="AH130" i="6"/>
  <c r="V130" i="6"/>
  <c r="W130" i="6" s="1"/>
  <c r="T130" i="6"/>
  <c r="X130" i="6" s="1"/>
  <c r="Z130" i="6" s="1"/>
  <c r="S130" i="6"/>
  <c r="Q130" i="6"/>
  <c r="AH129" i="6"/>
  <c r="V129" i="6"/>
  <c r="W129" i="6" s="1"/>
  <c r="T129" i="6"/>
  <c r="X129" i="6" s="1"/>
  <c r="Z129" i="6" s="1"/>
  <c r="S129" i="6"/>
  <c r="Q129" i="6"/>
  <c r="AH128" i="6"/>
  <c r="V128" i="6"/>
  <c r="W128" i="6" s="1"/>
  <c r="T128" i="6"/>
  <c r="X128" i="6" s="1"/>
  <c r="Z128" i="6" s="1"/>
  <c r="S128" i="6"/>
  <c r="Q128" i="6"/>
  <c r="AH127" i="6"/>
  <c r="V127" i="6"/>
  <c r="W127" i="6" s="1"/>
  <c r="T127" i="6"/>
  <c r="X127" i="6" s="1"/>
  <c r="Z127" i="6" s="1"/>
  <c r="S127" i="6"/>
  <c r="Q127" i="6"/>
  <c r="AH126" i="6"/>
  <c r="V126" i="6"/>
  <c r="W126" i="6" s="1"/>
  <c r="T126" i="6"/>
  <c r="X126" i="6" s="1"/>
  <c r="Z126" i="6" s="1"/>
  <c r="S126" i="6"/>
  <c r="Q126" i="6"/>
  <c r="AH125" i="6"/>
  <c r="V125" i="6"/>
  <c r="W125" i="6" s="1"/>
  <c r="T125" i="6"/>
  <c r="X125" i="6" s="1"/>
  <c r="Z125" i="6" s="1"/>
  <c r="S125" i="6"/>
  <c r="Q125" i="6"/>
  <c r="AH124" i="6"/>
  <c r="V124" i="6"/>
  <c r="W124" i="6" s="1"/>
  <c r="T124" i="6"/>
  <c r="X124" i="6" s="1"/>
  <c r="Z124" i="6" s="1"/>
  <c r="S124" i="6"/>
  <c r="Q124" i="6"/>
  <c r="AH123" i="6"/>
  <c r="V123" i="6"/>
  <c r="W123" i="6" s="1"/>
  <c r="T123" i="6"/>
  <c r="X123" i="6" s="1"/>
  <c r="Z123" i="6" s="1"/>
  <c r="S123" i="6"/>
  <c r="Q123" i="6"/>
  <c r="AH122" i="6"/>
  <c r="V122" i="6"/>
  <c r="W122" i="6" s="1"/>
  <c r="T122" i="6"/>
  <c r="X122" i="6" s="1"/>
  <c r="Z122" i="6" s="1"/>
  <c r="S122" i="6"/>
  <c r="Q122" i="6"/>
  <c r="AH121" i="6"/>
  <c r="V121" i="6"/>
  <c r="W121" i="6" s="1"/>
  <c r="T121" i="6"/>
  <c r="X121" i="6" s="1"/>
  <c r="Z121" i="6" s="1"/>
  <c r="S121" i="6"/>
  <c r="Q121" i="6"/>
  <c r="AH120" i="6"/>
  <c r="V120" i="6"/>
  <c r="W120" i="6" s="1"/>
  <c r="T120" i="6"/>
  <c r="X120" i="6" s="1"/>
  <c r="Z120" i="6" s="1"/>
  <c r="S120" i="6"/>
  <c r="Q120" i="6"/>
  <c r="AH119" i="6"/>
  <c r="V119" i="6"/>
  <c r="W119" i="6" s="1"/>
  <c r="T119" i="6"/>
  <c r="X119" i="6" s="1"/>
  <c r="Z119" i="6" s="1"/>
  <c r="S119" i="6"/>
  <c r="Q119" i="6"/>
  <c r="AH118" i="6"/>
  <c r="V118" i="6"/>
  <c r="W118" i="6" s="1"/>
  <c r="T118" i="6"/>
  <c r="X118" i="6" s="1"/>
  <c r="Z118" i="6" s="1"/>
  <c r="S118" i="6"/>
  <c r="Q118" i="6"/>
  <c r="AH117" i="6"/>
  <c r="V117" i="6"/>
  <c r="W117" i="6" s="1"/>
  <c r="T117" i="6"/>
  <c r="X117" i="6" s="1"/>
  <c r="Z117" i="6" s="1"/>
  <c r="S117" i="6"/>
  <c r="Q117" i="6"/>
  <c r="AH116" i="6"/>
  <c r="V116" i="6"/>
  <c r="W116" i="6" s="1"/>
  <c r="T116" i="6"/>
  <c r="X116" i="6" s="1"/>
  <c r="Z116" i="6" s="1"/>
  <c r="S116" i="6"/>
  <c r="Q116" i="6"/>
  <c r="AH115" i="6"/>
  <c r="V115" i="6"/>
  <c r="W115" i="6" s="1"/>
  <c r="T115" i="6"/>
  <c r="X115" i="6" s="1"/>
  <c r="Z115" i="6" s="1"/>
  <c r="S115" i="6"/>
  <c r="Q115" i="6"/>
  <c r="AH114" i="6"/>
  <c r="V114" i="6"/>
  <c r="W114" i="6" s="1"/>
  <c r="T114" i="6"/>
  <c r="X114" i="6" s="1"/>
  <c r="Z114" i="6" s="1"/>
  <c r="S114" i="6"/>
  <c r="Q114" i="6"/>
  <c r="AH113" i="6"/>
  <c r="V113" i="6"/>
  <c r="W113" i="6" s="1"/>
  <c r="T113" i="6"/>
  <c r="X113" i="6" s="1"/>
  <c r="Z113" i="6" s="1"/>
  <c r="S113" i="6"/>
  <c r="Q113" i="6"/>
  <c r="AH112" i="6"/>
  <c r="V112" i="6"/>
  <c r="W112" i="6" s="1"/>
  <c r="T112" i="6"/>
  <c r="X112" i="6" s="1"/>
  <c r="Z112" i="6" s="1"/>
  <c r="S112" i="6"/>
  <c r="Q112" i="6"/>
  <c r="AH111" i="6"/>
  <c r="V111" i="6"/>
  <c r="W111" i="6" s="1"/>
  <c r="T111" i="6"/>
  <c r="X111" i="6" s="1"/>
  <c r="Z111" i="6" s="1"/>
  <c r="S111" i="6"/>
  <c r="Q111" i="6"/>
  <c r="AH110" i="6"/>
  <c r="V110" i="6"/>
  <c r="W110" i="6" s="1"/>
  <c r="T110" i="6"/>
  <c r="X110" i="6" s="1"/>
  <c r="Z110" i="6" s="1"/>
  <c r="S110" i="6"/>
  <c r="Q110" i="6"/>
  <c r="AH109" i="6"/>
  <c r="V109" i="6"/>
  <c r="W109" i="6" s="1"/>
  <c r="T109" i="6"/>
  <c r="X109" i="6" s="1"/>
  <c r="Z109" i="6" s="1"/>
  <c r="S109" i="6"/>
  <c r="Q109" i="6"/>
  <c r="AH108" i="6"/>
  <c r="V108" i="6"/>
  <c r="W108" i="6" s="1"/>
  <c r="T108" i="6"/>
  <c r="X108" i="6" s="1"/>
  <c r="Z108" i="6" s="1"/>
  <c r="S108" i="6"/>
  <c r="Q108" i="6"/>
  <c r="AH107" i="6"/>
  <c r="V107" i="6"/>
  <c r="W107" i="6" s="1"/>
  <c r="T107" i="6"/>
  <c r="X107" i="6" s="1"/>
  <c r="Z107" i="6" s="1"/>
  <c r="S107" i="6"/>
  <c r="Q107" i="6"/>
  <c r="AH106" i="6"/>
  <c r="V106" i="6"/>
  <c r="W106" i="6" s="1"/>
  <c r="T106" i="6"/>
  <c r="X106" i="6" s="1"/>
  <c r="Z106" i="6" s="1"/>
  <c r="S106" i="6"/>
  <c r="Q106" i="6"/>
  <c r="AH105" i="6"/>
  <c r="V105" i="6"/>
  <c r="W105" i="6" s="1"/>
  <c r="T105" i="6"/>
  <c r="X105" i="6" s="1"/>
  <c r="Z105" i="6" s="1"/>
  <c r="S105" i="6"/>
  <c r="Q105" i="6"/>
  <c r="AH104" i="6"/>
  <c r="V104" i="6"/>
  <c r="W104" i="6" s="1"/>
  <c r="T104" i="6"/>
  <c r="X104" i="6" s="1"/>
  <c r="Z104" i="6" s="1"/>
  <c r="S104" i="6"/>
  <c r="Q104" i="6"/>
  <c r="AH103" i="6"/>
  <c r="V103" i="6"/>
  <c r="W103" i="6" s="1"/>
  <c r="T103" i="6"/>
  <c r="X103" i="6" s="1"/>
  <c r="Z103" i="6" s="1"/>
  <c r="S103" i="6"/>
  <c r="Q103" i="6"/>
  <c r="AH102" i="6"/>
  <c r="V102" i="6"/>
  <c r="W102" i="6" s="1"/>
  <c r="T102" i="6"/>
  <c r="X102" i="6" s="1"/>
  <c r="Z102" i="6" s="1"/>
  <c r="S102" i="6"/>
  <c r="Q102" i="6"/>
  <c r="AH101" i="6"/>
  <c r="V101" i="6"/>
  <c r="W101" i="6" s="1"/>
  <c r="T101" i="6"/>
  <c r="X101" i="6" s="1"/>
  <c r="Z101" i="6" s="1"/>
  <c r="S101" i="6"/>
  <c r="Q101" i="6"/>
  <c r="AH100" i="6"/>
  <c r="V100" i="6"/>
  <c r="W100" i="6" s="1"/>
  <c r="T100" i="6"/>
  <c r="X100" i="6" s="1"/>
  <c r="Z100" i="6" s="1"/>
  <c r="S100" i="6"/>
  <c r="Q100" i="6"/>
  <c r="AH99" i="6"/>
  <c r="V99" i="6"/>
  <c r="W99" i="6" s="1"/>
  <c r="T99" i="6"/>
  <c r="X99" i="6" s="1"/>
  <c r="Z99" i="6" s="1"/>
  <c r="S99" i="6"/>
  <c r="Q99" i="6"/>
  <c r="AH98" i="6"/>
  <c r="V98" i="6"/>
  <c r="W98" i="6" s="1"/>
  <c r="T98" i="6"/>
  <c r="X98" i="6" s="1"/>
  <c r="Z98" i="6" s="1"/>
  <c r="S98" i="6"/>
  <c r="Q98" i="6"/>
  <c r="AH97" i="6"/>
  <c r="V97" i="6"/>
  <c r="W97" i="6" s="1"/>
  <c r="T97" i="6"/>
  <c r="X97" i="6" s="1"/>
  <c r="Z97" i="6" s="1"/>
  <c r="S97" i="6"/>
  <c r="Q97" i="6"/>
  <c r="AH96" i="6"/>
  <c r="V96" i="6"/>
  <c r="W96" i="6" s="1"/>
  <c r="T96" i="6"/>
  <c r="X96" i="6" s="1"/>
  <c r="Z96" i="6" s="1"/>
  <c r="S96" i="6"/>
  <c r="Q96" i="6"/>
  <c r="AH95" i="6"/>
  <c r="V95" i="6"/>
  <c r="W95" i="6" s="1"/>
  <c r="T95" i="6"/>
  <c r="X95" i="6" s="1"/>
  <c r="Z95" i="6" s="1"/>
  <c r="S95" i="6"/>
  <c r="Q95" i="6"/>
  <c r="AH94" i="6"/>
  <c r="V94" i="6"/>
  <c r="W94" i="6" s="1"/>
  <c r="T94" i="6"/>
  <c r="X94" i="6" s="1"/>
  <c r="Z94" i="6" s="1"/>
  <c r="S94" i="6"/>
  <c r="Q94" i="6"/>
  <c r="AH93" i="6"/>
  <c r="V93" i="6"/>
  <c r="W93" i="6" s="1"/>
  <c r="T93" i="6"/>
  <c r="X93" i="6" s="1"/>
  <c r="Z93" i="6" s="1"/>
  <c r="S93" i="6"/>
  <c r="Q93" i="6"/>
  <c r="AH92" i="6"/>
  <c r="V92" i="6"/>
  <c r="W92" i="6" s="1"/>
  <c r="T92" i="6"/>
  <c r="X92" i="6" s="1"/>
  <c r="Z92" i="6" s="1"/>
  <c r="S92" i="6"/>
  <c r="Q92" i="6"/>
  <c r="AH91" i="6"/>
  <c r="V91" i="6"/>
  <c r="W91" i="6" s="1"/>
  <c r="T91" i="6"/>
  <c r="X91" i="6" s="1"/>
  <c r="Z91" i="6" s="1"/>
  <c r="S91" i="6"/>
  <c r="Q91" i="6"/>
  <c r="AH90" i="6"/>
  <c r="V90" i="6"/>
  <c r="W90" i="6" s="1"/>
  <c r="T90" i="6"/>
  <c r="X90" i="6" s="1"/>
  <c r="Z90" i="6" s="1"/>
  <c r="S90" i="6"/>
  <c r="Q90" i="6"/>
  <c r="AH89" i="6"/>
  <c r="V89" i="6"/>
  <c r="W89" i="6" s="1"/>
  <c r="T89" i="6"/>
  <c r="X89" i="6" s="1"/>
  <c r="Z89" i="6" s="1"/>
  <c r="S89" i="6"/>
  <c r="Q89" i="6"/>
  <c r="AH88" i="6"/>
  <c r="V88" i="6"/>
  <c r="W88" i="6" s="1"/>
  <c r="T88" i="6"/>
  <c r="X88" i="6" s="1"/>
  <c r="Z88" i="6" s="1"/>
  <c r="S88" i="6"/>
  <c r="Q88" i="6"/>
  <c r="AH87" i="6"/>
  <c r="W87" i="6"/>
  <c r="V87" i="6"/>
  <c r="AG87" i="6" s="1"/>
  <c r="T87" i="6"/>
  <c r="X87" i="6" s="1"/>
  <c r="Z87" i="6" s="1"/>
  <c r="S87" i="6"/>
  <c r="Q87" i="6"/>
  <c r="K87" i="6"/>
  <c r="AH86" i="6"/>
  <c r="W86" i="6"/>
  <c r="V86" i="6"/>
  <c r="AG86" i="6" s="1"/>
  <c r="T86" i="6"/>
  <c r="X86" i="6" s="1"/>
  <c r="Z86" i="6" s="1"/>
  <c r="S86" i="6"/>
  <c r="Q86" i="6"/>
  <c r="K86" i="6"/>
  <c r="AH85" i="6"/>
  <c r="W85" i="6"/>
  <c r="V85" i="6"/>
  <c r="AG85" i="6" s="1"/>
  <c r="T85" i="6"/>
  <c r="X85" i="6" s="1"/>
  <c r="Z85" i="6" s="1"/>
  <c r="S85" i="6"/>
  <c r="Q85" i="6"/>
  <c r="K85" i="6"/>
  <c r="AH84" i="6"/>
  <c r="W84" i="6"/>
  <c r="V84" i="6"/>
  <c r="AG84" i="6" s="1"/>
  <c r="T84" i="6"/>
  <c r="X84" i="6" s="1"/>
  <c r="Z84" i="6" s="1"/>
  <c r="S84" i="6"/>
  <c r="Q84" i="6"/>
  <c r="K84" i="6"/>
  <c r="AH83" i="6"/>
  <c r="W83" i="6"/>
  <c r="V83" i="6"/>
  <c r="AG83" i="6" s="1"/>
  <c r="T83" i="6"/>
  <c r="X83" i="6" s="1"/>
  <c r="Z83" i="6" s="1"/>
  <c r="S83" i="6"/>
  <c r="Q83" i="6"/>
  <c r="K83" i="6"/>
  <c r="AH82" i="6"/>
  <c r="W82" i="6"/>
  <c r="V82" i="6"/>
  <c r="AG82" i="6" s="1"/>
  <c r="T82" i="6"/>
  <c r="X82" i="6" s="1"/>
  <c r="Z82" i="6" s="1"/>
  <c r="S82" i="6"/>
  <c r="Q82" i="6"/>
  <c r="K82" i="6"/>
  <c r="AH81" i="6"/>
  <c r="W81" i="6"/>
  <c r="V81" i="6"/>
  <c r="AG81" i="6" s="1"/>
  <c r="T81" i="6"/>
  <c r="X81" i="6" s="1"/>
  <c r="Z81" i="6" s="1"/>
  <c r="S81" i="6"/>
  <c r="Q81" i="6"/>
  <c r="K81" i="6"/>
  <c r="AH80" i="6"/>
  <c r="W80" i="6"/>
  <c r="V80" i="6"/>
  <c r="AG80" i="6" s="1"/>
  <c r="T80" i="6"/>
  <c r="X80" i="6" s="1"/>
  <c r="Z80" i="6" s="1"/>
  <c r="S80" i="6"/>
  <c r="Q80" i="6"/>
  <c r="K80" i="6"/>
  <c r="AH79" i="6"/>
  <c r="W79" i="6"/>
  <c r="V79" i="6"/>
  <c r="AG79" i="6" s="1"/>
  <c r="T79" i="6"/>
  <c r="X79" i="6" s="1"/>
  <c r="Z79" i="6" s="1"/>
  <c r="S79" i="6"/>
  <c r="Q79" i="6"/>
  <c r="K79" i="6"/>
  <c r="AH78" i="6"/>
  <c r="W78" i="6"/>
  <c r="V78" i="6"/>
  <c r="AG78" i="6" s="1"/>
  <c r="T78" i="6"/>
  <c r="X78" i="6" s="1"/>
  <c r="Z78" i="6" s="1"/>
  <c r="S78" i="6"/>
  <c r="Q78" i="6"/>
  <c r="K78" i="6"/>
  <c r="AH77" i="6"/>
  <c r="W77" i="6"/>
  <c r="V77" i="6"/>
  <c r="AG77" i="6" s="1"/>
  <c r="T77" i="6"/>
  <c r="X77" i="6" s="1"/>
  <c r="Z77" i="6" s="1"/>
  <c r="S77" i="6"/>
  <c r="Q77" i="6"/>
  <c r="K77" i="6"/>
  <c r="AH76" i="6"/>
  <c r="W76" i="6"/>
  <c r="V76" i="6"/>
  <c r="AG76" i="6" s="1"/>
  <c r="T76" i="6"/>
  <c r="X76" i="6" s="1"/>
  <c r="Z76" i="6" s="1"/>
  <c r="S76" i="6"/>
  <c r="Q76" i="6"/>
  <c r="K76" i="6"/>
  <c r="AH75" i="6"/>
  <c r="W75" i="6"/>
  <c r="V75" i="6"/>
  <c r="AG75" i="6" s="1"/>
  <c r="T75" i="6"/>
  <c r="X75" i="6" s="1"/>
  <c r="Z75" i="6" s="1"/>
  <c r="S75" i="6"/>
  <c r="Q75" i="6"/>
  <c r="K75" i="6"/>
  <c r="AH74" i="6"/>
  <c r="W74" i="6"/>
  <c r="V74" i="6"/>
  <c r="AG74" i="6" s="1"/>
  <c r="T74" i="6"/>
  <c r="X74" i="6" s="1"/>
  <c r="Z74" i="6" s="1"/>
  <c r="S74" i="6"/>
  <c r="Q74" i="6"/>
  <c r="K74" i="6"/>
  <c r="AH73" i="6"/>
  <c r="W73" i="6"/>
  <c r="V73" i="6"/>
  <c r="AG73" i="6" s="1"/>
  <c r="T73" i="6"/>
  <c r="X73" i="6" s="1"/>
  <c r="Z73" i="6" s="1"/>
  <c r="S73" i="6"/>
  <c r="Q73" i="6"/>
  <c r="K73" i="6"/>
  <c r="AH72" i="6"/>
  <c r="W72" i="6"/>
  <c r="V72" i="6"/>
  <c r="AG72" i="6" s="1"/>
  <c r="T72" i="6"/>
  <c r="X72" i="6" s="1"/>
  <c r="Z72" i="6" s="1"/>
  <c r="S72" i="6"/>
  <c r="Q72" i="6"/>
  <c r="K72" i="6"/>
  <c r="AH71" i="6"/>
  <c r="W71" i="6"/>
  <c r="V71" i="6"/>
  <c r="AG71" i="6" s="1"/>
  <c r="T71" i="6"/>
  <c r="X71" i="6" s="1"/>
  <c r="Z71" i="6" s="1"/>
  <c r="S71" i="6"/>
  <c r="Q71" i="6"/>
  <c r="K71" i="6"/>
  <c r="AH70" i="6"/>
  <c r="W70" i="6"/>
  <c r="V70" i="6"/>
  <c r="AG70" i="6" s="1"/>
  <c r="T70" i="6"/>
  <c r="X70" i="6" s="1"/>
  <c r="Z70" i="6" s="1"/>
  <c r="S70" i="6"/>
  <c r="Q70" i="6"/>
  <c r="K70" i="6"/>
  <c r="AH69" i="6"/>
  <c r="W69" i="6"/>
  <c r="V69" i="6"/>
  <c r="AG69" i="6" s="1"/>
  <c r="T69" i="6"/>
  <c r="X69" i="6" s="1"/>
  <c r="Z69" i="6" s="1"/>
  <c r="S69" i="6"/>
  <c r="Q69" i="6"/>
  <c r="K69" i="6"/>
  <c r="AH68" i="6"/>
  <c r="W68" i="6"/>
  <c r="V68" i="6"/>
  <c r="AG68" i="6" s="1"/>
  <c r="T68" i="6"/>
  <c r="X68" i="6" s="1"/>
  <c r="Z68" i="6" s="1"/>
  <c r="S68" i="6"/>
  <c r="Q68" i="6"/>
  <c r="K68" i="6"/>
  <c r="AH67" i="6"/>
  <c r="W67" i="6"/>
  <c r="V67" i="6"/>
  <c r="AG67" i="6" s="1"/>
  <c r="T67" i="6"/>
  <c r="X67" i="6" s="1"/>
  <c r="Z67" i="6" s="1"/>
  <c r="S67" i="6"/>
  <c r="Q67" i="6"/>
  <c r="K67" i="6"/>
  <c r="AH66" i="6"/>
  <c r="W66" i="6"/>
  <c r="V66" i="6"/>
  <c r="AG66" i="6" s="1"/>
  <c r="T66" i="6"/>
  <c r="X66" i="6" s="1"/>
  <c r="Z66" i="6" s="1"/>
  <c r="S66" i="6"/>
  <c r="Q66" i="6"/>
  <c r="K66" i="6"/>
  <c r="AH65" i="6"/>
  <c r="W65" i="6"/>
  <c r="V65" i="6"/>
  <c r="AG65" i="6" s="1"/>
  <c r="T65" i="6"/>
  <c r="X65" i="6" s="1"/>
  <c r="Z65" i="6" s="1"/>
  <c r="S65" i="6"/>
  <c r="Q65" i="6"/>
  <c r="K65" i="6"/>
  <c r="AH64" i="6"/>
  <c r="W64" i="6"/>
  <c r="V64" i="6"/>
  <c r="AG64" i="6" s="1"/>
  <c r="T64" i="6"/>
  <c r="X64" i="6" s="1"/>
  <c r="Z64" i="6" s="1"/>
  <c r="S64" i="6"/>
  <c r="Q64" i="6"/>
  <c r="K64" i="6"/>
  <c r="AH63" i="6"/>
  <c r="W63" i="6"/>
  <c r="V63" i="6"/>
  <c r="AG63" i="6" s="1"/>
  <c r="T63" i="6"/>
  <c r="X63" i="6" s="1"/>
  <c r="Z63" i="6" s="1"/>
  <c r="S63" i="6"/>
  <c r="Q63" i="6"/>
  <c r="K63" i="6"/>
  <c r="AH62" i="6"/>
  <c r="W62" i="6"/>
  <c r="V62" i="6"/>
  <c r="AG62" i="6" s="1"/>
  <c r="T62" i="6"/>
  <c r="X62" i="6" s="1"/>
  <c r="Z62" i="6" s="1"/>
  <c r="S62" i="6"/>
  <c r="Q62" i="6"/>
  <c r="K62" i="6"/>
  <c r="AH61" i="6"/>
  <c r="W61" i="6"/>
  <c r="V61" i="6"/>
  <c r="AG61" i="6" s="1"/>
  <c r="T61" i="6"/>
  <c r="X61" i="6" s="1"/>
  <c r="Z61" i="6" s="1"/>
  <c r="S61" i="6"/>
  <c r="Q61" i="6"/>
  <c r="K61" i="6"/>
  <c r="AH60" i="6"/>
  <c r="W60" i="6"/>
  <c r="V60" i="6"/>
  <c r="AG60" i="6" s="1"/>
  <c r="T60" i="6"/>
  <c r="X60" i="6" s="1"/>
  <c r="Z60" i="6" s="1"/>
  <c r="S60" i="6"/>
  <c r="Q60" i="6"/>
  <c r="K60" i="6"/>
  <c r="AH59" i="6"/>
  <c r="W59" i="6"/>
  <c r="V59" i="6"/>
  <c r="AG59" i="6" s="1"/>
  <c r="T59" i="6"/>
  <c r="X59" i="6" s="1"/>
  <c r="Z59" i="6" s="1"/>
  <c r="S59" i="6"/>
  <c r="Q59" i="6"/>
  <c r="K59" i="6"/>
  <c r="AH58" i="6"/>
  <c r="W58" i="6"/>
  <c r="V58" i="6"/>
  <c r="AG58" i="6" s="1"/>
  <c r="T58" i="6"/>
  <c r="X58" i="6" s="1"/>
  <c r="Z58" i="6" s="1"/>
  <c r="S58" i="6"/>
  <c r="Q58" i="6"/>
  <c r="K58" i="6"/>
  <c r="AH57" i="6"/>
  <c r="W57" i="6"/>
  <c r="V57" i="6"/>
  <c r="AG57" i="6" s="1"/>
  <c r="T57" i="6"/>
  <c r="X57" i="6" s="1"/>
  <c r="Z57" i="6" s="1"/>
  <c r="S57" i="6"/>
  <c r="Q57" i="6"/>
  <c r="K57" i="6"/>
  <c r="AH56" i="6"/>
  <c r="W56" i="6"/>
  <c r="V56" i="6"/>
  <c r="AG56" i="6" s="1"/>
  <c r="T56" i="6"/>
  <c r="X56" i="6" s="1"/>
  <c r="Z56" i="6" s="1"/>
  <c r="S56" i="6"/>
  <c r="Q56" i="6"/>
  <c r="K56" i="6"/>
  <c r="AH55" i="6"/>
  <c r="W55" i="6"/>
  <c r="V55" i="6"/>
  <c r="AG55" i="6" s="1"/>
  <c r="T55" i="6"/>
  <c r="X55" i="6" s="1"/>
  <c r="Z55" i="6" s="1"/>
  <c r="S55" i="6"/>
  <c r="Q55" i="6"/>
  <c r="K55" i="6"/>
  <c r="AH54" i="6"/>
  <c r="W54" i="6"/>
  <c r="V54" i="6"/>
  <c r="AG54" i="6" s="1"/>
  <c r="T54" i="6"/>
  <c r="X54" i="6" s="1"/>
  <c r="Z54" i="6" s="1"/>
  <c r="S54" i="6"/>
  <c r="Q54" i="6"/>
  <c r="K54" i="6"/>
  <c r="AH53" i="6"/>
  <c r="W53" i="6"/>
  <c r="V53" i="6"/>
  <c r="AG53" i="6" s="1"/>
  <c r="T53" i="6"/>
  <c r="X53" i="6" s="1"/>
  <c r="Z53" i="6" s="1"/>
  <c r="S53" i="6"/>
  <c r="Q53" i="6"/>
  <c r="K53" i="6"/>
  <c r="AH52" i="6"/>
  <c r="W52" i="6"/>
  <c r="V52" i="6"/>
  <c r="AG52" i="6" s="1"/>
  <c r="T52" i="6"/>
  <c r="X52" i="6" s="1"/>
  <c r="Z52" i="6" s="1"/>
  <c r="S52" i="6"/>
  <c r="Q52" i="6"/>
  <c r="K52" i="6"/>
  <c r="AH51" i="6"/>
  <c r="W51" i="6"/>
  <c r="V51" i="6"/>
  <c r="AG51" i="6" s="1"/>
  <c r="T51" i="6"/>
  <c r="X51" i="6" s="1"/>
  <c r="Z51" i="6" s="1"/>
  <c r="S51" i="6"/>
  <c r="Q51" i="6"/>
  <c r="K51" i="6"/>
  <c r="AH50" i="6"/>
  <c r="W50" i="6"/>
  <c r="V50" i="6"/>
  <c r="AG50" i="6" s="1"/>
  <c r="T50" i="6"/>
  <c r="X50" i="6" s="1"/>
  <c r="Z50" i="6" s="1"/>
  <c r="S50" i="6"/>
  <c r="Q50" i="6"/>
  <c r="K50" i="6"/>
  <c r="AH49" i="6"/>
  <c r="W49" i="6"/>
  <c r="V49" i="6"/>
  <c r="AG49" i="6" s="1"/>
  <c r="T49" i="6"/>
  <c r="X49" i="6" s="1"/>
  <c r="Z49" i="6" s="1"/>
  <c r="S49" i="6"/>
  <c r="Q49" i="6"/>
  <c r="K49" i="6"/>
  <c r="AH48" i="6"/>
  <c r="W48" i="6"/>
  <c r="V48" i="6"/>
  <c r="AG48" i="6" s="1"/>
  <c r="T48" i="6"/>
  <c r="X48" i="6" s="1"/>
  <c r="Z48" i="6" s="1"/>
  <c r="S48" i="6"/>
  <c r="Q48" i="6"/>
  <c r="K48" i="6"/>
  <c r="AH47" i="6"/>
  <c r="W47" i="6"/>
  <c r="V47" i="6"/>
  <c r="AG47" i="6" s="1"/>
  <c r="T47" i="6"/>
  <c r="X47" i="6" s="1"/>
  <c r="Z47" i="6" s="1"/>
  <c r="S47" i="6"/>
  <c r="Q47" i="6"/>
  <c r="K47" i="6"/>
  <c r="AH46" i="6"/>
  <c r="W46" i="6"/>
  <c r="V46" i="6"/>
  <c r="AG46" i="6" s="1"/>
  <c r="T46" i="6"/>
  <c r="X46" i="6" s="1"/>
  <c r="Z46" i="6" s="1"/>
  <c r="S46" i="6"/>
  <c r="Q46" i="6"/>
  <c r="K46" i="6"/>
  <c r="AH45" i="6"/>
  <c r="W45" i="6"/>
  <c r="V45" i="6"/>
  <c r="AG45" i="6" s="1"/>
  <c r="T45" i="6"/>
  <c r="X45" i="6" s="1"/>
  <c r="Z45" i="6" s="1"/>
  <c r="S45" i="6"/>
  <c r="Q45" i="6"/>
  <c r="K45" i="6"/>
  <c r="AH44" i="6"/>
  <c r="W44" i="6"/>
  <c r="V44" i="6"/>
  <c r="AG44" i="6" s="1"/>
  <c r="T44" i="6"/>
  <c r="X44" i="6" s="1"/>
  <c r="Z44" i="6" s="1"/>
  <c r="S44" i="6"/>
  <c r="Q44" i="6"/>
  <c r="K44" i="6"/>
  <c r="AH43" i="6"/>
  <c r="W43" i="6"/>
  <c r="V43" i="6"/>
  <c r="AG43" i="6" s="1"/>
  <c r="T43" i="6"/>
  <c r="X43" i="6" s="1"/>
  <c r="Z43" i="6" s="1"/>
  <c r="S43" i="6"/>
  <c r="Q43" i="6"/>
  <c r="K43" i="6"/>
  <c r="AH42" i="6"/>
  <c r="W42" i="6"/>
  <c r="V42" i="6"/>
  <c r="AG42" i="6" s="1"/>
  <c r="T42" i="6"/>
  <c r="X42" i="6" s="1"/>
  <c r="Z42" i="6" s="1"/>
  <c r="S42" i="6"/>
  <c r="Q42" i="6"/>
  <c r="K42" i="6"/>
  <c r="AH41" i="6"/>
  <c r="W41" i="6"/>
  <c r="V41" i="6"/>
  <c r="AG41" i="6" s="1"/>
  <c r="T41" i="6"/>
  <c r="X41" i="6" s="1"/>
  <c r="Z41" i="6" s="1"/>
  <c r="S41" i="6"/>
  <c r="Q41" i="6"/>
  <c r="K41" i="6"/>
  <c r="AH40" i="6"/>
  <c r="W40" i="6"/>
  <c r="V40" i="6"/>
  <c r="AG40" i="6" s="1"/>
  <c r="T40" i="6"/>
  <c r="X40" i="6" s="1"/>
  <c r="Z40" i="6" s="1"/>
  <c r="S40" i="6"/>
  <c r="Q40" i="6"/>
  <c r="K40" i="6"/>
  <c r="AH39" i="6"/>
  <c r="W39" i="6"/>
  <c r="V39" i="6"/>
  <c r="AG39" i="6" s="1"/>
  <c r="T39" i="6"/>
  <c r="X39" i="6" s="1"/>
  <c r="Z39" i="6" s="1"/>
  <c r="S39" i="6"/>
  <c r="Q39" i="6"/>
  <c r="K39" i="6"/>
  <c r="AH38" i="6"/>
  <c r="W38" i="6"/>
  <c r="V38" i="6"/>
  <c r="AG38" i="6" s="1"/>
  <c r="T38" i="6"/>
  <c r="X38" i="6" s="1"/>
  <c r="Z38" i="6" s="1"/>
  <c r="S38" i="6"/>
  <c r="Q38" i="6"/>
  <c r="K38" i="6"/>
  <c r="AH37" i="6"/>
  <c r="W37" i="6"/>
  <c r="V37" i="6"/>
  <c r="AG37" i="6" s="1"/>
  <c r="T37" i="6"/>
  <c r="X37" i="6" s="1"/>
  <c r="Z37" i="6" s="1"/>
  <c r="S37" i="6"/>
  <c r="Q37" i="6"/>
  <c r="K37" i="6"/>
  <c r="AH36" i="6"/>
  <c r="W36" i="6"/>
  <c r="V36" i="6"/>
  <c r="AG36" i="6" s="1"/>
  <c r="T36" i="6"/>
  <c r="X36" i="6" s="1"/>
  <c r="Z36" i="6" s="1"/>
  <c r="S36" i="6"/>
  <c r="Q36" i="6"/>
  <c r="K36" i="6"/>
  <c r="AH35" i="6"/>
  <c r="W35" i="6"/>
  <c r="V35" i="6"/>
  <c r="AG35" i="6" s="1"/>
  <c r="T35" i="6"/>
  <c r="X35" i="6" s="1"/>
  <c r="Z35" i="6" s="1"/>
  <c r="S35" i="6"/>
  <c r="Q35" i="6"/>
  <c r="K35" i="6"/>
  <c r="AH34" i="6"/>
  <c r="W34" i="6"/>
  <c r="V34" i="6"/>
  <c r="AG34" i="6" s="1"/>
  <c r="T34" i="6"/>
  <c r="X34" i="6" s="1"/>
  <c r="Z34" i="6" s="1"/>
  <c r="S34" i="6"/>
  <c r="Q34" i="6"/>
  <c r="K34" i="6"/>
  <c r="AH33" i="6"/>
  <c r="W33" i="6"/>
  <c r="V33" i="6"/>
  <c r="AG33" i="6" s="1"/>
  <c r="T33" i="6"/>
  <c r="X33" i="6" s="1"/>
  <c r="Z33" i="6" s="1"/>
  <c r="S33" i="6"/>
  <c r="Q33" i="6"/>
  <c r="K33" i="6"/>
  <c r="AH32" i="6"/>
  <c r="W32" i="6"/>
  <c r="V32" i="6"/>
  <c r="AG32" i="6" s="1"/>
  <c r="T32" i="6"/>
  <c r="X32" i="6" s="1"/>
  <c r="Z32" i="6" s="1"/>
  <c r="S32" i="6"/>
  <c r="Q32" i="6"/>
  <c r="K32" i="6"/>
  <c r="AH31" i="6"/>
  <c r="W31" i="6"/>
  <c r="V31" i="6"/>
  <c r="AG31" i="6" s="1"/>
  <c r="T31" i="6"/>
  <c r="X31" i="6" s="1"/>
  <c r="Z31" i="6" s="1"/>
  <c r="S31" i="6"/>
  <c r="Q31" i="6"/>
  <c r="K31" i="6"/>
  <c r="AH30" i="6"/>
  <c r="W30" i="6"/>
  <c r="V30" i="6"/>
  <c r="AG30" i="6" s="1"/>
  <c r="T30" i="6"/>
  <c r="X30" i="6" s="1"/>
  <c r="Z30" i="6" s="1"/>
  <c r="S30" i="6"/>
  <c r="Q30" i="6"/>
  <c r="K30" i="6"/>
  <c r="AH29" i="6"/>
  <c r="W29" i="6"/>
  <c r="V29" i="6"/>
  <c r="AG29" i="6" s="1"/>
  <c r="T29" i="6"/>
  <c r="X29" i="6" s="1"/>
  <c r="Z29" i="6" s="1"/>
  <c r="S29" i="6"/>
  <c r="Q29" i="6"/>
  <c r="K29" i="6"/>
  <c r="AH28" i="6"/>
  <c r="W28" i="6"/>
  <c r="V28" i="6"/>
  <c r="AG28" i="6" s="1"/>
  <c r="T28" i="6"/>
  <c r="X28" i="6" s="1"/>
  <c r="Z28" i="6" s="1"/>
  <c r="S28" i="6"/>
  <c r="Q28" i="6"/>
  <c r="K28" i="6"/>
  <c r="AH27" i="6"/>
  <c r="W27" i="6"/>
  <c r="V27" i="6"/>
  <c r="AG27" i="6" s="1"/>
  <c r="T27" i="6"/>
  <c r="X27" i="6" s="1"/>
  <c r="Z27" i="6" s="1"/>
  <c r="S27" i="6"/>
  <c r="Q27" i="6"/>
  <c r="K27" i="6"/>
  <c r="AH26" i="6"/>
  <c r="W26" i="6"/>
  <c r="V26" i="6"/>
  <c r="AG26" i="6" s="1"/>
  <c r="T26" i="6"/>
  <c r="X26" i="6" s="1"/>
  <c r="Z26" i="6" s="1"/>
  <c r="S26" i="6"/>
  <c r="Q26" i="6"/>
  <c r="K26" i="6"/>
  <c r="AH25" i="6"/>
  <c r="W25" i="6"/>
  <c r="V25" i="6"/>
  <c r="AG25" i="6" s="1"/>
  <c r="T25" i="6"/>
  <c r="X25" i="6" s="1"/>
  <c r="Z25" i="6" s="1"/>
  <c r="S25" i="6"/>
  <c r="Q25" i="6"/>
  <c r="K25" i="6"/>
  <c r="AH24" i="6"/>
  <c r="V24" i="6"/>
  <c r="AG24" i="6" s="1"/>
  <c r="T24" i="6"/>
  <c r="X24" i="6" s="1"/>
  <c r="Z24" i="6" s="1"/>
  <c r="S24" i="6"/>
  <c r="Q24" i="6"/>
  <c r="K24" i="6"/>
  <c r="AH23" i="6"/>
  <c r="V23" i="6"/>
  <c r="AG23" i="6" s="1"/>
  <c r="T23" i="6"/>
  <c r="X23" i="6" s="1"/>
  <c r="Z23" i="6" s="1"/>
  <c r="S23" i="6"/>
  <c r="Q23" i="6"/>
  <c r="K23" i="6"/>
  <c r="AH22" i="6"/>
  <c r="V22" i="6"/>
  <c r="AG22" i="6" s="1"/>
  <c r="T22" i="6"/>
  <c r="X22" i="6" s="1"/>
  <c r="Z22" i="6" s="1"/>
  <c r="S22" i="6"/>
  <c r="Q22" i="6"/>
  <c r="K22" i="6"/>
  <c r="AH21" i="6"/>
  <c r="W21" i="6"/>
  <c r="V21" i="6"/>
  <c r="AG21" i="6" s="1"/>
  <c r="T21" i="6"/>
  <c r="X21" i="6" s="1"/>
  <c r="Z21" i="6" s="1"/>
  <c r="S21" i="6"/>
  <c r="Q21" i="6"/>
  <c r="K21" i="6"/>
  <c r="AH20" i="6"/>
  <c r="V20" i="6"/>
  <c r="AG20" i="6" s="1"/>
  <c r="T20" i="6"/>
  <c r="X20" i="6" s="1"/>
  <c r="Z20" i="6" s="1"/>
  <c r="S20" i="6"/>
  <c r="Q20" i="6"/>
  <c r="K20" i="6"/>
  <c r="AH19" i="6"/>
  <c r="V19" i="6"/>
  <c r="AG19" i="6" s="1"/>
  <c r="T19" i="6"/>
  <c r="X19" i="6" s="1"/>
  <c r="Z19" i="6" s="1"/>
  <c r="S19" i="6"/>
  <c r="Q19" i="6"/>
  <c r="K19" i="6"/>
  <c r="AH18" i="6"/>
  <c r="V18" i="6"/>
  <c r="W18" i="6" s="1"/>
  <c r="T18" i="6"/>
  <c r="X18" i="6" s="1"/>
  <c r="Z18" i="6" s="1"/>
  <c r="S18" i="6"/>
  <c r="Q18" i="6"/>
  <c r="K18" i="6"/>
  <c r="AH17" i="6"/>
  <c r="V17" i="6"/>
  <c r="AG17" i="6" s="1"/>
  <c r="T17" i="6"/>
  <c r="X17" i="6" s="1"/>
  <c r="Z17" i="6" s="1"/>
  <c r="S17" i="6"/>
  <c r="Q17" i="6"/>
  <c r="K17" i="6"/>
  <c r="AH16" i="6"/>
  <c r="V16" i="6"/>
  <c r="W16" i="6" s="1"/>
  <c r="T16" i="6"/>
  <c r="X16" i="6" s="1"/>
  <c r="Z16" i="6" s="1"/>
  <c r="S16" i="6"/>
  <c r="Q16" i="6"/>
  <c r="K16" i="6"/>
  <c r="AH15" i="6"/>
  <c r="W15" i="6"/>
  <c r="V15" i="6"/>
  <c r="AG15" i="6" s="1"/>
  <c r="T15" i="6"/>
  <c r="X15" i="6" s="1"/>
  <c r="Z15" i="6" s="1"/>
  <c r="S15" i="6"/>
  <c r="Q15" i="6"/>
  <c r="K15" i="6"/>
  <c r="AH14" i="6"/>
  <c r="V14" i="6"/>
  <c r="AG14" i="6" s="1"/>
  <c r="T14" i="6"/>
  <c r="X14" i="6" s="1"/>
  <c r="Z14" i="6" s="1"/>
  <c r="S14" i="6"/>
  <c r="Q14" i="6"/>
  <c r="K14" i="6"/>
  <c r="AH13" i="6"/>
  <c r="V13" i="6"/>
  <c r="AG13" i="6" s="1"/>
  <c r="T13" i="6"/>
  <c r="X13" i="6" s="1"/>
  <c r="Z13" i="6" s="1"/>
  <c r="S13" i="6"/>
  <c r="Q13" i="6"/>
  <c r="K13" i="6"/>
  <c r="AH12" i="6"/>
  <c r="V12" i="6"/>
  <c r="W12" i="6" s="1"/>
  <c r="T12" i="6"/>
  <c r="X12" i="6" s="1"/>
  <c r="Z12" i="6" s="1"/>
  <c r="S12" i="6"/>
  <c r="Q12" i="6"/>
  <c r="K12" i="6"/>
  <c r="AH11" i="6"/>
  <c r="W11" i="6"/>
  <c r="V11" i="6"/>
  <c r="AG11" i="6" s="1"/>
  <c r="T11" i="6"/>
  <c r="X11" i="6" s="1"/>
  <c r="Z11" i="6" s="1"/>
  <c r="S11" i="6"/>
  <c r="Q11" i="6"/>
  <c r="K11" i="6"/>
  <c r="AH10" i="6"/>
  <c r="V10" i="6"/>
  <c r="W10" i="6" s="1"/>
  <c r="T10" i="6"/>
  <c r="X10" i="6" s="1"/>
  <c r="Z10" i="6" s="1"/>
  <c r="S10" i="6"/>
  <c r="Q10" i="6"/>
  <c r="K10" i="6"/>
  <c r="AH9" i="6"/>
  <c r="V9" i="6"/>
  <c r="AG9" i="6" s="1"/>
  <c r="T9" i="6"/>
  <c r="X9" i="6" s="1"/>
  <c r="Z9" i="6" s="1"/>
  <c r="S9" i="6"/>
  <c r="Q9" i="6"/>
  <c r="K9" i="6"/>
  <c r="AH8" i="6"/>
  <c r="V8" i="6"/>
  <c r="W8" i="6" s="1"/>
  <c r="T8" i="6"/>
  <c r="X8" i="6" s="1"/>
  <c r="Z8" i="6" s="1"/>
  <c r="S8" i="6"/>
  <c r="Q8" i="6"/>
  <c r="K8" i="6"/>
  <c r="AH7" i="6"/>
  <c r="W7" i="6"/>
  <c r="V7" i="6"/>
  <c r="AG7" i="6" s="1"/>
  <c r="T7" i="6"/>
  <c r="X7" i="6" s="1"/>
  <c r="Z7" i="6" s="1"/>
  <c r="S7" i="6"/>
  <c r="Q7" i="6"/>
  <c r="K7" i="6"/>
  <c r="AH6" i="6"/>
  <c r="V6" i="6"/>
  <c r="W6" i="6" s="1"/>
  <c r="T6" i="6"/>
  <c r="X6" i="6" s="1"/>
  <c r="Z6" i="6" s="1"/>
  <c r="S6" i="6"/>
  <c r="Q6" i="6"/>
  <c r="K6" i="6"/>
  <c r="AH5" i="6"/>
  <c r="W5" i="6"/>
  <c r="V5" i="6"/>
  <c r="AG5" i="6" s="1"/>
  <c r="T5" i="6"/>
  <c r="X5" i="6" s="1"/>
  <c r="Z5" i="6" s="1"/>
  <c r="S5" i="6"/>
  <c r="Q5" i="6"/>
  <c r="K5" i="6"/>
  <c r="AH4" i="6"/>
  <c r="V4" i="6"/>
  <c r="W4" i="6" s="1"/>
  <c r="T4" i="6"/>
  <c r="X4" i="6" s="1"/>
  <c r="Z4" i="6" s="1"/>
  <c r="S4" i="6"/>
  <c r="Q4" i="6"/>
  <c r="K4" i="6"/>
  <c r="AH3" i="6"/>
  <c r="V3" i="6"/>
  <c r="AG3" i="6" s="1"/>
  <c r="T3" i="6"/>
  <c r="X3" i="6" s="1"/>
  <c r="Z3" i="6" s="1"/>
  <c r="S3" i="6"/>
  <c r="Q3" i="6"/>
  <c r="K3" i="6"/>
  <c r="AH2" i="6"/>
  <c r="V2" i="6"/>
  <c r="AG2" i="6" s="1"/>
  <c r="T2" i="6"/>
  <c r="X2" i="6" s="1"/>
  <c r="Z2" i="6" s="1"/>
  <c r="S2" i="6"/>
  <c r="Q2" i="6"/>
  <c r="K2" i="6"/>
  <c r="AL267" i="5"/>
  <c r="AN267" i="5" s="1"/>
  <c r="AI267" i="5"/>
  <c r="AH267" i="5"/>
  <c r="AK267" i="5" s="1"/>
  <c r="AL266" i="5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I263" i="5"/>
  <c r="AH263" i="5"/>
  <c r="AK263" i="5" s="1"/>
  <c r="AL262" i="5"/>
  <c r="AN262" i="5" s="1"/>
  <c r="AI262" i="5"/>
  <c r="AH262" i="5"/>
  <c r="AK262" i="5" s="1"/>
  <c r="AL261" i="5"/>
  <c r="AN261" i="5" s="1"/>
  <c r="AH261" i="5"/>
  <c r="AK261" i="5" s="1"/>
  <c r="AL260" i="5"/>
  <c r="AN260" i="5" s="1"/>
  <c r="AH260" i="5"/>
  <c r="AK260" i="5" s="1"/>
  <c r="AL259" i="5"/>
  <c r="AN259" i="5" s="1"/>
  <c r="AH259" i="5"/>
  <c r="AL258" i="5"/>
  <c r="AN258" i="5" s="1"/>
  <c r="AI258" i="5"/>
  <c r="AH258" i="5"/>
  <c r="AK258" i="5" s="1"/>
  <c r="AL257" i="5"/>
  <c r="AN257" i="5" s="1"/>
  <c r="AI257" i="5"/>
  <c r="AH257" i="5"/>
  <c r="AL256" i="5"/>
  <c r="AN256" i="5" s="1"/>
  <c r="AI256" i="5"/>
  <c r="AH256" i="5"/>
  <c r="AK256" i="5" s="1"/>
  <c r="AL255" i="5"/>
  <c r="AN255" i="5" s="1"/>
  <c r="AI255" i="5"/>
  <c r="AH255" i="5"/>
  <c r="AL254" i="5"/>
  <c r="AN254" i="5" s="1"/>
  <c r="AH254" i="5"/>
  <c r="AK254" i="5" s="1"/>
  <c r="AL253" i="5"/>
  <c r="AN253" i="5" s="1"/>
  <c r="AH253" i="5"/>
  <c r="AL252" i="5"/>
  <c r="AN252" i="5" s="1"/>
  <c r="AH252" i="5"/>
  <c r="AK252" i="5" s="1"/>
  <c r="AL251" i="5"/>
  <c r="AN251" i="5" s="1"/>
  <c r="AH251" i="5"/>
  <c r="AL250" i="5"/>
  <c r="AN250" i="5" s="1"/>
  <c r="AI250" i="5"/>
  <c r="AH250" i="5"/>
  <c r="AK250" i="5" s="1"/>
  <c r="AL249" i="5"/>
  <c r="AN249" i="5" s="1"/>
  <c r="AI249" i="5"/>
  <c r="AH249" i="5"/>
  <c r="AL248" i="5"/>
  <c r="AN248" i="5" s="1"/>
  <c r="AI248" i="5"/>
  <c r="AH248" i="5"/>
  <c r="AK248" i="5" s="1"/>
  <c r="AL247" i="5"/>
  <c r="AN247" i="5" s="1"/>
  <c r="AI247" i="5"/>
  <c r="AH247" i="5"/>
  <c r="AL246" i="5"/>
  <c r="AN246" i="5" s="1"/>
  <c r="AI246" i="5"/>
  <c r="AH246" i="5"/>
  <c r="AK246" i="5" s="1"/>
  <c r="AL245" i="5"/>
  <c r="AN245" i="5" s="1"/>
  <c r="AI245" i="5"/>
  <c r="AH245" i="5"/>
  <c r="AL244" i="5"/>
  <c r="AN244" i="5" s="1"/>
  <c r="AI244" i="5"/>
  <c r="AH244" i="5"/>
  <c r="AK244" i="5" s="1"/>
  <c r="AL243" i="5"/>
  <c r="AN243" i="5" s="1"/>
  <c r="AI243" i="5"/>
  <c r="AH243" i="5"/>
  <c r="AL242" i="5"/>
  <c r="AN242" i="5" s="1"/>
  <c r="AH242" i="5"/>
  <c r="AK242" i="5" s="1"/>
  <c r="AL241" i="5"/>
  <c r="AN241" i="5" s="1"/>
  <c r="AH241" i="5"/>
  <c r="AL240" i="5"/>
  <c r="AN240" i="5" s="1"/>
  <c r="AH240" i="5"/>
  <c r="AK240" i="5" s="1"/>
  <c r="AL239" i="5"/>
  <c r="AN239" i="5" s="1"/>
  <c r="AI239" i="5"/>
  <c r="AH239" i="5"/>
  <c r="AL238" i="5"/>
  <c r="AN238" i="5" s="1"/>
  <c r="AI238" i="5"/>
  <c r="AH238" i="5"/>
  <c r="AK238" i="5" s="1"/>
  <c r="AL237" i="5"/>
  <c r="AN237" i="5" s="1"/>
  <c r="AI237" i="5"/>
  <c r="AH237" i="5"/>
  <c r="AL236" i="5"/>
  <c r="AN236" i="5" s="1"/>
  <c r="AI236" i="5"/>
  <c r="AH236" i="5"/>
  <c r="AK236" i="5" s="1"/>
  <c r="AL235" i="5"/>
  <c r="AN235" i="5" s="1"/>
  <c r="AI235" i="5"/>
  <c r="AH235" i="5"/>
  <c r="AL234" i="5"/>
  <c r="AI234" i="5"/>
  <c r="AH234" i="5"/>
  <c r="AK234" i="5" s="1"/>
  <c r="AL233" i="5"/>
  <c r="AN233" i="5" s="1"/>
  <c r="AI233" i="5"/>
  <c r="AH233" i="5"/>
  <c r="AL232" i="5"/>
  <c r="AI232" i="5"/>
  <c r="AH232" i="5"/>
  <c r="AK232" i="5" s="1"/>
  <c r="AL231" i="5"/>
  <c r="AN231" i="5" s="1"/>
  <c r="AI231" i="5"/>
  <c r="AH231" i="5"/>
  <c r="AL230" i="5"/>
  <c r="AI230" i="5"/>
  <c r="AH230" i="5"/>
  <c r="AK230" i="5" s="1"/>
  <c r="AL229" i="5"/>
  <c r="AN229" i="5" s="1"/>
  <c r="AI229" i="5"/>
  <c r="AH229" i="5"/>
  <c r="AL228" i="5"/>
  <c r="AI228" i="5"/>
  <c r="AH228" i="5"/>
  <c r="AK228" i="5" s="1"/>
  <c r="AL227" i="5"/>
  <c r="AN227" i="5" s="1"/>
  <c r="AI227" i="5"/>
  <c r="AH227" i="5"/>
  <c r="AL226" i="5"/>
  <c r="AI226" i="5"/>
  <c r="AH226" i="5"/>
  <c r="AK226" i="5" s="1"/>
  <c r="AL225" i="5"/>
  <c r="AN225" i="5" s="1"/>
  <c r="AI225" i="5"/>
  <c r="AH225" i="5"/>
  <c r="AL224" i="5"/>
  <c r="AI224" i="5"/>
  <c r="AH224" i="5"/>
  <c r="AK224" i="5" s="1"/>
  <c r="AL223" i="5"/>
  <c r="AN223" i="5" s="1"/>
  <c r="AI223" i="5"/>
  <c r="AH223" i="5"/>
  <c r="AK223" i="5" s="1"/>
  <c r="AL222" i="5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K205" i="5" s="1"/>
  <c r="AL204" i="5"/>
  <c r="AN204" i="5" s="1"/>
  <c r="AI204" i="5"/>
  <c r="AH204" i="5"/>
  <c r="AL203" i="5"/>
  <c r="AN203" i="5" s="1"/>
  <c r="AI203" i="5"/>
  <c r="AH203" i="5"/>
  <c r="AK203" i="5" s="1"/>
  <c r="AH200" i="5"/>
  <c r="W200" i="5"/>
  <c r="V200" i="5"/>
  <c r="AG200" i="5" s="1"/>
  <c r="T200" i="5"/>
  <c r="X200" i="5" s="1"/>
  <c r="Z200" i="5" s="1"/>
  <c r="S200" i="5"/>
  <c r="Q200" i="5"/>
  <c r="K200" i="5"/>
  <c r="AH199" i="5"/>
  <c r="V199" i="5"/>
  <c r="W199" i="5" s="1"/>
  <c r="T199" i="5"/>
  <c r="X199" i="5" s="1"/>
  <c r="Z199" i="5" s="1"/>
  <c r="S199" i="5"/>
  <c r="Q199" i="5"/>
  <c r="AH198" i="5"/>
  <c r="V198" i="5"/>
  <c r="W198" i="5" s="1"/>
  <c r="T198" i="5"/>
  <c r="X198" i="5" s="1"/>
  <c r="Z198" i="5" s="1"/>
  <c r="S198" i="5"/>
  <c r="Q198" i="5"/>
  <c r="AH197" i="5"/>
  <c r="V197" i="5"/>
  <c r="W197" i="5" s="1"/>
  <c r="T197" i="5"/>
  <c r="X197" i="5" s="1"/>
  <c r="Z197" i="5" s="1"/>
  <c r="S197" i="5"/>
  <c r="Q197" i="5"/>
  <c r="AH196" i="5"/>
  <c r="V196" i="5"/>
  <c r="W196" i="5" s="1"/>
  <c r="T196" i="5"/>
  <c r="X196" i="5" s="1"/>
  <c r="Z196" i="5" s="1"/>
  <c r="S196" i="5"/>
  <c r="Q196" i="5"/>
  <c r="AH195" i="5"/>
  <c r="V195" i="5"/>
  <c r="W195" i="5" s="1"/>
  <c r="T195" i="5"/>
  <c r="X195" i="5" s="1"/>
  <c r="Z195" i="5" s="1"/>
  <c r="S195" i="5"/>
  <c r="Q195" i="5"/>
  <c r="AH194" i="5"/>
  <c r="V194" i="5"/>
  <c r="W194" i="5" s="1"/>
  <c r="T194" i="5"/>
  <c r="X194" i="5" s="1"/>
  <c r="Z194" i="5" s="1"/>
  <c r="S194" i="5"/>
  <c r="Q194" i="5"/>
  <c r="AH193" i="5"/>
  <c r="V193" i="5"/>
  <c r="W193" i="5" s="1"/>
  <c r="T193" i="5"/>
  <c r="X193" i="5" s="1"/>
  <c r="Z193" i="5" s="1"/>
  <c r="S193" i="5"/>
  <c r="Q193" i="5"/>
  <c r="AH192" i="5"/>
  <c r="V192" i="5"/>
  <c r="W192" i="5" s="1"/>
  <c r="T192" i="5"/>
  <c r="X192" i="5" s="1"/>
  <c r="Z192" i="5" s="1"/>
  <c r="S192" i="5"/>
  <c r="Q192" i="5"/>
  <c r="AH191" i="5"/>
  <c r="V191" i="5"/>
  <c r="W191" i="5" s="1"/>
  <c r="T191" i="5"/>
  <c r="X191" i="5" s="1"/>
  <c r="Z191" i="5" s="1"/>
  <c r="S191" i="5"/>
  <c r="Q191" i="5"/>
  <c r="AH190" i="5"/>
  <c r="V190" i="5"/>
  <c r="W190" i="5" s="1"/>
  <c r="T190" i="5"/>
  <c r="X190" i="5" s="1"/>
  <c r="Z190" i="5" s="1"/>
  <c r="S190" i="5"/>
  <c r="Q190" i="5"/>
  <c r="AH189" i="5"/>
  <c r="V189" i="5"/>
  <c r="W189" i="5" s="1"/>
  <c r="T189" i="5"/>
  <c r="X189" i="5" s="1"/>
  <c r="Z189" i="5" s="1"/>
  <c r="S189" i="5"/>
  <c r="Q189" i="5"/>
  <c r="AH188" i="5"/>
  <c r="V188" i="5"/>
  <c r="W188" i="5" s="1"/>
  <c r="T188" i="5"/>
  <c r="X188" i="5" s="1"/>
  <c r="Z188" i="5" s="1"/>
  <c r="S188" i="5"/>
  <c r="Q188" i="5"/>
  <c r="AH187" i="5"/>
  <c r="V187" i="5"/>
  <c r="W187" i="5" s="1"/>
  <c r="T187" i="5"/>
  <c r="X187" i="5" s="1"/>
  <c r="Z187" i="5" s="1"/>
  <c r="S187" i="5"/>
  <c r="Q187" i="5"/>
  <c r="AH186" i="5"/>
  <c r="V186" i="5"/>
  <c r="W186" i="5" s="1"/>
  <c r="T186" i="5"/>
  <c r="X186" i="5" s="1"/>
  <c r="Z186" i="5" s="1"/>
  <c r="S186" i="5"/>
  <c r="Q186" i="5"/>
  <c r="AH185" i="5"/>
  <c r="V185" i="5"/>
  <c r="W185" i="5" s="1"/>
  <c r="T185" i="5"/>
  <c r="X185" i="5" s="1"/>
  <c r="Z185" i="5" s="1"/>
  <c r="S185" i="5"/>
  <c r="Q185" i="5"/>
  <c r="AH184" i="5"/>
  <c r="W184" i="5"/>
  <c r="V184" i="5"/>
  <c r="T184" i="5"/>
  <c r="X184" i="5" s="1"/>
  <c r="Z184" i="5" s="1"/>
  <c r="S184" i="5"/>
  <c r="Q184" i="5"/>
  <c r="AH183" i="5"/>
  <c r="W183" i="5"/>
  <c r="V183" i="5"/>
  <c r="T183" i="5"/>
  <c r="X183" i="5" s="1"/>
  <c r="Z183" i="5" s="1"/>
  <c r="S183" i="5"/>
  <c r="Q183" i="5"/>
  <c r="AH182" i="5"/>
  <c r="W182" i="5"/>
  <c r="V182" i="5"/>
  <c r="T182" i="5"/>
  <c r="X182" i="5" s="1"/>
  <c r="Z182" i="5" s="1"/>
  <c r="S182" i="5"/>
  <c r="Q182" i="5"/>
  <c r="AH181" i="5"/>
  <c r="W181" i="5"/>
  <c r="V181" i="5"/>
  <c r="T181" i="5"/>
  <c r="X181" i="5" s="1"/>
  <c r="Z181" i="5" s="1"/>
  <c r="S181" i="5"/>
  <c r="Q181" i="5"/>
  <c r="AH180" i="5"/>
  <c r="W180" i="5"/>
  <c r="V180" i="5"/>
  <c r="T180" i="5"/>
  <c r="X180" i="5" s="1"/>
  <c r="Z180" i="5" s="1"/>
  <c r="S180" i="5"/>
  <c r="Q180" i="5"/>
  <c r="AH179" i="5"/>
  <c r="W179" i="5"/>
  <c r="V179" i="5"/>
  <c r="T179" i="5"/>
  <c r="X179" i="5" s="1"/>
  <c r="Z179" i="5" s="1"/>
  <c r="S179" i="5"/>
  <c r="Q179" i="5"/>
  <c r="AH178" i="5"/>
  <c r="W178" i="5"/>
  <c r="V178" i="5"/>
  <c r="T178" i="5"/>
  <c r="X178" i="5" s="1"/>
  <c r="Z178" i="5" s="1"/>
  <c r="S178" i="5"/>
  <c r="Q178" i="5"/>
  <c r="AH177" i="5"/>
  <c r="W177" i="5"/>
  <c r="V177" i="5"/>
  <c r="T177" i="5"/>
  <c r="X177" i="5" s="1"/>
  <c r="Z177" i="5" s="1"/>
  <c r="S177" i="5"/>
  <c r="Q177" i="5"/>
  <c r="AH176" i="5"/>
  <c r="W176" i="5"/>
  <c r="V176" i="5"/>
  <c r="T176" i="5"/>
  <c r="X176" i="5" s="1"/>
  <c r="Z176" i="5" s="1"/>
  <c r="S176" i="5"/>
  <c r="Q176" i="5"/>
  <c r="AH175" i="5"/>
  <c r="W175" i="5"/>
  <c r="V175" i="5"/>
  <c r="T175" i="5"/>
  <c r="X175" i="5" s="1"/>
  <c r="Z175" i="5" s="1"/>
  <c r="S175" i="5"/>
  <c r="Q175" i="5"/>
  <c r="AH174" i="5"/>
  <c r="W174" i="5"/>
  <c r="V174" i="5"/>
  <c r="T174" i="5"/>
  <c r="X174" i="5" s="1"/>
  <c r="Z174" i="5" s="1"/>
  <c r="S174" i="5"/>
  <c r="Q174" i="5"/>
  <c r="AH173" i="5"/>
  <c r="W173" i="5"/>
  <c r="V173" i="5"/>
  <c r="T173" i="5"/>
  <c r="X173" i="5" s="1"/>
  <c r="Z173" i="5" s="1"/>
  <c r="S173" i="5"/>
  <c r="Q173" i="5"/>
  <c r="AH172" i="5"/>
  <c r="W172" i="5"/>
  <c r="V172" i="5"/>
  <c r="T172" i="5"/>
  <c r="X172" i="5" s="1"/>
  <c r="Z172" i="5" s="1"/>
  <c r="S172" i="5"/>
  <c r="Q172" i="5"/>
  <c r="AH171" i="5"/>
  <c r="W171" i="5"/>
  <c r="V171" i="5"/>
  <c r="T171" i="5"/>
  <c r="X171" i="5" s="1"/>
  <c r="Z171" i="5" s="1"/>
  <c r="S171" i="5"/>
  <c r="Q171" i="5"/>
  <c r="AH170" i="5"/>
  <c r="W170" i="5"/>
  <c r="V170" i="5"/>
  <c r="T170" i="5"/>
  <c r="X170" i="5" s="1"/>
  <c r="Z170" i="5" s="1"/>
  <c r="S170" i="5"/>
  <c r="Q170" i="5"/>
  <c r="AH169" i="5"/>
  <c r="W169" i="5"/>
  <c r="V169" i="5"/>
  <c r="T169" i="5"/>
  <c r="X169" i="5" s="1"/>
  <c r="Z169" i="5" s="1"/>
  <c r="S169" i="5"/>
  <c r="Q169" i="5"/>
  <c r="AH168" i="5"/>
  <c r="W168" i="5"/>
  <c r="V168" i="5"/>
  <c r="T168" i="5"/>
  <c r="X168" i="5" s="1"/>
  <c r="Z168" i="5" s="1"/>
  <c r="S168" i="5"/>
  <c r="Q168" i="5"/>
  <c r="AH167" i="5"/>
  <c r="W167" i="5"/>
  <c r="V167" i="5"/>
  <c r="T167" i="5"/>
  <c r="X167" i="5" s="1"/>
  <c r="Z167" i="5" s="1"/>
  <c r="S167" i="5"/>
  <c r="Q167" i="5"/>
  <c r="AH166" i="5"/>
  <c r="W166" i="5"/>
  <c r="V166" i="5"/>
  <c r="T166" i="5"/>
  <c r="X166" i="5" s="1"/>
  <c r="Z166" i="5" s="1"/>
  <c r="S166" i="5"/>
  <c r="Q166" i="5"/>
  <c r="AH165" i="5"/>
  <c r="W165" i="5"/>
  <c r="V165" i="5"/>
  <c r="T165" i="5"/>
  <c r="X165" i="5" s="1"/>
  <c r="Z165" i="5" s="1"/>
  <c r="S165" i="5"/>
  <c r="Q165" i="5"/>
  <c r="AH164" i="5"/>
  <c r="W164" i="5"/>
  <c r="V164" i="5"/>
  <c r="T164" i="5"/>
  <c r="X164" i="5" s="1"/>
  <c r="Z164" i="5" s="1"/>
  <c r="S164" i="5"/>
  <c r="Q164" i="5"/>
  <c r="AH163" i="5"/>
  <c r="W163" i="5"/>
  <c r="V163" i="5"/>
  <c r="T163" i="5"/>
  <c r="X163" i="5" s="1"/>
  <c r="Z163" i="5" s="1"/>
  <c r="S163" i="5"/>
  <c r="Q163" i="5"/>
  <c r="AH162" i="5"/>
  <c r="W162" i="5"/>
  <c r="V162" i="5"/>
  <c r="T162" i="5"/>
  <c r="X162" i="5" s="1"/>
  <c r="Z162" i="5" s="1"/>
  <c r="S162" i="5"/>
  <c r="Q162" i="5"/>
  <c r="AH161" i="5"/>
  <c r="W161" i="5"/>
  <c r="V161" i="5"/>
  <c r="T161" i="5"/>
  <c r="X161" i="5" s="1"/>
  <c r="Z161" i="5" s="1"/>
  <c r="S161" i="5"/>
  <c r="Q161" i="5"/>
  <c r="AH160" i="5"/>
  <c r="W160" i="5"/>
  <c r="V160" i="5"/>
  <c r="T160" i="5"/>
  <c r="X160" i="5" s="1"/>
  <c r="Z160" i="5" s="1"/>
  <c r="S160" i="5"/>
  <c r="Q160" i="5"/>
  <c r="AH159" i="5"/>
  <c r="W159" i="5"/>
  <c r="V159" i="5"/>
  <c r="T159" i="5"/>
  <c r="X159" i="5" s="1"/>
  <c r="Z159" i="5" s="1"/>
  <c r="S159" i="5"/>
  <c r="Q159" i="5"/>
  <c r="AH158" i="5"/>
  <c r="W158" i="5"/>
  <c r="V158" i="5"/>
  <c r="T158" i="5"/>
  <c r="X158" i="5" s="1"/>
  <c r="Z158" i="5" s="1"/>
  <c r="S158" i="5"/>
  <c r="Q158" i="5"/>
  <c r="AH157" i="5"/>
  <c r="W157" i="5"/>
  <c r="V157" i="5"/>
  <c r="T157" i="5"/>
  <c r="X157" i="5" s="1"/>
  <c r="Z157" i="5" s="1"/>
  <c r="S157" i="5"/>
  <c r="Q157" i="5"/>
  <c r="AH156" i="5"/>
  <c r="W156" i="5"/>
  <c r="V156" i="5"/>
  <c r="T156" i="5"/>
  <c r="X156" i="5" s="1"/>
  <c r="Z156" i="5" s="1"/>
  <c r="S156" i="5"/>
  <c r="Q156" i="5"/>
  <c r="AH155" i="5"/>
  <c r="W155" i="5"/>
  <c r="V155" i="5"/>
  <c r="T155" i="5"/>
  <c r="X155" i="5" s="1"/>
  <c r="Z155" i="5" s="1"/>
  <c r="S155" i="5"/>
  <c r="Q155" i="5"/>
  <c r="AH154" i="5"/>
  <c r="W154" i="5"/>
  <c r="V154" i="5"/>
  <c r="T154" i="5"/>
  <c r="X154" i="5" s="1"/>
  <c r="Z154" i="5" s="1"/>
  <c r="S154" i="5"/>
  <c r="Q154" i="5"/>
  <c r="AH153" i="5"/>
  <c r="W153" i="5"/>
  <c r="V153" i="5"/>
  <c r="T153" i="5"/>
  <c r="X153" i="5" s="1"/>
  <c r="Z153" i="5" s="1"/>
  <c r="S153" i="5"/>
  <c r="Q153" i="5"/>
  <c r="AH152" i="5"/>
  <c r="W152" i="5"/>
  <c r="V152" i="5"/>
  <c r="T152" i="5"/>
  <c r="X152" i="5" s="1"/>
  <c r="Z152" i="5" s="1"/>
  <c r="S152" i="5"/>
  <c r="Q152" i="5"/>
  <c r="AH151" i="5"/>
  <c r="W151" i="5"/>
  <c r="V151" i="5"/>
  <c r="T151" i="5"/>
  <c r="X151" i="5" s="1"/>
  <c r="Z151" i="5" s="1"/>
  <c r="S151" i="5"/>
  <c r="Q151" i="5"/>
  <c r="AH150" i="5"/>
  <c r="W150" i="5"/>
  <c r="V150" i="5"/>
  <c r="T150" i="5"/>
  <c r="X150" i="5" s="1"/>
  <c r="Z150" i="5" s="1"/>
  <c r="S150" i="5"/>
  <c r="Q150" i="5"/>
  <c r="AH149" i="5"/>
  <c r="W149" i="5"/>
  <c r="V149" i="5"/>
  <c r="T149" i="5"/>
  <c r="X149" i="5" s="1"/>
  <c r="Z149" i="5" s="1"/>
  <c r="S149" i="5"/>
  <c r="Q149" i="5"/>
  <c r="AH148" i="5"/>
  <c r="W148" i="5"/>
  <c r="V148" i="5"/>
  <c r="T148" i="5"/>
  <c r="X148" i="5" s="1"/>
  <c r="Z148" i="5" s="1"/>
  <c r="S148" i="5"/>
  <c r="Q148" i="5"/>
  <c r="AH147" i="5"/>
  <c r="W147" i="5"/>
  <c r="V147" i="5"/>
  <c r="T147" i="5"/>
  <c r="X147" i="5" s="1"/>
  <c r="Z147" i="5" s="1"/>
  <c r="S147" i="5"/>
  <c r="Q147" i="5"/>
  <c r="AH146" i="5"/>
  <c r="W146" i="5"/>
  <c r="V146" i="5"/>
  <c r="T146" i="5"/>
  <c r="X146" i="5" s="1"/>
  <c r="Z146" i="5" s="1"/>
  <c r="S146" i="5"/>
  <c r="Q146" i="5"/>
  <c r="AH145" i="5"/>
  <c r="W145" i="5"/>
  <c r="V145" i="5"/>
  <c r="T145" i="5"/>
  <c r="X145" i="5" s="1"/>
  <c r="Z145" i="5" s="1"/>
  <c r="S145" i="5"/>
  <c r="Q145" i="5"/>
  <c r="AH144" i="5"/>
  <c r="W144" i="5"/>
  <c r="V144" i="5"/>
  <c r="T144" i="5"/>
  <c r="X144" i="5" s="1"/>
  <c r="Z144" i="5" s="1"/>
  <c r="S144" i="5"/>
  <c r="Q144" i="5"/>
  <c r="AH143" i="5"/>
  <c r="W143" i="5"/>
  <c r="V143" i="5"/>
  <c r="T143" i="5"/>
  <c r="X143" i="5" s="1"/>
  <c r="Z143" i="5" s="1"/>
  <c r="S143" i="5"/>
  <c r="Q143" i="5"/>
  <c r="AH142" i="5"/>
  <c r="W142" i="5"/>
  <c r="V142" i="5"/>
  <c r="T142" i="5"/>
  <c r="X142" i="5" s="1"/>
  <c r="Z142" i="5" s="1"/>
  <c r="S142" i="5"/>
  <c r="Q142" i="5"/>
  <c r="AH141" i="5"/>
  <c r="W141" i="5"/>
  <c r="V141" i="5"/>
  <c r="T141" i="5"/>
  <c r="X141" i="5" s="1"/>
  <c r="Z141" i="5" s="1"/>
  <c r="S141" i="5"/>
  <c r="Q141" i="5"/>
  <c r="AH140" i="5"/>
  <c r="W140" i="5"/>
  <c r="V140" i="5"/>
  <c r="T140" i="5"/>
  <c r="X140" i="5" s="1"/>
  <c r="Z140" i="5" s="1"/>
  <c r="S140" i="5"/>
  <c r="Q140" i="5"/>
  <c r="AH139" i="5"/>
  <c r="W139" i="5"/>
  <c r="V139" i="5"/>
  <c r="T139" i="5"/>
  <c r="X139" i="5" s="1"/>
  <c r="Z139" i="5" s="1"/>
  <c r="S139" i="5"/>
  <c r="Q139" i="5"/>
  <c r="AH138" i="5"/>
  <c r="W138" i="5"/>
  <c r="V138" i="5"/>
  <c r="T138" i="5"/>
  <c r="X138" i="5" s="1"/>
  <c r="Z138" i="5" s="1"/>
  <c r="S138" i="5"/>
  <c r="Q138" i="5"/>
  <c r="AH137" i="5"/>
  <c r="W137" i="5"/>
  <c r="V137" i="5"/>
  <c r="T137" i="5"/>
  <c r="X137" i="5" s="1"/>
  <c r="Z137" i="5" s="1"/>
  <c r="S137" i="5"/>
  <c r="Q137" i="5"/>
  <c r="AH136" i="5"/>
  <c r="W136" i="5"/>
  <c r="V136" i="5"/>
  <c r="T136" i="5"/>
  <c r="X136" i="5" s="1"/>
  <c r="Z136" i="5" s="1"/>
  <c r="S136" i="5"/>
  <c r="Q136" i="5"/>
  <c r="AH135" i="5"/>
  <c r="W135" i="5"/>
  <c r="V135" i="5"/>
  <c r="T135" i="5"/>
  <c r="X135" i="5" s="1"/>
  <c r="Z135" i="5" s="1"/>
  <c r="S135" i="5"/>
  <c r="Q135" i="5"/>
  <c r="AH134" i="5"/>
  <c r="W134" i="5"/>
  <c r="V134" i="5"/>
  <c r="T134" i="5"/>
  <c r="X134" i="5" s="1"/>
  <c r="Z134" i="5" s="1"/>
  <c r="S134" i="5"/>
  <c r="Q134" i="5"/>
  <c r="AH133" i="5"/>
  <c r="W133" i="5"/>
  <c r="V133" i="5"/>
  <c r="T133" i="5"/>
  <c r="X133" i="5" s="1"/>
  <c r="Z133" i="5" s="1"/>
  <c r="S133" i="5"/>
  <c r="Q133" i="5"/>
  <c r="AH132" i="5"/>
  <c r="W132" i="5"/>
  <c r="V132" i="5"/>
  <c r="T132" i="5"/>
  <c r="X132" i="5" s="1"/>
  <c r="Z132" i="5" s="1"/>
  <c r="S132" i="5"/>
  <c r="Q132" i="5"/>
  <c r="AH131" i="5"/>
  <c r="W131" i="5"/>
  <c r="V131" i="5"/>
  <c r="T131" i="5"/>
  <c r="X131" i="5" s="1"/>
  <c r="Z131" i="5" s="1"/>
  <c r="S131" i="5"/>
  <c r="Q131" i="5"/>
  <c r="AH130" i="5"/>
  <c r="W130" i="5"/>
  <c r="V130" i="5"/>
  <c r="T130" i="5"/>
  <c r="X130" i="5" s="1"/>
  <c r="Z130" i="5" s="1"/>
  <c r="S130" i="5"/>
  <c r="Q130" i="5"/>
  <c r="AH129" i="5"/>
  <c r="W129" i="5"/>
  <c r="V129" i="5"/>
  <c r="T129" i="5"/>
  <c r="X129" i="5" s="1"/>
  <c r="Z129" i="5" s="1"/>
  <c r="S129" i="5"/>
  <c r="Q129" i="5"/>
  <c r="AH128" i="5"/>
  <c r="W128" i="5"/>
  <c r="V128" i="5"/>
  <c r="T128" i="5"/>
  <c r="X128" i="5" s="1"/>
  <c r="Z128" i="5" s="1"/>
  <c r="S128" i="5"/>
  <c r="Q128" i="5"/>
  <c r="AH127" i="5"/>
  <c r="W127" i="5"/>
  <c r="V127" i="5"/>
  <c r="T127" i="5"/>
  <c r="X127" i="5" s="1"/>
  <c r="Z127" i="5" s="1"/>
  <c r="S127" i="5"/>
  <c r="Q127" i="5"/>
  <c r="AH126" i="5"/>
  <c r="W126" i="5"/>
  <c r="V126" i="5"/>
  <c r="T126" i="5"/>
  <c r="X126" i="5" s="1"/>
  <c r="Z126" i="5" s="1"/>
  <c r="S126" i="5"/>
  <c r="Q126" i="5"/>
  <c r="AH125" i="5"/>
  <c r="W125" i="5"/>
  <c r="V125" i="5"/>
  <c r="T125" i="5"/>
  <c r="X125" i="5" s="1"/>
  <c r="Z125" i="5" s="1"/>
  <c r="S125" i="5"/>
  <c r="Q125" i="5"/>
  <c r="AH124" i="5"/>
  <c r="W124" i="5"/>
  <c r="V124" i="5"/>
  <c r="T124" i="5"/>
  <c r="X124" i="5" s="1"/>
  <c r="Z124" i="5" s="1"/>
  <c r="S124" i="5"/>
  <c r="Q124" i="5"/>
  <c r="AH123" i="5"/>
  <c r="W123" i="5"/>
  <c r="V123" i="5"/>
  <c r="T123" i="5"/>
  <c r="X123" i="5" s="1"/>
  <c r="Z123" i="5" s="1"/>
  <c r="S123" i="5"/>
  <c r="Q123" i="5"/>
  <c r="AH122" i="5"/>
  <c r="W122" i="5"/>
  <c r="V122" i="5"/>
  <c r="T122" i="5"/>
  <c r="X122" i="5" s="1"/>
  <c r="Z122" i="5" s="1"/>
  <c r="S122" i="5"/>
  <c r="Q122" i="5"/>
  <c r="AH121" i="5"/>
  <c r="W121" i="5"/>
  <c r="V121" i="5"/>
  <c r="T121" i="5"/>
  <c r="X121" i="5" s="1"/>
  <c r="Z121" i="5" s="1"/>
  <c r="S121" i="5"/>
  <c r="Q121" i="5"/>
  <c r="AH120" i="5"/>
  <c r="W120" i="5"/>
  <c r="V120" i="5"/>
  <c r="T120" i="5"/>
  <c r="X120" i="5" s="1"/>
  <c r="Z120" i="5" s="1"/>
  <c r="S120" i="5"/>
  <c r="Q120" i="5"/>
  <c r="AH119" i="5"/>
  <c r="W119" i="5"/>
  <c r="V119" i="5"/>
  <c r="T119" i="5"/>
  <c r="X119" i="5" s="1"/>
  <c r="Z119" i="5" s="1"/>
  <c r="S119" i="5"/>
  <c r="Q119" i="5"/>
  <c r="AH118" i="5"/>
  <c r="W118" i="5"/>
  <c r="V118" i="5"/>
  <c r="T118" i="5"/>
  <c r="X118" i="5" s="1"/>
  <c r="Z118" i="5" s="1"/>
  <c r="S118" i="5"/>
  <c r="Q118" i="5"/>
  <c r="AH117" i="5"/>
  <c r="W117" i="5"/>
  <c r="V117" i="5"/>
  <c r="T117" i="5"/>
  <c r="X117" i="5" s="1"/>
  <c r="Z117" i="5" s="1"/>
  <c r="S117" i="5"/>
  <c r="Q117" i="5"/>
  <c r="AH116" i="5"/>
  <c r="W116" i="5"/>
  <c r="V116" i="5"/>
  <c r="T116" i="5"/>
  <c r="X116" i="5" s="1"/>
  <c r="Z116" i="5" s="1"/>
  <c r="S116" i="5"/>
  <c r="Q116" i="5"/>
  <c r="AH115" i="5"/>
  <c r="W115" i="5"/>
  <c r="V115" i="5"/>
  <c r="T115" i="5"/>
  <c r="X115" i="5" s="1"/>
  <c r="Z115" i="5" s="1"/>
  <c r="S115" i="5"/>
  <c r="Q115" i="5"/>
  <c r="AH114" i="5"/>
  <c r="W114" i="5"/>
  <c r="V114" i="5"/>
  <c r="T114" i="5"/>
  <c r="X114" i="5" s="1"/>
  <c r="Z114" i="5" s="1"/>
  <c r="S114" i="5"/>
  <c r="Q114" i="5"/>
  <c r="AH113" i="5"/>
  <c r="W113" i="5"/>
  <c r="V113" i="5"/>
  <c r="T113" i="5"/>
  <c r="X113" i="5" s="1"/>
  <c r="Z113" i="5" s="1"/>
  <c r="S113" i="5"/>
  <c r="Q113" i="5"/>
  <c r="AH112" i="5"/>
  <c r="W112" i="5"/>
  <c r="V112" i="5"/>
  <c r="T112" i="5"/>
  <c r="X112" i="5" s="1"/>
  <c r="Z112" i="5" s="1"/>
  <c r="S112" i="5"/>
  <c r="Q112" i="5"/>
  <c r="AH111" i="5"/>
  <c r="W111" i="5"/>
  <c r="V111" i="5"/>
  <c r="T111" i="5"/>
  <c r="X111" i="5" s="1"/>
  <c r="Z111" i="5" s="1"/>
  <c r="S111" i="5"/>
  <c r="Q111" i="5"/>
  <c r="AH110" i="5"/>
  <c r="W110" i="5"/>
  <c r="V110" i="5"/>
  <c r="T110" i="5"/>
  <c r="X110" i="5" s="1"/>
  <c r="Z110" i="5" s="1"/>
  <c r="S110" i="5"/>
  <c r="Q110" i="5"/>
  <c r="AH109" i="5"/>
  <c r="W109" i="5"/>
  <c r="V109" i="5"/>
  <c r="T109" i="5"/>
  <c r="X109" i="5" s="1"/>
  <c r="Z109" i="5" s="1"/>
  <c r="S109" i="5"/>
  <c r="Q109" i="5"/>
  <c r="AH108" i="5"/>
  <c r="W108" i="5"/>
  <c r="V108" i="5"/>
  <c r="T108" i="5"/>
  <c r="X108" i="5" s="1"/>
  <c r="Z108" i="5" s="1"/>
  <c r="S108" i="5"/>
  <c r="Q108" i="5"/>
  <c r="AH107" i="5"/>
  <c r="W107" i="5"/>
  <c r="V107" i="5"/>
  <c r="T107" i="5"/>
  <c r="X107" i="5" s="1"/>
  <c r="Z107" i="5" s="1"/>
  <c r="S107" i="5"/>
  <c r="Q107" i="5"/>
  <c r="AH106" i="5"/>
  <c r="W106" i="5"/>
  <c r="V106" i="5"/>
  <c r="T106" i="5"/>
  <c r="X106" i="5" s="1"/>
  <c r="Z106" i="5" s="1"/>
  <c r="S106" i="5"/>
  <c r="Q106" i="5"/>
  <c r="AH105" i="5"/>
  <c r="W105" i="5"/>
  <c r="V105" i="5"/>
  <c r="T105" i="5"/>
  <c r="X105" i="5" s="1"/>
  <c r="Z105" i="5" s="1"/>
  <c r="S105" i="5"/>
  <c r="Q105" i="5"/>
  <c r="AH104" i="5"/>
  <c r="W104" i="5"/>
  <c r="V104" i="5"/>
  <c r="T104" i="5"/>
  <c r="X104" i="5" s="1"/>
  <c r="Z104" i="5" s="1"/>
  <c r="S104" i="5"/>
  <c r="Q104" i="5"/>
  <c r="AH103" i="5"/>
  <c r="W103" i="5"/>
  <c r="V103" i="5"/>
  <c r="T103" i="5"/>
  <c r="X103" i="5" s="1"/>
  <c r="Z103" i="5" s="1"/>
  <c r="S103" i="5"/>
  <c r="Q103" i="5"/>
  <c r="AH102" i="5"/>
  <c r="W102" i="5"/>
  <c r="V102" i="5"/>
  <c r="T102" i="5"/>
  <c r="X102" i="5" s="1"/>
  <c r="Z102" i="5" s="1"/>
  <c r="S102" i="5"/>
  <c r="Q102" i="5"/>
  <c r="AH101" i="5"/>
  <c r="W101" i="5"/>
  <c r="V101" i="5"/>
  <c r="T101" i="5"/>
  <c r="X101" i="5" s="1"/>
  <c r="Z101" i="5" s="1"/>
  <c r="S101" i="5"/>
  <c r="Q101" i="5"/>
  <c r="AH100" i="5"/>
  <c r="W100" i="5"/>
  <c r="V100" i="5"/>
  <c r="T100" i="5"/>
  <c r="X100" i="5" s="1"/>
  <c r="Z100" i="5" s="1"/>
  <c r="S100" i="5"/>
  <c r="Q100" i="5"/>
  <c r="AH99" i="5"/>
  <c r="W99" i="5"/>
  <c r="V99" i="5"/>
  <c r="T99" i="5"/>
  <c r="X99" i="5" s="1"/>
  <c r="Z99" i="5" s="1"/>
  <c r="S99" i="5"/>
  <c r="Q99" i="5"/>
  <c r="AH98" i="5"/>
  <c r="W98" i="5"/>
  <c r="V98" i="5"/>
  <c r="T98" i="5"/>
  <c r="X98" i="5" s="1"/>
  <c r="Z98" i="5" s="1"/>
  <c r="S98" i="5"/>
  <c r="Q98" i="5"/>
  <c r="AH97" i="5"/>
  <c r="W97" i="5"/>
  <c r="V97" i="5"/>
  <c r="T97" i="5"/>
  <c r="X97" i="5" s="1"/>
  <c r="Z97" i="5" s="1"/>
  <c r="S97" i="5"/>
  <c r="Q97" i="5"/>
  <c r="AH96" i="5"/>
  <c r="W96" i="5"/>
  <c r="V96" i="5"/>
  <c r="T96" i="5"/>
  <c r="X96" i="5" s="1"/>
  <c r="Z96" i="5" s="1"/>
  <c r="S96" i="5"/>
  <c r="Q96" i="5"/>
  <c r="AH95" i="5"/>
  <c r="W95" i="5"/>
  <c r="V95" i="5"/>
  <c r="T95" i="5"/>
  <c r="X95" i="5" s="1"/>
  <c r="Z95" i="5" s="1"/>
  <c r="S95" i="5"/>
  <c r="Q95" i="5"/>
  <c r="AH94" i="5"/>
  <c r="W94" i="5"/>
  <c r="V94" i="5"/>
  <c r="T94" i="5"/>
  <c r="X94" i="5" s="1"/>
  <c r="Z94" i="5" s="1"/>
  <c r="S94" i="5"/>
  <c r="Q94" i="5"/>
  <c r="AH93" i="5"/>
  <c r="W93" i="5"/>
  <c r="V93" i="5"/>
  <c r="T93" i="5"/>
  <c r="X93" i="5" s="1"/>
  <c r="Z93" i="5" s="1"/>
  <c r="S93" i="5"/>
  <c r="Q93" i="5"/>
  <c r="AH92" i="5"/>
  <c r="W92" i="5"/>
  <c r="V92" i="5"/>
  <c r="T92" i="5"/>
  <c r="X92" i="5" s="1"/>
  <c r="Z92" i="5" s="1"/>
  <c r="S92" i="5"/>
  <c r="Q92" i="5"/>
  <c r="AH91" i="5"/>
  <c r="W91" i="5"/>
  <c r="V91" i="5"/>
  <c r="T91" i="5"/>
  <c r="X91" i="5" s="1"/>
  <c r="Z91" i="5" s="1"/>
  <c r="S91" i="5"/>
  <c r="Q91" i="5"/>
  <c r="AH90" i="5"/>
  <c r="W90" i="5"/>
  <c r="V90" i="5"/>
  <c r="T90" i="5"/>
  <c r="X90" i="5" s="1"/>
  <c r="Z90" i="5" s="1"/>
  <c r="S90" i="5"/>
  <c r="Q90" i="5"/>
  <c r="AH89" i="5"/>
  <c r="W89" i="5"/>
  <c r="V89" i="5"/>
  <c r="T89" i="5"/>
  <c r="X89" i="5" s="1"/>
  <c r="Z89" i="5" s="1"/>
  <c r="S89" i="5"/>
  <c r="Q89" i="5"/>
  <c r="AH88" i="5"/>
  <c r="W88" i="5"/>
  <c r="V88" i="5"/>
  <c r="T88" i="5"/>
  <c r="X88" i="5" s="1"/>
  <c r="Z88" i="5" s="1"/>
  <c r="S88" i="5"/>
  <c r="Q88" i="5"/>
  <c r="AH87" i="5"/>
  <c r="V87" i="5"/>
  <c r="W87" i="5" s="1"/>
  <c r="T87" i="5"/>
  <c r="X87" i="5" s="1"/>
  <c r="Z87" i="5" s="1"/>
  <c r="S87" i="5"/>
  <c r="Q87" i="5"/>
  <c r="K87" i="5"/>
  <c r="AH86" i="5"/>
  <c r="V86" i="5"/>
  <c r="W86" i="5" s="1"/>
  <c r="T86" i="5"/>
  <c r="X86" i="5" s="1"/>
  <c r="Z86" i="5" s="1"/>
  <c r="S86" i="5"/>
  <c r="Q86" i="5"/>
  <c r="K86" i="5"/>
  <c r="AH85" i="5"/>
  <c r="V85" i="5"/>
  <c r="W85" i="5" s="1"/>
  <c r="T85" i="5"/>
  <c r="X85" i="5" s="1"/>
  <c r="Z85" i="5" s="1"/>
  <c r="S85" i="5"/>
  <c r="Q85" i="5"/>
  <c r="K85" i="5"/>
  <c r="AH84" i="5"/>
  <c r="V84" i="5"/>
  <c r="W84" i="5" s="1"/>
  <c r="T84" i="5"/>
  <c r="X84" i="5" s="1"/>
  <c r="Z84" i="5" s="1"/>
  <c r="S84" i="5"/>
  <c r="Q84" i="5"/>
  <c r="K84" i="5"/>
  <c r="AH83" i="5"/>
  <c r="V83" i="5"/>
  <c r="W83" i="5" s="1"/>
  <c r="T83" i="5"/>
  <c r="X83" i="5" s="1"/>
  <c r="Z83" i="5" s="1"/>
  <c r="S83" i="5"/>
  <c r="Q83" i="5"/>
  <c r="K83" i="5"/>
  <c r="AH82" i="5"/>
  <c r="V82" i="5"/>
  <c r="W82" i="5" s="1"/>
  <c r="T82" i="5"/>
  <c r="X82" i="5" s="1"/>
  <c r="Z82" i="5" s="1"/>
  <c r="S82" i="5"/>
  <c r="Q82" i="5"/>
  <c r="K82" i="5"/>
  <c r="AH81" i="5"/>
  <c r="V81" i="5"/>
  <c r="W81" i="5" s="1"/>
  <c r="T81" i="5"/>
  <c r="X81" i="5" s="1"/>
  <c r="Z81" i="5" s="1"/>
  <c r="S81" i="5"/>
  <c r="Q81" i="5"/>
  <c r="K81" i="5"/>
  <c r="AH80" i="5"/>
  <c r="V80" i="5"/>
  <c r="W80" i="5" s="1"/>
  <c r="T80" i="5"/>
  <c r="X80" i="5" s="1"/>
  <c r="Z80" i="5" s="1"/>
  <c r="S80" i="5"/>
  <c r="Q80" i="5"/>
  <c r="K80" i="5"/>
  <c r="AH79" i="5"/>
  <c r="V79" i="5"/>
  <c r="W79" i="5" s="1"/>
  <c r="T79" i="5"/>
  <c r="X79" i="5" s="1"/>
  <c r="Z79" i="5" s="1"/>
  <c r="S79" i="5"/>
  <c r="Q79" i="5"/>
  <c r="K79" i="5"/>
  <c r="AH78" i="5"/>
  <c r="V78" i="5"/>
  <c r="W78" i="5" s="1"/>
  <c r="T78" i="5"/>
  <c r="X78" i="5" s="1"/>
  <c r="Z78" i="5" s="1"/>
  <c r="S78" i="5"/>
  <c r="Q78" i="5"/>
  <c r="K78" i="5"/>
  <c r="AH77" i="5"/>
  <c r="V77" i="5"/>
  <c r="W77" i="5" s="1"/>
  <c r="T77" i="5"/>
  <c r="X77" i="5" s="1"/>
  <c r="Z77" i="5" s="1"/>
  <c r="S77" i="5"/>
  <c r="Q77" i="5"/>
  <c r="K77" i="5"/>
  <c r="AH76" i="5"/>
  <c r="V76" i="5"/>
  <c r="W76" i="5" s="1"/>
  <c r="T76" i="5"/>
  <c r="X76" i="5" s="1"/>
  <c r="Z76" i="5" s="1"/>
  <c r="S76" i="5"/>
  <c r="Q76" i="5"/>
  <c r="K76" i="5"/>
  <c r="AH75" i="5"/>
  <c r="V75" i="5"/>
  <c r="W75" i="5" s="1"/>
  <c r="T75" i="5"/>
  <c r="X75" i="5" s="1"/>
  <c r="Z75" i="5" s="1"/>
  <c r="S75" i="5"/>
  <c r="Q75" i="5"/>
  <c r="K75" i="5"/>
  <c r="AH74" i="5"/>
  <c r="V74" i="5"/>
  <c r="W74" i="5" s="1"/>
  <c r="T74" i="5"/>
  <c r="X74" i="5" s="1"/>
  <c r="Z74" i="5" s="1"/>
  <c r="S74" i="5"/>
  <c r="Q74" i="5"/>
  <c r="K74" i="5"/>
  <c r="AH73" i="5"/>
  <c r="AG73" i="5"/>
  <c r="W73" i="5"/>
  <c r="V73" i="5"/>
  <c r="T73" i="5"/>
  <c r="X73" i="5" s="1"/>
  <c r="Z73" i="5" s="1"/>
  <c r="S73" i="5"/>
  <c r="Q73" i="5"/>
  <c r="K73" i="5"/>
  <c r="AH72" i="5"/>
  <c r="V72" i="5"/>
  <c r="W72" i="5" s="1"/>
  <c r="T72" i="5"/>
  <c r="X72" i="5" s="1"/>
  <c r="Z72" i="5" s="1"/>
  <c r="S72" i="5"/>
  <c r="Q72" i="5"/>
  <c r="K72" i="5"/>
  <c r="AH71" i="5"/>
  <c r="AG71" i="5"/>
  <c r="W71" i="5"/>
  <c r="V71" i="5"/>
  <c r="T71" i="5"/>
  <c r="X71" i="5" s="1"/>
  <c r="Z71" i="5" s="1"/>
  <c r="S71" i="5"/>
  <c r="Q71" i="5"/>
  <c r="K71" i="5"/>
  <c r="AH70" i="5"/>
  <c r="V70" i="5"/>
  <c r="W70" i="5" s="1"/>
  <c r="T70" i="5"/>
  <c r="X70" i="5" s="1"/>
  <c r="Z70" i="5" s="1"/>
  <c r="S70" i="5"/>
  <c r="Q70" i="5"/>
  <c r="K70" i="5"/>
  <c r="AH69" i="5"/>
  <c r="AG69" i="5"/>
  <c r="W69" i="5"/>
  <c r="V69" i="5"/>
  <c r="T69" i="5"/>
  <c r="X69" i="5" s="1"/>
  <c r="Z69" i="5" s="1"/>
  <c r="S69" i="5"/>
  <c r="Q69" i="5"/>
  <c r="K69" i="5"/>
  <c r="AH68" i="5"/>
  <c r="V68" i="5"/>
  <c r="W68" i="5" s="1"/>
  <c r="T68" i="5"/>
  <c r="X68" i="5" s="1"/>
  <c r="Z68" i="5" s="1"/>
  <c r="S68" i="5"/>
  <c r="Q68" i="5"/>
  <c r="K68" i="5"/>
  <c r="AH67" i="5"/>
  <c r="AG67" i="5"/>
  <c r="W67" i="5"/>
  <c r="V67" i="5"/>
  <c r="T67" i="5"/>
  <c r="X67" i="5" s="1"/>
  <c r="Z67" i="5" s="1"/>
  <c r="S67" i="5"/>
  <c r="Q67" i="5"/>
  <c r="K67" i="5"/>
  <c r="AH66" i="5"/>
  <c r="V66" i="5"/>
  <c r="W66" i="5" s="1"/>
  <c r="T66" i="5"/>
  <c r="X66" i="5" s="1"/>
  <c r="Z66" i="5" s="1"/>
  <c r="S66" i="5"/>
  <c r="Q66" i="5"/>
  <c r="K66" i="5"/>
  <c r="AH65" i="5"/>
  <c r="AG65" i="5"/>
  <c r="W65" i="5"/>
  <c r="V65" i="5"/>
  <c r="T65" i="5"/>
  <c r="X65" i="5" s="1"/>
  <c r="Z65" i="5" s="1"/>
  <c r="S65" i="5"/>
  <c r="Q65" i="5"/>
  <c r="K65" i="5"/>
  <c r="AH64" i="5"/>
  <c r="V64" i="5"/>
  <c r="W64" i="5" s="1"/>
  <c r="T64" i="5"/>
  <c r="X64" i="5" s="1"/>
  <c r="Z64" i="5" s="1"/>
  <c r="S64" i="5"/>
  <c r="Q64" i="5"/>
  <c r="K64" i="5"/>
  <c r="AH63" i="5"/>
  <c r="AG63" i="5"/>
  <c r="W63" i="5"/>
  <c r="V63" i="5"/>
  <c r="T63" i="5"/>
  <c r="X63" i="5" s="1"/>
  <c r="Z63" i="5" s="1"/>
  <c r="S63" i="5"/>
  <c r="Q63" i="5"/>
  <c r="K63" i="5"/>
  <c r="AH62" i="5"/>
  <c r="V62" i="5"/>
  <c r="W62" i="5" s="1"/>
  <c r="T62" i="5"/>
  <c r="X62" i="5" s="1"/>
  <c r="Z62" i="5" s="1"/>
  <c r="S62" i="5"/>
  <c r="Q62" i="5"/>
  <c r="K62" i="5"/>
  <c r="AH61" i="5"/>
  <c r="AG61" i="5"/>
  <c r="W61" i="5"/>
  <c r="V61" i="5"/>
  <c r="T61" i="5"/>
  <c r="X61" i="5" s="1"/>
  <c r="Z61" i="5" s="1"/>
  <c r="S61" i="5"/>
  <c r="Q61" i="5"/>
  <c r="K61" i="5"/>
  <c r="AH60" i="5"/>
  <c r="V60" i="5"/>
  <c r="W60" i="5" s="1"/>
  <c r="T60" i="5"/>
  <c r="X60" i="5" s="1"/>
  <c r="Z60" i="5" s="1"/>
  <c r="S60" i="5"/>
  <c r="Q60" i="5"/>
  <c r="K60" i="5"/>
  <c r="AH59" i="5"/>
  <c r="AG59" i="5"/>
  <c r="W59" i="5"/>
  <c r="V59" i="5"/>
  <c r="T59" i="5"/>
  <c r="X59" i="5" s="1"/>
  <c r="Z59" i="5" s="1"/>
  <c r="S59" i="5"/>
  <c r="Q59" i="5"/>
  <c r="K59" i="5"/>
  <c r="AH58" i="5"/>
  <c r="V58" i="5"/>
  <c r="W58" i="5" s="1"/>
  <c r="T58" i="5"/>
  <c r="X58" i="5" s="1"/>
  <c r="Z58" i="5" s="1"/>
  <c r="S58" i="5"/>
  <c r="Q58" i="5"/>
  <c r="K58" i="5"/>
  <c r="AH57" i="5"/>
  <c r="AG57" i="5"/>
  <c r="W57" i="5"/>
  <c r="V57" i="5"/>
  <c r="T57" i="5"/>
  <c r="X57" i="5" s="1"/>
  <c r="Z57" i="5" s="1"/>
  <c r="S57" i="5"/>
  <c r="Q57" i="5"/>
  <c r="K57" i="5"/>
  <c r="AH56" i="5"/>
  <c r="W56" i="5"/>
  <c r="V56" i="5"/>
  <c r="AG56" i="5" s="1"/>
  <c r="T56" i="5"/>
  <c r="X56" i="5" s="1"/>
  <c r="Z56" i="5" s="1"/>
  <c r="S56" i="5"/>
  <c r="Q56" i="5"/>
  <c r="K56" i="5"/>
  <c r="AH55" i="5"/>
  <c r="W55" i="5"/>
  <c r="V55" i="5"/>
  <c r="AG55" i="5" s="1"/>
  <c r="T55" i="5"/>
  <c r="X55" i="5" s="1"/>
  <c r="Z55" i="5" s="1"/>
  <c r="S55" i="5"/>
  <c r="Q55" i="5"/>
  <c r="K55" i="5"/>
  <c r="AH54" i="5"/>
  <c r="W54" i="5"/>
  <c r="V54" i="5"/>
  <c r="AG54" i="5" s="1"/>
  <c r="T54" i="5"/>
  <c r="X54" i="5" s="1"/>
  <c r="Z54" i="5" s="1"/>
  <c r="S54" i="5"/>
  <c r="Q54" i="5"/>
  <c r="K54" i="5"/>
  <c r="AH53" i="5"/>
  <c r="W53" i="5"/>
  <c r="V53" i="5"/>
  <c r="AG53" i="5" s="1"/>
  <c r="T53" i="5"/>
  <c r="X53" i="5" s="1"/>
  <c r="Z53" i="5" s="1"/>
  <c r="S53" i="5"/>
  <c r="Q53" i="5"/>
  <c r="K53" i="5"/>
  <c r="AH52" i="5"/>
  <c r="W52" i="5"/>
  <c r="V52" i="5"/>
  <c r="AG52" i="5" s="1"/>
  <c r="T52" i="5"/>
  <c r="X52" i="5" s="1"/>
  <c r="Z52" i="5" s="1"/>
  <c r="S52" i="5"/>
  <c r="Q52" i="5"/>
  <c r="K52" i="5"/>
  <c r="AH51" i="5"/>
  <c r="W51" i="5"/>
  <c r="V51" i="5"/>
  <c r="AG51" i="5" s="1"/>
  <c r="T51" i="5"/>
  <c r="X51" i="5" s="1"/>
  <c r="Z51" i="5" s="1"/>
  <c r="S51" i="5"/>
  <c r="Q51" i="5"/>
  <c r="K51" i="5"/>
  <c r="AH50" i="5"/>
  <c r="W50" i="5"/>
  <c r="V50" i="5"/>
  <c r="AG50" i="5" s="1"/>
  <c r="T50" i="5"/>
  <c r="X50" i="5" s="1"/>
  <c r="Z50" i="5" s="1"/>
  <c r="S50" i="5"/>
  <c r="Q50" i="5"/>
  <c r="K50" i="5"/>
  <c r="AH49" i="5"/>
  <c r="W49" i="5"/>
  <c r="V49" i="5"/>
  <c r="AG49" i="5" s="1"/>
  <c r="T49" i="5"/>
  <c r="X49" i="5" s="1"/>
  <c r="Z49" i="5" s="1"/>
  <c r="S49" i="5"/>
  <c r="Q49" i="5"/>
  <c r="K49" i="5"/>
  <c r="AH48" i="5"/>
  <c r="W48" i="5"/>
  <c r="V48" i="5"/>
  <c r="AG48" i="5" s="1"/>
  <c r="T48" i="5"/>
  <c r="X48" i="5" s="1"/>
  <c r="Z48" i="5" s="1"/>
  <c r="S48" i="5"/>
  <c r="Q48" i="5"/>
  <c r="K48" i="5"/>
  <c r="AH47" i="5"/>
  <c r="W47" i="5"/>
  <c r="V47" i="5"/>
  <c r="AG47" i="5" s="1"/>
  <c r="T47" i="5"/>
  <c r="X47" i="5" s="1"/>
  <c r="Z47" i="5" s="1"/>
  <c r="S47" i="5"/>
  <c r="Q47" i="5"/>
  <c r="K47" i="5"/>
  <c r="AH46" i="5"/>
  <c r="W46" i="5"/>
  <c r="V46" i="5"/>
  <c r="AG46" i="5" s="1"/>
  <c r="T46" i="5"/>
  <c r="X46" i="5" s="1"/>
  <c r="Z46" i="5" s="1"/>
  <c r="S46" i="5"/>
  <c r="Q46" i="5"/>
  <c r="K46" i="5"/>
  <c r="AH45" i="5"/>
  <c r="W45" i="5"/>
  <c r="V45" i="5"/>
  <c r="AG45" i="5" s="1"/>
  <c r="T45" i="5"/>
  <c r="X45" i="5" s="1"/>
  <c r="Z45" i="5" s="1"/>
  <c r="S45" i="5"/>
  <c r="Q45" i="5"/>
  <c r="K45" i="5"/>
  <c r="AH44" i="5"/>
  <c r="W44" i="5"/>
  <c r="V44" i="5"/>
  <c r="AG44" i="5" s="1"/>
  <c r="T44" i="5"/>
  <c r="X44" i="5" s="1"/>
  <c r="Z44" i="5" s="1"/>
  <c r="S44" i="5"/>
  <c r="Q44" i="5"/>
  <c r="K44" i="5"/>
  <c r="AH43" i="5"/>
  <c r="W43" i="5"/>
  <c r="V43" i="5"/>
  <c r="AG43" i="5" s="1"/>
  <c r="T43" i="5"/>
  <c r="X43" i="5" s="1"/>
  <c r="Z43" i="5" s="1"/>
  <c r="S43" i="5"/>
  <c r="Q43" i="5"/>
  <c r="K43" i="5"/>
  <c r="AH42" i="5"/>
  <c r="W42" i="5"/>
  <c r="V42" i="5"/>
  <c r="AG42" i="5" s="1"/>
  <c r="T42" i="5"/>
  <c r="X42" i="5" s="1"/>
  <c r="Z42" i="5" s="1"/>
  <c r="S42" i="5"/>
  <c r="Q42" i="5"/>
  <c r="K42" i="5"/>
  <c r="AH41" i="5"/>
  <c r="W41" i="5"/>
  <c r="V41" i="5"/>
  <c r="AG41" i="5" s="1"/>
  <c r="T41" i="5"/>
  <c r="X41" i="5" s="1"/>
  <c r="Z41" i="5" s="1"/>
  <c r="S41" i="5"/>
  <c r="Q41" i="5"/>
  <c r="K41" i="5"/>
  <c r="AH40" i="5"/>
  <c r="W40" i="5"/>
  <c r="V40" i="5"/>
  <c r="AG40" i="5" s="1"/>
  <c r="T40" i="5"/>
  <c r="X40" i="5" s="1"/>
  <c r="Z40" i="5" s="1"/>
  <c r="S40" i="5"/>
  <c r="Q40" i="5"/>
  <c r="K40" i="5"/>
  <c r="AH39" i="5"/>
  <c r="W39" i="5"/>
  <c r="V39" i="5"/>
  <c r="AG39" i="5" s="1"/>
  <c r="T39" i="5"/>
  <c r="X39" i="5" s="1"/>
  <c r="Z39" i="5" s="1"/>
  <c r="S39" i="5"/>
  <c r="Q39" i="5"/>
  <c r="K39" i="5"/>
  <c r="AH38" i="5"/>
  <c r="W38" i="5"/>
  <c r="V38" i="5"/>
  <c r="AG38" i="5" s="1"/>
  <c r="T38" i="5"/>
  <c r="X38" i="5" s="1"/>
  <c r="Z38" i="5" s="1"/>
  <c r="S38" i="5"/>
  <c r="Q38" i="5"/>
  <c r="K38" i="5"/>
  <c r="AH37" i="5"/>
  <c r="W37" i="5"/>
  <c r="V37" i="5"/>
  <c r="AG37" i="5" s="1"/>
  <c r="T37" i="5"/>
  <c r="X37" i="5" s="1"/>
  <c r="Z37" i="5" s="1"/>
  <c r="S37" i="5"/>
  <c r="Q37" i="5"/>
  <c r="K37" i="5"/>
  <c r="AH36" i="5"/>
  <c r="V36" i="5"/>
  <c r="AG36" i="5" s="1"/>
  <c r="T36" i="5"/>
  <c r="X36" i="5" s="1"/>
  <c r="Z36" i="5" s="1"/>
  <c r="S36" i="5"/>
  <c r="Q36" i="5"/>
  <c r="K36" i="5"/>
  <c r="AH35" i="5"/>
  <c r="V35" i="5"/>
  <c r="AG35" i="5" s="1"/>
  <c r="T35" i="5"/>
  <c r="X35" i="5" s="1"/>
  <c r="Z35" i="5" s="1"/>
  <c r="S35" i="5"/>
  <c r="Q35" i="5"/>
  <c r="K35" i="5"/>
  <c r="AH34" i="5"/>
  <c r="V34" i="5"/>
  <c r="AG34" i="5" s="1"/>
  <c r="T34" i="5"/>
  <c r="X34" i="5" s="1"/>
  <c r="Z34" i="5" s="1"/>
  <c r="S34" i="5"/>
  <c r="Q34" i="5"/>
  <c r="K34" i="5"/>
  <c r="AH33" i="5"/>
  <c r="V33" i="5"/>
  <c r="AG33" i="5" s="1"/>
  <c r="T33" i="5"/>
  <c r="X33" i="5" s="1"/>
  <c r="Z33" i="5" s="1"/>
  <c r="S33" i="5"/>
  <c r="Q33" i="5"/>
  <c r="K33" i="5"/>
  <c r="AH32" i="5"/>
  <c r="V32" i="5"/>
  <c r="AG32" i="5" s="1"/>
  <c r="T32" i="5"/>
  <c r="X32" i="5" s="1"/>
  <c r="Z32" i="5" s="1"/>
  <c r="S32" i="5"/>
  <c r="Q32" i="5"/>
  <c r="K32" i="5"/>
  <c r="AH31" i="5"/>
  <c r="W31" i="5"/>
  <c r="V31" i="5"/>
  <c r="AG31" i="5" s="1"/>
  <c r="T31" i="5"/>
  <c r="X31" i="5" s="1"/>
  <c r="Z31" i="5" s="1"/>
  <c r="S31" i="5"/>
  <c r="Q31" i="5"/>
  <c r="K31" i="5"/>
  <c r="AH30" i="5"/>
  <c r="W30" i="5"/>
  <c r="V30" i="5"/>
  <c r="AG30" i="5" s="1"/>
  <c r="T30" i="5"/>
  <c r="X30" i="5" s="1"/>
  <c r="Z30" i="5" s="1"/>
  <c r="S30" i="5"/>
  <c r="Q30" i="5"/>
  <c r="K30" i="5"/>
  <c r="AH29" i="5"/>
  <c r="V29" i="5"/>
  <c r="AG29" i="5" s="1"/>
  <c r="T29" i="5"/>
  <c r="X29" i="5" s="1"/>
  <c r="Z29" i="5" s="1"/>
  <c r="S29" i="5"/>
  <c r="Q29" i="5"/>
  <c r="K29" i="5"/>
  <c r="AH28" i="5"/>
  <c r="V28" i="5"/>
  <c r="AG28" i="5" s="1"/>
  <c r="T28" i="5"/>
  <c r="X28" i="5" s="1"/>
  <c r="Z28" i="5" s="1"/>
  <c r="S28" i="5"/>
  <c r="Q28" i="5"/>
  <c r="K28" i="5"/>
  <c r="AH27" i="5"/>
  <c r="V27" i="5"/>
  <c r="AG27" i="5" s="1"/>
  <c r="T27" i="5"/>
  <c r="X27" i="5" s="1"/>
  <c r="Z27" i="5" s="1"/>
  <c r="S27" i="5"/>
  <c r="Q27" i="5"/>
  <c r="K27" i="5"/>
  <c r="AH26" i="5"/>
  <c r="W26" i="5"/>
  <c r="V26" i="5"/>
  <c r="AG26" i="5" s="1"/>
  <c r="T26" i="5"/>
  <c r="X26" i="5" s="1"/>
  <c r="Z26" i="5" s="1"/>
  <c r="S26" i="5"/>
  <c r="Q26" i="5"/>
  <c r="K26" i="5"/>
  <c r="AH25" i="5"/>
  <c r="V25" i="5"/>
  <c r="AG25" i="5" s="1"/>
  <c r="T25" i="5"/>
  <c r="X25" i="5" s="1"/>
  <c r="Z25" i="5" s="1"/>
  <c r="S25" i="5"/>
  <c r="Q25" i="5"/>
  <c r="K25" i="5"/>
  <c r="AH24" i="5"/>
  <c r="V24" i="5"/>
  <c r="AG24" i="5" s="1"/>
  <c r="T24" i="5"/>
  <c r="X24" i="5" s="1"/>
  <c r="Z24" i="5" s="1"/>
  <c r="S24" i="5"/>
  <c r="Q24" i="5"/>
  <c r="K24" i="5"/>
  <c r="AH23" i="5"/>
  <c r="W23" i="5"/>
  <c r="V23" i="5"/>
  <c r="AG23" i="5" s="1"/>
  <c r="T23" i="5"/>
  <c r="X23" i="5" s="1"/>
  <c r="Z23" i="5" s="1"/>
  <c r="S23" i="5"/>
  <c r="Q23" i="5"/>
  <c r="K23" i="5"/>
  <c r="AH22" i="5"/>
  <c r="W22" i="5"/>
  <c r="V22" i="5"/>
  <c r="AG22" i="5" s="1"/>
  <c r="T22" i="5"/>
  <c r="X22" i="5" s="1"/>
  <c r="Z22" i="5" s="1"/>
  <c r="S22" i="5"/>
  <c r="Q22" i="5"/>
  <c r="K22" i="5"/>
  <c r="AH21" i="5"/>
  <c r="V21" i="5"/>
  <c r="AG21" i="5" s="1"/>
  <c r="T21" i="5"/>
  <c r="X21" i="5" s="1"/>
  <c r="Z21" i="5" s="1"/>
  <c r="S21" i="5"/>
  <c r="Q21" i="5"/>
  <c r="K21" i="5"/>
  <c r="AH20" i="5"/>
  <c r="V20" i="5"/>
  <c r="AG20" i="5" s="1"/>
  <c r="T20" i="5"/>
  <c r="X20" i="5" s="1"/>
  <c r="Z20" i="5" s="1"/>
  <c r="S20" i="5"/>
  <c r="Q20" i="5"/>
  <c r="K20" i="5"/>
  <c r="AH19" i="5"/>
  <c r="V19" i="5"/>
  <c r="AG19" i="5" s="1"/>
  <c r="T19" i="5"/>
  <c r="X19" i="5" s="1"/>
  <c r="Z19" i="5" s="1"/>
  <c r="S19" i="5"/>
  <c r="Q19" i="5"/>
  <c r="K19" i="5"/>
  <c r="AH18" i="5"/>
  <c r="V18" i="5"/>
  <c r="AG18" i="5" s="1"/>
  <c r="T18" i="5"/>
  <c r="X18" i="5" s="1"/>
  <c r="Z18" i="5" s="1"/>
  <c r="S18" i="5"/>
  <c r="Q18" i="5"/>
  <c r="K18" i="5"/>
  <c r="AH17" i="5"/>
  <c r="V17" i="5"/>
  <c r="AG17" i="5" s="1"/>
  <c r="T17" i="5"/>
  <c r="X17" i="5" s="1"/>
  <c r="Z17" i="5" s="1"/>
  <c r="S17" i="5"/>
  <c r="Q17" i="5"/>
  <c r="K17" i="5"/>
  <c r="AH16" i="5"/>
  <c r="V16" i="5"/>
  <c r="AG16" i="5" s="1"/>
  <c r="T16" i="5"/>
  <c r="X16" i="5" s="1"/>
  <c r="Z16" i="5" s="1"/>
  <c r="S16" i="5"/>
  <c r="Q16" i="5"/>
  <c r="K16" i="5"/>
  <c r="AH15" i="5"/>
  <c r="W15" i="5"/>
  <c r="V15" i="5"/>
  <c r="AG15" i="5" s="1"/>
  <c r="T15" i="5"/>
  <c r="X15" i="5" s="1"/>
  <c r="Z15" i="5" s="1"/>
  <c r="S15" i="5"/>
  <c r="Q15" i="5"/>
  <c r="K15" i="5"/>
  <c r="AH14" i="5"/>
  <c r="V14" i="5"/>
  <c r="AG14" i="5" s="1"/>
  <c r="T14" i="5"/>
  <c r="X14" i="5" s="1"/>
  <c r="Z14" i="5" s="1"/>
  <c r="S14" i="5"/>
  <c r="Q14" i="5"/>
  <c r="K14" i="5"/>
  <c r="AH13" i="5"/>
  <c r="V13" i="5"/>
  <c r="AG13" i="5" s="1"/>
  <c r="T13" i="5"/>
  <c r="X13" i="5" s="1"/>
  <c r="Z13" i="5" s="1"/>
  <c r="S13" i="5"/>
  <c r="Q13" i="5"/>
  <c r="K13" i="5"/>
  <c r="AH12" i="5"/>
  <c r="W12" i="5"/>
  <c r="V12" i="5"/>
  <c r="AG12" i="5" s="1"/>
  <c r="T12" i="5"/>
  <c r="X12" i="5" s="1"/>
  <c r="Z12" i="5" s="1"/>
  <c r="S12" i="5"/>
  <c r="Q12" i="5"/>
  <c r="K12" i="5"/>
  <c r="AH11" i="5"/>
  <c r="V11" i="5"/>
  <c r="AG11" i="5" s="1"/>
  <c r="T11" i="5"/>
  <c r="X11" i="5" s="1"/>
  <c r="Z11" i="5" s="1"/>
  <c r="S11" i="5"/>
  <c r="Q11" i="5"/>
  <c r="K11" i="5"/>
  <c r="AH10" i="5"/>
  <c r="V10" i="5"/>
  <c r="AG10" i="5" s="1"/>
  <c r="T10" i="5"/>
  <c r="X10" i="5" s="1"/>
  <c r="Z10" i="5" s="1"/>
  <c r="S10" i="5"/>
  <c r="Q10" i="5"/>
  <c r="K10" i="5"/>
  <c r="AH9" i="5"/>
  <c r="W9" i="5"/>
  <c r="V9" i="5"/>
  <c r="AG9" i="5" s="1"/>
  <c r="T9" i="5"/>
  <c r="X9" i="5" s="1"/>
  <c r="Z9" i="5" s="1"/>
  <c r="S9" i="5"/>
  <c r="Q9" i="5"/>
  <c r="K9" i="5"/>
  <c r="AH8" i="5"/>
  <c r="W8" i="5"/>
  <c r="V8" i="5"/>
  <c r="AG8" i="5" s="1"/>
  <c r="T8" i="5"/>
  <c r="X8" i="5" s="1"/>
  <c r="Z8" i="5" s="1"/>
  <c r="S8" i="5"/>
  <c r="Q8" i="5"/>
  <c r="K8" i="5"/>
  <c r="AH7" i="5"/>
  <c r="W7" i="5"/>
  <c r="V7" i="5"/>
  <c r="AG7" i="5" s="1"/>
  <c r="T7" i="5"/>
  <c r="X7" i="5" s="1"/>
  <c r="Z7" i="5" s="1"/>
  <c r="S7" i="5"/>
  <c r="Q7" i="5"/>
  <c r="K7" i="5"/>
  <c r="AH6" i="5"/>
  <c r="W6" i="5"/>
  <c r="V6" i="5"/>
  <c r="AG6" i="5" s="1"/>
  <c r="T6" i="5"/>
  <c r="X6" i="5" s="1"/>
  <c r="Z6" i="5" s="1"/>
  <c r="S6" i="5"/>
  <c r="Q6" i="5"/>
  <c r="K6" i="5"/>
  <c r="AH5" i="5"/>
  <c r="V5" i="5"/>
  <c r="AG5" i="5" s="1"/>
  <c r="T5" i="5"/>
  <c r="X5" i="5" s="1"/>
  <c r="Z5" i="5" s="1"/>
  <c r="S5" i="5"/>
  <c r="Q5" i="5"/>
  <c r="K5" i="5"/>
  <c r="AH4" i="5"/>
  <c r="W4" i="5"/>
  <c r="V4" i="5"/>
  <c r="AG4" i="5" s="1"/>
  <c r="T4" i="5"/>
  <c r="X4" i="5" s="1"/>
  <c r="Z4" i="5" s="1"/>
  <c r="S4" i="5"/>
  <c r="Q4" i="5"/>
  <c r="K4" i="5"/>
  <c r="AH3" i="5"/>
  <c r="V3" i="5"/>
  <c r="AG3" i="5" s="1"/>
  <c r="T3" i="5"/>
  <c r="X3" i="5" s="1"/>
  <c r="Z3" i="5" s="1"/>
  <c r="S3" i="5"/>
  <c r="Q3" i="5"/>
  <c r="K3" i="5"/>
  <c r="AH2" i="5"/>
  <c r="V2" i="5"/>
  <c r="AG2" i="5" s="1"/>
  <c r="T2" i="5"/>
  <c r="X2" i="5" s="1"/>
  <c r="Z2" i="5" s="1"/>
  <c r="S2" i="5"/>
  <c r="Q2" i="5"/>
  <c r="K2" i="5"/>
  <c r="AL267" i="4"/>
  <c r="AN267" i="4" s="1"/>
  <c r="AI267" i="4"/>
  <c r="AH267" i="4"/>
  <c r="AK267" i="4" s="1"/>
  <c r="AL266" i="4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H261" i="4"/>
  <c r="AK261" i="4" s="1"/>
  <c r="AL260" i="4"/>
  <c r="AN260" i="4" s="1"/>
  <c r="AH260" i="4"/>
  <c r="AK260" i="4" s="1"/>
  <c r="AL259" i="4"/>
  <c r="AN259" i="4" s="1"/>
  <c r="AH259" i="4"/>
  <c r="AK259" i="4" s="1"/>
  <c r="AL258" i="4"/>
  <c r="AN258" i="4" s="1"/>
  <c r="AI258" i="4"/>
  <c r="AH258" i="4"/>
  <c r="AK258" i="4" s="1"/>
  <c r="AL257" i="4"/>
  <c r="AN257" i="4" s="1"/>
  <c r="AI257" i="4"/>
  <c r="AH257" i="4"/>
  <c r="AK257" i="4" s="1"/>
  <c r="AL256" i="4"/>
  <c r="AN256" i="4" s="1"/>
  <c r="AI256" i="4"/>
  <c r="AH256" i="4"/>
  <c r="AL255" i="4"/>
  <c r="AN255" i="4" s="1"/>
  <c r="AI255" i="4"/>
  <c r="AH255" i="4"/>
  <c r="AK255" i="4" s="1"/>
  <c r="AL254" i="4"/>
  <c r="AH254" i="4"/>
  <c r="AK254" i="4" s="1"/>
  <c r="AL253" i="4"/>
  <c r="AN253" i="4" s="1"/>
  <c r="AH253" i="4"/>
  <c r="AK253" i="4" s="1"/>
  <c r="AL252" i="4"/>
  <c r="AN252" i="4" s="1"/>
  <c r="AH252" i="4"/>
  <c r="AK252" i="4" s="1"/>
  <c r="AL251" i="4"/>
  <c r="AN251" i="4" s="1"/>
  <c r="AH251" i="4"/>
  <c r="AK251" i="4" s="1"/>
  <c r="AL250" i="4"/>
  <c r="AN250" i="4" s="1"/>
  <c r="AI250" i="4"/>
  <c r="AH250" i="4"/>
  <c r="AK250" i="4" s="1"/>
  <c r="AL249" i="4"/>
  <c r="AN249" i="4" s="1"/>
  <c r="AI249" i="4"/>
  <c r="AH249" i="4"/>
  <c r="AK249" i="4" s="1"/>
  <c r="AL248" i="4"/>
  <c r="AN248" i="4" s="1"/>
  <c r="AI248" i="4"/>
  <c r="AH248" i="4"/>
  <c r="AK248" i="4" s="1"/>
  <c r="AL247" i="4"/>
  <c r="AN247" i="4" s="1"/>
  <c r="AI247" i="4"/>
  <c r="AH247" i="4"/>
  <c r="AK247" i="4" s="1"/>
  <c r="AL246" i="4"/>
  <c r="AN246" i="4" s="1"/>
  <c r="AI246" i="4"/>
  <c r="AH246" i="4"/>
  <c r="AK246" i="4" s="1"/>
  <c r="AL245" i="4"/>
  <c r="AN245" i="4" s="1"/>
  <c r="AI245" i="4"/>
  <c r="AH245" i="4"/>
  <c r="AK245" i="4" s="1"/>
  <c r="AL244" i="4"/>
  <c r="AN244" i="4" s="1"/>
  <c r="AI244" i="4"/>
  <c r="AH244" i="4"/>
  <c r="AK244" i="4" s="1"/>
  <c r="AL243" i="4"/>
  <c r="AN243" i="4" s="1"/>
  <c r="AI243" i="4"/>
  <c r="AH243" i="4"/>
  <c r="AK243" i="4" s="1"/>
  <c r="AL242" i="4"/>
  <c r="AN242" i="4" s="1"/>
  <c r="AH242" i="4"/>
  <c r="AK242" i="4" s="1"/>
  <c r="AL241" i="4"/>
  <c r="AN241" i="4" s="1"/>
  <c r="AH241" i="4"/>
  <c r="AK241" i="4" s="1"/>
  <c r="AL240" i="4"/>
  <c r="AN240" i="4" s="1"/>
  <c r="AH240" i="4"/>
  <c r="AL239" i="4"/>
  <c r="AN239" i="4" s="1"/>
  <c r="AI239" i="4"/>
  <c r="AH239" i="4"/>
  <c r="AK239" i="4" s="1"/>
  <c r="AL238" i="4"/>
  <c r="AN238" i="4" s="1"/>
  <c r="AI238" i="4"/>
  <c r="AH238" i="4"/>
  <c r="AK238" i="4" s="1"/>
  <c r="AL237" i="4"/>
  <c r="AN237" i="4" s="1"/>
  <c r="AI237" i="4"/>
  <c r="AH237" i="4"/>
  <c r="AK237" i="4" s="1"/>
  <c r="AL236" i="4"/>
  <c r="AN236" i="4" s="1"/>
  <c r="AI236" i="4"/>
  <c r="AH236" i="4"/>
  <c r="AK236" i="4" s="1"/>
  <c r="AL235" i="4"/>
  <c r="AN235" i="4" s="1"/>
  <c r="AI235" i="4"/>
  <c r="AH235" i="4"/>
  <c r="AK235" i="4" s="1"/>
  <c r="AL234" i="4"/>
  <c r="AN234" i="4" s="1"/>
  <c r="AI234" i="4"/>
  <c r="AH234" i="4"/>
  <c r="AK234" i="4" s="1"/>
  <c r="AL233" i="4"/>
  <c r="AN233" i="4" s="1"/>
  <c r="AI233" i="4"/>
  <c r="AH233" i="4"/>
  <c r="AK233" i="4" s="1"/>
  <c r="AL232" i="4"/>
  <c r="AN232" i="4" s="1"/>
  <c r="AI232" i="4"/>
  <c r="AH232" i="4"/>
  <c r="AK232" i="4" s="1"/>
  <c r="AL231" i="4"/>
  <c r="AN231" i="4" s="1"/>
  <c r="AI231" i="4"/>
  <c r="AH231" i="4"/>
  <c r="AK231" i="4" s="1"/>
  <c r="AL230" i="4"/>
  <c r="AN230" i="4" s="1"/>
  <c r="AI230" i="4"/>
  <c r="AH230" i="4"/>
  <c r="AK230" i="4" s="1"/>
  <c r="AL229" i="4"/>
  <c r="AN229" i="4" s="1"/>
  <c r="AI229" i="4"/>
  <c r="AH229" i="4"/>
  <c r="AK229" i="4" s="1"/>
  <c r="AL228" i="4"/>
  <c r="AN228" i="4" s="1"/>
  <c r="AI228" i="4"/>
  <c r="AH228" i="4"/>
  <c r="AK228" i="4" s="1"/>
  <c r="AL227" i="4"/>
  <c r="AN227" i="4" s="1"/>
  <c r="AI227" i="4"/>
  <c r="AH227" i="4"/>
  <c r="AK227" i="4" s="1"/>
  <c r="AL226" i="4"/>
  <c r="AN226" i="4" s="1"/>
  <c r="AI226" i="4"/>
  <c r="AH226" i="4"/>
  <c r="AK226" i="4" s="1"/>
  <c r="AL225" i="4"/>
  <c r="AN225" i="4" s="1"/>
  <c r="AI225" i="4"/>
  <c r="AH225" i="4"/>
  <c r="AK225" i="4" s="1"/>
  <c r="AL224" i="4"/>
  <c r="AN224" i="4" s="1"/>
  <c r="AI224" i="4"/>
  <c r="AH224" i="4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L206" i="4"/>
  <c r="AN206" i="4" s="1"/>
  <c r="AI206" i="4"/>
  <c r="AH206" i="4"/>
  <c r="AK206" i="4" s="1"/>
  <c r="AP205" i="4"/>
  <c r="AN205" i="4"/>
  <c r="AI205" i="4"/>
  <c r="AH205" i="4"/>
  <c r="AL204" i="4"/>
  <c r="AN204" i="4" s="1"/>
  <c r="AI204" i="4"/>
  <c r="AH204" i="4"/>
  <c r="AL203" i="4"/>
  <c r="AN203" i="4" s="1"/>
  <c r="AI203" i="4"/>
  <c r="AH203" i="4"/>
  <c r="AH200" i="4"/>
  <c r="W200" i="4"/>
  <c r="V200" i="4"/>
  <c r="AG200" i="4" s="1"/>
  <c r="T200" i="4"/>
  <c r="X200" i="4" s="1"/>
  <c r="Z200" i="4" s="1"/>
  <c r="S200" i="4"/>
  <c r="Q200" i="4"/>
  <c r="K200" i="4"/>
  <c r="AH199" i="4"/>
  <c r="V199" i="4"/>
  <c r="W199" i="4" s="1"/>
  <c r="T199" i="4"/>
  <c r="X199" i="4" s="1"/>
  <c r="Z199" i="4" s="1"/>
  <c r="S199" i="4"/>
  <c r="Q199" i="4"/>
  <c r="AH198" i="4"/>
  <c r="V198" i="4"/>
  <c r="W198" i="4" s="1"/>
  <c r="T198" i="4"/>
  <c r="X198" i="4" s="1"/>
  <c r="Z198" i="4" s="1"/>
  <c r="S198" i="4"/>
  <c r="Q198" i="4"/>
  <c r="AH197" i="4"/>
  <c r="V197" i="4"/>
  <c r="W197" i="4" s="1"/>
  <c r="T197" i="4"/>
  <c r="X197" i="4" s="1"/>
  <c r="Z197" i="4" s="1"/>
  <c r="S197" i="4"/>
  <c r="Q197" i="4"/>
  <c r="AH196" i="4"/>
  <c r="V196" i="4"/>
  <c r="W196" i="4" s="1"/>
  <c r="T196" i="4"/>
  <c r="X196" i="4" s="1"/>
  <c r="Z196" i="4" s="1"/>
  <c r="S196" i="4"/>
  <c r="Q196" i="4"/>
  <c r="AH195" i="4"/>
  <c r="V195" i="4"/>
  <c r="W195" i="4" s="1"/>
  <c r="T195" i="4"/>
  <c r="X195" i="4" s="1"/>
  <c r="Z195" i="4" s="1"/>
  <c r="S195" i="4"/>
  <c r="Q195" i="4"/>
  <c r="AH194" i="4"/>
  <c r="V194" i="4"/>
  <c r="W194" i="4" s="1"/>
  <c r="T194" i="4"/>
  <c r="X194" i="4" s="1"/>
  <c r="Z194" i="4" s="1"/>
  <c r="S194" i="4"/>
  <c r="Q194" i="4"/>
  <c r="AH193" i="4"/>
  <c r="V193" i="4"/>
  <c r="W193" i="4" s="1"/>
  <c r="T193" i="4"/>
  <c r="X193" i="4" s="1"/>
  <c r="Z193" i="4" s="1"/>
  <c r="S193" i="4"/>
  <c r="Q193" i="4"/>
  <c r="AH192" i="4"/>
  <c r="V192" i="4"/>
  <c r="W192" i="4" s="1"/>
  <c r="T192" i="4"/>
  <c r="X192" i="4" s="1"/>
  <c r="Z192" i="4" s="1"/>
  <c r="S192" i="4"/>
  <c r="Q192" i="4"/>
  <c r="AH191" i="4"/>
  <c r="V191" i="4"/>
  <c r="W191" i="4" s="1"/>
  <c r="T191" i="4"/>
  <c r="X191" i="4" s="1"/>
  <c r="Z191" i="4" s="1"/>
  <c r="S191" i="4"/>
  <c r="Q191" i="4"/>
  <c r="AH190" i="4"/>
  <c r="V190" i="4"/>
  <c r="W190" i="4" s="1"/>
  <c r="T190" i="4"/>
  <c r="X190" i="4" s="1"/>
  <c r="Z190" i="4" s="1"/>
  <c r="S190" i="4"/>
  <c r="Q190" i="4"/>
  <c r="AH189" i="4"/>
  <c r="V189" i="4"/>
  <c r="W189" i="4" s="1"/>
  <c r="T189" i="4"/>
  <c r="X189" i="4" s="1"/>
  <c r="Z189" i="4" s="1"/>
  <c r="S189" i="4"/>
  <c r="Q189" i="4"/>
  <c r="AH188" i="4"/>
  <c r="V188" i="4"/>
  <c r="W188" i="4" s="1"/>
  <c r="T188" i="4"/>
  <c r="X188" i="4" s="1"/>
  <c r="Z188" i="4" s="1"/>
  <c r="S188" i="4"/>
  <c r="Q188" i="4"/>
  <c r="AH187" i="4"/>
  <c r="V187" i="4"/>
  <c r="W187" i="4" s="1"/>
  <c r="T187" i="4"/>
  <c r="X187" i="4" s="1"/>
  <c r="Z187" i="4" s="1"/>
  <c r="S187" i="4"/>
  <c r="Q187" i="4"/>
  <c r="AH186" i="4"/>
  <c r="V186" i="4"/>
  <c r="W186" i="4" s="1"/>
  <c r="T186" i="4"/>
  <c r="X186" i="4" s="1"/>
  <c r="Z186" i="4" s="1"/>
  <c r="S186" i="4"/>
  <c r="Q186" i="4"/>
  <c r="AH185" i="4"/>
  <c r="W185" i="4"/>
  <c r="V185" i="4"/>
  <c r="T185" i="4"/>
  <c r="X185" i="4" s="1"/>
  <c r="Z185" i="4" s="1"/>
  <c r="S185" i="4"/>
  <c r="Q185" i="4"/>
  <c r="AH184" i="4"/>
  <c r="W184" i="4"/>
  <c r="V184" i="4"/>
  <c r="T184" i="4"/>
  <c r="X184" i="4" s="1"/>
  <c r="Z184" i="4" s="1"/>
  <c r="S184" i="4"/>
  <c r="Q184" i="4"/>
  <c r="AH183" i="4"/>
  <c r="W183" i="4"/>
  <c r="V183" i="4"/>
  <c r="T183" i="4"/>
  <c r="X183" i="4" s="1"/>
  <c r="Z183" i="4" s="1"/>
  <c r="S183" i="4"/>
  <c r="Q183" i="4"/>
  <c r="AH182" i="4"/>
  <c r="W182" i="4"/>
  <c r="V182" i="4"/>
  <c r="T182" i="4"/>
  <c r="X182" i="4" s="1"/>
  <c r="Z182" i="4" s="1"/>
  <c r="S182" i="4"/>
  <c r="Q182" i="4"/>
  <c r="AH181" i="4"/>
  <c r="W181" i="4"/>
  <c r="V181" i="4"/>
  <c r="T181" i="4"/>
  <c r="X181" i="4" s="1"/>
  <c r="Z181" i="4" s="1"/>
  <c r="S181" i="4"/>
  <c r="Q181" i="4"/>
  <c r="AH180" i="4"/>
  <c r="W180" i="4"/>
  <c r="V180" i="4"/>
  <c r="T180" i="4"/>
  <c r="X180" i="4" s="1"/>
  <c r="Z180" i="4" s="1"/>
  <c r="S180" i="4"/>
  <c r="Q180" i="4"/>
  <c r="AH179" i="4"/>
  <c r="W179" i="4"/>
  <c r="V179" i="4"/>
  <c r="T179" i="4"/>
  <c r="X179" i="4" s="1"/>
  <c r="Z179" i="4" s="1"/>
  <c r="S179" i="4"/>
  <c r="Q179" i="4"/>
  <c r="AH178" i="4"/>
  <c r="W178" i="4"/>
  <c r="V178" i="4"/>
  <c r="T178" i="4"/>
  <c r="X178" i="4" s="1"/>
  <c r="Z178" i="4" s="1"/>
  <c r="S178" i="4"/>
  <c r="Q178" i="4"/>
  <c r="AH177" i="4"/>
  <c r="W177" i="4"/>
  <c r="V177" i="4"/>
  <c r="T177" i="4"/>
  <c r="X177" i="4" s="1"/>
  <c r="Z177" i="4" s="1"/>
  <c r="S177" i="4"/>
  <c r="Q177" i="4"/>
  <c r="AH176" i="4"/>
  <c r="W176" i="4"/>
  <c r="V176" i="4"/>
  <c r="T176" i="4"/>
  <c r="X176" i="4" s="1"/>
  <c r="Z176" i="4" s="1"/>
  <c r="S176" i="4"/>
  <c r="Q176" i="4"/>
  <c r="AH175" i="4"/>
  <c r="W175" i="4"/>
  <c r="V175" i="4"/>
  <c r="T175" i="4"/>
  <c r="X175" i="4" s="1"/>
  <c r="Z175" i="4" s="1"/>
  <c r="S175" i="4"/>
  <c r="Q175" i="4"/>
  <c r="AH174" i="4"/>
  <c r="W174" i="4"/>
  <c r="V174" i="4"/>
  <c r="T174" i="4"/>
  <c r="X174" i="4" s="1"/>
  <c r="Z174" i="4" s="1"/>
  <c r="S174" i="4"/>
  <c r="Q174" i="4"/>
  <c r="AH173" i="4"/>
  <c r="W173" i="4"/>
  <c r="V173" i="4"/>
  <c r="T173" i="4"/>
  <c r="X173" i="4" s="1"/>
  <c r="Z173" i="4" s="1"/>
  <c r="S173" i="4"/>
  <c r="Q173" i="4"/>
  <c r="AH172" i="4"/>
  <c r="W172" i="4"/>
  <c r="V172" i="4"/>
  <c r="T172" i="4"/>
  <c r="X172" i="4" s="1"/>
  <c r="Z172" i="4" s="1"/>
  <c r="S172" i="4"/>
  <c r="Q172" i="4"/>
  <c r="AH171" i="4"/>
  <c r="W171" i="4"/>
  <c r="V171" i="4"/>
  <c r="T171" i="4"/>
  <c r="X171" i="4" s="1"/>
  <c r="Z171" i="4" s="1"/>
  <c r="S171" i="4"/>
  <c r="Q171" i="4"/>
  <c r="AH170" i="4"/>
  <c r="W170" i="4"/>
  <c r="V170" i="4"/>
  <c r="T170" i="4"/>
  <c r="X170" i="4" s="1"/>
  <c r="Z170" i="4" s="1"/>
  <c r="S170" i="4"/>
  <c r="Q170" i="4"/>
  <c r="AH169" i="4"/>
  <c r="W169" i="4"/>
  <c r="V169" i="4"/>
  <c r="T169" i="4"/>
  <c r="X169" i="4" s="1"/>
  <c r="Z169" i="4" s="1"/>
  <c r="S169" i="4"/>
  <c r="Q169" i="4"/>
  <c r="AH168" i="4"/>
  <c r="W168" i="4"/>
  <c r="V168" i="4"/>
  <c r="T168" i="4"/>
  <c r="X168" i="4" s="1"/>
  <c r="Z168" i="4" s="1"/>
  <c r="S168" i="4"/>
  <c r="Q168" i="4"/>
  <c r="AH167" i="4"/>
  <c r="W167" i="4"/>
  <c r="V167" i="4"/>
  <c r="T167" i="4"/>
  <c r="X167" i="4" s="1"/>
  <c r="Z167" i="4" s="1"/>
  <c r="S167" i="4"/>
  <c r="Q167" i="4"/>
  <c r="AH166" i="4"/>
  <c r="W166" i="4"/>
  <c r="V166" i="4"/>
  <c r="T166" i="4"/>
  <c r="X166" i="4" s="1"/>
  <c r="Z166" i="4" s="1"/>
  <c r="S166" i="4"/>
  <c r="Q166" i="4"/>
  <c r="AH165" i="4"/>
  <c r="W165" i="4"/>
  <c r="V165" i="4"/>
  <c r="T165" i="4"/>
  <c r="X165" i="4" s="1"/>
  <c r="Z165" i="4" s="1"/>
  <c r="S165" i="4"/>
  <c r="Q165" i="4"/>
  <c r="AH164" i="4"/>
  <c r="W164" i="4"/>
  <c r="V164" i="4"/>
  <c r="T164" i="4"/>
  <c r="X164" i="4" s="1"/>
  <c r="Z164" i="4" s="1"/>
  <c r="S164" i="4"/>
  <c r="Q164" i="4"/>
  <c r="AH163" i="4"/>
  <c r="W163" i="4"/>
  <c r="V163" i="4"/>
  <c r="T163" i="4"/>
  <c r="X163" i="4" s="1"/>
  <c r="Z163" i="4" s="1"/>
  <c r="S163" i="4"/>
  <c r="Q163" i="4"/>
  <c r="AH162" i="4"/>
  <c r="W162" i="4"/>
  <c r="V162" i="4"/>
  <c r="T162" i="4"/>
  <c r="X162" i="4" s="1"/>
  <c r="Z162" i="4" s="1"/>
  <c r="S162" i="4"/>
  <c r="Q162" i="4"/>
  <c r="AH161" i="4"/>
  <c r="W161" i="4"/>
  <c r="V161" i="4"/>
  <c r="T161" i="4"/>
  <c r="X161" i="4" s="1"/>
  <c r="Z161" i="4" s="1"/>
  <c r="S161" i="4"/>
  <c r="Q161" i="4"/>
  <c r="AH160" i="4"/>
  <c r="W160" i="4"/>
  <c r="V160" i="4"/>
  <c r="T160" i="4"/>
  <c r="X160" i="4" s="1"/>
  <c r="Z160" i="4" s="1"/>
  <c r="S160" i="4"/>
  <c r="Q160" i="4"/>
  <c r="AH159" i="4"/>
  <c r="W159" i="4"/>
  <c r="V159" i="4"/>
  <c r="T159" i="4"/>
  <c r="X159" i="4" s="1"/>
  <c r="Z159" i="4" s="1"/>
  <c r="S159" i="4"/>
  <c r="Q159" i="4"/>
  <c r="AH158" i="4"/>
  <c r="W158" i="4"/>
  <c r="V158" i="4"/>
  <c r="T158" i="4"/>
  <c r="X158" i="4" s="1"/>
  <c r="Z158" i="4" s="1"/>
  <c r="S158" i="4"/>
  <c r="Q158" i="4"/>
  <c r="AH157" i="4"/>
  <c r="W157" i="4"/>
  <c r="V157" i="4"/>
  <c r="T157" i="4"/>
  <c r="X157" i="4" s="1"/>
  <c r="Z157" i="4" s="1"/>
  <c r="S157" i="4"/>
  <c r="Q157" i="4"/>
  <c r="AH156" i="4"/>
  <c r="W156" i="4"/>
  <c r="V156" i="4"/>
  <c r="T156" i="4"/>
  <c r="X156" i="4" s="1"/>
  <c r="Z156" i="4" s="1"/>
  <c r="S156" i="4"/>
  <c r="Q156" i="4"/>
  <c r="AH155" i="4"/>
  <c r="W155" i="4"/>
  <c r="V155" i="4"/>
  <c r="T155" i="4"/>
  <c r="X155" i="4" s="1"/>
  <c r="Z155" i="4" s="1"/>
  <c r="S155" i="4"/>
  <c r="Q155" i="4"/>
  <c r="AH154" i="4"/>
  <c r="W154" i="4"/>
  <c r="V154" i="4"/>
  <c r="T154" i="4"/>
  <c r="X154" i="4" s="1"/>
  <c r="Z154" i="4" s="1"/>
  <c r="S154" i="4"/>
  <c r="Q154" i="4"/>
  <c r="AH153" i="4"/>
  <c r="W153" i="4"/>
  <c r="V153" i="4"/>
  <c r="T153" i="4"/>
  <c r="X153" i="4" s="1"/>
  <c r="Z153" i="4" s="1"/>
  <c r="S153" i="4"/>
  <c r="Q153" i="4"/>
  <c r="AH152" i="4"/>
  <c r="W152" i="4"/>
  <c r="V152" i="4"/>
  <c r="T152" i="4"/>
  <c r="X152" i="4" s="1"/>
  <c r="Z152" i="4" s="1"/>
  <c r="S152" i="4"/>
  <c r="Q152" i="4"/>
  <c r="AH151" i="4"/>
  <c r="W151" i="4"/>
  <c r="V151" i="4"/>
  <c r="T151" i="4"/>
  <c r="X151" i="4" s="1"/>
  <c r="Z151" i="4" s="1"/>
  <c r="S151" i="4"/>
  <c r="Q151" i="4"/>
  <c r="AH150" i="4"/>
  <c r="W150" i="4"/>
  <c r="V150" i="4"/>
  <c r="T150" i="4"/>
  <c r="X150" i="4" s="1"/>
  <c r="Z150" i="4" s="1"/>
  <c r="S150" i="4"/>
  <c r="Q150" i="4"/>
  <c r="AH149" i="4"/>
  <c r="W149" i="4"/>
  <c r="V149" i="4"/>
  <c r="T149" i="4"/>
  <c r="X149" i="4" s="1"/>
  <c r="Z149" i="4" s="1"/>
  <c r="S149" i="4"/>
  <c r="Q149" i="4"/>
  <c r="AH148" i="4"/>
  <c r="W148" i="4"/>
  <c r="V148" i="4"/>
  <c r="T148" i="4"/>
  <c r="X148" i="4" s="1"/>
  <c r="Z148" i="4" s="1"/>
  <c r="S148" i="4"/>
  <c r="Q148" i="4"/>
  <c r="AH147" i="4"/>
  <c r="W147" i="4"/>
  <c r="V147" i="4"/>
  <c r="T147" i="4"/>
  <c r="X147" i="4" s="1"/>
  <c r="Z147" i="4" s="1"/>
  <c r="S147" i="4"/>
  <c r="Q147" i="4"/>
  <c r="AH146" i="4"/>
  <c r="W146" i="4"/>
  <c r="V146" i="4"/>
  <c r="T146" i="4"/>
  <c r="X146" i="4" s="1"/>
  <c r="Z146" i="4" s="1"/>
  <c r="S146" i="4"/>
  <c r="Q146" i="4"/>
  <c r="AH145" i="4"/>
  <c r="W145" i="4"/>
  <c r="V145" i="4"/>
  <c r="T145" i="4"/>
  <c r="X145" i="4" s="1"/>
  <c r="Z145" i="4" s="1"/>
  <c r="S145" i="4"/>
  <c r="Q145" i="4"/>
  <c r="AH144" i="4"/>
  <c r="W144" i="4"/>
  <c r="V144" i="4"/>
  <c r="T144" i="4"/>
  <c r="X144" i="4" s="1"/>
  <c r="Z144" i="4" s="1"/>
  <c r="S144" i="4"/>
  <c r="Q144" i="4"/>
  <c r="AH143" i="4"/>
  <c r="W143" i="4"/>
  <c r="V143" i="4"/>
  <c r="T143" i="4"/>
  <c r="X143" i="4" s="1"/>
  <c r="Z143" i="4" s="1"/>
  <c r="S143" i="4"/>
  <c r="Q143" i="4"/>
  <c r="AH142" i="4"/>
  <c r="W142" i="4"/>
  <c r="V142" i="4"/>
  <c r="T142" i="4"/>
  <c r="X142" i="4" s="1"/>
  <c r="Z142" i="4" s="1"/>
  <c r="S142" i="4"/>
  <c r="Q142" i="4"/>
  <c r="AH141" i="4"/>
  <c r="W141" i="4"/>
  <c r="V141" i="4"/>
  <c r="T141" i="4"/>
  <c r="X141" i="4" s="1"/>
  <c r="Z141" i="4" s="1"/>
  <c r="S141" i="4"/>
  <c r="Q141" i="4"/>
  <c r="AH140" i="4"/>
  <c r="W140" i="4"/>
  <c r="V140" i="4"/>
  <c r="T140" i="4"/>
  <c r="X140" i="4" s="1"/>
  <c r="Z140" i="4" s="1"/>
  <c r="S140" i="4"/>
  <c r="Q140" i="4"/>
  <c r="AH139" i="4"/>
  <c r="W139" i="4"/>
  <c r="V139" i="4"/>
  <c r="T139" i="4"/>
  <c r="X139" i="4" s="1"/>
  <c r="Z139" i="4" s="1"/>
  <c r="S139" i="4"/>
  <c r="Q139" i="4"/>
  <c r="AH138" i="4"/>
  <c r="W138" i="4"/>
  <c r="V138" i="4"/>
  <c r="T138" i="4"/>
  <c r="X138" i="4" s="1"/>
  <c r="Z138" i="4" s="1"/>
  <c r="S138" i="4"/>
  <c r="Q138" i="4"/>
  <c r="AH137" i="4"/>
  <c r="W137" i="4"/>
  <c r="V137" i="4"/>
  <c r="T137" i="4"/>
  <c r="X137" i="4" s="1"/>
  <c r="Z137" i="4" s="1"/>
  <c r="S137" i="4"/>
  <c r="Q137" i="4"/>
  <c r="AH136" i="4"/>
  <c r="W136" i="4"/>
  <c r="V136" i="4"/>
  <c r="T136" i="4"/>
  <c r="X136" i="4" s="1"/>
  <c r="Z136" i="4" s="1"/>
  <c r="S136" i="4"/>
  <c r="Q136" i="4"/>
  <c r="AH135" i="4"/>
  <c r="W135" i="4"/>
  <c r="V135" i="4"/>
  <c r="T135" i="4"/>
  <c r="X135" i="4" s="1"/>
  <c r="Z135" i="4" s="1"/>
  <c r="S135" i="4"/>
  <c r="Q135" i="4"/>
  <c r="AH134" i="4"/>
  <c r="W134" i="4"/>
  <c r="V134" i="4"/>
  <c r="T134" i="4"/>
  <c r="X134" i="4" s="1"/>
  <c r="Z134" i="4" s="1"/>
  <c r="S134" i="4"/>
  <c r="Q134" i="4"/>
  <c r="AH133" i="4"/>
  <c r="W133" i="4"/>
  <c r="V133" i="4"/>
  <c r="T133" i="4"/>
  <c r="X133" i="4" s="1"/>
  <c r="Z133" i="4" s="1"/>
  <c r="S133" i="4"/>
  <c r="Q133" i="4"/>
  <c r="AH132" i="4"/>
  <c r="W132" i="4"/>
  <c r="V132" i="4"/>
  <c r="T132" i="4"/>
  <c r="X132" i="4" s="1"/>
  <c r="Z132" i="4" s="1"/>
  <c r="S132" i="4"/>
  <c r="Q132" i="4"/>
  <c r="AH131" i="4"/>
  <c r="W131" i="4"/>
  <c r="V131" i="4"/>
  <c r="T131" i="4"/>
  <c r="X131" i="4" s="1"/>
  <c r="Z131" i="4" s="1"/>
  <c r="S131" i="4"/>
  <c r="Q131" i="4"/>
  <c r="AH130" i="4"/>
  <c r="W130" i="4"/>
  <c r="V130" i="4"/>
  <c r="T130" i="4"/>
  <c r="X130" i="4" s="1"/>
  <c r="Z130" i="4" s="1"/>
  <c r="S130" i="4"/>
  <c r="Q130" i="4"/>
  <c r="AH129" i="4"/>
  <c r="W129" i="4"/>
  <c r="V129" i="4"/>
  <c r="T129" i="4"/>
  <c r="X129" i="4" s="1"/>
  <c r="Z129" i="4" s="1"/>
  <c r="S129" i="4"/>
  <c r="Q129" i="4"/>
  <c r="AH128" i="4"/>
  <c r="W128" i="4"/>
  <c r="V128" i="4"/>
  <c r="T128" i="4"/>
  <c r="X128" i="4" s="1"/>
  <c r="Z128" i="4" s="1"/>
  <c r="S128" i="4"/>
  <c r="Q128" i="4"/>
  <c r="AH127" i="4"/>
  <c r="W127" i="4"/>
  <c r="V127" i="4"/>
  <c r="T127" i="4"/>
  <c r="X127" i="4" s="1"/>
  <c r="Z127" i="4" s="1"/>
  <c r="S127" i="4"/>
  <c r="Q127" i="4"/>
  <c r="AH126" i="4"/>
  <c r="W126" i="4"/>
  <c r="V126" i="4"/>
  <c r="T126" i="4"/>
  <c r="X126" i="4" s="1"/>
  <c r="Z126" i="4" s="1"/>
  <c r="S126" i="4"/>
  <c r="Q126" i="4"/>
  <c r="AH125" i="4"/>
  <c r="W125" i="4"/>
  <c r="V125" i="4"/>
  <c r="T125" i="4"/>
  <c r="X125" i="4" s="1"/>
  <c r="Z125" i="4" s="1"/>
  <c r="S125" i="4"/>
  <c r="Q125" i="4"/>
  <c r="AH124" i="4"/>
  <c r="W124" i="4"/>
  <c r="V124" i="4"/>
  <c r="T124" i="4"/>
  <c r="X124" i="4" s="1"/>
  <c r="Z124" i="4" s="1"/>
  <c r="S124" i="4"/>
  <c r="Q124" i="4"/>
  <c r="AH123" i="4"/>
  <c r="W123" i="4"/>
  <c r="V123" i="4"/>
  <c r="T123" i="4"/>
  <c r="X123" i="4" s="1"/>
  <c r="Z123" i="4" s="1"/>
  <c r="S123" i="4"/>
  <c r="Q123" i="4"/>
  <c r="AH122" i="4"/>
  <c r="W122" i="4"/>
  <c r="V122" i="4"/>
  <c r="T122" i="4"/>
  <c r="X122" i="4" s="1"/>
  <c r="Z122" i="4" s="1"/>
  <c r="S122" i="4"/>
  <c r="Q122" i="4"/>
  <c r="AH121" i="4"/>
  <c r="W121" i="4"/>
  <c r="V121" i="4"/>
  <c r="T121" i="4"/>
  <c r="X121" i="4" s="1"/>
  <c r="Z121" i="4" s="1"/>
  <c r="S121" i="4"/>
  <c r="Q121" i="4"/>
  <c r="AH120" i="4"/>
  <c r="W120" i="4"/>
  <c r="V120" i="4"/>
  <c r="T120" i="4"/>
  <c r="X120" i="4" s="1"/>
  <c r="Z120" i="4" s="1"/>
  <c r="S120" i="4"/>
  <c r="Q120" i="4"/>
  <c r="AH119" i="4"/>
  <c r="W119" i="4"/>
  <c r="V119" i="4"/>
  <c r="T119" i="4"/>
  <c r="X119" i="4" s="1"/>
  <c r="Z119" i="4" s="1"/>
  <c r="S119" i="4"/>
  <c r="Q119" i="4"/>
  <c r="AH118" i="4"/>
  <c r="W118" i="4"/>
  <c r="V118" i="4"/>
  <c r="T118" i="4"/>
  <c r="X118" i="4" s="1"/>
  <c r="Z118" i="4" s="1"/>
  <c r="S118" i="4"/>
  <c r="Q118" i="4"/>
  <c r="AH117" i="4"/>
  <c r="W117" i="4"/>
  <c r="V117" i="4"/>
  <c r="T117" i="4"/>
  <c r="X117" i="4" s="1"/>
  <c r="Z117" i="4" s="1"/>
  <c r="S117" i="4"/>
  <c r="Q117" i="4"/>
  <c r="AH116" i="4"/>
  <c r="W116" i="4"/>
  <c r="V116" i="4"/>
  <c r="T116" i="4"/>
  <c r="X116" i="4" s="1"/>
  <c r="Z116" i="4" s="1"/>
  <c r="S116" i="4"/>
  <c r="Q116" i="4"/>
  <c r="AH115" i="4"/>
  <c r="W115" i="4"/>
  <c r="V115" i="4"/>
  <c r="T115" i="4"/>
  <c r="X115" i="4" s="1"/>
  <c r="Z115" i="4" s="1"/>
  <c r="S115" i="4"/>
  <c r="Q115" i="4"/>
  <c r="AH114" i="4"/>
  <c r="W114" i="4"/>
  <c r="V114" i="4"/>
  <c r="T114" i="4"/>
  <c r="X114" i="4" s="1"/>
  <c r="Z114" i="4" s="1"/>
  <c r="S114" i="4"/>
  <c r="Q114" i="4"/>
  <c r="AH113" i="4"/>
  <c r="W113" i="4"/>
  <c r="V113" i="4"/>
  <c r="T113" i="4"/>
  <c r="X113" i="4" s="1"/>
  <c r="Z113" i="4" s="1"/>
  <c r="S113" i="4"/>
  <c r="Q113" i="4"/>
  <c r="AH112" i="4"/>
  <c r="W112" i="4"/>
  <c r="V112" i="4"/>
  <c r="T112" i="4"/>
  <c r="X112" i="4" s="1"/>
  <c r="Z112" i="4" s="1"/>
  <c r="S112" i="4"/>
  <c r="Q112" i="4"/>
  <c r="AH111" i="4"/>
  <c r="W111" i="4"/>
  <c r="V111" i="4"/>
  <c r="T111" i="4"/>
  <c r="X111" i="4" s="1"/>
  <c r="Z111" i="4" s="1"/>
  <c r="S111" i="4"/>
  <c r="Q111" i="4"/>
  <c r="AH110" i="4"/>
  <c r="W110" i="4"/>
  <c r="V110" i="4"/>
  <c r="T110" i="4"/>
  <c r="X110" i="4" s="1"/>
  <c r="Z110" i="4" s="1"/>
  <c r="S110" i="4"/>
  <c r="Q110" i="4"/>
  <c r="AH109" i="4"/>
  <c r="W109" i="4"/>
  <c r="V109" i="4"/>
  <c r="T109" i="4"/>
  <c r="X109" i="4" s="1"/>
  <c r="Z109" i="4" s="1"/>
  <c r="S109" i="4"/>
  <c r="Q109" i="4"/>
  <c r="AH108" i="4"/>
  <c r="W108" i="4"/>
  <c r="V108" i="4"/>
  <c r="T108" i="4"/>
  <c r="X108" i="4" s="1"/>
  <c r="Z108" i="4" s="1"/>
  <c r="S108" i="4"/>
  <c r="Q108" i="4"/>
  <c r="AH107" i="4"/>
  <c r="W107" i="4"/>
  <c r="V107" i="4"/>
  <c r="T107" i="4"/>
  <c r="X107" i="4" s="1"/>
  <c r="Z107" i="4" s="1"/>
  <c r="S107" i="4"/>
  <c r="Q107" i="4"/>
  <c r="AH106" i="4"/>
  <c r="W106" i="4"/>
  <c r="V106" i="4"/>
  <c r="T106" i="4"/>
  <c r="X106" i="4" s="1"/>
  <c r="Z106" i="4" s="1"/>
  <c r="S106" i="4"/>
  <c r="Q106" i="4"/>
  <c r="AH105" i="4"/>
  <c r="W105" i="4"/>
  <c r="V105" i="4"/>
  <c r="T105" i="4"/>
  <c r="X105" i="4" s="1"/>
  <c r="Z105" i="4" s="1"/>
  <c r="S105" i="4"/>
  <c r="Q105" i="4"/>
  <c r="AH104" i="4"/>
  <c r="W104" i="4"/>
  <c r="V104" i="4"/>
  <c r="T104" i="4"/>
  <c r="X104" i="4" s="1"/>
  <c r="Z104" i="4" s="1"/>
  <c r="S104" i="4"/>
  <c r="Q104" i="4"/>
  <c r="AH103" i="4"/>
  <c r="W103" i="4"/>
  <c r="V103" i="4"/>
  <c r="T103" i="4"/>
  <c r="X103" i="4" s="1"/>
  <c r="Z103" i="4" s="1"/>
  <c r="S103" i="4"/>
  <c r="Q103" i="4"/>
  <c r="AH102" i="4"/>
  <c r="W102" i="4"/>
  <c r="V102" i="4"/>
  <c r="T102" i="4"/>
  <c r="X102" i="4" s="1"/>
  <c r="Z102" i="4" s="1"/>
  <c r="S102" i="4"/>
  <c r="Q102" i="4"/>
  <c r="AH101" i="4"/>
  <c r="W101" i="4"/>
  <c r="V101" i="4"/>
  <c r="T101" i="4"/>
  <c r="X101" i="4" s="1"/>
  <c r="Z101" i="4" s="1"/>
  <c r="S101" i="4"/>
  <c r="Q101" i="4"/>
  <c r="AH100" i="4"/>
  <c r="W100" i="4"/>
  <c r="V100" i="4"/>
  <c r="T100" i="4"/>
  <c r="X100" i="4" s="1"/>
  <c r="Z100" i="4" s="1"/>
  <c r="S100" i="4"/>
  <c r="Q100" i="4"/>
  <c r="AH99" i="4"/>
  <c r="W99" i="4"/>
  <c r="V99" i="4"/>
  <c r="T99" i="4"/>
  <c r="X99" i="4" s="1"/>
  <c r="Z99" i="4" s="1"/>
  <c r="S99" i="4"/>
  <c r="Q99" i="4"/>
  <c r="AH98" i="4"/>
  <c r="W98" i="4"/>
  <c r="V98" i="4"/>
  <c r="T98" i="4"/>
  <c r="X98" i="4" s="1"/>
  <c r="Z98" i="4" s="1"/>
  <c r="S98" i="4"/>
  <c r="Q98" i="4"/>
  <c r="AH97" i="4"/>
  <c r="W97" i="4"/>
  <c r="V97" i="4"/>
  <c r="T97" i="4"/>
  <c r="X97" i="4" s="1"/>
  <c r="Z97" i="4" s="1"/>
  <c r="S97" i="4"/>
  <c r="Q97" i="4"/>
  <c r="AH96" i="4"/>
  <c r="W96" i="4"/>
  <c r="V96" i="4"/>
  <c r="T96" i="4"/>
  <c r="X96" i="4" s="1"/>
  <c r="Z96" i="4" s="1"/>
  <c r="S96" i="4"/>
  <c r="Q96" i="4"/>
  <c r="AH95" i="4"/>
  <c r="W95" i="4"/>
  <c r="V95" i="4"/>
  <c r="T95" i="4"/>
  <c r="X95" i="4" s="1"/>
  <c r="Z95" i="4" s="1"/>
  <c r="S95" i="4"/>
  <c r="Q95" i="4"/>
  <c r="AH94" i="4"/>
  <c r="W94" i="4"/>
  <c r="V94" i="4"/>
  <c r="T94" i="4"/>
  <c r="X94" i="4" s="1"/>
  <c r="Z94" i="4" s="1"/>
  <c r="S94" i="4"/>
  <c r="Q94" i="4"/>
  <c r="AH93" i="4"/>
  <c r="W93" i="4"/>
  <c r="V93" i="4"/>
  <c r="T93" i="4"/>
  <c r="X93" i="4" s="1"/>
  <c r="Z93" i="4" s="1"/>
  <c r="S93" i="4"/>
  <c r="Q93" i="4"/>
  <c r="AH92" i="4"/>
  <c r="W92" i="4"/>
  <c r="V92" i="4"/>
  <c r="T92" i="4"/>
  <c r="X92" i="4" s="1"/>
  <c r="Z92" i="4" s="1"/>
  <c r="S92" i="4"/>
  <c r="Q92" i="4"/>
  <c r="AH91" i="4"/>
  <c r="W91" i="4"/>
  <c r="V91" i="4"/>
  <c r="T91" i="4"/>
  <c r="X91" i="4" s="1"/>
  <c r="Z91" i="4" s="1"/>
  <c r="S91" i="4"/>
  <c r="Q91" i="4"/>
  <c r="AH90" i="4"/>
  <c r="W90" i="4"/>
  <c r="V90" i="4"/>
  <c r="T90" i="4"/>
  <c r="X90" i="4" s="1"/>
  <c r="Z90" i="4" s="1"/>
  <c r="S90" i="4"/>
  <c r="Q90" i="4"/>
  <c r="AH89" i="4"/>
  <c r="W89" i="4"/>
  <c r="V89" i="4"/>
  <c r="T89" i="4"/>
  <c r="X89" i="4" s="1"/>
  <c r="Z89" i="4" s="1"/>
  <c r="S89" i="4"/>
  <c r="Q89" i="4"/>
  <c r="AH88" i="4"/>
  <c r="W88" i="4"/>
  <c r="V88" i="4"/>
  <c r="T88" i="4"/>
  <c r="X88" i="4" s="1"/>
  <c r="Z88" i="4" s="1"/>
  <c r="S88" i="4"/>
  <c r="Q88" i="4"/>
  <c r="AH87" i="4"/>
  <c r="V87" i="4"/>
  <c r="W87" i="4" s="1"/>
  <c r="T87" i="4"/>
  <c r="X87" i="4" s="1"/>
  <c r="Z87" i="4" s="1"/>
  <c r="S87" i="4"/>
  <c r="Q87" i="4"/>
  <c r="K87" i="4"/>
  <c r="AH86" i="4"/>
  <c r="AG86" i="4"/>
  <c r="W86" i="4"/>
  <c r="V86" i="4"/>
  <c r="T86" i="4"/>
  <c r="X86" i="4" s="1"/>
  <c r="Z86" i="4" s="1"/>
  <c r="S86" i="4"/>
  <c r="Q86" i="4"/>
  <c r="K86" i="4"/>
  <c r="AH85" i="4"/>
  <c r="AG85" i="4"/>
  <c r="V85" i="4"/>
  <c r="W85" i="4" s="1"/>
  <c r="T85" i="4"/>
  <c r="X85" i="4" s="1"/>
  <c r="Z85" i="4" s="1"/>
  <c r="S85" i="4"/>
  <c r="Q85" i="4"/>
  <c r="K85" i="4"/>
  <c r="AH84" i="4"/>
  <c r="V84" i="4"/>
  <c r="W84" i="4" s="1"/>
  <c r="T84" i="4"/>
  <c r="X84" i="4" s="1"/>
  <c r="Z84" i="4" s="1"/>
  <c r="S84" i="4"/>
  <c r="Q84" i="4"/>
  <c r="K84" i="4"/>
  <c r="AH83" i="4"/>
  <c r="V83" i="4"/>
  <c r="W83" i="4" s="1"/>
  <c r="T83" i="4"/>
  <c r="X83" i="4" s="1"/>
  <c r="Z83" i="4" s="1"/>
  <c r="S83" i="4"/>
  <c r="Q83" i="4"/>
  <c r="K83" i="4"/>
  <c r="AH82" i="4"/>
  <c r="AG82" i="4"/>
  <c r="W82" i="4"/>
  <c r="V82" i="4"/>
  <c r="T82" i="4"/>
  <c r="X82" i="4" s="1"/>
  <c r="Z82" i="4" s="1"/>
  <c r="S82" i="4"/>
  <c r="Q82" i="4"/>
  <c r="K82" i="4"/>
  <c r="AH81" i="4"/>
  <c r="AG81" i="4"/>
  <c r="V81" i="4"/>
  <c r="W81" i="4" s="1"/>
  <c r="T81" i="4"/>
  <c r="X81" i="4" s="1"/>
  <c r="Z81" i="4" s="1"/>
  <c r="S81" i="4"/>
  <c r="Q81" i="4"/>
  <c r="K81" i="4"/>
  <c r="AH80" i="4"/>
  <c r="V80" i="4"/>
  <c r="W80" i="4" s="1"/>
  <c r="T80" i="4"/>
  <c r="X80" i="4" s="1"/>
  <c r="Z80" i="4" s="1"/>
  <c r="S80" i="4"/>
  <c r="Q80" i="4"/>
  <c r="K80" i="4"/>
  <c r="AH79" i="4"/>
  <c r="V79" i="4"/>
  <c r="W79" i="4" s="1"/>
  <c r="T79" i="4"/>
  <c r="X79" i="4" s="1"/>
  <c r="Z79" i="4" s="1"/>
  <c r="S79" i="4"/>
  <c r="Q79" i="4"/>
  <c r="K79" i="4"/>
  <c r="AH78" i="4"/>
  <c r="AG78" i="4"/>
  <c r="W78" i="4"/>
  <c r="V78" i="4"/>
  <c r="T78" i="4"/>
  <c r="X78" i="4" s="1"/>
  <c r="Z78" i="4" s="1"/>
  <c r="S78" i="4"/>
  <c r="Q78" i="4"/>
  <c r="K78" i="4"/>
  <c r="AH77" i="4"/>
  <c r="AG77" i="4"/>
  <c r="V77" i="4"/>
  <c r="W77" i="4" s="1"/>
  <c r="T77" i="4"/>
  <c r="X77" i="4" s="1"/>
  <c r="Z77" i="4" s="1"/>
  <c r="S77" i="4"/>
  <c r="Q77" i="4"/>
  <c r="K77" i="4"/>
  <c r="AH76" i="4"/>
  <c r="V76" i="4"/>
  <c r="W76" i="4" s="1"/>
  <c r="T76" i="4"/>
  <c r="X76" i="4" s="1"/>
  <c r="Z76" i="4" s="1"/>
  <c r="S76" i="4"/>
  <c r="Q76" i="4"/>
  <c r="K76" i="4"/>
  <c r="AH75" i="4"/>
  <c r="V75" i="4"/>
  <c r="W75" i="4" s="1"/>
  <c r="T75" i="4"/>
  <c r="X75" i="4" s="1"/>
  <c r="Z75" i="4" s="1"/>
  <c r="S75" i="4"/>
  <c r="Q75" i="4"/>
  <c r="K75" i="4"/>
  <c r="AH74" i="4"/>
  <c r="AG74" i="4"/>
  <c r="W74" i="4"/>
  <c r="V74" i="4"/>
  <c r="T74" i="4"/>
  <c r="X74" i="4" s="1"/>
  <c r="Z74" i="4" s="1"/>
  <c r="S74" i="4"/>
  <c r="Q74" i="4"/>
  <c r="K74" i="4"/>
  <c r="AH73" i="4"/>
  <c r="AG73" i="4"/>
  <c r="V73" i="4"/>
  <c r="W73" i="4" s="1"/>
  <c r="T73" i="4"/>
  <c r="X73" i="4" s="1"/>
  <c r="Z73" i="4" s="1"/>
  <c r="S73" i="4"/>
  <c r="Q73" i="4"/>
  <c r="K73" i="4"/>
  <c r="AH72" i="4"/>
  <c r="V72" i="4"/>
  <c r="W72" i="4" s="1"/>
  <c r="T72" i="4"/>
  <c r="X72" i="4" s="1"/>
  <c r="Z72" i="4" s="1"/>
  <c r="S72" i="4"/>
  <c r="Q72" i="4"/>
  <c r="K72" i="4"/>
  <c r="AH71" i="4"/>
  <c r="V71" i="4"/>
  <c r="W71" i="4" s="1"/>
  <c r="T71" i="4"/>
  <c r="X71" i="4" s="1"/>
  <c r="Z71" i="4" s="1"/>
  <c r="S71" i="4"/>
  <c r="Q71" i="4"/>
  <c r="K71" i="4"/>
  <c r="AH70" i="4"/>
  <c r="AG70" i="4"/>
  <c r="W70" i="4"/>
  <c r="V70" i="4"/>
  <c r="T70" i="4"/>
  <c r="X70" i="4" s="1"/>
  <c r="Z70" i="4" s="1"/>
  <c r="S70" i="4"/>
  <c r="Q70" i="4"/>
  <c r="K70" i="4"/>
  <c r="AH69" i="4"/>
  <c r="AG69" i="4"/>
  <c r="V69" i="4"/>
  <c r="W69" i="4" s="1"/>
  <c r="T69" i="4"/>
  <c r="X69" i="4" s="1"/>
  <c r="Z69" i="4" s="1"/>
  <c r="S69" i="4"/>
  <c r="Q69" i="4"/>
  <c r="K69" i="4"/>
  <c r="AH68" i="4"/>
  <c r="V68" i="4"/>
  <c r="W68" i="4" s="1"/>
  <c r="T68" i="4"/>
  <c r="X68" i="4" s="1"/>
  <c r="Z68" i="4" s="1"/>
  <c r="S68" i="4"/>
  <c r="Q68" i="4"/>
  <c r="K68" i="4"/>
  <c r="AH67" i="4"/>
  <c r="V67" i="4"/>
  <c r="W67" i="4" s="1"/>
  <c r="T67" i="4"/>
  <c r="X67" i="4" s="1"/>
  <c r="Z67" i="4" s="1"/>
  <c r="S67" i="4"/>
  <c r="Q67" i="4"/>
  <c r="K67" i="4"/>
  <c r="AH66" i="4"/>
  <c r="AG66" i="4"/>
  <c r="W66" i="4"/>
  <c r="V66" i="4"/>
  <c r="T66" i="4"/>
  <c r="X66" i="4" s="1"/>
  <c r="Z66" i="4" s="1"/>
  <c r="S66" i="4"/>
  <c r="Q66" i="4"/>
  <c r="K66" i="4"/>
  <c r="AH65" i="4"/>
  <c r="AG65" i="4"/>
  <c r="V65" i="4"/>
  <c r="W65" i="4" s="1"/>
  <c r="T65" i="4"/>
  <c r="X65" i="4" s="1"/>
  <c r="Z65" i="4" s="1"/>
  <c r="S65" i="4"/>
  <c r="Q65" i="4"/>
  <c r="K65" i="4"/>
  <c r="AH64" i="4"/>
  <c r="AG64" i="4"/>
  <c r="V64" i="4"/>
  <c r="W64" i="4" s="1"/>
  <c r="T64" i="4"/>
  <c r="X64" i="4" s="1"/>
  <c r="Z64" i="4" s="1"/>
  <c r="S64" i="4"/>
  <c r="Q64" i="4"/>
  <c r="K64" i="4"/>
  <c r="AH63" i="4"/>
  <c r="V63" i="4"/>
  <c r="W63" i="4" s="1"/>
  <c r="T63" i="4"/>
  <c r="X63" i="4" s="1"/>
  <c r="Z63" i="4" s="1"/>
  <c r="S63" i="4"/>
  <c r="Q63" i="4"/>
  <c r="K63" i="4"/>
  <c r="AH62" i="4"/>
  <c r="AG62" i="4"/>
  <c r="W62" i="4"/>
  <c r="V62" i="4"/>
  <c r="T62" i="4"/>
  <c r="X62" i="4" s="1"/>
  <c r="Z62" i="4" s="1"/>
  <c r="S62" i="4"/>
  <c r="Q62" i="4"/>
  <c r="K62" i="4"/>
  <c r="AH61" i="4"/>
  <c r="AG61" i="4"/>
  <c r="V61" i="4"/>
  <c r="W61" i="4" s="1"/>
  <c r="T61" i="4"/>
  <c r="X61" i="4" s="1"/>
  <c r="Z61" i="4" s="1"/>
  <c r="S61" i="4"/>
  <c r="Q61" i="4"/>
  <c r="K61" i="4"/>
  <c r="AH60" i="4"/>
  <c r="AG60" i="4"/>
  <c r="V60" i="4"/>
  <c r="W60" i="4" s="1"/>
  <c r="T60" i="4"/>
  <c r="X60" i="4" s="1"/>
  <c r="Z60" i="4" s="1"/>
  <c r="S60" i="4"/>
  <c r="Q60" i="4"/>
  <c r="K60" i="4"/>
  <c r="AH59" i="4"/>
  <c r="V59" i="4"/>
  <c r="W59" i="4" s="1"/>
  <c r="T59" i="4"/>
  <c r="X59" i="4" s="1"/>
  <c r="Z59" i="4" s="1"/>
  <c r="S59" i="4"/>
  <c r="Q59" i="4"/>
  <c r="K59" i="4"/>
  <c r="AH58" i="4"/>
  <c r="AG58" i="4"/>
  <c r="W58" i="4"/>
  <c r="V58" i="4"/>
  <c r="T58" i="4"/>
  <c r="X58" i="4" s="1"/>
  <c r="Z58" i="4" s="1"/>
  <c r="S58" i="4"/>
  <c r="Q58" i="4"/>
  <c r="K58" i="4"/>
  <c r="AH57" i="4"/>
  <c r="AG57" i="4"/>
  <c r="V57" i="4"/>
  <c r="W57" i="4" s="1"/>
  <c r="T57" i="4"/>
  <c r="X57" i="4" s="1"/>
  <c r="Z57" i="4" s="1"/>
  <c r="S57" i="4"/>
  <c r="Q57" i="4"/>
  <c r="K57" i="4"/>
  <c r="AH56" i="4"/>
  <c r="AG56" i="4"/>
  <c r="V56" i="4"/>
  <c r="W56" i="4" s="1"/>
  <c r="T56" i="4"/>
  <c r="X56" i="4" s="1"/>
  <c r="Z56" i="4" s="1"/>
  <c r="S56" i="4"/>
  <c r="Q56" i="4"/>
  <c r="K56" i="4"/>
  <c r="AH55" i="4"/>
  <c r="V55" i="4"/>
  <c r="T55" i="4"/>
  <c r="X55" i="4" s="1"/>
  <c r="Z55" i="4" s="1"/>
  <c r="S55" i="4"/>
  <c r="Q55" i="4"/>
  <c r="K55" i="4"/>
  <c r="AH54" i="4"/>
  <c r="AG54" i="4"/>
  <c r="W54" i="4"/>
  <c r="V54" i="4"/>
  <c r="T54" i="4"/>
  <c r="X54" i="4" s="1"/>
  <c r="Z54" i="4" s="1"/>
  <c r="S54" i="4"/>
  <c r="Q54" i="4"/>
  <c r="K54" i="4"/>
  <c r="AH53" i="4"/>
  <c r="AG53" i="4"/>
  <c r="V53" i="4"/>
  <c r="W53" i="4" s="1"/>
  <c r="T53" i="4"/>
  <c r="X53" i="4" s="1"/>
  <c r="Z53" i="4" s="1"/>
  <c r="S53" i="4"/>
  <c r="Q53" i="4"/>
  <c r="K53" i="4"/>
  <c r="AH52" i="4"/>
  <c r="AG52" i="4"/>
  <c r="V52" i="4"/>
  <c r="W52" i="4" s="1"/>
  <c r="T52" i="4"/>
  <c r="X52" i="4" s="1"/>
  <c r="Z52" i="4" s="1"/>
  <c r="S52" i="4"/>
  <c r="Q52" i="4"/>
  <c r="K52" i="4"/>
  <c r="AH51" i="4"/>
  <c r="V51" i="4"/>
  <c r="T51" i="4"/>
  <c r="X51" i="4" s="1"/>
  <c r="Z51" i="4" s="1"/>
  <c r="S51" i="4"/>
  <c r="Q51" i="4"/>
  <c r="K51" i="4"/>
  <c r="AH50" i="4"/>
  <c r="AG50" i="4"/>
  <c r="W50" i="4"/>
  <c r="V50" i="4"/>
  <c r="T50" i="4"/>
  <c r="X50" i="4" s="1"/>
  <c r="Z50" i="4" s="1"/>
  <c r="S50" i="4"/>
  <c r="Q50" i="4"/>
  <c r="K50" i="4"/>
  <c r="AH49" i="4"/>
  <c r="AG49" i="4"/>
  <c r="V49" i="4"/>
  <c r="W49" i="4" s="1"/>
  <c r="T49" i="4"/>
  <c r="X49" i="4" s="1"/>
  <c r="Z49" i="4" s="1"/>
  <c r="S49" i="4"/>
  <c r="Q49" i="4"/>
  <c r="K49" i="4"/>
  <c r="AH48" i="4"/>
  <c r="AG48" i="4"/>
  <c r="V48" i="4"/>
  <c r="W48" i="4" s="1"/>
  <c r="T48" i="4"/>
  <c r="X48" i="4" s="1"/>
  <c r="Z48" i="4" s="1"/>
  <c r="S48" i="4"/>
  <c r="Q48" i="4"/>
  <c r="K48" i="4"/>
  <c r="AH47" i="4"/>
  <c r="V47" i="4"/>
  <c r="T47" i="4"/>
  <c r="X47" i="4" s="1"/>
  <c r="Z47" i="4" s="1"/>
  <c r="S47" i="4"/>
  <c r="Q47" i="4"/>
  <c r="K47" i="4"/>
  <c r="AH46" i="4"/>
  <c r="AG46" i="4"/>
  <c r="W46" i="4"/>
  <c r="V46" i="4"/>
  <c r="T46" i="4"/>
  <c r="X46" i="4" s="1"/>
  <c r="Z46" i="4" s="1"/>
  <c r="S46" i="4"/>
  <c r="Q46" i="4"/>
  <c r="K46" i="4"/>
  <c r="AH45" i="4"/>
  <c r="AG45" i="4"/>
  <c r="V45" i="4"/>
  <c r="W45" i="4" s="1"/>
  <c r="T45" i="4"/>
  <c r="X45" i="4" s="1"/>
  <c r="Z45" i="4" s="1"/>
  <c r="S45" i="4"/>
  <c r="Q45" i="4"/>
  <c r="K45" i="4"/>
  <c r="AH44" i="4"/>
  <c r="V44" i="4"/>
  <c r="W44" i="4" s="1"/>
  <c r="T44" i="4"/>
  <c r="X44" i="4" s="1"/>
  <c r="Z44" i="4" s="1"/>
  <c r="S44" i="4"/>
  <c r="Q44" i="4"/>
  <c r="K44" i="4"/>
  <c r="AH43" i="4"/>
  <c r="V43" i="4"/>
  <c r="AI251" i="4" s="1"/>
  <c r="T43" i="4"/>
  <c r="X43" i="4" s="1"/>
  <c r="Z43" i="4" s="1"/>
  <c r="S43" i="4"/>
  <c r="Q43" i="4"/>
  <c r="K43" i="4"/>
  <c r="AH42" i="4"/>
  <c r="AG42" i="4"/>
  <c r="W42" i="4"/>
  <c r="V42" i="4"/>
  <c r="T42" i="4"/>
  <c r="X42" i="4" s="1"/>
  <c r="Z42" i="4" s="1"/>
  <c r="S42" i="4"/>
  <c r="Q42" i="4"/>
  <c r="K42" i="4"/>
  <c r="AH41" i="4"/>
  <c r="V41" i="4"/>
  <c r="W41" i="4" s="1"/>
  <c r="T41" i="4"/>
  <c r="X41" i="4" s="1"/>
  <c r="Z41" i="4" s="1"/>
  <c r="S41" i="4"/>
  <c r="Q41" i="4"/>
  <c r="K41" i="4"/>
  <c r="AH40" i="4"/>
  <c r="V40" i="4"/>
  <c r="W40" i="4" s="1"/>
  <c r="T40" i="4"/>
  <c r="X40" i="4" s="1"/>
  <c r="Z40" i="4" s="1"/>
  <c r="S40" i="4"/>
  <c r="Q40" i="4"/>
  <c r="K40" i="4"/>
  <c r="AH39" i="4"/>
  <c r="V39" i="4"/>
  <c r="T39" i="4"/>
  <c r="X39" i="4" s="1"/>
  <c r="Z39" i="4" s="1"/>
  <c r="S39" i="4"/>
  <c r="Q39" i="4"/>
  <c r="AH38" i="4"/>
  <c r="V38" i="4"/>
  <c r="W38" i="4" s="1"/>
  <c r="T38" i="4"/>
  <c r="X38" i="4" s="1"/>
  <c r="Z38" i="4" s="1"/>
  <c r="S38" i="4"/>
  <c r="Q38" i="4"/>
  <c r="K38" i="4"/>
  <c r="AH37" i="4"/>
  <c r="V37" i="4"/>
  <c r="W37" i="4" s="1"/>
  <c r="T37" i="4"/>
  <c r="X37" i="4" s="1"/>
  <c r="Z37" i="4" s="1"/>
  <c r="S37" i="4"/>
  <c r="Q37" i="4"/>
  <c r="K37" i="4"/>
  <c r="AH36" i="4"/>
  <c r="V36" i="4"/>
  <c r="W36" i="4" s="1"/>
  <c r="T36" i="4"/>
  <c r="X36" i="4" s="1"/>
  <c r="Z36" i="4" s="1"/>
  <c r="S36" i="4"/>
  <c r="Q36" i="4"/>
  <c r="K36" i="4"/>
  <c r="AH35" i="4"/>
  <c r="V35" i="4"/>
  <c r="W35" i="4" s="1"/>
  <c r="T35" i="4"/>
  <c r="X35" i="4" s="1"/>
  <c r="Z35" i="4" s="1"/>
  <c r="S35" i="4"/>
  <c r="Q35" i="4"/>
  <c r="K35" i="4"/>
  <c r="AH34" i="4"/>
  <c r="V34" i="4"/>
  <c r="W34" i="4" s="1"/>
  <c r="T34" i="4"/>
  <c r="X34" i="4" s="1"/>
  <c r="Z34" i="4" s="1"/>
  <c r="S34" i="4"/>
  <c r="Q34" i="4"/>
  <c r="K34" i="4"/>
  <c r="AH33" i="4"/>
  <c r="V33" i="4"/>
  <c r="W33" i="4" s="1"/>
  <c r="T33" i="4"/>
  <c r="X33" i="4" s="1"/>
  <c r="Z33" i="4" s="1"/>
  <c r="S33" i="4"/>
  <c r="Q33" i="4"/>
  <c r="K33" i="4"/>
  <c r="AH32" i="4"/>
  <c r="V32" i="4"/>
  <c r="W32" i="4" s="1"/>
  <c r="T32" i="4"/>
  <c r="X32" i="4" s="1"/>
  <c r="Z32" i="4" s="1"/>
  <c r="S32" i="4"/>
  <c r="Q32" i="4"/>
  <c r="K32" i="4"/>
  <c r="AH31" i="4"/>
  <c r="AG31" i="4"/>
  <c r="V31" i="4"/>
  <c r="W31" i="4" s="1"/>
  <c r="T31" i="4"/>
  <c r="X31" i="4" s="1"/>
  <c r="Z31" i="4" s="1"/>
  <c r="S31" i="4"/>
  <c r="Q31" i="4"/>
  <c r="K31" i="4"/>
  <c r="AH30" i="4"/>
  <c r="V30" i="4"/>
  <c r="W30" i="4" s="1"/>
  <c r="T30" i="4"/>
  <c r="X30" i="4" s="1"/>
  <c r="Z30" i="4" s="1"/>
  <c r="S30" i="4"/>
  <c r="Q30" i="4"/>
  <c r="K30" i="4"/>
  <c r="AH29" i="4"/>
  <c r="V29" i="4"/>
  <c r="W29" i="4" s="1"/>
  <c r="T29" i="4"/>
  <c r="X29" i="4" s="1"/>
  <c r="Z29" i="4" s="1"/>
  <c r="S29" i="4"/>
  <c r="Q29" i="4"/>
  <c r="K29" i="4"/>
  <c r="AH28" i="4"/>
  <c r="V28" i="4"/>
  <c r="W28" i="4" s="1"/>
  <c r="T28" i="4"/>
  <c r="X28" i="4" s="1"/>
  <c r="Z28" i="4" s="1"/>
  <c r="S28" i="4"/>
  <c r="Q28" i="4"/>
  <c r="K28" i="4"/>
  <c r="AH27" i="4"/>
  <c r="V27" i="4"/>
  <c r="W27" i="4" s="1"/>
  <c r="T27" i="4"/>
  <c r="X27" i="4" s="1"/>
  <c r="Z27" i="4" s="1"/>
  <c r="S27" i="4"/>
  <c r="Q27" i="4"/>
  <c r="K27" i="4"/>
  <c r="AH26" i="4"/>
  <c r="V26" i="4"/>
  <c r="W26" i="4" s="1"/>
  <c r="T26" i="4"/>
  <c r="X26" i="4" s="1"/>
  <c r="Z26" i="4" s="1"/>
  <c r="S26" i="4"/>
  <c r="Q26" i="4"/>
  <c r="K26" i="4"/>
  <c r="AH25" i="4"/>
  <c r="AG25" i="4"/>
  <c r="V25" i="4"/>
  <c r="W25" i="4" s="1"/>
  <c r="T25" i="4"/>
  <c r="X25" i="4" s="1"/>
  <c r="Z25" i="4" s="1"/>
  <c r="S25" i="4"/>
  <c r="Q25" i="4"/>
  <c r="K25" i="4"/>
  <c r="AH24" i="4"/>
  <c r="V24" i="4"/>
  <c r="W24" i="4" s="1"/>
  <c r="T24" i="4"/>
  <c r="X24" i="4" s="1"/>
  <c r="Z24" i="4" s="1"/>
  <c r="S24" i="4"/>
  <c r="Q24" i="4"/>
  <c r="K24" i="4"/>
  <c r="AH23" i="4"/>
  <c r="V23" i="4"/>
  <c r="W23" i="4" s="1"/>
  <c r="T23" i="4"/>
  <c r="X23" i="4" s="1"/>
  <c r="Z23" i="4" s="1"/>
  <c r="S23" i="4"/>
  <c r="Q23" i="4"/>
  <c r="K23" i="4"/>
  <c r="AH22" i="4"/>
  <c r="V22" i="4"/>
  <c r="W22" i="4" s="1"/>
  <c r="T22" i="4"/>
  <c r="X22" i="4" s="1"/>
  <c r="Z22" i="4" s="1"/>
  <c r="S22" i="4"/>
  <c r="Q22" i="4"/>
  <c r="K22" i="4"/>
  <c r="AH21" i="4"/>
  <c r="V21" i="4"/>
  <c r="W21" i="4" s="1"/>
  <c r="T21" i="4"/>
  <c r="X21" i="4" s="1"/>
  <c r="Z21" i="4" s="1"/>
  <c r="S21" i="4"/>
  <c r="Q21" i="4"/>
  <c r="K21" i="4"/>
  <c r="AH20" i="4"/>
  <c r="V20" i="4"/>
  <c r="W20" i="4" s="1"/>
  <c r="T20" i="4"/>
  <c r="X20" i="4" s="1"/>
  <c r="Z20" i="4" s="1"/>
  <c r="S20" i="4"/>
  <c r="Q20" i="4"/>
  <c r="K20" i="4"/>
  <c r="AH19" i="4"/>
  <c r="V19" i="4"/>
  <c r="W19" i="4" s="1"/>
  <c r="T19" i="4"/>
  <c r="X19" i="4" s="1"/>
  <c r="Z19" i="4" s="1"/>
  <c r="S19" i="4"/>
  <c r="Q19" i="4"/>
  <c r="K19" i="4"/>
  <c r="AH18" i="4"/>
  <c r="V18" i="4"/>
  <c r="W18" i="4" s="1"/>
  <c r="T18" i="4"/>
  <c r="X18" i="4" s="1"/>
  <c r="Z18" i="4" s="1"/>
  <c r="S18" i="4"/>
  <c r="Q18" i="4"/>
  <c r="K18" i="4"/>
  <c r="AH17" i="4"/>
  <c r="AG17" i="4"/>
  <c r="V17" i="4"/>
  <c r="W17" i="4" s="1"/>
  <c r="T17" i="4"/>
  <c r="X17" i="4" s="1"/>
  <c r="Z17" i="4" s="1"/>
  <c r="S17" i="4"/>
  <c r="Q17" i="4"/>
  <c r="K17" i="4"/>
  <c r="AH16" i="4"/>
  <c r="V16" i="4"/>
  <c r="W16" i="4" s="1"/>
  <c r="T16" i="4"/>
  <c r="X16" i="4" s="1"/>
  <c r="Z16" i="4" s="1"/>
  <c r="S16" i="4"/>
  <c r="Q16" i="4"/>
  <c r="K16" i="4"/>
  <c r="AH15" i="4"/>
  <c r="V15" i="4"/>
  <c r="W15" i="4" s="1"/>
  <c r="T15" i="4"/>
  <c r="X15" i="4" s="1"/>
  <c r="Z15" i="4" s="1"/>
  <c r="S15" i="4"/>
  <c r="Q15" i="4"/>
  <c r="K15" i="4"/>
  <c r="AH14" i="4"/>
  <c r="V14" i="4"/>
  <c r="W14" i="4" s="1"/>
  <c r="T14" i="4"/>
  <c r="X14" i="4" s="1"/>
  <c r="Z14" i="4" s="1"/>
  <c r="S14" i="4"/>
  <c r="Q14" i="4"/>
  <c r="K14" i="4"/>
  <c r="AH13" i="4"/>
  <c r="V13" i="4"/>
  <c r="W13" i="4" s="1"/>
  <c r="T13" i="4"/>
  <c r="X13" i="4" s="1"/>
  <c r="Z13" i="4" s="1"/>
  <c r="S13" i="4"/>
  <c r="Q13" i="4"/>
  <c r="K13" i="4"/>
  <c r="AH12" i="4"/>
  <c r="V12" i="4"/>
  <c r="AG12" i="4" s="1"/>
  <c r="T12" i="4"/>
  <c r="X12" i="4" s="1"/>
  <c r="Z12" i="4" s="1"/>
  <c r="S12" i="4"/>
  <c r="Q12" i="4"/>
  <c r="K12" i="4"/>
  <c r="AH11" i="4"/>
  <c r="V11" i="4"/>
  <c r="W11" i="4" s="1"/>
  <c r="T11" i="4"/>
  <c r="X11" i="4" s="1"/>
  <c r="Z11" i="4" s="1"/>
  <c r="S11" i="4"/>
  <c r="Q11" i="4"/>
  <c r="K11" i="4"/>
  <c r="AH10" i="4"/>
  <c r="V10" i="4"/>
  <c r="AG10" i="4" s="1"/>
  <c r="T10" i="4"/>
  <c r="X10" i="4" s="1"/>
  <c r="Z10" i="4" s="1"/>
  <c r="S10" i="4"/>
  <c r="Q10" i="4"/>
  <c r="K10" i="4"/>
  <c r="AH9" i="4"/>
  <c r="V9" i="4"/>
  <c r="W9" i="4" s="1"/>
  <c r="T9" i="4"/>
  <c r="X9" i="4" s="1"/>
  <c r="Z9" i="4" s="1"/>
  <c r="S9" i="4"/>
  <c r="Q9" i="4"/>
  <c r="K9" i="4"/>
  <c r="AH8" i="4"/>
  <c r="V8" i="4"/>
  <c r="AG8" i="4" s="1"/>
  <c r="T8" i="4"/>
  <c r="X8" i="4" s="1"/>
  <c r="Z8" i="4" s="1"/>
  <c r="S8" i="4"/>
  <c r="Q8" i="4"/>
  <c r="K8" i="4"/>
  <c r="AH7" i="4"/>
  <c r="V7" i="4"/>
  <c r="W7" i="4" s="1"/>
  <c r="T7" i="4"/>
  <c r="X7" i="4" s="1"/>
  <c r="Z7" i="4" s="1"/>
  <c r="S7" i="4"/>
  <c r="Q7" i="4"/>
  <c r="K7" i="4"/>
  <c r="AH6" i="4"/>
  <c r="V6" i="4"/>
  <c r="AG6" i="4" s="1"/>
  <c r="T6" i="4"/>
  <c r="X6" i="4" s="1"/>
  <c r="Z6" i="4" s="1"/>
  <c r="S6" i="4"/>
  <c r="Q6" i="4"/>
  <c r="K6" i="4"/>
  <c r="AH5" i="4"/>
  <c r="V5" i="4"/>
  <c r="W5" i="4" s="1"/>
  <c r="T5" i="4"/>
  <c r="X5" i="4" s="1"/>
  <c r="Z5" i="4" s="1"/>
  <c r="S5" i="4"/>
  <c r="Q5" i="4"/>
  <c r="K5" i="4"/>
  <c r="AH4" i="4"/>
  <c r="W4" i="4"/>
  <c r="V4" i="4"/>
  <c r="AG4" i="4" s="1"/>
  <c r="T4" i="4"/>
  <c r="X4" i="4" s="1"/>
  <c r="Z4" i="4" s="1"/>
  <c r="S4" i="4"/>
  <c r="Q4" i="4"/>
  <c r="K4" i="4"/>
  <c r="AH3" i="4"/>
  <c r="V3" i="4"/>
  <c r="W3" i="4" s="1"/>
  <c r="T3" i="4"/>
  <c r="X3" i="4" s="1"/>
  <c r="Z3" i="4" s="1"/>
  <c r="S3" i="4"/>
  <c r="Q3" i="4"/>
  <c r="K3" i="4"/>
  <c r="AH2" i="4"/>
  <c r="W2" i="4"/>
  <c r="V2" i="4"/>
  <c r="AG2" i="4" s="1"/>
  <c r="T2" i="4"/>
  <c r="X2" i="4" s="1"/>
  <c r="Z2" i="4" s="1"/>
  <c r="S2" i="4"/>
  <c r="Q2" i="4"/>
  <c r="K2" i="4"/>
  <c r="AL267" i="3"/>
  <c r="AN267" i="3" s="1"/>
  <c r="AI267" i="3"/>
  <c r="AH267" i="3"/>
  <c r="AK267" i="3" s="1"/>
  <c r="AL266" i="3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H261" i="3"/>
  <c r="AK261" i="3" s="1"/>
  <c r="AL260" i="3"/>
  <c r="AN260" i="3" s="1"/>
  <c r="AH260" i="3"/>
  <c r="AK260" i="3" s="1"/>
  <c r="AL259" i="3"/>
  <c r="AN259" i="3" s="1"/>
  <c r="AI259" i="3"/>
  <c r="AH259" i="3"/>
  <c r="AK259" i="3" s="1"/>
  <c r="AL258" i="3"/>
  <c r="AN258" i="3" s="1"/>
  <c r="AI258" i="3"/>
  <c r="AH258" i="3"/>
  <c r="AK258" i="3" s="1"/>
  <c r="AL257" i="3"/>
  <c r="AN257" i="3" s="1"/>
  <c r="AI257" i="3"/>
  <c r="AH257" i="3"/>
  <c r="AK257" i="3" s="1"/>
  <c r="AL256" i="3"/>
  <c r="AN256" i="3" s="1"/>
  <c r="AI256" i="3"/>
  <c r="AH256" i="3"/>
  <c r="AK256" i="3" s="1"/>
  <c r="AL255" i="3"/>
  <c r="AN255" i="3" s="1"/>
  <c r="AI255" i="3"/>
  <c r="AH255" i="3"/>
  <c r="AK255" i="3" s="1"/>
  <c r="AL254" i="3"/>
  <c r="AN254" i="3" s="1"/>
  <c r="AH254" i="3"/>
  <c r="AK254" i="3" s="1"/>
  <c r="AL253" i="3"/>
  <c r="AN253" i="3" s="1"/>
  <c r="AH253" i="3"/>
  <c r="AK253" i="3" s="1"/>
  <c r="AL252" i="3"/>
  <c r="AN252" i="3" s="1"/>
  <c r="AH252" i="3"/>
  <c r="AK252" i="3" s="1"/>
  <c r="AL251" i="3"/>
  <c r="AN251" i="3" s="1"/>
  <c r="AI251" i="3"/>
  <c r="AH251" i="3"/>
  <c r="AK251" i="3" s="1"/>
  <c r="AL250" i="3"/>
  <c r="AN250" i="3" s="1"/>
  <c r="AI250" i="3"/>
  <c r="AH250" i="3"/>
  <c r="AK250" i="3" s="1"/>
  <c r="AL249" i="3"/>
  <c r="AN249" i="3" s="1"/>
  <c r="AI249" i="3"/>
  <c r="AH249" i="3"/>
  <c r="AK249" i="3" s="1"/>
  <c r="AL248" i="3"/>
  <c r="AN248" i="3" s="1"/>
  <c r="AI248" i="3"/>
  <c r="AH248" i="3"/>
  <c r="AK248" i="3" s="1"/>
  <c r="AL247" i="3"/>
  <c r="AN247" i="3" s="1"/>
  <c r="AI247" i="3"/>
  <c r="AH247" i="3"/>
  <c r="AK247" i="3" s="1"/>
  <c r="AL246" i="3"/>
  <c r="AN246" i="3" s="1"/>
  <c r="AI246" i="3"/>
  <c r="AH246" i="3"/>
  <c r="AK246" i="3" s="1"/>
  <c r="AL245" i="3"/>
  <c r="AN245" i="3" s="1"/>
  <c r="AI245" i="3"/>
  <c r="AH245" i="3"/>
  <c r="AK245" i="3" s="1"/>
  <c r="AL244" i="3"/>
  <c r="AN244" i="3" s="1"/>
  <c r="AI244" i="3"/>
  <c r="AH244" i="3"/>
  <c r="AK244" i="3" s="1"/>
  <c r="AL243" i="3"/>
  <c r="AI243" i="3"/>
  <c r="AH243" i="3"/>
  <c r="AK243" i="3" s="1"/>
  <c r="AL242" i="3"/>
  <c r="AN242" i="3" s="1"/>
  <c r="AH242" i="3"/>
  <c r="AK242" i="3" s="1"/>
  <c r="AL241" i="3"/>
  <c r="AN241" i="3" s="1"/>
  <c r="AH241" i="3"/>
  <c r="AK241" i="3" s="1"/>
  <c r="AL240" i="3"/>
  <c r="AN240" i="3" s="1"/>
  <c r="AH240" i="3"/>
  <c r="AK240" i="3" s="1"/>
  <c r="AL239" i="3"/>
  <c r="AN239" i="3" s="1"/>
  <c r="AI239" i="3"/>
  <c r="AH239" i="3"/>
  <c r="AL238" i="3"/>
  <c r="AN238" i="3" s="1"/>
  <c r="AI238" i="3"/>
  <c r="AH238" i="3"/>
  <c r="AK238" i="3" s="1"/>
  <c r="AL237" i="3"/>
  <c r="AN237" i="3" s="1"/>
  <c r="AI237" i="3"/>
  <c r="AH237" i="3"/>
  <c r="AL236" i="3"/>
  <c r="AN236" i="3" s="1"/>
  <c r="AI236" i="3"/>
  <c r="AH236" i="3"/>
  <c r="AK236" i="3" s="1"/>
  <c r="AL235" i="3"/>
  <c r="AN235" i="3" s="1"/>
  <c r="AI235" i="3"/>
  <c r="AH235" i="3"/>
  <c r="AL234" i="3"/>
  <c r="AN234" i="3" s="1"/>
  <c r="AI234" i="3"/>
  <c r="AH234" i="3"/>
  <c r="AK234" i="3" s="1"/>
  <c r="AL233" i="3"/>
  <c r="AN233" i="3" s="1"/>
  <c r="AI233" i="3"/>
  <c r="AH233" i="3"/>
  <c r="AL232" i="3"/>
  <c r="AN232" i="3" s="1"/>
  <c r="AI232" i="3"/>
  <c r="AH232" i="3"/>
  <c r="AK232" i="3" s="1"/>
  <c r="AL231" i="3"/>
  <c r="AN231" i="3" s="1"/>
  <c r="AI231" i="3"/>
  <c r="AH231" i="3"/>
  <c r="AL230" i="3"/>
  <c r="AN230" i="3" s="1"/>
  <c r="AI230" i="3"/>
  <c r="AH230" i="3"/>
  <c r="AK230" i="3" s="1"/>
  <c r="AL229" i="3"/>
  <c r="AN229" i="3" s="1"/>
  <c r="AI229" i="3"/>
  <c r="AH229" i="3"/>
  <c r="AL228" i="3"/>
  <c r="AN228" i="3" s="1"/>
  <c r="AI228" i="3"/>
  <c r="AH228" i="3"/>
  <c r="AK228" i="3" s="1"/>
  <c r="AL227" i="3"/>
  <c r="AN227" i="3" s="1"/>
  <c r="AI227" i="3"/>
  <c r="AH227" i="3"/>
  <c r="AL226" i="3"/>
  <c r="AN226" i="3" s="1"/>
  <c r="AI226" i="3"/>
  <c r="AH226" i="3"/>
  <c r="AK226" i="3" s="1"/>
  <c r="AL225" i="3"/>
  <c r="AN225" i="3" s="1"/>
  <c r="AI225" i="3"/>
  <c r="AH225" i="3"/>
  <c r="AL224" i="3"/>
  <c r="AN224" i="3" s="1"/>
  <c r="AI224" i="3"/>
  <c r="AH224" i="3"/>
  <c r="AK224" i="3" s="1"/>
  <c r="AL223" i="3"/>
  <c r="AN223" i="3" s="1"/>
  <c r="AI223" i="3"/>
  <c r="AH223" i="3"/>
  <c r="AL222" i="3"/>
  <c r="AN222" i="3" s="1"/>
  <c r="AI222" i="3"/>
  <c r="AH222" i="3"/>
  <c r="AK222" i="3" s="1"/>
  <c r="AL221" i="3"/>
  <c r="AN221" i="3" s="1"/>
  <c r="AI221" i="3"/>
  <c r="AH221" i="3"/>
  <c r="AL220" i="3"/>
  <c r="AN220" i="3" s="1"/>
  <c r="AI220" i="3"/>
  <c r="AH220" i="3"/>
  <c r="AK220" i="3" s="1"/>
  <c r="AL219" i="3"/>
  <c r="AN219" i="3" s="1"/>
  <c r="AI219" i="3"/>
  <c r="AH219" i="3"/>
  <c r="AL218" i="3"/>
  <c r="AN218" i="3" s="1"/>
  <c r="AI218" i="3"/>
  <c r="AH218" i="3"/>
  <c r="AK218" i="3" s="1"/>
  <c r="AL217" i="3"/>
  <c r="AN217" i="3" s="1"/>
  <c r="AI217" i="3"/>
  <c r="AH217" i="3"/>
  <c r="AL216" i="3"/>
  <c r="AN216" i="3" s="1"/>
  <c r="AI216" i="3"/>
  <c r="AH216" i="3"/>
  <c r="AK216" i="3" s="1"/>
  <c r="AL215" i="3"/>
  <c r="AN215" i="3" s="1"/>
  <c r="AI215" i="3"/>
  <c r="AH215" i="3"/>
  <c r="AL214" i="3"/>
  <c r="AI214" i="3"/>
  <c r="AH214" i="3"/>
  <c r="AL213" i="3"/>
  <c r="AI213" i="3"/>
  <c r="AH213" i="3"/>
  <c r="AL212" i="3"/>
  <c r="AI212" i="3"/>
  <c r="AH212" i="3"/>
  <c r="AL211" i="3"/>
  <c r="AI211" i="3"/>
  <c r="AH211" i="3"/>
  <c r="AL210" i="3"/>
  <c r="AI210" i="3"/>
  <c r="AH210" i="3"/>
  <c r="AL209" i="3"/>
  <c r="AI209" i="3"/>
  <c r="AH209" i="3"/>
  <c r="AL208" i="3"/>
  <c r="AI208" i="3"/>
  <c r="AH208" i="3"/>
  <c r="AL207" i="3"/>
  <c r="AI207" i="3"/>
  <c r="AH207" i="3"/>
  <c r="AB207" i="3"/>
  <c r="AL206" i="3"/>
  <c r="AN206" i="3" s="1"/>
  <c r="AI206" i="3"/>
  <c r="AH206" i="3"/>
  <c r="AK206" i="3" s="1"/>
  <c r="AP205" i="3"/>
  <c r="AN205" i="3"/>
  <c r="AI205" i="3"/>
  <c r="AH205" i="3"/>
  <c r="AK205" i="3" s="1"/>
  <c r="AL204" i="3"/>
  <c r="AN204" i="3" s="1"/>
  <c r="AI204" i="3"/>
  <c r="AH204" i="3"/>
  <c r="AK204" i="3" s="1"/>
  <c r="AL203" i="3"/>
  <c r="AN203" i="3" s="1"/>
  <c r="AI203" i="3"/>
  <c r="AH203" i="3"/>
  <c r="AK203" i="3" s="1"/>
  <c r="AH200" i="3"/>
  <c r="W200" i="3"/>
  <c r="V200" i="3"/>
  <c r="AG200" i="3" s="1"/>
  <c r="T200" i="3"/>
  <c r="X200" i="3" s="1"/>
  <c r="Z200" i="3" s="1"/>
  <c r="S200" i="3"/>
  <c r="Q200" i="3"/>
  <c r="K200" i="3"/>
  <c r="AH199" i="3"/>
  <c r="V199" i="3"/>
  <c r="W199" i="3" s="1"/>
  <c r="T199" i="3"/>
  <c r="X199" i="3" s="1"/>
  <c r="Z199" i="3" s="1"/>
  <c r="S199" i="3"/>
  <c r="Q199" i="3"/>
  <c r="AH198" i="3"/>
  <c r="V198" i="3"/>
  <c r="W198" i="3" s="1"/>
  <c r="T198" i="3"/>
  <c r="X198" i="3" s="1"/>
  <c r="Z198" i="3" s="1"/>
  <c r="S198" i="3"/>
  <c r="Q198" i="3"/>
  <c r="AH197" i="3"/>
  <c r="V197" i="3"/>
  <c r="W197" i="3" s="1"/>
  <c r="T197" i="3"/>
  <c r="X197" i="3" s="1"/>
  <c r="Z197" i="3" s="1"/>
  <c r="S197" i="3"/>
  <c r="Q197" i="3"/>
  <c r="AH196" i="3"/>
  <c r="V196" i="3"/>
  <c r="W196" i="3" s="1"/>
  <c r="T196" i="3"/>
  <c r="X196" i="3" s="1"/>
  <c r="Z196" i="3" s="1"/>
  <c r="S196" i="3"/>
  <c r="Q196" i="3"/>
  <c r="AH195" i="3"/>
  <c r="V195" i="3"/>
  <c r="W195" i="3" s="1"/>
  <c r="T195" i="3"/>
  <c r="X195" i="3" s="1"/>
  <c r="Z195" i="3" s="1"/>
  <c r="S195" i="3"/>
  <c r="Q195" i="3"/>
  <c r="AH194" i="3"/>
  <c r="V194" i="3"/>
  <c r="W194" i="3" s="1"/>
  <c r="T194" i="3"/>
  <c r="X194" i="3" s="1"/>
  <c r="Z194" i="3" s="1"/>
  <c r="S194" i="3"/>
  <c r="Q194" i="3"/>
  <c r="AH193" i="3"/>
  <c r="V193" i="3"/>
  <c r="W193" i="3" s="1"/>
  <c r="T193" i="3"/>
  <c r="X193" i="3" s="1"/>
  <c r="Z193" i="3" s="1"/>
  <c r="S193" i="3"/>
  <c r="Q193" i="3"/>
  <c r="AH192" i="3"/>
  <c r="V192" i="3"/>
  <c r="W192" i="3" s="1"/>
  <c r="T192" i="3"/>
  <c r="X192" i="3" s="1"/>
  <c r="Z192" i="3" s="1"/>
  <c r="S192" i="3"/>
  <c r="Q192" i="3"/>
  <c r="AH191" i="3"/>
  <c r="V191" i="3"/>
  <c r="W191" i="3" s="1"/>
  <c r="T191" i="3"/>
  <c r="X191" i="3" s="1"/>
  <c r="Z191" i="3" s="1"/>
  <c r="S191" i="3"/>
  <c r="Q191" i="3"/>
  <c r="AH190" i="3"/>
  <c r="V190" i="3"/>
  <c r="W190" i="3" s="1"/>
  <c r="T190" i="3"/>
  <c r="X190" i="3" s="1"/>
  <c r="Z190" i="3" s="1"/>
  <c r="S190" i="3"/>
  <c r="Q190" i="3"/>
  <c r="AH189" i="3"/>
  <c r="V189" i="3"/>
  <c r="W189" i="3" s="1"/>
  <c r="T189" i="3"/>
  <c r="X189" i="3" s="1"/>
  <c r="Z189" i="3" s="1"/>
  <c r="S189" i="3"/>
  <c r="Q189" i="3"/>
  <c r="AH188" i="3"/>
  <c r="V188" i="3"/>
  <c r="W188" i="3" s="1"/>
  <c r="T188" i="3"/>
  <c r="X188" i="3" s="1"/>
  <c r="Z188" i="3" s="1"/>
  <c r="S188" i="3"/>
  <c r="Q188" i="3"/>
  <c r="AH187" i="3"/>
  <c r="V187" i="3"/>
  <c r="W187" i="3" s="1"/>
  <c r="T187" i="3"/>
  <c r="X187" i="3" s="1"/>
  <c r="Z187" i="3" s="1"/>
  <c r="S187" i="3"/>
  <c r="Q187" i="3"/>
  <c r="AH186" i="3"/>
  <c r="V186" i="3"/>
  <c r="W186" i="3" s="1"/>
  <c r="T186" i="3"/>
  <c r="X186" i="3" s="1"/>
  <c r="Z186" i="3" s="1"/>
  <c r="S186" i="3"/>
  <c r="Q186" i="3"/>
  <c r="AH185" i="3"/>
  <c r="V185" i="3"/>
  <c r="W185" i="3" s="1"/>
  <c r="T185" i="3"/>
  <c r="X185" i="3" s="1"/>
  <c r="Z185" i="3" s="1"/>
  <c r="S185" i="3"/>
  <c r="Q185" i="3"/>
  <c r="AH184" i="3"/>
  <c r="V184" i="3"/>
  <c r="W184" i="3" s="1"/>
  <c r="T184" i="3"/>
  <c r="X184" i="3" s="1"/>
  <c r="Z184" i="3" s="1"/>
  <c r="S184" i="3"/>
  <c r="Q184" i="3"/>
  <c r="AH183" i="3"/>
  <c r="W183" i="3"/>
  <c r="V183" i="3"/>
  <c r="T183" i="3"/>
  <c r="X183" i="3" s="1"/>
  <c r="Z183" i="3" s="1"/>
  <c r="S183" i="3"/>
  <c r="Q183" i="3"/>
  <c r="AH182" i="3"/>
  <c r="W182" i="3"/>
  <c r="V182" i="3"/>
  <c r="T182" i="3"/>
  <c r="X182" i="3" s="1"/>
  <c r="Z182" i="3" s="1"/>
  <c r="S182" i="3"/>
  <c r="Q182" i="3"/>
  <c r="AH181" i="3"/>
  <c r="W181" i="3"/>
  <c r="V181" i="3"/>
  <c r="T181" i="3"/>
  <c r="X181" i="3" s="1"/>
  <c r="Z181" i="3" s="1"/>
  <c r="S181" i="3"/>
  <c r="Q181" i="3"/>
  <c r="AH180" i="3"/>
  <c r="W180" i="3"/>
  <c r="V180" i="3"/>
  <c r="T180" i="3"/>
  <c r="X180" i="3" s="1"/>
  <c r="Z180" i="3" s="1"/>
  <c r="S180" i="3"/>
  <c r="Q180" i="3"/>
  <c r="AH179" i="3"/>
  <c r="W179" i="3"/>
  <c r="V179" i="3"/>
  <c r="T179" i="3"/>
  <c r="X179" i="3" s="1"/>
  <c r="Z179" i="3" s="1"/>
  <c r="S179" i="3"/>
  <c r="Q179" i="3"/>
  <c r="AH178" i="3"/>
  <c r="W178" i="3"/>
  <c r="V178" i="3"/>
  <c r="T178" i="3"/>
  <c r="X178" i="3" s="1"/>
  <c r="Z178" i="3" s="1"/>
  <c r="S178" i="3"/>
  <c r="Q178" i="3"/>
  <c r="AH177" i="3"/>
  <c r="W177" i="3"/>
  <c r="V177" i="3"/>
  <c r="T177" i="3"/>
  <c r="X177" i="3" s="1"/>
  <c r="Z177" i="3" s="1"/>
  <c r="S177" i="3"/>
  <c r="Q177" i="3"/>
  <c r="AH176" i="3"/>
  <c r="W176" i="3"/>
  <c r="V176" i="3"/>
  <c r="T176" i="3"/>
  <c r="X176" i="3" s="1"/>
  <c r="Z176" i="3" s="1"/>
  <c r="S176" i="3"/>
  <c r="Q176" i="3"/>
  <c r="AH175" i="3"/>
  <c r="W175" i="3"/>
  <c r="V175" i="3"/>
  <c r="T175" i="3"/>
  <c r="X175" i="3" s="1"/>
  <c r="Z175" i="3" s="1"/>
  <c r="S175" i="3"/>
  <c r="Q175" i="3"/>
  <c r="AH174" i="3"/>
  <c r="W174" i="3"/>
  <c r="V174" i="3"/>
  <c r="T174" i="3"/>
  <c r="X174" i="3" s="1"/>
  <c r="Z174" i="3" s="1"/>
  <c r="S174" i="3"/>
  <c r="Q174" i="3"/>
  <c r="AH173" i="3"/>
  <c r="W173" i="3"/>
  <c r="V173" i="3"/>
  <c r="T173" i="3"/>
  <c r="X173" i="3" s="1"/>
  <c r="Z173" i="3" s="1"/>
  <c r="S173" i="3"/>
  <c r="Q173" i="3"/>
  <c r="AH172" i="3"/>
  <c r="W172" i="3"/>
  <c r="V172" i="3"/>
  <c r="T172" i="3"/>
  <c r="X172" i="3" s="1"/>
  <c r="Z172" i="3" s="1"/>
  <c r="S172" i="3"/>
  <c r="Q172" i="3"/>
  <c r="AH171" i="3"/>
  <c r="W171" i="3"/>
  <c r="V171" i="3"/>
  <c r="T171" i="3"/>
  <c r="X171" i="3" s="1"/>
  <c r="Z171" i="3" s="1"/>
  <c r="S171" i="3"/>
  <c r="Q171" i="3"/>
  <c r="AH170" i="3"/>
  <c r="W170" i="3"/>
  <c r="V170" i="3"/>
  <c r="T170" i="3"/>
  <c r="X170" i="3" s="1"/>
  <c r="Z170" i="3" s="1"/>
  <c r="S170" i="3"/>
  <c r="Q170" i="3"/>
  <c r="AH169" i="3"/>
  <c r="W169" i="3"/>
  <c r="V169" i="3"/>
  <c r="T169" i="3"/>
  <c r="X169" i="3" s="1"/>
  <c r="Z169" i="3" s="1"/>
  <c r="S169" i="3"/>
  <c r="Q169" i="3"/>
  <c r="AH168" i="3"/>
  <c r="W168" i="3"/>
  <c r="V168" i="3"/>
  <c r="T168" i="3"/>
  <c r="X168" i="3" s="1"/>
  <c r="Z168" i="3" s="1"/>
  <c r="S168" i="3"/>
  <c r="Q168" i="3"/>
  <c r="AH167" i="3"/>
  <c r="W167" i="3"/>
  <c r="V167" i="3"/>
  <c r="T167" i="3"/>
  <c r="X167" i="3" s="1"/>
  <c r="Z167" i="3" s="1"/>
  <c r="S167" i="3"/>
  <c r="Q167" i="3"/>
  <c r="AH166" i="3"/>
  <c r="W166" i="3"/>
  <c r="V166" i="3"/>
  <c r="T166" i="3"/>
  <c r="X166" i="3" s="1"/>
  <c r="Z166" i="3" s="1"/>
  <c r="S166" i="3"/>
  <c r="Q166" i="3"/>
  <c r="AH165" i="3"/>
  <c r="W165" i="3"/>
  <c r="V165" i="3"/>
  <c r="T165" i="3"/>
  <c r="X165" i="3" s="1"/>
  <c r="Z165" i="3" s="1"/>
  <c r="S165" i="3"/>
  <c r="Q165" i="3"/>
  <c r="AH164" i="3"/>
  <c r="W164" i="3"/>
  <c r="V164" i="3"/>
  <c r="T164" i="3"/>
  <c r="X164" i="3" s="1"/>
  <c r="Z164" i="3" s="1"/>
  <c r="S164" i="3"/>
  <c r="Q164" i="3"/>
  <c r="AH163" i="3"/>
  <c r="W163" i="3"/>
  <c r="V163" i="3"/>
  <c r="T163" i="3"/>
  <c r="X163" i="3" s="1"/>
  <c r="Z163" i="3" s="1"/>
  <c r="S163" i="3"/>
  <c r="Q163" i="3"/>
  <c r="AH162" i="3"/>
  <c r="W162" i="3"/>
  <c r="V162" i="3"/>
  <c r="T162" i="3"/>
  <c r="X162" i="3" s="1"/>
  <c r="Z162" i="3" s="1"/>
  <c r="S162" i="3"/>
  <c r="Q162" i="3"/>
  <c r="AH161" i="3"/>
  <c r="W161" i="3"/>
  <c r="V161" i="3"/>
  <c r="T161" i="3"/>
  <c r="X161" i="3" s="1"/>
  <c r="Z161" i="3" s="1"/>
  <c r="S161" i="3"/>
  <c r="Q161" i="3"/>
  <c r="AH160" i="3"/>
  <c r="W160" i="3"/>
  <c r="V160" i="3"/>
  <c r="T160" i="3"/>
  <c r="X160" i="3" s="1"/>
  <c r="Z160" i="3" s="1"/>
  <c r="S160" i="3"/>
  <c r="Q160" i="3"/>
  <c r="AH159" i="3"/>
  <c r="W159" i="3"/>
  <c r="V159" i="3"/>
  <c r="T159" i="3"/>
  <c r="X159" i="3" s="1"/>
  <c r="Z159" i="3" s="1"/>
  <c r="S159" i="3"/>
  <c r="Q159" i="3"/>
  <c r="AH158" i="3"/>
  <c r="W158" i="3"/>
  <c r="V158" i="3"/>
  <c r="T158" i="3"/>
  <c r="X158" i="3" s="1"/>
  <c r="Z158" i="3" s="1"/>
  <c r="S158" i="3"/>
  <c r="Q158" i="3"/>
  <c r="AH157" i="3"/>
  <c r="W157" i="3"/>
  <c r="V157" i="3"/>
  <c r="T157" i="3"/>
  <c r="X157" i="3" s="1"/>
  <c r="Z157" i="3" s="1"/>
  <c r="S157" i="3"/>
  <c r="Q157" i="3"/>
  <c r="AH156" i="3"/>
  <c r="W156" i="3"/>
  <c r="V156" i="3"/>
  <c r="T156" i="3"/>
  <c r="X156" i="3" s="1"/>
  <c r="Z156" i="3" s="1"/>
  <c r="S156" i="3"/>
  <c r="Q156" i="3"/>
  <c r="AH155" i="3"/>
  <c r="W155" i="3"/>
  <c r="V155" i="3"/>
  <c r="T155" i="3"/>
  <c r="X155" i="3" s="1"/>
  <c r="Z155" i="3" s="1"/>
  <c r="S155" i="3"/>
  <c r="Q155" i="3"/>
  <c r="AH154" i="3"/>
  <c r="W154" i="3"/>
  <c r="V154" i="3"/>
  <c r="T154" i="3"/>
  <c r="X154" i="3" s="1"/>
  <c r="Z154" i="3" s="1"/>
  <c r="S154" i="3"/>
  <c r="Q154" i="3"/>
  <c r="AH153" i="3"/>
  <c r="W153" i="3"/>
  <c r="V153" i="3"/>
  <c r="T153" i="3"/>
  <c r="X153" i="3" s="1"/>
  <c r="Z153" i="3" s="1"/>
  <c r="S153" i="3"/>
  <c r="Q153" i="3"/>
  <c r="AH152" i="3"/>
  <c r="W152" i="3"/>
  <c r="V152" i="3"/>
  <c r="T152" i="3"/>
  <c r="X152" i="3" s="1"/>
  <c r="Z152" i="3" s="1"/>
  <c r="S152" i="3"/>
  <c r="Q152" i="3"/>
  <c r="AH151" i="3"/>
  <c r="W151" i="3"/>
  <c r="V151" i="3"/>
  <c r="T151" i="3"/>
  <c r="X151" i="3" s="1"/>
  <c r="Z151" i="3" s="1"/>
  <c r="S151" i="3"/>
  <c r="Q151" i="3"/>
  <c r="AH150" i="3"/>
  <c r="W150" i="3"/>
  <c r="V150" i="3"/>
  <c r="T150" i="3"/>
  <c r="X150" i="3" s="1"/>
  <c r="Z150" i="3" s="1"/>
  <c r="S150" i="3"/>
  <c r="Q150" i="3"/>
  <c r="AH149" i="3"/>
  <c r="W149" i="3"/>
  <c r="V149" i="3"/>
  <c r="T149" i="3"/>
  <c r="X149" i="3" s="1"/>
  <c r="Z149" i="3" s="1"/>
  <c r="S149" i="3"/>
  <c r="Q149" i="3"/>
  <c r="AH148" i="3"/>
  <c r="W148" i="3"/>
  <c r="V148" i="3"/>
  <c r="T148" i="3"/>
  <c r="X148" i="3" s="1"/>
  <c r="Z148" i="3" s="1"/>
  <c r="S148" i="3"/>
  <c r="Q148" i="3"/>
  <c r="AH147" i="3"/>
  <c r="W147" i="3"/>
  <c r="V147" i="3"/>
  <c r="T147" i="3"/>
  <c r="X147" i="3" s="1"/>
  <c r="Z147" i="3" s="1"/>
  <c r="S147" i="3"/>
  <c r="Q147" i="3"/>
  <c r="AH146" i="3"/>
  <c r="W146" i="3"/>
  <c r="V146" i="3"/>
  <c r="T146" i="3"/>
  <c r="X146" i="3" s="1"/>
  <c r="Z146" i="3" s="1"/>
  <c r="S146" i="3"/>
  <c r="Q146" i="3"/>
  <c r="AH145" i="3"/>
  <c r="W145" i="3"/>
  <c r="V145" i="3"/>
  <c r="T145" i="3"/>
  <c r="X145" i="3" s="1"/>
  <c r="Z145" i="3" s="1"/>
  <c r="S145" i="3"/>
  <c r="Q145" i="3"/>
  <c r="AH144" i="3"/>
  <c r="W144" i="3"/>
  <c r="V144" i="3"/>
  <c r="T144" i="3"/>
  <c r="X144" i="3" s="1"/>
  <c r="Z144" i="3" s="1"/>
  <c r="S144" i="3"/>
  <c r="Q144" i="3"/>
  <c r="AH143" i="3"/>
  <c r="W143" i="3"/>
  <c r="V143" i="3"/>
  <c r="T143" i="3"/>
  <c r="X143" i="3" s="1"/>
  <c r="Z143" i="3" s="1"/>
  <c r="S143" i="3"/>
  <c r="Q143" i="3"/>
  <c r="AH142" i="3"/>
  <c r="W142" i="3"/>
  <c r="V142" i="3"/>
  <c r="T142" i="3"/>
  <c r="X142" i="3" s="1"/>
  <c r="Z142" i="3" s="1"/>
  <c r="S142" i="3"/>
  <c r="Q142" i="3"/>
  <c r="AH141" i="3"/>
  <c r="W141" i="3"/>
  <c r="V141" i="3"/>
  <c r="T141" i="3"/>
  <c r="X141" i="3" s="1"/>
  <c r="Z141" i="3" s="1"/>
  <c r="S141" i="3"/>
  <c r="Q141" i="3"/>
  <c r="AH140" i="3"/>
  <c r="W140" i="3"/>
  <c r="V140" i="3"/>
  <c r="T140" i="3"/>
  <c r="X140" i="3" s="1"/>
  <c r="Z140" i="3" s="1"/>
  <c r="S140" i="3"/>
  <c r="Q140" i="3"/>
  <c r="AH139" i="3"/>
  <c r="W139" i="3"/>
  <c r="V139" i="3"/>
  <c r="T139" i="3"/>
  <c r="X139" i="3" s="1"/>
  <c r="Z139" i="3" s="1"/>
  <c r="S139" i="3"/>
  <c r="Q139" i="3"/>
  <c r="AH138" i="3"/>
  <c r="W138" i="3"/>
  <c r="V138" i="3"/>
  <c r="T138" i="3"/>
  <c r="X138" i="3" s="1"/>
  <c r="Z138" i="3" s="1"/>
  <c r="S138" i="3"/>
  <c r="Q138" i="3"/>
  <c r="AH137" i="3"/>
  <c r="W137" i="3"/>
  <c r="V137" i="3"/>
  <c r="T137" i="3"/>
  <c r="X137" i="3" s="1"/>
  <c r="Z137" i="3" s="1"/>
  <c r="S137" i="3"/>
  <c r="Q137" i="3"/>
  <c r="AH136" i="3"/>
  <c r="W136" i="3"/>
  <c r="V136" i="3"/>
  <c r="T136" i="3"/>
  <c r="X136" i="3" s="1"/>
  <c r="Z136" i="3" s="1"/>
  <c r="S136" i="3"/>
  <c r="Q136" i="3"/>
  <c r="AH135" i="3"/>
  <c r="W135" i="3"/>
  <c r="V135" i="3"/>
  <c r="T135" i="3"/>
  <c r="X135" i="3" s="1"/>
  <c r="Z135" i="3" s="1"/>
  <c r="S135" i="3"/>
  <c r="Q135" i="3"/>
  <c r="AH134" i="3"/>
  <c r="W134" i="3"/>
  <c r="V134" i="3"/>
  <c r="T134" i="3"/>
  <c r="X134" i="3" s="1"/>
  <c r="Z134" i="3" s="1"/>
  <c r="S134" i="3"/>
  <c r="Q134" i="3"/>
  <c r="AH133" i="3"/>
  <c r="W133" i="3"/>
  <c r="V133" i="3"/>
  <c r="T133" i="3"/>
  <c r="X133" i="3" s="1"/>
  <c r="Z133" i="3" s="1"/>
  <c r="S133" i="3"/>
  <c r="Q133" i="3"/>
  <c r="AH132" i="3"/>
  <c r="W132" i="3"/>
  <c r="V132" i="3"/>
  <c r="T132" i="3"/>
  <c r="X132" i="3" s="1"/>
  <c r="Z132" i="3" s="1"/>
  <c r="S132" i="3"/>
  <c r="Q132" i="3"/>
  <c r="AH131" i="3"/>
  <c r="W131" i="3"/>
  <c r="V131" i="3"/>
  <c r="T131" i="3"/>
  <c r="X131" i="3" s="1"/>
  <c r="Z131" i="3" s="1"/>
  <c r="S131" i="3"/>
  <c r="Q131" i="3"/>
  <c r="AH130" i="3"/>
  <c r="W130" i="3"/>
  <c r="V130" i="3"/>
  <c r="T130" i="3"/>
  <c r="X130" i="3" s="1"/>
  <c r="Z130" i="3" s="1"/>
  <c r="S130" i="3"/>
  <c r="Q130" i="3"/>
  <c r="AH129" i="3"/>
  <c r="W129" i="3"/>
  <c r="V129" i="3"/>
  <c r="T129" i="3"/>
  <c r="X129" i="3" s="1"/>
  <c r="Z129" i="3" s="1"/>
  <c r="S129" i="3"/>
  <c r="Q129" i="3"/>
  <c r="AH128" i="3"/>
  <c r="W128" i="3"/>
  <c r="V128" i="3"/>
  <c r="T128" i="3"/>
  <c r="X128" i="3" s="1"/>
  <c r="Z128" i="3" s="1"/>
  <c r="S128" i="3"/>
  <c r="Q128" i="3"/>
  <c r="AH127" i="3"/>
  <c r="W127" i="3"/>
  <c r="V127" i="3"/>
  <c r="T127" i="3"/>
  <c r="X127" i="3" s="1"/>
  <c r="Z127" i="3" s="1"/>
  <c r="S127" i="3"/>
  <c r="Q127" i="3"/>
  <c r="AH126" i="3"/>
  <c r="W126" i="3"/>
  <c r="V126" i="3"/>
  <c r="T126" i="3"/>
  <c r="X126" i="3" s="1"/>
  <c r="Z126" i="3" s="1"/>
  <c r="S126" i="3"/>
  <c r="Q126" i="3"/>
  <c r="AH125" i="3"/>
  <c r="W125" i="3"/>
  <c r="V125" i="3"/>
  <c r="T125" i="3"/>
  <c r="X125" i="3" s="1"/>
  <c r="Z125" i="3" s="1"/>
  <c r="S125" i="3"/>
  <c r="Q125" i="3"/>
  <c r="AH124" i="3"/>
  <c r="W124" i="3"/>
  <c r="V124" i="3"/>
  <c r="T124" i="3"/>
  <c r="X124" i="3" s="1"/>
  <c r="Z124" i="3" s="1"/>
  <c r="S124" i="3"/>
  <c r="Q124" i="3"/>
  <c r="AH123" i="3"/>
  <c r="W123" i="3"/>
  <c r="V123" i="3"/>
  <c r="T123" i="3"/>
  <c r="X123" i="3" s="1"/>
  <c r="Z123" i="3" s="1"/>
  <c r="S123" i="3"/>
  <c r="Q123" i="3"/>
  <c r="AH122" i="3"/>
  <c r="W122" i="3"/>
  <c r="V122" i="3"/>
  <c r="T122" i="3"/>
  <c r="X122" i="3" s="1"/>
  <c r="Z122" i="3" s="1"/>
  <c r="S122" i="3"/>
  <c r="Q122" i="3"/>
  <c r="AH121" i="3"/>
  <c r="W121" i="3"/>
  <c r="V121" i="3"/>
  <c r="T121" i="3"/>
  <c r="X121" i="3" s="1"/>
  <c r="Z121" i="3" s="1"/>
  <c r="S121" i="3"/>
  <c r="Q121" i="3"/>
  <c r="AH120" i="3"/>
  <c r="W120" i="3"/>
  <c r="V120" i="3"/>
  <c r="T120" i="3"/>
  <c r="X120" i="3" s="1"/>
  <c r="Z120" i="3" s="1"/>
  <c r="S120" i="3"/>
  <c r="Q120" i="3"/>
  <c r="AH119" i="3"/>
  <c r="W119" i="3"/>
  <c r="V119" i="3"/>
  <c r="T119" i="3"/>
  <c r="X119" i="3" s="1"/>
  <c r="Z119" i="3" s="1"/>
  <c r="S119" i="3"/>
  <c r="Q119" i="3"/>
  <c r="AH118" i="3"/>
  <c r="W118" i="3"/>
  <c r="V118" i="3"/>
  <c r="T118" i="3"/>
  <c r="X118" i="3" s="1"/>
  <c r="Z118" i="3" s="1"/>
  <c r="S118" i="3"/>
  <c r="Q118" i="3"/>
  <c r="AH117" i="3"/>
  <c r="W117" i="3"/>
  <c r="V117" i="3"/>
  <c r="T117" i="3"/>
  <c r="X117" i="3" s="1"/>
  <c r="Z117" i="3" s="1"/>
  <c r="S117" i="3"/>
  <c r="Q117" i="3"/>
  <c r="AH116" i="3"/>
  <c r="W116" i="3"/>
  <c r="V116" i="3"/>
  <c r="T116" i="3"/>
  <c r="X116" i="3" s="1"/>
  <c r="Z116" i="3" s="1"/>
  <c r="S116" i="3"/>
  <c r="Q116" i="3"/>
  <c r="AH115" i="3"/>
  <c r="W115" i="3"/>
  <c r="V115" i="3"/>
  <c r="T115" i="3"/>
  <c r="X115" i="3" s="1"/>
  <c r="Z115" i="3" s="1"/>
  <c r="S115" i="3"/>
  <c r="Q115" i="3"/>
  <c r="AH114" i="3"/>
  <c r="W114" i="3"/>
  <c r="V114" i="3"/>
  <c r="T114" i="3"/>
  <c r="X114" i="3" s="1"/>
  <c r="Z114" i="3" s="1"/>
  <c r="S114" i="3"/>
  <c r="Q114" i="3"/>
  <c r="AH113" i="3"/>
  <c r="W113" i="3"/>
  <c r="V113" i="3"/>
  <c r="T113" i="3"/>
  <c r="X113" i="3" s="1"/>
  <c r="Z113" i="3" s="1"/>
  <c r="S113" i="3"/>
  <c r="Q113" i="3"/>
  <c r="AH112" i="3"/>
  <c r="W112" i="3"/>
  <c r="V112" i="3"/>
  <c r="T112" i="3"/>
  <c r="X112" i="3" s="1"/>
  <c r="Z112" i="3" s="1"/>
  <c r="S112" i="3"/>
  <c r="Q112" i="3"/>
  <c r="AH111" i="3"/>
  <c r="W111" i="3"/>
  <c r="V111" i="3"/>
  <c r="T111" i="3"/>
  <c r="X111" i="3" s="1"/>
  <c r="Z111" i="3" s="1"/>
  <c r="S111" i="3"/>
  <c r="Q111" i="3"/>
  <c r="AH110" i="3"/>
  <c r="W110" i="3"/>
  <c r="V110" i="3"/>
  <c r="T110" i="3"/>
  <c r="X110" i="3" s="1"/>
  <c r="Z110" i="3" s="1"/>
  <c r="S110" i="3"/>
  <c r="Q110" i="3"/>
  <c r="AH109" i="3"/>
  <c r="W109" i="3"/>
  <c r="V109" i="3"/>
  <c r="T109" i="3"/>
  <c r="X109" i="3" s="1"/>
  <c r="Z109" i="3" s="1"/>
  <c r="S109" i="3"/>
  <c r="Q109" i="3"/>
  <c r="AH108" i="3"/>
  <c r="W108" i="3"/>
  <c r="V108" i="3"/>
  <c r="T108" i="3"/>
  <c r="X108" i="3" s="1"/>
  <c r="Z108" i="3" s="1"/>
  <c r="S108" i="3"/>
  <c r="Q108" i="3"/>
  <c r="AH107" i="3"/>
  <c r="W107" i="3"/>
  <c r="V107" i="3"/>
  <c r="T107" i="3"/>
  <c r="X107" i="3" s="1"/>
  <c r="Z107" i="3" s="1"/>
  <c r="S107" i="3"/>
  <c r="Q107" i="3"/>
  <c r="AH106" i="3"/>
  <c r="W106" i="3"/>
  <c r="V106" i="3"/>
  <c r="T106" i="3"/>
  <c r="X106" i="3" s="1"/>
  <c r="Z106" i="3" s="1"/>
  <c r="S106" i="3"/>
  <c r="Q106" i="3"/>
  <c r="AH105" i="3"/>
  <c r="W105" i="3"/>
  <c r="V105" i="3"/>
  <c r="T105" i="3"/>
  <c r="X105" i="3" s="1"/>
  <c r="Z105" i="3" s="1"/>
  <c r="S105" i="3"/>
  <c r="Q105" i="3"/>
  <c r="AH104" i="3"/>
  <c r="W104" i="3"/>
  <c r="V104" i="3"/>
  <c r="T104" i="3"/>
  <c r="X104" i="3" s="1"/>
  <c r="Z104" i="3" s="1"/>
  <c r="S104" i="3"/>
  <c r="Q104" i="3"/>
  <c r="AH103" i="3"/>
  <c r="W103" i="3"/>
  <c r="V103" i="3"/>
  <c r="T103" i="3"/>
  <c r="X103" i="3" s="1"/>
  <c r="Z103" i="3" s="1"/>
  <c r="S103" i="3"/>
  <c r="Q103" i="3"/>
  <c r="AH102" i="3"/>
  <c r="W102" i="3"/>
  <c r="V102" i="3"/>
  <c r="T102" i="3"/>
  <c r="X102" i="3" s="1"/>
  <c r="Z102" i="3" s="1"/>
  <c r="S102" i="3"/>
  <c r="Q102" i="3"/>
  <c r="AH101" i="3"/>
  <c r="W101" i="3"/>
  <c r="V101" i="3"/>
  <c r="T101" i="3"/>
  <c r="X101" i="3" s="1"/>
  <c r="Z101" i="3" s="1"/>
  <c r="S101" i="3"/>
  <c r="Q101" i="3"/>
  <c r="AH100" i="3"/>
  <c r="W100" i="3"/>
  <c r="V100" i="3"/>
  <c r="T100" i="3"/>
  <c r="X100" i="3" s="1"/>
  <c r="Z100" i="3" s="1"/>
  <c r="S100" i="3"/>
  <c r="Q100" i="3"/>
  <c r="AH99" i="3"/>
  <c r="W99" i="3"/>
  <c r="V99" i="3"/>
  <c r="T99" i="3"/>
  <c r="X99" i="3" s="1"/>
  <c r="Z99" i="3" s="1"/>
  <c r="S99" i="3"/>
  <c r="Q99" i="3"/>
  <c r="AH98" i="3"/>
  <c r="W98" i="3"/>
  <c r="V98" i="3"/>
  <c r="T98" i="3"/>
  <c r="X98" i="3" s="1"/>
  <c r="Z98" i="3" s="1"/>
  <c r="S98" i="3"/>
  <c r="Q98" i="3"/>
  <c r="AH97" i="3"/>
  <c r="W97" i="3"/>
  <c r="V97" i="3"/>
  <c r="T97" i="3"/>
  <c r="X97" i="3" s="1"/>
  <c r="Z97" i="3" s="1"/>
  <c r="S97" i="3"/>
  <c r="Q97" i="3"/>
  <c r="AH96" i="3"/>
  <c r="W96" i="3"/>
  <c r="V96" i="3"/>
  <c r="T96" i="3"/>
  <c r="X96" i="3" s="1"/>
  <c r="Z96" i="3" s="1"/>
  <c r="S96" i="3"/>
  <c r="Q96" i="3"/>
  <c r="AH95" i="3"/>
  <c r="W95" i="3"/>
  <c r="V95" i="3"/>
  <c r="T95" i="3"/>
  <c r="X95" i="3" s="1"/>
  <c r="Z95" i="3" s="1"/>
  <c r="S95" i="3"/>
  <c r="Q95" i="3"/>
  <c r="AH94" i="3"/>
  <c r="W94" i="3"/>
  <c r="V94" i="3"/>
  <c r="T94" i="3"/>
  <c r="X94" i="3" s="1"/>
  <c r="Z94" i="3" s="1"/>
  <c r="S94" i="3"/>
  <c r="Q94" i="3"/>
  <c r="AH93" i="3"/>
  <c r="W93" i="3"/>
  <c r="V93" i="3"/>
  <c r="T93" i="3"/>
  <c r="X93" i="3" s="1"/>
  <c r="Z93" i="3" s="1"/>
  <c r="S93" i="3"/>
  <c r="Q93" i="3"/>
  <c r="AH92" i="3"/>
  <c r="W92" i="3"/>
  <c r="V92" i="3"/>
  <c r="T92" i="3"/>
  <c r="X92" i="3" s="1"/>
  <c r="Z92" i="3" s="1"/>
  <c r="S92" i="3"/>
  <c r="Q92" i="3"/>
  <c r="AH91" i="3"/>
  <c r="W91" i="3"/>
  <c r="V91" i="3"/>
  <c r="T91" i="3"/>
  <c r="X91" i="3" s="1"/>
  <c r="Z91" i="3" s="1"/>
  <c r="S91" i="3"/>
  <c r="Q91" i="3"/>
  <c r="AH90" i="3"/>
  <c r="W90" i="3"/>
  <c r="V90" i="3"/>
  <c r="T90" i="3"/>
  <c r="X90" i="3" s="1"/>
  <c r="Z90" i="3" s="1"/>
  <c r="S90" i="3"/>
  <c r="Q90" i="3"/>
  <c r="AH89" i="3"/>
  <c r="W89" i="3"/>
  <c r="V89" i="3"/>
  <c r="T89" i="3"/>
  <c r="X89" i="3" s="1"/>
  <c r="Z89" i="3" s="1"/>
  <c r="S89" i="3"/>
  <c r="Q89" i="3"/>
  <c r="AH88" i="3"/>
  <c r="W88" i="3"/>
  <c r="V88" i="3"/>
  <c r="T88" i="3"/>
  <c r="X88" i="3" s="1"/>
  <c r="Z88" i="3" s="1"/>
  <c r="S88" i="3"/>
  <c r="Q88" i="3"/>
  <c r="AH87" i="3"/>
  <c r="AG87" i="3"/>
  <c r="V87" i="3"/>
  <c r="W87" i="3" s="1"/>
  <c r="T87" i="3"/>
  <c r="X87" i="3" s="1"/>
  <c r="Z87" i="3" s="1"/>
  <c r="S87" i="3"/>
  <c r="Q87" i="3"/>
  <c r="K87" i="3"/>
  <c r="AH86" i="3"/>
  <c r="V86" i="3"/>
  <c r="T86" i="3"/>
  <c r="X86" i="3" s="1"/>
  <c r="Z86" i="3" s="1"/>
  <c r="S86" i="3"/>
  <c r="Q86" i="3"/>
  <c r="K86" i="3"/>
  <c r="AH85" i="3"/>
  <c r="AG85" i="3"/>
  <c r="V85" i="3"/>
  <c r="W85" i="3" s="1"/>
  <c r="T85" i="3"/>
  <c r="X85" i="3" s="1"/>
  <c r="Z85" i="3" s="1"/>
  <c r="S85" i="3"/>
  <c r="Q85" i="3"/>
  <c r="K85" i="3"/>
  <c r="AH84" i="3"/>
  <c r="V84" i="3"/>
  <c r="T84" i="3"/>
  <c r="X84" i="3" s="1"/>
  <c r="Z84" i="3" s="1"/>
  <c r="S84" i="3"/>
  <c r="Q84" i="3"/>
  <c r="K84" i="3"/>
  <c r="AH83" i="3"/>
  <c r="AG83" i="3"/>
  <c r="V83" i="3"/>
  <c r="W83" i="3" s="1"/>
  <c r="T83" i="3"/>
  <c r="X83" i="3" s="1"/>
  <c r="Z83" i="3" s="1"/>
  <c r="S83" i="3"/>
  <c r="Q83" i="3"/>
  <c r="K83" i="3"/>
  <c r="AH82" i="3"/>
  <c r="AG82" i="3"/>
  <c r="V82" i="3"/>
  <c r="W82" i="3" s="1"/>
  <c r="T82" i="3"/>
  <c r="X82" i="3" s="1"/>
  <c r="Z82" i="3" s="1"/>
  <c r="S82" i="3"/>
  <c r="Q82" i="3"/>
  <c r="K82" i="3"/>
  <c r="AH81" i="3"/>
  <c r="AG81" i="3"/>
  <c r="V81" i="3"/>
  <c r="W81" i="3" s="1"/>
  <c r="T81" i="3"/>
  <c r="X81" i="3" s="1"/>
  <c r="Z81" i="3" s="1"/>
  <c r="S81" i="3"/>
  <c r="Q81" i="3"/>
  <c r="K81" i="3"/>
  <c r="AH80" i="3"/>
  <c r="W80" i="3"/>
  <c r="V80" i="3"/>
  <c r="AG80" i="3" s="1"/>
  <c r="T80" i="3"/>
  <c r="X80" i="3" s="1"/>
  <c r="Z80" i="3" s="1"/>
  <c r="S80" i="3"/>
  <c r="Q80" i="3"/>
  <c r="K80" i="3"/>
  <c r="AH79" i="3"/>
  <c r="AG79" i="3"/>
  <c r="V79" i="3"/>
  <c r="W79" i="3" s="1"/>
  <c r="T79" i="3"/>
  <c r="X79" i="3" s="1"/>
  <c r="Z79" i="3" s="1"/>
  <c r="S79" i="3"/>
  <c r="Q79" i="3"/>
  <c r="K79" i="3"/>
  <c r="AH78" i="3"/>
  <c r="AG78" i="3"/>
  <c r="V78" i="3"/>
  <c r="W78" i="3" s="1"/>
  <c r="T78" i="3"/>
  <c r="X78" i="3" s="1"/>
  <c r="Z78" i="3" s="1"/>
  <c r="S78" i="3"/>
  <c r="Q78" i="3"/>
  <c r="K78" i="3"/>
  <c r="AH77" i="3"/>
  <c r="AG77" i="3"/>
  <c r="V77" i="3"/>
  <c r="W77" i="3" s="1"/>
  <c r="T77" i="3"/>
  <c r="X77" i="3" s="1"/>
  <c r="Z77" i="3" s="1"/>
  <c r="S77" i="3"/>
  <c r="Q77" i="3"/>
  <c r="K77" i="3"/>
  <c r="AH76" i="3"/>
  <c r="V76" i="3"/>
  <c r="AG76" i="3" s="1"/>
  <c r="T76" i="3"/>
  <c r="X76" i="3" s="1"/>
  <c r="Z76" i="3" s="1"/>
  <c r="S76" i="3"/>
  <c r="Q76" i="3"/>
  <c r="K76" i="3"/>
  <c r="AH75" i="3"/>
  <c r="AG75" i="3"/>
  <c r="V75" i="3"/>
  <c r="W75" i="3" s="1"/>
  <c r="T75" i="3"/>
  <c r="X75" i="3" s="1"/>
  <c r="Z75" i="3" s="1"/>
  <c r="S75" i="3"/>
  <c r="Q75" i="3"/>
  <c r="K75" i="3"/>
  <c r="AH74" i="3"/>
  <c r="V74" i="3"/>
  <c r="W74" i="3" s="1"/>
  <c r="T74" i="3"/>
  <c r="X74" i="3" s="1"/>
  <c r="Z74" i="3" s="1"/>
  <c r="S74" i="3"/>
  <c r="Q74" i="3"/>
  <c r="K74" i="3"/>
  <c r="AH73" i="3"/>
  <c r="V73" i="3"/>
  <c r="W73" i="3" s="1"/>
  <c r="T73" i="3"/>
  <c r="X73" i="3" s="1"/>
  <c r="Z73" i="3" s="1"/>
  <c r="S73" i="3"/>
  <c r="Q73" i="3"/>
  <c r="K73" i="3"/>
  <c r="AH72" i="3"/>
  <c r="V72" i="3"/>
  <c r="AG72" i="3" s="1"/>
  <c r="T72" i="3"/>
  <c r="X72" i="3" s="1"/>
  <c r="Z72" i="3" s="1"/>
  <c r="S72" i="3"/>
  <c r="Q72" i="3"/>
  <c r="K72" i="3"/>
  <c r="AH71" i="3"/>
  <c r="AG71" i="3"/>
  <c r="V71" i="3"/>
  <c r="W71" i="3" s="1"/>
  <c r="T71" i="3"/>
  <c r="X71" i="3" s="1"/>
  <c r="Z71" i="3" s="1"/>
  <c r="S71" i="3"/>
  <c r="Q71" i="3"/>
  <c r="K71" i="3"/>
  <c r="AH70" i="3"/>
  <c r="V70" i="3"/>
  <c r="W70" i="3" s="1"/>
  <c r="T70" i="3"/>
  <c r="X70" i="3" s="1"/>
  <c r="Z70" i="3" s="1"/>
  <c r="S70" i="3"/>
  <c r="Q70" i="3"/>
  <c r="K70" i="3"/>
  <c r="AH69" i="3"/>
  <c r="V69" i="3"/>
  <c r="W69" i="3" s="1"/>
  <c r="T69" i="3"/>
  <c r="X69" i="3" s="1"/>
  <c r="Z69" i="3" s="1"/>
  <c r="S69" i="3"/>
  <c r="Q69" i="3"/>
  <c r="K69" i="3"/>
  <c r="AH68" i="3"/>
  <c r="V68" i="3"/>
  <c r="AG68" i="3" s="1"/>
  <c r="T68" i="3"/>
  <c r="X68" i="3" s="1"/>
  <c r="Z68" i="3" s="1"/>
  <c r="S68" i="3"/>
  <c r="Q68" i="3"/>
  <c r="K68" i="3"/>
  <c r="AH67" i="3"/>
  <c r="AG67" i="3"/>
  <c r="V67" i="3"/>
  <c r="W67" i="3" s="1"/>
  <c r="T67" i="3"/>
  <c r="X67" i="3" s="1"/>
  <c r="Z67" i="3" s="1"/>
  <c r="S67" i="3"/>
  <c r="Q67" i="3"/>
  <c r="K67" i="3"/>
  <c r="AH66" i="3"/>
  <c r="V66" i="3"/>
  <c r="W66" i="3" s="1"/>
  <c r="T66" i="3"/>
  <c r="X66" i="3" s="1"/>
  <c r="Z66" i="3" s="1"/>
  <c r="S66" i="3"/>
  <c r="Q66" i="3"/>
  <c r="K66" i="3"/>
  <c r="AH65" i="3"/>
  <c r="V65" i="3"/>
  <c r="W65" i="3" s="1"/>
  <c r="T65" i="3"/>
  <c r="X65" i="3" s="1"/>
  <c r="Z65" i="3" s="1"/>
  <c r="S65" i="3"/>
  <c r="Q65" i="3"/>
  <c r="K65" i="3"/>
  <c r="AH64" i="3"/>
  <c r="W64" i="3"/>
  <c r="V64" i="3"/>
  <c r="AG64" i="3" s="1"/>
  <c r="T64" i="3"/>
  <c r="X64" i="3" s="1"/>
  <c r="Z64" i="3" s="1"/>
  <c r="S64" i="3"/>
  <c r="Q64" i="3"/>
  <c r="K64" i="3"/>
  <c r="AH63" i="3"/>
  <c r="AG63" i="3"/>
  <c r="V63" i="3"/>
  <c r="W63" i="3" s="1"/>
  <c r="T63" i="3"/>
  <c r="X63" i="3" s="1"/>
  <c r="Z63" i="3" s="1"/>
  <c r="S63" i="3"/>
  <c r="Q63" i="3"/>
  <c r="K63" i="3"/>
  <c r="AH62" i="3"/>
  <c r="AG62" i="3"/>
  <c r="V62" i="3"/>
  <c r="W62" i="3" s="1"/>
  <c r="T62" i="3"/>
  <c r="X62" i="3" s="1"/>
  <c r="Z62" i="3" s="1"/>
  <c r="S62" i="3"/>
  <c r="Q62" i="3"/>
  <c r="K62" i="3"/>
  <c r="AH61" i="3"/>
  <c r="AG61" i="3"/>
  <c r="V61" i="3"/>
  <c r="W61" i="3" s="1"/>
  <c r="T61" i="3"/>
  <c r="X61" i="3" s="1"/>
  <c r="Z61" i="3" s="1"/>
  <c r="S61" i="3"/>
  <c r="Q61" i="3"/>
  <c r="K61" i="3"/>
  <c r="AH60" i="3"/>
  <c r="W60" i="3"/>
  <c r="V60" i="3"/>
  <c r="AG60" i="3" s="1"/>
  <c r="T60" i="3"/>
  <c r="X60" i="3" s="1"/>
  <c r="Z60" i="3" s="1"/>
  <c r="S60" i="3"/>
  <c r="Q60" i="3"/>
  <c r="K60" i="3"/>
  <c r="AH59" i="3"/>
  <c r="AG59" i="3"/>
  <c r="V59" i="3"/>
  <c r="W59" i="3" s="1"/>
  <c r="T59" i="3"/>
  <c r="X59" i="3" s="1"/>
  <c r="Z59" i="3" s="1"/>
  <c r="S59" i="3"/>
  <c r="Q59" i="3"/>
  <c r="K59" i="3"/>
  <c r="AH58" i="3"/>
  <c r="AG58" i="3"/>
  <c r="V58" i="3"/>
  <c r="W58" i="3" s="1"/>
  <c r="T58" i="3"/>
  <c r="X58" i="3" s="1"/>
  <c r="Z58" i="3" s="1"/>
  <c r="S58" i="3"/>
  <c r="Q58" i="3"/>
  <c r="K58" i="3"/>
  <c r="AH57" i="3"/>
  <c r="AG57" i="3"/>
  <c r="V57" i="3"/>
  <c r="W57" i="3" s="1"/>
  <c r="T57" i="3"/>
  <c r="X57" i="3" s="1"/>
  <c r="Z57" i="3" s="1"/>
  <c r="S57" i="3"/>
  <c r="Q57" i="3"/>
  <c r="K57" i="3"/>
  <c r="AH56" i="3"/>
  <c r="V56" i="3"/>
  <c r="AG56" i="3" s="1"/>
  <c r="T56" i="3"/>
  <c r="X56" i="3" s="1"/>
  <c r="Z56" i="3" s="1"/>
  <c r="S56" i="3"/>
  <c r="Q56" i="3"/>
  <c r="K56" i="3"/>
  <c r="AH55" i="3"/>
  <c r="AG55" i="3"/>
  <c r="V55" i="3"/>
  <c r="W55" i="3" s="1"/>
  <c r="T55" i="3"/>
  <c r="X55" i="3" s="1"/>
  <c r="Z55" i="3" s="1"/>
  <c r="S55" i="3"/>
  <c r="Q55" i="3"/>
  <c r="K55" i="3"/>
  <c r="AH54" i="3"/>
  <c r="V54" i="3"/>
  <c r="W54" i="3" s="1"/>
  <c r="T54" i="3"/>
  <c r="X54" i="3" s="1"/>
  <c r="Z54" i="3" s="1"/>
  <c r="S54" i="3"/>
  <c r="Q54" i="3"/>
  <c r="K54" i="3"/>
  <c r="AH53" i="3"/>
  <c r="V53" i="3"/>
  <c r="W53" i="3" s="1"/>
  <c r="T53" i="3"/>
  <c r="X53" i="3" s="1"/>
  <c r="Z53" i="3" s="1"/>
  <c r="S53" i="3"/>
  <c r="Q53" i="3"/>
  <c r="K53" i="3"/>
  <c r="AH52" i="3"/>
  <c r="V52" i="3"/>
  <c r="AG52" i="3" s="1"/>
  <c r="T52" i="3"/>
  <c r="X52" i="3" s="1"/>
  <c r="Z52" i="3" s="1"/>
  <c r="S52" i="3"/>
  <c r="Q52" i="3"/>
  <c r="K52" i="3"/>
  <c r="AH51" i="3"/>
  <c r="AG51" i="3"/>
  <c r="V51" i="3"/>
  <c r="W51" i="3" s="1"/>
  <c r="T51" i="3"/>
  <c r="X51" i="3" s="1"/>
  <c r="Z51" i="3" s="1"/>
  <c r="S51" i="3"/>
  <c r="Q51" i="3"/>
  <c r="K51" i="3"/>
  <c r="AH50" i="3"/>
  <c r="V50" i="3"/>
  <c r="W50" i="3" s="1"/>
  <c r="T50" i="3"/>
  <c r="X50" i="3" s="1"/>
  <c r="Z50" i="3" s="1"/>
  <c r="S50" i="3"/>
  <c r="Q50" i="3"/>
  <c r="K50" i="3"/>
  <c r="AH49" i="3"/>
  <c r="V49" i="3"/>
  <c r="W49" i="3" s="1"/>
  <c r="T49" i="3"/>
  <c r="X49" i="3" s="1"/>
  <c r="Z49" i="3" s="1"/>
  <c r="S49" i="3"/>
  <c r="Q49" i="3"/>
  <c r="K49" i="3"/>
  <c r="AH48" i="3"/>
  <c r="W48" i="3"/>
  <c r="V48" i="3"/>
  <c r="AG48" i="3" s="1"/>
  <c r="T48" i="3"/>
  <c r="X48" i="3" s="1"/>
  <c r="Z48" i="3" s="1"/>
  <c r="S48" i="3"/>
  <c r="Q48" i="3"/>
  <c r="K48" i="3"/>
  <c r="AH47" i="3"/>
  <c r="AG47" i="3"/>
  <c r="V47" i="3"/>
  <c r="W47" i="3" s="1"/>
  <c r="T47" i="3"/>
  <c r="X47" i="3" s="1"/>
  <c r="Z47" i="3" s="1"/>
  <c r="S47" i="3"/>
  <c r="Q47" i="3"/>
  <c r="K47" i="3"/>
  <c r="AH46" i="3"/>
  <c r="AG46" i="3"/>
  <c r="V46" i="3"/>
  <c r="W46" i="3" s="1"/>
  <c r="T46" i="3"/>
  <c r="X46" i="3" s="1"/>
  <c r="Z46" i="3" s="1"/>
  <c r="S46" i="3"/>
  <c r="Q46" i="3"/>
  <c r="K46" i="3"/>
  <c r="AH45" i="3"/>
  <c r="AG45" i="3"/>
  <c r="V45" i="3"/>
  <c r="W45" i="3" s="1"/>
  <c r="T45" i="3"/>
  <c r="X45" i="3" s="1"/>
  <c r="Z45" i="3" s="1"/>
  <c r="S45" i="3"/>
  <c r="Q45" i="3"/>
  <c r="K45" i="3"/>
  <c r="AH44" i="3"/>
  <c r="W44" i="3"/>
  <c r="V44" i="3"/>
  <c r="AG44" i="3" s="1"/>
  <c r="T44" i="3"/>
  <c r="X44" i="3" s="1"/>
  <c r="Z44" i="3" s="1"/>
  <c r="S44" i="3"/>
  <c r="Q44" i="3"/>
  <c r="K44" i="3"/>
  <c r="AH43" i="3"/>
  <c r="AG43" i="3"/>
  <c r="V43" i="3"/>
  <c r="W43" i="3" s="1"/>
  <c r="T43" i="3"/>
  <c r="X43" i="3" s="1"/>
  <c r="Z43" i="3" s="1"/>
  <c r="S43" i="3"/>
  <c r="Q43" i="3"/>
  <c r="K43" i="3"/>
  <c r="AH42" i="3"/>
  <c r="AG42" i="3"/>
  <c r="V42" i="3"/>
  <c r="W42" i="3" s="1"/>
  <c r="T42" i="3"/>
  <c r="X42" i="3" s="1"/>
  <c r="Z42" i="3" s="1"/>
  <c r="S42" i="3"/>
  <c r="Q42" i="3"/>
  <c r="K42" i="3"/>
  <c r="AH41" i="3"/>
  <c r="AG41" i="3"/>
  <c r="V41" i="3"/>
  <c r="W41" i="3" s="1"/>
  <c r="T41" i="3"/>
  <c r="X41" i="3" s="1"/>
  <c r="Z41" i="3" s="1"/>
  <c r="S41" i="3"/>
  <c r="Q41" i="3"/>
  <c r="K41" i="3"/>
  <c r="AH40" i="3"/>
  <c r="V40" i="3"/>
  <c r="AG40" i="3" s="1"/>
  <c r="T40" i="3"/>
  <c r="X40" i="3" s="1"/>
  <c r="Z40" i="3" s="1"/>
  <c r="S40" i="3"/>
  <c r="Q40" i="3"/>
  <c r="K40" i="3"/>
  <c r="AH39" i="3"/>
  <c r="AG39" i="3"/>
  <c r="V39" i="3"/>
  <c r="W39" i="3" s="1"/>
  <c r="T39" i="3"/>
  <c r="X39" i="3" s="1"/>
  <c r="Z39" i="3" s="1"/>
  <c r="S39" i="3"/>
  <c r="Q39" i="3"/>
  <c r="K39" i="3"/>
  <c r="AH38" i="3"/>
  <c r="V38" i="3"/>
  <c r="W38" i="3" s="1"/>
  <c r="T38" i="3"/>
  <c r="X38" i="3" s="1"/>
  <c r="Z38" i="3" s="1"/>
  <c r="S38" i="3"/>
  <c r="Q38" i="3"/>
  <c r="K38" i="3"/>
  <c r="AH37" i="3"/>
  <c r="V37" i="3"/>
  <c r="W37" i="3" s="1"/>
  <c r="T37" i="3"/>
  <c r="X37" i="3" s="1"/>
  <c r="Z37" i="3" s="1"/>
  <c r="S37" i="3"/>
  <c r="Q37" i="3"/>
  <c r="K37" i="3"/>
  <c r="AH36" i="3"/>
  <c r="V36" i="3"/>
  <c r="AG36" i="3" s="1"/>
  <c r="T36" i="3"/>
  <c r="X36" i="3" s="1"/>
  <c r="Z36" i="3" s="1"/>
  <c r="S36" i="3"/>
  <c r="Q36" i="3"/>
  <c r="K36" i="3"/>
  <c r="AH35" i="3"/>
  <c r="AG35" i="3"/>
  <c r="V35" i="3"/>
  <c r="W35" i="3" s="1"/>
  <c r="T35" i="3"/>
  <c r="X35" i="3" s="1"/>
  <c r="Z35" i="3" s="1"/>
  <c r="S35" i="3"/>
  <c r="Q35" i="3"/>
  <c r="K35" i="3"/>
  <c r="AH34" i="3"/>
  <c r="V34" i="3"/>
  <c r="W34" i="3" s="1"/>
  <c r="T34" i="3"/>
  <c r="X34" i="3" s="1"/>
  <c r="Z34" i="3" s="1"/>
  <c r="S34" i="3"/>
  <c r="Q34" i="3"/>
  <c r="K34" i="3"/>
  <c r="AH33" i="3"/>
  <c r="V33" i="3"/>
  <c r="W33" i="3" s="1"/>
  <c r="T33" i="3"/>
  <c r="X33" i="3" s="1"/>
  <c r="Z33" i="3" s="1"/>
  <c r="S33" i="3"/>
  <c r="Q33" i="3"/>
  <c r="K33" i="3"/>
  <c r="AH32" i="3"/>
  <c r="V32" i="3"/>
  <c r="AG32" i="3" s="1"/>
  <c r="T32" i="3"/>
  <c r="X32" i="3" s="1"/>
  <c r="Z32" i="3" s="1"/>
  <c r="S32" i="3"/>
  <c r="Q32" i="3"/>
  <c r="K32" i="3"/>
  <c r="AH31" i="3"/>
  <c r="AG31" i="3"/>
  <c r="V31" i="3"/>
  <c r="W31" i="3" s="1"/>
  <c r="T31" i="3"/>
  <c r="X31" i="3" s="1"/>
  <c r="Z31" i="3" s="1"/>
  <c r="S31" i="3"/>
  <c r="Q31" i="3"/>
  <c r="K31" i="3"/>
  <c r="AH30" i="3"/>
  <c r="V30" i="3"/>
  <c r="W30" i="3" s="1"/>
  <c r="T30" i="3"/>
  <c r="X30" i="3" s="1"/>
  <c r="Z30" i="3" s="1"/>
  <c r="S30" i="3"/>
  <c r="Q30" i="3"/>
  <c r="K30" i="3"/>
  <c r="AH29" i="3"/>
  <c r="V29" i="3"/>
  <c r="W29" i="3" s="1"/>
  <c r="T29" i="3"/>
  <c r="X29" i="3" s="1"/>
  <c r="Z29" i="3" s="1"/>
  <c r="S29" i="3"/>
  <c r="Q29" i="3"/>
  <c r="K29" i="3"/>
  <c r="AH28" i="3"/>
  <c r="V28" i="3"/>
  <c r="AG28" i="3" s="1"/>
  <c r="T28" i="3"/>
  <c r="X28" i="3" s="1"/>
  <c r="Z28" i="3" s="1"/>
  <c r="S28" i="3"/>
  <c r="Q28" i="3"/>
  <c r="K28" i="3"/>
  <c r="AH27" i="3"/>
  <c r="V27" i="3"/>
  <c r="W27" i="3" s="1"/>
  <c r="T27" i="3"/>
  <c r="X27" i="3" s="1"/>
  <c r="Z27" i="3" s="1"/>
  <c r="S27" i="3"/>
  <c r="Q27" i="3"/>
  <c r="K27" i="3"/>
  <c r="AH26" i="3"/>
  <c r="AG26" i="3"/>
  <c r="V26" i="3"/>
  <c r="W26" i="3" s="1"/>
  <c r="T26" i="3"/>
  <c r="X26" i="3" s="1"/>
  <c r="Z26" i="3" s="1"/>
  <c r="S26" i="3"/>
  <c r="Q26" i="3"/>
  <c r="K26" i="3"/>
  <c r="AH25" i="3"/>
  <c r="V25" i="3"/>
  <c r="W25" i="3" s="1"/>
  <c r="T25" i="3"/>
  <c r="X25" i="3" s="1"/>
  <c r="Z25" i="3" s="1"/>
  <c r="S25" i="3"/>
  <c r="Q25" i="3"/>
  <c r="K25" i="3"/>
  <c r="AH24" i="3"/>
  <c r="V24" i="3"/>
  <c r="AG24" i="3" s="1"/>
  <c r="T24" i="3"/>
  <c r="X24" i="3" s="1"/>
  <c r="Z24" i="3" s="1"/>
  <c r="S24" i="3"/>
  <c r="Q24" i="3"/>
  <c r="K24" i="3"/>
  <c r="AH23" i="3"/>
  <c r="AG23" i="3"/>
  <c r="V23" i="3"/>
  <c r="W23" i="3" s="1"/>
  <c r="T23" i="3"/>
  <c r="X23" i="3" s="1"/>
  <c r="Z23" i="3" s="1"/>
  <c r="S23" i="3"/>
  <c r="Q23" i="3"/>
  <c r="K23" i="3"/>
  <c r="AH22" i="3"/>
  <c r="V22" i="3"/>
  <c r="W22" i="3" s="1"/>
  <c r="T22" i="3"/>
  <c r="X22" i="3" s="1"/>
  <c r="Z22" i="3" s="1"/>
  <c r="S22" i="3"/>
  <c r="Q22" i="3"/>
  <c r="K22" i="3"/>
  <c r="AH21" i="3"/>
  <c r="V21" i="3"/>
  <c r="W21" i="3" s="1"/>
  <c r="T21" i="3"/>
  <c r="X21" i="3" s="1"/>
  <c r="Z21" i="3" s="1"/>
  <c r="S21" i="3"/>
  <c r="Q21" i="3"/>
  <c r="K21" i="3"/>
  <c r="AH20" i="3"/>
  <c r="V20" i="3"/>
  <c r="AG20" i="3" s="1"/>
  <c r="T20" i="3"/>
  <c r="X20" i="3" s="1"/>
  <c r="Z20" i="3" s="1"/>
  <c r="S20" i="3"/>
  <c r="Q20" i="3"/>
  <c r="K20" i="3"/>
  <c r="AH19" i="3"/>
  <c r="V19" i="3"/>
  <c r="W19" i="3" s="1"/>
  <c r="T19" i="3"/>
  <c r="X19" i="3" s="1"/>
  <c r="Z19" i="3" s="1"/>
  <c r="S19" i="3"/>
  <c r="Q19" i="3"/>
  <c r="K19" i="3"/>
  <c r="AH18" i="3"/>
  <c r="V18" i="3"/>
  <c r="W18" i="3" s="1"/>
  <c r="T18" i="3"/>
  <c r="X18" i="3" s="1"/>
  <c r="Z18" i="3" s="1"/>
  <c r="S18" i="3"/>
  <c r="Q18" i="3"/>
  <c r="K18" i="3"/>
  <c r="AH17" i="3"/>
  <c r="V17" i="3"/>
  <c r="W17" i="3" s="1"/>
  <c r="T17" i="3"/>
  <c r="X17" i="3" s="1"/>
  <c r="Z17" i="3" s="1"/>
  <c r="S17" i="3"/>
  <c r="Q17" i="3"/>
  <c r="K17" i="3"/>
  <c r="AH16" i="3"/>
  <c r="V16" i="3"/>
  <c r="AG16" i="3" s="1"/>
  <c r="T16" i="3"/>
  <c r="X16" i="3" s="1"/>
  <c r="Z16" i="3" s="1"/>
  <c r="S16" i="3"/>
  <c r="Q16" i="3"/>
  <c r="K16" i="3"/>
  <c r="AH15" i="3"/>
  <c r="V15" i="3"/>
  <c r="W15" i="3" s="1"/>
  <c r="T15" i="3"/>
  <c r="X15" i="3" s="1"/>
  <c r="Z15" i="3" s="1"/>
  <c r="S15" i="3"/>
  <c r="Q15" i="3"/>
  <c r="K15" i="3"/>
  <c r="AH14" i="3"/>
  <c r="AG14" i="3"/>
  <c r="V14" i="3"/>
  <c r="W14" i="3" s="1"/>
  <c r="T14" i="3"/>
  <c r="X14" i="3" s="1"/>
  <c r="Z14" i="3" s="1"/>
  <c r="S14" i="3"/>
  <c r="Q14" i="3"/>
  <c r="K14" i="3"/>
  <c r="AH13" i="3"/>
  <c r="V13" i="3"/>
  <c r="W13" i="3" s="1"/>
  <c r="T13" i="3"/>
  <c r="X13" i="3" s="1"/>
  <c r="Z13" i="3" s="1"/>
  <c r="S13" i="3"/>
  <c r="Q13" i="3"/>
  <c r="K13" i="3"/>
  <c r="AH12" i="3"/>
  <c r="V12" i="3"/>
  <c r="AG12" i="3" s="1"/>
  <c r="T12" i="3"/>
  <c r="X12" i="3" s="1"/>
  <c r="Z12" i="3" s="1"/>
  <c r="S12" i="3"/>
  <c r="Q12" i="3"/>
  <c r="K12" i="3"/>
  <c r="AH11" i="3"/>
  <c r="AG11" i="3"/>
  <c r="V11" i="3"/>
  <c r="W11" i="3" s="1"/>
  <c r="T11" i="3"/>
  <c r="X11" i="3" s="1"/>
  <c r="Z11" i="3" s="1"/>
  <c r="S11" i="3"/>
  <c r="Q11" i="3"/>
  <c r="K11" i="3"/>
  <c r="AH10" i="3"/>
  <c r="AG10" i="3"/>
  <c r="V10" i="3"/>
  <c r="W10" i="3" s="1"/>
  <c r="T10" i="3"/>
  <c r="X10" i="3" s="1"/>
  <c r="Z10" i="3" s="1"/>
  <c r="S10" i="3"/>
  <c r="Q10" i="3"/>
  <c r="K10" i="3"/>
  <c r="AH9" i="3"/>
  <c r="AG9" i="3"/>
  <c r="V9" i="3"/>
  <c r="W9" i="3" s="1"/>
  <c r="T9" i="3"/>
  <c r="X9" i="3" s="1"/>
  <c r="Z9" i="3" s="1"/>
  <c r="S9" i="3"/>
  <c r="Q9" i="3"/>
  <c r="K9" i="3"/>
  <c r="AH8" i="3"/>
  <c r="V8" i="3"/>
  <c r="AG8" i="3" s="1"/>
  <c r="T8" i="3"/>
  <c r="X8" i="3" s="1"/>
  <c r="Z8" i="3" s="1"/>
  <c r="S8" i="3"/>
  <c r="Q8" i="3"/>
  <c r="K8" i="3"/>
  <c r="AH7" i="3"/>
  <c r="V7" i="3"/>
  <c r="W7" i="3" s="1"/>
  <c r="T7" i="3"/>
  <c r="X7" i="3" s="1"/>
  <c r="Z7" i="3" s="1"/>
  <c r="S7" i="3"/>
  <c r="Q7" i="3"/>
  <c r="K7" i="3"/>
  <c r="AH6" i="3"/>
  <c r="V6" i="3"/>
  <c r="AG6" i="3" s="1"/>
  <c r="T6" i="3"/>
  <c r="X6" i="3" s="1"/>
  <c r="Z6" i="3" s="1"/>
  <c r="S6" i="3"/>
  <c r="Q6" i="3"/>
  <c r="K6" i="3"/>
  <c r="AH5" i="3"/>
  <c r="V5" i="3"/>
  <c r="W5" i="3" s="1"/>
  <c r="T5" i="3"/>
  <c r="X5" i="3" s="1"/>
  <c r="Z5" i="3" s="1"/>
  <c r="S5" i="3"/>
  <c r="Q5" i="3"/>
  <c r="K5" i="3"/>
  <c r="AH4" i="3"/>
  <c r="V4" i="3"/>
  <c r="AG4" i="3" s="1"/>
  <c r="T4" i="3"/>
  <c r="X4" i="3" s="1"/>
  <c r="Z4" i="3" s="1"/>
  <c r="S4" i="3"/>
  <c r="Q4" i="3"/>
  <c r="K4" i="3"/>
  <c r="AH3" i="3"/>
  <c r="V3" i="3"/>
  <c r="W3" i="3" s="1"/>
  <c r="T3" i="3"/>
  <c r="X3" i="3" s="1"/>
  <c r="Z3" i="3" s="1"/>
  <c r="S3" i="3"/>
  <c r="Q3" i="3"/>
  <c r="K3" i="3"/>
  <c r="AH2" i="3"/>
  <c r="V2" i="3"/>
  <c r="AG2" i="3" s="1"/>
  <c r="T2" i="3"/>
  <c r="X2" i="3" s="1"/>
  <c r="Z2" i="3" s="1"/>
  <c r="S2" i="3"/>
  <c r="Q2" i="3"/>
  <c r="AL267" i="2"/>
  <c r="AN267" i="2" s="1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H260" i="2"/>
  <c r="AK260" i="2" s="1"/>
  <c r="AL259" i="2"/>
  <c r="AN259" i="2" s="1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H254" i="2"/>
  <c r="AK254" i="2" s="1"/>
  <c r="AL253" i="2"/>
  <c r="AH253" i="2"/>
  <c r="AK253" i="2" s="1"/>
  <c r="AL252" i="2"/>
  <c r="AN252" i="2" s="1"/>
  <c r="AH252" i="2"/>
  <c r="AK252" i="2" s="1"/>
  <c r="AL251" i="2"/>
  <c r="AH251" i="2"/>
  <c r="AK251" i="2" s="1"/>
  <c r="AL250" i="2"/>
  <c r="AN250" i="2" s="1"/>
  <c r="AI250" i="2"/>
  <c r="AH250" i="2"/>
  <c r="AK250" i="2" s="1"/>
  <c r="AL249" i="2"/>
  <c r="AI249" i="2"/>
  <c r="AH249" i="2"/>
  <c r="AK249" i="2" s="1"/>
  <c r="AL248" i="2"/>
  <c r="AN248" i="2" s="1"/>
  <c r="AI248" i="2"/>
  <c r="AH248" i="2"/>
  <c r="AK248" i="2" s="1"/>
  <c r="AL247" i="2"/>
  <c r="AI247" i="2"/>
  <c r="AH247" i="2"/>
  <c r="AK247" i="2" s="1"/>
  <c r="AL246" i="2"/>
  <c r="AN246" i="2" s="1"/>
  <c r="AI246" i="2"/>
  <c r="AH246" i="2"/>
  <c r="AK246" i="2" s="1"/>
  <c r="AL245" i="2"/>
  <c r="AI245" i="2"/>
  <c r="AH245" i="2"/>
  <c r="AK245" i="2" s="1"/>
  <c r="AL244" i="2"/>
  <c r="AN244" i="2" s="1"/>
  <c r="AI244" i="2"/>
  <c r="AH244" i="2"/>
  <c r="AK244" i="2" s="1"/>
  <c r="AL243" i="2"/>
  <c r="AI243" i="2"/>
  <c r="AH243" i="2"/>
  <c r="AK243" i="2" s="1"/>
  <c r="AL242" i="2"/>
  <c r="AN242" i="2" s="1"/>
  <c r="AH242" i="2"/>
  <c r="AK242" i="2" s="1"/>
  <c r="AL241" i="2"/>
  <c r="AH241" i="2"/>
  <c r="AK241" i="2" s="1"/>
  <c r="AL240" i="2"/>
  <c r="AN240" i="2" s="1"/>
  <c r="AH240" i="2"/>
  <c r="AK240" i="2" s="1"/>
  <c r="AL239" i="2"/>
  <c r="AI239" i="2"/>
  <c r="AH239" i="2"/>
  <c r="AK239" i="2" s="1"/>
  <c r="AL238" i="2"/>
  <c r="AN238" i="2" s="1"/>
  <c r="AI238" i="2"/>
  <c r="AH238" i="2"/>
  <c r="AK238" i="2" s="1"/>
  <c r="AL237" i="2"/>
  <c r="AI237" i="2"/>
  <c r="AH237" i="2"/>
  <c r="AK237" i="2" s="1"/>
  <c r="AL236" i="2"/>
  <c r="AN236" i="2" s="1"/>
  <c r="AI236" i="2"/>
  <c r="AH236" i="2"/>
  <c r="AK236" i="2" s="1"/>
  <c r="AL235" i="2"/>
  <c r="AI235" i="2"/>
  <c r="AH235" i="2"/>
  <c r="AK235" i="2" s="1"/>
  <c r="AL234" i="2"/>
  <c r="AN234" i="2" s="1"/>
  <c r="AI234" i="2"/>
  <c r="AH234" i="2"/>
  <c r="AK234" i="2" s="1"/>
  <c r="AL233" i="2"/>
  <c r="AI233" i="2"/>
  <c r="AH233" i="2"/>
  <c r="AK233" i="2" s="1"/>
  <c r="AL232" i="2"/>
  <c r="AN232" i="2" s="1"/>
  <c r="AI232" i="2"/>
  <c r="AH232" i="2"/>
  <c r="AK232" i="2" s="1"/>
  <c r="AL231" i="2"/>
  <c r="AI231" i="2"/>
  <c r="AH231" i="2"/>
  <c r="AK231" i="2" s="1"/>
  <c r="AL230" i="2"/>
  <c r="AN230" i="2" s="1"/>
  <c r="AI230" i="2"/>
  <c r="AH230" i="2"/>
  <c r="AK230" i="2" s="1"/>
  <c r="AL229" i="2"/>
  <c r="AI229" i="2"/>
  <c r="AH229" i="2"/>
  <c r="AK229" i="2" s="1"/>
  <c r="AL228" i="2"/>
  <c r="AN228" i="2" s="1"/>
  <c r="AI228" i="2"/>
  <c r="AH228" i="2"/>
  <c r="AK228" i="2" s="1"/>
  <c r="AL227" i="2"/>
  <c r="AI227" i="2"/>
  <c r="AH227" i="2"/>
  <c r="AK227" i="2" s="1"/>
  <c r="AL226" i="2"/>
  <c r="AN226" i="2" s="1"/>
  <c r="AI226" i="2"/>
  <c r="AH226" i="2"/>
  <c r="AK226" i="2" s="1"/>
  <c r="AL225" i="2"/>
  <c r="AI225" i="2"/>
  <c r="AH225" i="2"/>
  <c r="AK225" i="2" s="1"/>
  <c r="AL224" i="2"/>
  <c r="AN224" i="2" s="1"/>
  <c r="AI224" i="2"/>
  <c r="AH224" i="2"/>
  <c r="AK224" i="2" s="1"/>
  <c r="AL223" i="2"/>
  <c r="AI223" i="2"/>
  <c r="AH223" i="2"/>
  <c r="AL222" i="2"/>
  <c r="AI222" i="2"/>
  <c r="AH222" i="2"/>
  <c r="AL221" i="2"/>
  <c r="AI221" i="2"/>
  <c r="AH221" i="2"/>
  <c r="AL220" i="2"/>
  <c r="AI220" i="2"/>
  <c r="AH220" i="2"/>
  <c r="AL219" i="2"/>
  <c r="AI219" i="2"/>
  <c r="AH219" i="2"/>
  <c r="AL218" i="2"/>
  <c r="AI218" i="2"/>
  <c r="AH218" i="2"/>
  <c r="AL217" i="2"/>
  <c r="AI217" i="2"/>
  <c r="AH217" i="2"/>
  <c r="AL216" i="2"/>
  <c r="AI216" i="2"/>
  <c r="AH216" i="2"/>
  <c r="AL215" i="2"/>
  <c r="AI215" i="2"/>
  <c r="AH215" i="2"/>
  <c r="AL214" i="2"/>
  <c r="AI214" i="2"/>
  <c r="AH214" i="2"/>
  <c r="AL213" i="2"/>
  <c r="AI213" i="2"/>
  <c r="AH213" i="2"/>
  <c r="AL212" i="2"/>
  <c r="AI212" i="2"/>
  <c r="AH212" i="2"/>
  <c r="AL211" i="2"/>
  <c r="AI211" i="2"/>
  <c r="AH211" i="2"/>
  <c r="AL210" i="2"/>
  <c r="AI210" i="2"/>
  <c r="AH210" i="2"/>
  <c r="AL209" i="2"/>
  <c r="AI209" i="2"/>
  <c r="AH209" i="2"/>
  <c r="AL208" i="2"/>
  <c r="AI208" i="2"/>
  <c r="AH208" i="2"/>
  <c r="AL207" i="2"/>
  <c r="AI207" i="2"/>
  <c r="AH207" i="2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N203" i="2" s="1"/>
  <c r="AI203" i="2"/>
  <c r="AH203" i="2"/>
  <c r="AK203" i="2" s="1"/>
  <c r="W200" i="2"/>
  <c r="V200" i="2"/>
  <c r="AG200" i="2" s="1"/>
  <c r="T200" i="2"/>
  <c r="X200" i="2" s="1"/>
  <c r="Z200" i="2" s="1"/>
  <c r="S200" i="2"/>
  <c r="Q200" i="2"/>
  <c r="K200" i="2"/>
  <c r="V199" i="2"/>
  <c r="W199" i="2" s="1"/>
  <c r="T199" i="2"/>
  <c r="X199" i="2" s="1"/>
  <c r="Z199" i="2" s="1"/>
  <c r="S199" i="2"/>
  <c r="Q199" i="2"/>
  <c r="V198" i="2"/>
  <c r="W198" i="2" s="1"/>
  <c r="T198" i="2"/>
  <c r="X198" i="2" s="1"/>
  <c r="Z198" i="2" s="1"/>
  <c r="S198" i="2"/>
  <c r="Q198" i="2"/>
  <c r="V197" i="2"/>
  <c r="W197" i="2" s="1"/>
  <c r="T197" i="2"/>
  <c r="X197" i="2" s="1"/>
  <c r="Z197" i="2" s="1"/>
  <c r="S197" i="2"/>
  <c r="Q197" i="2"/>
  <c r="W196" i="2"/>
  <c r="V196" i="2"/>
  <c r="T196" i="2"/>
  <c r="X196" i="2" s="1"/>
  <c r="Z196" i="2" s="1"/>
  <c r="S196" i="2"/>
  <c r="Q196" i="2"/>
  <c r="W195" i="2"/>
  <c r="V195" i="2"/>
  <c r="T195" i="2"/>
  <c r="X195" i="2" s="1"/>
  <c r="Z195" i="2" s="1"/>
  <c r="S195" i="2"/>
  <c r="Q195" i="2"/>
  <c r="W194" i="2"/>
  <c r="V194" i="2"/>
  <c r="T194" i="2"/>
  <c r="X194" i="2" s="1"/>
  <c r="Z194" i="2" s="1"/>
  <c r="S194" i="2"/>
  <c r="Q194" i="2"/>
  <c r="W193" i="2"/>
  <c r="V193" i="2"/>
  <c r="T193" i="2"/>
  <c r="X193" i="2" s="1"/>
  <c r="Z193" i="2" s="1"/>
  <c r="S193" i="2"/>
  <c r="Q193" i="2"/>
  <c r="W192" i="2"/>
  <c r="V192" i="2"/>
  <c r="T192" i="2"/>
  <c r="X192" i="2" s="1"/>
  <c r="Z192" i="2" s="1"/>
  <c r="S192" i="2"/>
  <c r="Q192" i="2"/>
  <c r="W191" i="2"/>
  <c r="V191" i="2"/>
  <c r="T191" i="2"/>
  <c r="X191" i="2" s="1"/>
  <c r="Z191" i="2" s="1"/>
  <c r="S191" i="2"/>
  <c r="Q191" i="2"/>
  <c r="W190" i="2"/>
  <c r="V190" i="2"/>
  <c r="T190" i="2"/>
  <c r="X190" i="2" s="1"/>
  <c r="Z190" i="2" s="1"/>
  <c r="S190" i="2"/>
  <c r="Q190" i="2"/>
  <c r="W189" i="2"/>
  <c r="V189" i="2"/>
  <c r="T189" i="2"/>
  <c r="X189" i="2" s="1"/>
  <c r="Z189" i="2" s="1"/>
  <c r="S189" i="2"/>
  <c r="Q189" i="2"/>
  <c r="W188" i="2"/>
  <c r="V188" i="2"/>
  <c r="T188" i="2"/>
  <c r="X188" i="2" s="1"/>
  <c r="Z188" i="2" s="1"/>
  <c r="S188" i="2"/>
  <c r="Q188" i="2"/>
  <c r="W187" i="2"/>
  <c r="V187" i="2"/>
  <c r="T187" i="2"/>
  <c r="X187" i="2" s="1"/>
  <c r="Z187" i="2" s="1"/>
  <c r="S187" i="2"/>
  <c r="Q187" i="2"/>
  <c r="W186" i="2"/>
  <c r="V186" i="2"/>
  <c r="T186" i="2"/>
  <c r="X186" i="2" s="1"/>
  <c r="Z186" i="2" s="1"/>
  <c r="S186" i="2"/>
  <c r="Q186" i="2"/>
  <c r="W185" i="2"/>
  <c r="V185" i="2"/>
  <c r="T185" i="2"/>
  <c r="X185" i="2" s="1"/>
  <c r="Z185" i="2" s="1"/>
  <c r="S185" i="2"/>
  <c r="Q185" i="2"/>
  <c r="W184" i="2"/>
  <c r="V184" i="2"/>
  <c r="T184" i="2"/>
  <c r="X184" i="2" s="1"/>
  <c r="Z184" i="2" s="1"/>
  <c r="S184" i="2"/>
  <c r="Q184" i="2"/>
  <c r="W183" i="2"/>
  <c r="V183" i="2"/>
  <c r="T183" i="2"/>
  <c r="X183" i="2" s="1"/>
  <c r="Z183" i="2" s="1"/>
  <c r="S183" i="2"/>
  <c r="Q183" i="2"/>
  <c r="W182" i="2"/>
  <c r="V182" i="2"/>
  <c r="T182" i="2"/>
  <c r="X182" i="2" s="1"/>
  <c r="Z182" i="2" s="1"/>
  <c r="S182" i="2"/>
  <c r="Q182" i="2"/>
  <c r="W181" i="2"/>
  <c r="V181" i="2"/>
  <c r="T181" i="2"/>
  <c r="X181" i="2" s="1"/>
  <c r="Z181" i="2" s="1"/>
  <c r="S181" i="2"/>
  <c r="Q181" i="2"/>
  <c r="W180" i="2"/>
  <c r="V180" i="2"/>
  <c r="T180" i="2"/>
  <c r="X180" i="2" s="1"/>
  <c r="Z180" i="2" s="1"/>
  <c r="S180" i="2"/>
  <c r="Q180" i="2"/>
  <c r="W179" i="2"/>
  <c r="V179" i="2"/>
  <c r="T179" i="2"/>
  <c r="X179" i="2" s="1"/>
  <c r="Z179" i="2" s="1"/>
  <c r="S179" i="2"/>
  <c r="Q179" i="2"/>
  <c r="W178" i="2"/>
  <c r="V178" i="2"/>
  <c r="T178" i="2"/>
  <c r="X178" i="2" s="1"/>
  <c r="Z178" i="2" s="1"/>
  <c r="S178" i="2"/>
  <c r="Q178" i="2"/>
  <c r="W177" i="2"/>
  <c r="V177" i="2"/>
  <c r="T177" i="2"/>
  <c r="X177" i="2" s="1"/>
  <c r="Z177" i="2" s="1"/>
  <c r="S177" i="2"/>
  <c r="Q177" i="2"/>
  <c r="W176" i="2"/>
  <c r="V176" i="2"/>
  <c r="T176" i="2"/>
  <c r="X176" i="2" s="1"/>
  <c r="Z176" i="2" s="1"/>
  <c r="S176" i="2"/>
  <c r="Q176" i="2"/>
  <c r="W175" i="2"/>
  <c r="V175" i="2"/>
  <c r="T175" i="2"/>
  <c r="X175" i="2" s="1"/>
  <c r="Z175" i="2" s="1"/>
  <c r="S175" i="2"/>
  <c r="Q175" i="2"/>
  <c r="W174" i="2"/>
  <c r="V174" i="2"/>
  <c r="T174" i="2"/>
  <c r="X174" i="2" s="1"/>
  <c r="Z174" i="2" s="1"/>
  <c r="S174" i="2"/>
  <c r="Q174" i="2"/>
  <c r="W173" i="2"/>
  <c r="V173" i="2"/>
  <c r="T173" i="2"/>
  <c r="X173" i="2" s="1"/>
  <c r="Z173" i="2" s="1"/>
  <c r="S173" i="2"/>
  <c r="Q173" i="2"/>
  <c r="W172" i="2"/>
  <c r="V172" i="2"/>
  <c r="T172" i="2"/>
  <c r="X172" i="2" s="1"/>
  <c r="Z172" i="2" s="1"/>
  <c r="S172" i="2"/>
  <c r="Q172" i="2"/>
  <c r="W171" i="2"/>
  <c r="V171" i="2"/>
  <c r="T171" i="2"/>
  <c r="X171" i="2" s="1"/>
  <c r="Z171" i="2" s="1"/>
  <c r="S171" i="2"/>
  <c r="Q171" i="2"/>
  <c r="W170" i="2"/>
  <c r="V170" i="2"/>
  <c r="T170" i="2"/>
  <c r="X170" i="2" s="1"/>
  <c r="Z170" i="2" s="1"/>
  <c r="S170" i="2"/>
  <c r="Q170" i="2"/>
  <c r="W169" i="2"/>
  <c r="V169" i="2"/>
  <c r="T169" i="2"/>
  <c r="X169" i="2" s="1"/>
  <c r="Z169" i="2" s="1"/>
  <c r="S169" i="2"/>
  <c r="Q169" i="2"/>
  <c r="W168" i="2"/>
  <c r="V168" i="2"/>
  <c r="T168" i="2"/>
  <c r="X168" i="2" s="1"/>
  <c r="Z168" i="2" s="1"/>
  <c r="S168" i="2"/>
  <c r="Q168" i="2"/>
  <c r="W167" i="2"/>
  <c r="V167" i="2"/>
  <c r="T167" i="2"/>
  <c r="X167" i="2" s="1"/>
  <c r="Z167" i="2" s="1"/>
  <c r="S167" i="2"/>
  <c r="Q167" i="2"/>
  <c r="W166" i="2"/>
  <c r="V166" i="2"/>
  <c r="T166" i="2"/>
  <c r="X166" i="2" s="1"/>
  <c r="Z166" i="2" s="1"/>
  <c r="S166" i="2"/>
  <c r="Q166" i="2"/>
  <c r="W165" i="2"/>
  <c r="V165" i="2"/>
  <c r="T165" i="2"/>
  <c r="X165" i="2" s="1"/>
  <c r="Z165" i="2" s="1"/>
  <c r="S165" i="2"/>
  <c r="Q165" i="2"/>
  <c r="W164" i="2"/>
  <c r="V164" i="2"/>
  <c r="T164" i="2"/>
  <c r="X164" i="2" s="1"/>
  <c r="Z164" i="2" s="1"/>
  <c r="S164" i="2"/>
  <c r="Q164" i="2"/>
  <c r="W163" i="2"/>
  <c r="V163" i="2"/>
  <c r="T163" i="2"/>
  <c r="X163" i="2" s="1"/>
  <c r="Z163" i="2" s="1"/>
  <c r="S163" i="2"/>
  <c r="Q163" i="2"/>
  <c r="W162" i="2"/>
  <c r="V162" i="2"/>
  <c r="T162" i="2"/>
  <c r="X162" i="2" s="1"/>
  <c r="Z162" i="2" s="1"/>
  <c r="S162" i="2"/>
  <c r="Q162" i="2"/>
  <c r="W161" i="2"/>
  <c r="V161" i="2"/>
  <c r="T161" i="2"/>
  <c r="X161" i="2" s="1"/>
  <c r="Z161" i="2" s="1"/>
  <c r="S161" i="2"/>
  <c r="Q161" i="2"/>
  <c r="W160" i="2"/>
  <c r="V160" i="2"/>
  <c r="T160" i="2"/>
  <c r="X160" i="2" s="1"/>
  <c r="Z160" i="2" s="1"/>
  <c r="S160" i="2"/>
  <c r="Q160" i="2"/>
  <c r="W159" i="2"/>
  <c r="V159" i="2"/>
  <c r="T159" i="2"/>
  <c r="X159" i="2" s="1"/>
  <c r="Z159" i="2" s="1"/>
  <c r="S159" i="2"/>
  <c r="Q159" i="2"/>
  <c r="W158" i="2"/>
  <c r="V158" i="2"/>
  <c r="T158" i="2"/>
  <c r="X158" i="2" s="1"/>
  <c r="Z158" i="2" s="1"/>
  <c r="S158" i="2"/>
  <c r="Q158" i="2"/>
  <c r="W157" i="2"/>
  <c r="V157" i="2"/>
  <c r="T157" i="2"/>
  <c r="X157" i="2" s="1"/>
  <c r="Z157" i="2" s="1"/>
  <c r="S157" i="2"/>
  <c r="Q157" i="2"/>
  <c r="W156" i="2"/>
  <c r="V156" i="2"/>
  <c r="T156" i="2"/>
  <c r="X156" i="2" s="1"/>
  <c r="Z156" i="2" s="1"/>
  <c r="S156" i="2"/>
  <c r="Q156" i="2"/>
  <c r="W155" i="2"/>
  <c r="V155" i="2"/>
  <c r="T155" i="2"/>
  <c r="X155" i="2" s="1"/>
  <c r="Z155" i="2" s="1"/>
  <c r="S155" i="2"/>
  <c r="Q155" i="2"/>
  <c r="W154" i="2"/>
  <c r="V154" i="2"/>
  <c r="T154" i="2"/>
  <c r="X154" i="2" s="1"/>
  <c r="Z154" i="2" s="1"/>
  <c r="S154" i="2"/>
  <c r="Q154" i="2"/>
  <c r="W153" i="2"/>
  <c r="V153" i="2"/>
  <c r="T153" i="2"/>
  <c r="X153" i="2" s="1"/>
  <c r="Z153" i="2" s="1"/>
  <c r="S153" i="2"/>
  <c r="Q153" i="2"/>
  <c r="W152" i="2"/>
  <c r="V152" i="2"/>
  <c r="T152" i="2"/>
  <c r="X152" i="2" s="1"/>
  <c r="Z152" i="2" s="1"/>
  <c r="S152" i="2"/>
  <c r="Q152" i="2"/>
  <c r="W151" i="2"/>
  <c r="V151" i="2"/>
  <c r="T151" i="2"/>
  <c r="X151" i="2" s="1"/>
  <c r="Z151" i="2" s="1"/>
  <c r="S151" i="2"/>
  <c r="Q151" i="2"/>
  <c r="W150" i="2"/>
  <c r="V150" i="2"/>
  <c r="T150" i="2"/>
  <c r="X150" i="2" s="1"/>
  <c r="Z150" i="2" s="1"/>
  <c r="S150" i="2"/>
  <c r="Q150" i="2"/>
  <c r="W149" i="2"/>
  <c r="V149" i="2"/>
  <c r="T149" i="2"/>
  <c r="X149" i="2" s="1"/>
  <c r="Z149" i="2" s="1"/>
  <c r="S149" i="2"/>
  <c r="Q149" i="2"/>
  <c r="W148" i="2"/>
  <c r="V148" i="2"/>
  <c r="T148" i="2"/>
  <c r="X148" i="2" s="1"/>
  <c r="Z148" i="2" s="1"/>
  <c r="S148" i="2"/>
  <c r="Q148" i="2"/>
  <c r="W147" i="2"/>
  <c r="V147" i="2"/>
  <c r="T147" i="2"/>
  <c r="X147" i="2" s="1"/>
  <c r="Z147" i="2" s="1"/>
  <c r="S147" i="2"/>
  <c r="Q147" i="2"/>
  <c r="W146" i="2"/>
  <c r="V146" i="2"/>
  <c r="T146" i="2"/>
  <c r="X146" i="2" s="1"/>
  <c r="Z146" i="2" s="1"/>
  <c r="S146" i="2"/>
  <c r="Q146" i="2"/>
  <c r="W145" i="2"/>
  <c r="V145" i="2"/>
  <c r="T145" i="2"/>
  <c r="X145" i="2" s="1"/>
  <c r="Z145" i="2" s="1"/>
  <c r="S145" i="2"/>
  <c r="Q145" i="2"/>
  <c r="W144" i="2"/>
  <c r="V144" i="2"/>
  <c r="T144" i="2"/>
  <c r="X144" i="2" s="1"/>
  <c r="Z144" i="2" s="1"/>
  <c r="S144" i="2"/>
  <c r="Q144" i="2"/>
  <c r="W143" i="2"/>
  <c r="V143" i="2"/>
  <c r="T143" i="2"/>
  <c r="X143" i="2" s="1"/>
  <c r="Z143" i="2" s="1"/>
  <c r="S143" i="2"/>
  <c r="Q143" i="2"/>
  <c r="W142" i="2"/>
  <c r="V142" i="2"/>
  <c r="T142" i="2"/>
  <c r="X142" i="2" s="1"/>
  <c r="Z142" i="2" s="1"/>
  <c r="S142" i="2"/>
  <c r="Q142" i="2"/>
  <c r="W141" i="2"/>
  <c r="V141" i="2"/>
  <c r="T141" i="2"/>
  <c r="X141" i="2" s="1"/>
  <c r="Z141" i="2" s="1"/>
  <c r="S141" i="2"/>
  <c r="Q141" i="2"/>
  <c r="W140" i="2"/>
  <c r="V140" i="2"/>
  <c r="T140" i="2"/>
  <c r="X140" i="2" s="1"/>
  <c r="Z140" i="2" s="1"/>
  <c r="S140" i="2"/>
  <c r="Q140" i="2"/>
  <c r="W139" i="2"/>
  <c r="V139" i="2"/>
  <c r="T139" i="2"/>
  <c r="X139" i="2" s="1"/>
  <c r="Z139" i="2" s="1"/>
  <c r="S139" i="2"/>
  <c r="Q139" i="2"/>
  <c r="W138" i="2"/>
  <c r="V138" i="2"/>
  <c r="T138" i="2"/>
  <c r="X138" i="2" s="1"/>
  <c r="Z138" i="2" s="1"/>
  <c r="S138" i="2"/>
  <c r="Q138" i="2"/>
  <c r="W137" i="2"/>
  <c r="V137" i="2"/>
  <c r="T137" i="2"/>
  <c r="X137" i="2" s="1"/>
  <c r="Z137" i="2" s="1"/>
  <c r="S137" i="2"/>
  <c r="Q137" i="2"/>
  <c r="W136" i="2"/>
  <c r="V136" i="2"/>
  <c r="T136" i="2"/>
  <c r="X136" i="2" s="1"/>
  <c r="Z136" i="2" s="1"/>
  <c r="S136" i="2"/>
  <c r="Q136" i="2"/>
  <c r="W135" i="2"/>
  <c r="V135" i="2"/>
  <c r="T135" i="2"/>
  <c r="X135" i="2" s="1"/>
  <c r="Z135" i="2" s="1"/>
  <c r="S135" i="2"/>
  <c r="Q135" i="2"/>
  <c r="W134" i="2"/>
  <c r="V134" i="2"/>
  <c r="T134" i="2"/>
  <c r="X134" i="2" s="1"/>
  <c r="Z134" i="2" s="1"/>
  <c r="S134" i="2"/>
  <c r="Q134" i="2"/>
  <c r="W133" i="2"/>
  <c r="V133" i="2"/>
  <c r="T133" i="2"/>
  <c r="X133" i="2" s="1"/>
  <c r="Z133" i="2" s="1"/>
  <c r="S133" i="2"/>
  <c r="Q133" i="2"/>
  <c r="W132" i="2"/>
  <c r="V132" i="2"/>
  <c r="T132" i="2"/>
  <c r="X132" i="2" s="1"/>
  <c r="Z132" i="2" s="1"/>
  <c r="S132" i="2"/>
  <c r="Q132" i="2"/>
  <c r="W131" i="2"/>
  <c r="V131" i="2"/>
  <c r="T131" i="2"/>
  <c r="X131" i="2" s="1"/>
  <c r="Z131" i="2" s="1"/>
  <c r="S131" i="2"/>
  <c r="Q131" i="2"/>
  <c r="W130" i="2"/>
  <c r="V130" i="2"/>
  <c r="T130" i="2"/>
  <c r="X130" i="2" s="1"/>
  <c r="Z130" i="2" s="1"/>
  <c r="S130" i="2"/>
  <c r="Q130" i="2"/>
  <c r="W129" i="2"/>
  <c r="V129" i="2"/>
  <c r="T129" i="2"/>
  <c r="X129" i="2" s="1"/>
  <c r="Z129" i="2" s="1"/>
  <c r="S129" i="2"/>
  <c r="Q129" i="2"/>
  <c r="W128" i="2"/>
  <c r="V128" i="2"/>
  <c r="T128" i="2"/>
  <c r="X128" i="2" s="1"/>
  <c r="Z128" i="2" s="1"/>
  <c r="S128" i="2"/>
  <c r="Q128" i="2"/>
  <c r="W127" i="2"/>
  <c r="V127" i="2"/>
  <c r="T127" i="2"/>
  <c r="X127" i="2" s="1"/>
  <c r="Z127" i="2" s="1"/>
  <c r="S127" i="2"/>
  <c r="Q127" i="2"/>
  <c r="W126" i="2"/>
  <c r="V126" i="2"/>
  <c r="T126" i="2"/>
  <c r="X126" i="2" s="1"/>
  <c r="Z126" i="2" s="1"/>
  <c r="S126" i="2"/>
  <c r="Q126" i="2"/>
  <c r="W125" i="2"/>
  <c r="V125" i="2"/>
  <c r="T125" i="2"/>
  <c r="X125" i="2" s="1"/>
  <c r="Z125" i="2" s="1"/>
  <c r="S125" i="2"/>
  <c r="Q125" i="2"/>
  <c r="W124" i="2"/>
  <c r="V124" i="2"/>
  <c r="T124" i="2"/>
  <c r="X124" i="2" s="1"/>
  <c r="Z124" i="2" s="1"/>
  <c r="S124" i="2"/>
  <c r="Q124" i="2"/>
  <c r="W123" i="2"/>
  <c r="V123" i="2"/>
  <c r="T123" i="2"/>
  <c r="X123" i="2" s="1"/>
  <c r="Z123" i="2" s="1"/>
  <c r="S123" i="2"/>
  <c r="Q123" i="2"/>
  <c r="W122" i="2"/>
  <c r="V122" i="2"/>
  <c r="T122" i="2"/>
  <c r="X122" i="2" s="1"/>
  <c r="Z122" i="2" s="1"/>
  <c r="S122" i="2"/>
  <c r="Q122" i="2"/>
  <c r="W121" i="2"/>
  <c r="V121" i="2"/>
  <c r="T121" i="2"/>
  <c r="X121" i="2" s="1"/>
  <c r="Z121" i="2" s="1"/>
  <c r="S121" i="2"/>
  <c r="Q121" i="2"/>
  <c r="W120" i="2"/>
  <c r="V120" i="2"/>
  <c r="T120" i="2"/>
  <c r="X120" i="2" s="1"/>
  <c r="Z120" i="2" s="1"/>
  <c r="S120" i="2"/>
  <c r="Q120" i="2"/>
  <c r="W119" i="2"/>
  <c r="V119" i="2"/>
  <c r="T119" i="2"/>
  <c r="X119" i="2" s="1"/>
  <c r="Z119" i="2" s="1"/>
  <c r="S119" i="2"/>
  <c r="Q119" i="2"/>
  <c r="W118" i="2"/>
  <c r="V118" i="2"/>
  <c r="T118" i="2"/>
  <c r="X118" i="2" s="1"/>
  <c r="Z118" i="2" s="1"/>
  <c r="S118" i="2"/>
  <c r="Q118" i="2"/>
  <c r="W117" i="2"/>
  <c r="V117" i="2"/>
  <c r="T117" i="2"/>
  <c r="X117" i="2" s="1"/>
  <c r="Z117" i="2" s="1"/>
  <c r="S117" i="2"/>
  <c r="Q117" i="2"/>
  <c r="W116" i="2"/>
  <c r="V116" i="2"/>
  <c r="T116" i="2"/>
  <c r="X116" i="2" s="1"/>
  <c r="Z116" i="2" s="1"/>
  <c r="S116" i="2"/>
  <c r="Q116" i="2"/>
  <c r="W115" i="2"/>
  <c r="V115" i="2"/>
  <c r="T115" i="2"/>
  <c r="X115" i="2" s="1"/>
  <c r="Z115" i="2" s="1"/>
  <c r="S115" i="2"/>
  <c r="Q115" i="2"/>
  <c r="W114" i="2"/>
  <c r="V114" i="2"/>
  <c r="T114" i="2"/>
  <c r="X114" i="2" s="1"/>
  <c r="Z114" i="2" s="1"/>
  <c r="S114" i="2"/>
  <c r="Q114" i="2"/>
  <c r="W113" i="2"/>
  <c r="V113" i="2"/>
  <c r="T113" i="2"/>
  <c r="X113" i="2" s="1"/>
  <c r="Z113" i="2" s="1"/>
  <c r="S113" i="2"/>
  <c r="Q113" i="2"/>
  <c r="W112" i="2"/>
  <c r="V112" i="2"/>
  <c r="T112" i="2"/>
  <c r="X112" i="2" s="1"/>
  <c r="Z112" i="2" s="1"/>
  <c r="S112" i="2"/>
  <c r="Q112" i="2"/>
  <c r="W111" i="2"/>
  <c r="V111" i="2"/>
  <c r="T111" i="2"/>
  <c r="X111" i="2" s="1"/>
  <c r="Z111" i="2" s="1"/>
  <c r="S111" i="2"/>
  <c r="Q111" i="2"/>
  <c r="W110" i="2"/>
  <c r="V110" i="2"/>
  <c r="T110" i="2"/>
  <c r="X110" i="2" s="1"/>
  <c r="Z110" i="2" s="1"/>
  <c r="S110" i="2"/>
  <c r="Q110" i="2"/>
  <c r="W109" i="2"/>
  <c r="V109" i="2"/>
  <c r="T109" i="2"/>
  <c r="X109" i="2" s="1"/>
  <c r="Z109" i="2" s="1"/>
  <c r="S109" i="2"/>
  <c r="Q109" i="2"/>
  <c r="W108" i="2"/>
  <c r="V108" i="2"/>
  <c r="T108" i="2"/>
  <c r="X108" i="2" s="1"/>
  <c r="Z108" i="2" s="1"/>
  <c r="S108" i="2"/>
  <c r="Q108" i="2"/>
  <c r="W107" i="2"/>
  <c r="V107" i="2"/>
  <c r="T107" i="2"/>
  <c r="X107" i="2" s="1"/>
  <c r="Z107" i="2" s="1"/>
  <c r="S107" i="2"/>
  <c r="Q107" i="2"/>
  <c r="W106" i="2"/>
  <c r="V106" i="2"/>
  <c r="T106" i="2"/>
  <c r="X106" i="2" s="1"/>
  <c r="Z106" i="2" s="1"/>
  <c r="S106" i="2"/>
  <c r="Q106" i="2"/>
  <c r="W105" i="2"/>
  <c r="V105" i="2"/>
  <c r="T105" i="2"/>
  <c r="X105" i="2" s="1"/>
  <c r="Z105" i="2" s="1"/>
  <c r="S105" i="2"/>
  <c r="Q105" i="2"/>
  <c r="W104" i="2"/>
  <c r="V104" i="2"/>
  <c r="T104" i="2"/>
  <c r="X104" i="2" s="1"/>
  <c r="Z104" i="2" s="1"/>
  <c r="S104" i="2"/>
  <c r="Q104" i="2"/>
  <c r="W103" i="2"/>
  <c r="V103" i="2"/>
  <c r="T103" i="2"/>
  <c r="X103" i="2" s="1"/>
  <c r="Z103" i="2" s="1"/>
  <c r="S103" i="2"/>
  <c r="Q103" i="2"/>
  <c r="W102" i="2"/>
  <c r="V102" i="2"/>
  <c r="T102" i="2"/>
  <c r="X102" i="2" s="1"/>
  <c r="Z102" i="2" s="1"/>
  <c r="S102" i="2"/>
  <c r="Q102" i="2"/>
  <c r="W101" i="2"/>
  <c r="V101" i="2"/>
  <c r="T101" i="2"/>
  <c r="X101" i="2" s="1"/>
  <c r="Z101" i="2" s="1"/>
  <c r="S101" i="2"/>
  <c r="Q101" i="2"/>
  <c r="W100" i="2"/>
  <c r="V100" i="2"/>
  <c r="T100" i="2"/>
  <c r="X100" i="2" s="1"/>
  <c r="Z100" i="2" s="1"/>
  <c r="S100" i="2"/>
  <c r="Q100" i="2"/>
  <c r="W99" i="2"/>
  <c r="V99" i="2"/>
  <c r="T99" i="2"/>
  <c r="X99" i="2" s="1"/>
  <c r="Z99" i="2" s="1"/>
  <c r="S99" i="2"/>
  <c r="Q99" i="2"/>
  <c r="W98" i="2"/>
  <c r="V98" i="2"/>
  <c r="T98" i="2"/>
  <c r="X98" i="2" s="1"/>
  <c r="Z98" i="2" s="1"/>
  <c r="S98" i="2"/>
  <c r="Q98" i="2"/>
  <c r="W97" i="2"/>
  <c r="V97" i="2"/>
  <c r="T97" i="2"/>
  <c r="X97" i="2" s="1"/>
  <c r="Z97" i="2" s="1"/>
  <c r="S97" i="2"/>
  <c r="Q97" i="2"/>
  <c r="W96" i="2"/>
  <c r="V96" i="2"/>
  <c r="T96" i="2"/>
  <c r="X96" i="2" s="1"/>
  <c r="Z96" i="2" s="1"/>
  <c r="S96" i="2"/>
  <c r="Q96" i="2"/>
  <c r="W95" i="2"/>
  <c r="V95" i="2"/>
  <c r="T95" i="2"/>
  <c r="X95" i="2" s="1"/>
  <c r="Z95" i="2" s="1"/>
  <c r="S95" i="2"/>
  <c r="Q95" i="2"/>
  <c r="W94" i="2"/>
  <c r="V94" i="2"/>
  <c r="T94" i="2"/>
  <c r="X94" i="2" s="1"/>
  <c r="Z94" i="2" s="1"/>
  <c r="S94" i="2"/>
  <c r="Q94" i="2"/>
  <c r="W93" i="2"/>
  <c r="V93" i="2"/>
  <c r="T93" i="2"/>
  <c r="X93" i="2" s="1"/>
  <c r="Z93" i="2" s="1"/>
  <c r="S93" i="2"/>
  <c r="Q93" i="2"/>
  <c r="W92" i="2"/>
  <c r="V92" i="2"/>
  <c r="T92" i="2"/>
  <c r="X92" i="2" s="1"/>
  <c r="Z92" i="2" s="1"/>
  <c r="S92" i="2"/>
  <c r="Q92" i="2"/>
  <c r="W91" i="2"/>
  <c r="V91" i="2"/>
  <c r="T91" i="2"/>
  <c r="X91" i="2" s="1"/>
  <c r="Z91" i="2" s="1"/>
  <c r="S91" i="2"/>
  <c r="Q91" i="2"/>
  <c r="W90" i="2"/>
  <c r="V90" i="2"/>
  <c r="T90" i="2"/>
  <c r="X90" i="2" s="1"/>
  <c r="Z90" i="2" s="1"/>
  <c r="S90" i="2"/>
  <c r="Q90" i="2"/>
  <c r="W89" i="2"/>
  <c r="V89" i="2"/>
  <c r="T89" i="2"/>
  <c r="X89" i="2" s="1"/>
  <c r="Z89" i="2" s="1"/>
  <c r="S89" i="2"/>
  <c r="Q89" i="2"/>
  <c r="W88" i="2"/>
  <c r="V88" i="2"/>
  <c r="T88" i="2"/>
  <c r="X88" i="2" s="1"/>
  <c r="Z88" i="2" s="1"/>
  <c r="S88" i="2"/>
  <c r="Q88" i="2"/>
  <c r="AG87" i="2"/>
  <c r="V87" i="2"/>
  <c r="W87" i="2" s="1"/>
  <c r="T87" i="2"/>
  <c r="X87" i="2" s="1"/>
  <c r="Z87" i="2" s="1"/>
  <c r="S87" i="2"/>
  <c r="Q87" i="2"/>
  <c r="K87" i="2"/>
  <c r="AG86" i="2"/>
  <c r="V86" i="2"/>
  <c r="W86" i="2" s="1"/>
  <c r="T86" i="2"/>
  <c r="X86" i="2" s="1"/>
  <c r="Z86" i="2" s="1"/>
  <c r="S86" i="2"/>
  <c r="Q86" i="2"/>
  <c r="K86" i="2"/>
  <c r="AG85" i="2"/>
  <c r="V85" i="2"/>
  <c r="W85" i="2" s="1"/>
  <c r="T85" i="2"/>
  <c r="X85" i="2" s="1"/>
  <c r="Z85" i="2" s="1"/>
  <c r="S85" i="2"/>
  <c r="Q85" i="2"/>
  <c r="K85" i="2"/>
  <c r="AG84" i="2"/>
  <c r="W84" i="2"/>
  <c r="V84" i="2"/>
  <c r="T84" i="2"/>
  <c r="X84" i="2" s="1"/>
  <c r="Z84" i="2" s="1"/>
  <c r="S84" i="2"/>
  <c r="Q84" i="2"/>
  <c r="K84" i="2"/>
  <c r="AG83" i="2"/>
  <c r="V83" i="2"/>
  <c r="W83" i="2" s="1"/>
  <c r="T83" i="2"/>
  <c r="X83" i="2" s="1"/>
  <c r="Z83" i="2" s="1"/>
  <c r="S83" i="2"/>
  <c r="Q83" i="2"/>
  <c r="K83" i="2"/>
  <c r="V82" i="2"/>
  <c r="AG82" i="2" s="1"/>
  <c r="T82" i="2"/>
  <c r="X82" i="2" s="1"/>
  <c r="Z82" i="2" s="1"/>
  <c r="S82" i="2"/>
  <c r="Q82" i="2"/>
  <c r="K82" i="2"/>
  <c r="V81" i="2"/>
  <c r="W81" i="2" s="1"/>
  <c r="T81" i="2"/>
  <c r="X81" i="2" s="1"/>
  <c r="Z81" i="2" s="1"/>
  <c r="S81" i="2"/>
  <c r="Q81" i="2"/>
  <c r="K81" i="2"/>
  <c r="AG80" i="2"/>
  <c r="W80" i="2"/>
  <c r="V80" i="2"/>
  <c r="T80" i="2"/>
  <c r="X80" i="2" s="1"/>
  <c r="Z80" i="2" s="1"/>
  <c r="S80" i="2"/>
  <c r="Q80" i="2"/>
  <c r="K80" i="2"/>
  <c r="AG79" i="2"/>
  <c r="V79" i="2"/>
  <c r="W79" i="2" s="1"/>
  <c r="T79" i="2"/>
  <c r="X79" i="2" s="1"/>
  <c r="Z79" i="2" s="1"/>
  <c r="S79" i="2"/>
  <c r="Q79" i="2"/>
  <c r="K79" i="2"/>
  <c r="V78" i="2"/>
  <c r="AG78" i="2" s="1"/>
  <c r="T78" i="2"/>
  <c r="X78" i="2" s="1"/>
  <c r="Z78" i="2" s="1"/>
  <c r="S78" i="2"/>
  <c r="Q78" i="2"/>
  <c r="K78" i="2"/>
  <c r="V77" i="2"/>
  <c r="W77" i="2" s="1"/>
  <c r="T77" i="2"/>
  <c r="X77" i="2" s="1"/>
  <c r="Z77" i="2" s="1"/>
  <c r="S77" i="2"/>
  <c r="Q77" i="2"/>
  <c r="K77" i="2"/>
  <c r="AG76" i="2"/>
  <c r="W76" i="2"/>
  <c r="V76" i="2"/>
  <c r="T76" i="2"/>
  <c r="X76" i="2" s="1"/>
  <c r="Z76" i="2" s="1"/>
  <c r="S76" i="2"/>
  <c r="Q76" i="2"/>
  <c r="K76" i="2"/>
  <c r="AG75" i="2"/>
  <c r="V75" i="2"/>
  <c r="W75" i="2" s="1"/>
  <c r="T75" i="2"/>
  <c r="X75" i="2" s="1"/>
  <c r="Z75" i="2" s="1"/>
  <c r="S75" i="2"/>
  <c r="Q75" i="2"/>
  <c r="K75" i="2"/>
  <c r="V74" i="2"/>
  <c r="AG74" i="2" s="1"/>
  <c r="T74" i="2"/>
  <c r="X74" i="2" s="1"/>
  <c r="Z74" i="2" s="1"/>
  <c r="S74" i="2"/>
  <c r="Q74" i="2"/>
  <c r="K74" i="2"/>
  <c r="V73" i="2"/>
  <c r="W73" i="2" s="1"/>
  <c r="T73" i="2"/>
  <c r="X73" i="2" s="1"/>
  <c r="Z73" i="2" s="1"/>
  <c r="S73" i="2"/>
  <c r="Q73" i="2"/>
  <c r="K73" i="2"/>
  <c r="AG72" i="2"/>
  <c r="W72" i="2"/>
  <c r="V72" i="2"/>
  <c r="T72" i="2"/>
  <c r="X72" i="2" s="1"/>
  <c r="Z72" i="2" s="1"/>
  <c r="S72" i="2"/>
  <c r="Q72" i="2"/>
  <c r="K72" i="2"/>
  <c r="AG71" i="2"/>
  <c r="V71" i="2"/>
  <c r="W71" i="2" s="1"/>
  <c r="T71" i="2"/>
  <c r="X71" i="2" s="1"/>
  <c r="Z71" i="2" s="1"/>
  <c r="S71" i="2"/>
  <c r="Q71" i="2"/>
  <c r="K71" i="2"/>
  <c r="V70" i="2"/>
  <c r="AG70" i="2" s="1"/>
  <c r="T70" i="2"/>
  <c r="X70" i="2" s="1"/>
  <c r="Z70" i="2" s="1"/>
  <c r="S70" i="2"/>
  <c r="Q70" i="2"/>
  <c r="K70" i="2"/>
  <c r="V69" i="2"/>
  <c r="W69" i="2" s="1"/>
  <c r="T69" i="2"/>
  <c r="X69" i="2" s="1"/>
  <c r="Z69" i="2" s="1"/>
  <c r="S69" i="2"/>
  <c r="Q69" i="2"/>
  <c r="K69" i="2"/>
  <c r="AG68" i="2"/>
  <c r="W68" i="2"/>
  <c r="V68" i="2"/>
  <c r="T68" i="2"/>
  <c r="X68" i="2" s="1"/>
  <c r="Z68" i="2" s="1"/>
  <c r="S68" i="2"/>
  <c r="Q68" i="2"/>
  <c r="K68" i="2"/>
  <c r="AG67" i="2"/>
  <c r="V67" i="2"/>
  <c r="W67" i="2" s="1"/>
  <c r="T67" i="2"/>
  <c r="X67" i="2" s="1"/>
  <c r="Z67" i="2" s="1"/>
  <c r="S67" i="2"/>
  <c r="Q67" i="2"/>
  <c r="K67" i="2"/>
  <c r="V66" i="2"/>
  <c r="AG66" i="2" s="1"/>
  <c r="T66" i="2"/>
  <c r="X66" i="2" s="1"/>
  <c r="Z66" i="2" s="1"/>
  <c r="S66" i="2"/>
  <c r="Q66" i="2"/>
  <c r="K66" i="2"/>
  <c r="V65" i="2"/>
  <c r="W65" i="2" s="1"/>
  <c r="T65" i="2"/>
  <c r="X65" i="2" s="1"/>
  <c r="Z65" i="2" s="1"/>
  <c r="S65" i="2"/>
  <c r="Q65" i="2"/>
  <c r="K65" i="2"/>
  <c r="AG64" i="2"/>
  <c r="W64" i="2"/>
  <c r="V64" i="2"/>
  <c r="T64" i="2"/>
  <c r="X64" i="2" s="1"/>
  <c r="Z64" i="2" s="1"/>
  <c r="S64" i="2"/>
  <c r="Q64" i="2"/>
  <c r="K64" i="2"/>
  <c r="AG63" i="2"/>
  <c r="V63" i="2"/>
  <c r="W63" i="2" s="1"/>
  <c r="T63" i="2"/>
  <c r="X63" i="2" s="1"/>
  <c r="Z63" i="2" s="1"/>
  <c r="S63" i="2"/>
  <c r="Q63" i="2"/>
  <c r="K63" i="2"/>
  <c r="V62" i="2"/>
  <c r="AG62" i="2" s="1"/>
  <c r="T62" i="2"/>
  <c r="X62" i="2" s="1"/>
  <c r="Z62" i="2" s="1"/>
  <c r="S62" i="2"/>
  <c r="Q62" i="2"/>
  <c r="K62" i="2"/>
  <c r="V61" i="2"/>
  <c r="W61" i="2" s="1"/>
  <c r="T61" i="2"/>
  <c r="X61" i="2" s="1"/>
  <c r="Z61" i="2" s="1"/>
  <c r="S61" i="2"/>
  <c r="Q61" i="2"/>
  <c r="K61" i="2"/>
  <c r="AG60" i="2"/>
  <c r="W60" i="2"/>
  <c r="V60" i="2"/>
  <c r="T60" i="2"/>
  <c r="X60" i="2" s="1"/>
  <c r="Z60" i="2" s="1"/>
  <c r="S60" i="2"/>
  <c r="Q60" i="2"/>
  <c r="K60" i="2"/>
  <c r="AG59" i="2"/>
  <c r="V59" i="2"/>
  <c r="W59" i="2" s="1"/>
  <c r="T59" i="2"/>
  <c r="X59" i="2" s="1"/>
  <c r="Z59" i="2" s="1"/>
  <c r="S59" i="2"/>
  <c r="Q59" i="2"/>
  <c r="K59" i="2"/>
  <c r="V58" i="2"/>
  <c r="AG58" i="2" s="1"/>
  <c r="T58" i="2"/>
  <c r="X58" i="2" s="1"/>
  <c r="Z58" i="2" s="1"/>
  <c r="S58" i="2"/>
  <c r="Q58" i="2"/>
  <c r="K58" i="2"/>
  <c r="V57" i="2"/>
  <c r="W57" i="2" s="1"/>
  <c r="T57" i="2"/>
  <c r="X57" i="2" s="1"/>
  <c r="Z57" i="2" s="1"/>
  <c r="S57" i="2"/>
  <c r="Q57" i="2"/>
  <c r="K57" i="2"/>
  <c r="AG56" i="2"/>
  <c r="W56" i="2"/>
  <c r="V56" i="2"/>
  <c r="T56" i="2"/>
  <c r="X56" i="2" s="1"/>
  <c r="Z56" i="2" s="1"/>
  <c r="S56" i="2"/>
  <c r="Q56" i="2"/>
  <c r="K56" i="2"/>
  <c r="AG55" i="2"/>
  <c r="V55" i="2"/>
  <c r="W55" i="2" s="1"/>
  <c r="T55" i="2"/>
  <c r="X55" i="2" s="1"/>
  <c r="Z55" i="2" s="1"/>
  <c r="S55" i="2"/>
  <c r="Q55" i="2"/>
  <c r="K55" i="2"/>
  <c r="V54" i="2"/>
  <c r="AG54" i="2" s="1"/>
  <c r="T54" i="2"/>
  <c r="X54" i="2" s="1"/>
  <c r="Z54" i="2" s="1"/>
  <c r="S54" i="2"/>
  <c r="Q54" i="2"/>
  <c r="K54" i="2"/>
  <c r="V53" i="2"/>
  <c r="W53" i="2" s="1"/>
  <c r="T53" i="2"/>
  <c r="X53" i="2" s="1"/>
  <c r="Z53" i="2" s="1"/>
  <c r="S53" i="2"/>
  <c r="Q53" i="2"/>
  <c r="K53" i="2"/>
  <c r="AG52" i="2"/>
  <c r="W52" i="2"/>
  <c r="V52" i="2"/>
  <c r="T52" i="2"/>
  <c r="X52" i="2" s="1"/>
  <c r="Z52" i="2" s="1"/>
  <c r="S52" i="2"/>
  <c r="Q52" i="2"/>
  <c r="K52" i="2"/>
  <c r="AG51" i="2"/>
  <c r="V51" i="2"/>
  <c r="W51" i="2" s="1"/>
  <c r="T51" i="2"/>
  <c r="X51" i="2" s="1"/>
  <c r="Z51" i="2" s="1"/>
  <c r="S51" i="2"/>
  <c r="Q51" i="2"/>
  <c r="K51" i="2"/>
  <c r="V50" i="2"/>
  <c r="AG50" i="2" s="1"/>
  <c r="T50" i="2"/>
  <c r="X50" i="2" s="1"/>
  <c r="Z50" i="2" s="1"/>
  <c r="S50" i="2"/>
  <c r="Q50" i="2"/>
  <c r="K50" i="2"/>
  <c r="V49" i="2"/>
  <c r="W49" i="2" s="1"/>
  <c r="T49" i="2"/>
  <c r="X49" i="2" s="1"/>
  <c r="Z49" i="2" s="1"/>
  <c r="S49" i="2"/>
  <c r="Q49" i="2"/>
  <c r="K49" i="2"/>
  <c r="AG48" i="2"/>
  <c r="W48" i="2"/>
  <c r="V48" i="2"/>
  <c r="T48" i="2"/>
  <c r="X48" i="2" s="1"/>
  <c r="Z48" i="2" s="1"/>
  <c r="S48" i="2"/>
  <c r="Q48" i="2"/>
  <c r="K48" i="2"/>
  <c r="AG47" i="2"/>
  <c r="V46" i="2"/>
  <c r="AG46" i="2" s="1"/>
  <c r="T46" i="2"/>
  <c r="X46" i="2" s="1"/>
  <c r="Z46" i="2" s="1"/>
  <c r="S46" i="2"/>
  <c r="Q46" i="2"/>
  <c r="K46" i="2"/>
  <c r="V45" i="2"/>
  <c r="W45" i="2" s="1"/>
  <c r="T45" i="2"/>
  <c r="X45" i="2" s="1"/>
  <c r="Z45" i="2" s="1"/>
  <c r="S45" i="2"/>
  <c r="Q45" i="2"/>
  <c r="K45" i="2"/>
  <c r="W44" i="2"/>
  <c r="V44" i="2"/>
  <c r="AG44" i="2" s="1"/>
  <c r="T44" i="2"/>
  <c r="X44" i="2" s="1"/>
  <c r="Z44" i="2" s="1"/>
  <c r="S44" i="2"/>
  <c r="Q44" i="2"/>
  <c r="K44" i="2"/>
  <c r="V43" i="2"/>
  <c r="W43" i="2" s="1"/>
  <c r="T43" i="2"/>
  <c r="X43" i="2" s="1"/>
  <c r="Z43" i="2" s="1"/>
  <c r="S43" i="2"/>
  <c r="Q43" i="2"/>
  <c r="K43" i="2"/>
  <c r="V42" i="2"/>
  <c r="AG42" i="2" s="1"/>
  <c r="T42" i="2"/>
  <c r="X42" i="2" s="1"/>
  <c r="Z42" i="2" s="1"/>
  <c r="S42" i="2"/>
  <c r="Q42" i="2"/>
  <c r="K42" i="2"/>
  <c r="V41" i="2"/>
  <c r="W41" i="2" s="1"/>
  <c r="T41" i="2"/>
  <c r="X41" i="2" s="1"/>
  <c r="Z41" i="2" s="1"/>
  <c r="S41" i="2"/>
  <c r="Q41" i="2"/>
  <c r="K41" i="2"/>
  <c r="AG40" i="2"/>
  <c r="W40" i="2"/>
  <c r="V40" i="2"/>
  <c r="T40" i="2"/>
  <c r="X40" i="2" s="1"/>
  <c r="Z40" i="2" s="1"/>
  <c r="S40" i="2"/>
  <c r="Q40" i="2"/>
  <c r="K40" i="2"/>
  <c r="V39" i="2"/>
  <c r="W39" i="2" s="1"/>
  <c r="T39" i="2"/>
  <c r="X39" i="2" s="1"/>
  <c r="Z39" i="2" s="1"/>
  <c r="S39" i="2"/>
  <c r="Q39" i="2"/>
  <c r="K39" i="2"/>
  <c r="V38" i="2"/>
  <c r="AG38" i="2" s="1"/>
  <c r="T38" i="2"/>
  <c r="X38" i="2" s="1"/>
  <c r="Z38" i="2" s="1"/>
  <c r="S38" i="2"/>
  <c r="Q38" i="2"/>
  <c r="K38" i="2"/>
  <c r="V37" i="2"/>
  <c r="W37" i="2" s="1"/>
  <c r="T37" i="2"/>
  <c r="X37" i="2" s="1"/>
  <c r="Z37" i="2" s="1"/>
  <c r="S37" i="2"/>
  <c r="Q37" i="2"/>
  <c r="K37" i="2"/>
  <c r="V36" i="2"/>
  <c r="AG36" i="2" s="1"/>
  <c r="T36" i="2"/>
  <c r="X36" i="2" s="1"/>
  <c r="Z36" i="2" s="1"/>
  <c r="S36" i="2"/>
  <c r="Q36" i="2"/>
  <c r="K36" i="2"/>
  <c r="AG35" i="2"/>
  <c r="V35" i="2"/>
  <c r="W35" i="2" s="1"/>
  <c r="T35" i="2"/>
  <c r="X35" i="2" s="1"/>
  <c r="Z35" i="2" s="1"/>
  <c r="S35" i="2"/>
  <c r="Q35" i="2"/>
  <c r="K35" i="2"/>
  <c r="V34" i="2"/>
  <c r="AG34" i="2" s="1"/>
  <c r="T34" i="2"/>
  <c r="X34" i="2" s="1"/>
  <c r="Z34" i="2" s="1"/>
  <c r="S34" i="2"/>
  <c r="Q34" i="2"/>
  <c r="K34" i="2"/>
  <c r="V33" i="2"/>
  <c r="W33" i="2" s="1"/>
  <c r="T33" i="2"/>
  <c r="X33" i="2" s="1"/>
  <c r="Z33" i="2" s="1"/>
  <c r="S33" i="2"/>
  <c r="Q33" i="2"/>
  <c r="K33" i="2"/>
  <c r="W32" i="2"/>
  <c r="V32" i="2"/>
  <c r="AG32" i="2" s="1"/>
  <c r="T32" i="2"/>
  <c r="X32" i="2" s="1"/>
  <c r="Z32" i="2" s="1"/>
  <c r="S32" i="2"/>
  <c r="Q32" i="2"/>
  <c r="K32" i="2"/>
  <c r="V31" i="2"/>
  <c r="W31" i="2" s="1"/>
  <c r="T31" i="2"/>
  <c r="X31" i="2" s="1"/>
  <c r="Z31" i="2" s="1"/>
  <c r="S31" i="2"/>
  <c r="Q31" i="2"/>
  <c r="K31" i="2"/>
  <c r="V30" i="2"/>
  <c r="AG30" i="2" s="1"/>
  <c r="T30" i="2"/>
  <c r="X30" i="2" s="1"/>
  <c r="Z30" i="2" s="1"/>
  <c r="S30" i="2"/>
  <c r="Q30" i="2"/>
  <c r="K30" i="2"/>
  <c r="V29" i="2"/>
  <c r="W29" i="2" s="1"/>
  <c r="T29" i="2"/>
  <c r="X29" i="2" s="1"/>
  <c r="Z29" i="2" s="1"/>
  <c r="S29" i="2"/>
  <c r="Q29" i="2"/>
  <c r="K29" i="2"/>
  <c r="AG28" i="2"/>
  <c r="V28" i="2"/>
  <c r="W28" i="2" s="1"/>
  <c r="T28" i="2"/>
  <c r="X28" i="2" s="1"/>
  <c r="Z28" i="2" s="1"/>
  <c r="S28" i="2"/>
  <c r="Q28" i="2"/>
  <c r="K28" i="2"/>
  <c r="AG27" i="2"/>
  <c r="V27" i="2"/>
  <c r="W27" i="2" s="1"/>
  <c r="T27" i="2"/>
  <c r="X27" i="2" s="1"/>
  <c r="Z27" i="2" s="1"/>
  <c r="S27" i="2"/>
  <c r="Q27" i="2"/>
  <c r="K27" i="2"/>
  <c r="V26" i="2"/>
  <c r="AG26" i="2" s="1"/>
  <c r="T26" i="2"/>
  <c r="X26" i="2" s="1"/>
  <c r="Z26" i="2" s="1"/>
  <c r="S26" i="2"/>
  <c r="Q26" i="2"/>
  <c r="K26" i="2"/>
  <c r="V25" i="2"/>
  <c r="W25" i="2" s="1"/>
  <c r="T25" i="2"/>
  <c r="X25" i="2" s="1"/>
  <c r="Z25" i="2" s="1"/>
  <c r="S25" i="2"/>
  <c r="Q25" i="2"/>
  <c r="K25" i="2"/>
  <c r="W24" i="2"/>
  <c r="V24" i="2"/>
  <c r="AG24" i="2" s="1"/>
  <c r="T24" i="2"/>
  <c r="X24" i="2" s="1"/>
  <c r="Z24" i="2" s="1"/>
  <c r="S24" i="2"/>
  <c r="Q24" i="2"/>
  <c r="K24" i="2"/>
  <c r="V23" i="2"/>
  <c r="W23" i="2" s="1"/>
  <c r="T23" i="2"/>
  <c r="X23" i="2" s="1"/>
  <c r="Z23" i="2" s="1"/>
  <c r="S23" i="2"/>
  <c r="Q23" i="2"/>
  <c r="K23" i="2"/>
  <c r="V22" i="2"/>
  <c r="AG22" i="2" s="1"/>
  <c r="T22" i="2"/>
  <c r="X22" i="2" s="1"/>
  <c r="Z22" i="2" s="1"/>
  <c r="S22" i="2"/>
  <c r="Q22" i="2"/>
  <c r="K22" i="2"/>
  <c r="V21" i="2"/>
  <c r="W21" i="2" s="1"/>
  <c r="T21" i="2"/>
  <c r="X21" i="2" s="1"/>
  <c r="Z21" i="2" s="1"/>
  <c r="S21" i="2"/>
  <c r="Q21" i="2"/>
  <c r="K21" i="2"/>
  <c r="AG20" i="2"/>
  <c r="V20" i="2"/>
  <c r="W20" i="2" s="1"/>
  <c r="T20" i="2"/>
  <c r="X20" i="2" s="1"/>
  <c r="Z20" i="2" s="1"/>
  <c r="S20" i="2"/>
  <c r="Q20" i="2"/>
  <c r="K20" i="2"/>
  <c r="AG19" i="2"/>
  <c r="V19" i="2"/>
  <c r="W19" i="2" s="1"/>
  <c r="T19" i="2"/>
  <c r="X19" i="2" s="1"/>
  <c r="Z19" i="2" s="1"/>
  <c r="S19" i="2"/>
  <c r="Q19" i="2"/>
  <c r="K19" i="2"/>
  <c r="V18" i="2"/>
  <c r="AG18" i="2" s="1"/>
  <c r="T18" i="2"/>
  <c r="X18" i="2" s="1"/>
  <c r="Z18" i="2" s="1"/>
  <c r="S18" i="2"/>
  <c r="Q18" i="2"/>
  <c r="K18" i="2"/>
  <c r="V17" i="2"/>
  <c r="W17" i="2" s="1"/>
  <c r="T17" i="2"/>
  <c r="X17" i="2" s="1"/>
  <c r="Z17" i="2" s="1"/>
  <c r="S17" i="2"/>
  <c r="Q17" i="2"/>
  <c r="K17" i="2"/>
  <c r="V16" i="2"/>
  <c r="AG16" i="2" s="1"/>
  <c r="T16" i="2"/>
  <c r="X16" i="2" s="1"/>
  <c r="Z16" i="2" s="1"/>
  <c r="S16" i="2"/>
  <c r="Q16" i="2"/>
  <c r="K16" i="2"/>
  <c r="AH15" i="2"/>
  <c r="V15" i="2"/>
  <c r="W15" i="2" s="1"/>
  <c r="T15" i="2"/>
  <c r="X15" i="2" s="1"/>
  <c r="Z15" i="2" s="1"/>
  <c r="S15" i="2"/>
  <c r="Q15" i="2"/>
  <c r="K15" i="2"/>
  <c r="AH14" i="2"/>
  <c r="V14" i="2"/>
  <c r="AG14" i="2" s="1"/>
  <c r="T14" i="2"/>
  <c r="X14" i="2" s="1"/>
  <c r="Z14" i="2" s="1"/>
  <c r="S14" i="2"/>
  <c r="Q14" i="2"/>
  <c r="K14" i="2"/>
  <c r="AH13" i="2"/>
  <c r="V13" i="2"/>
  <c r="W13" i="2" s="1"/>
  <c r="T13" i="2"/>
  <c r="X13" i="2" s="1"/>
  <c r="Z13" i="2" s="1"/>
  <c r="S13" i="2"/>
  <c r="Q13" i="2"/>
  <c r="K13" i="2"/>
  <c r="AH12" i="2"/>
  <c r="V12" i="2"/>
  <c r="AG12" i="2" s="1"/>
  <c r="T12" i="2"/>
  <c r="X12" i="2" s="1"/>
  <c r="Z12" i="2" s="1"/>
  <c r="S12" i="2"/>
  <c r="Q12" i="2"/>
  <c r="K12" i="2"/>
  <c r="AH11" i="2"/>
  <c r="W11" i="2"/>
  <c r="V11" i="2"/>
  <c r="AG11" i="2" s="1"/>
  <c r="T11" i="2"/>
  <c r="X11" i="2" s="1"/>
  <c r="Z11" i="2" s="1"/>
  <c r="S11" i="2"/>
  <c r="Q11" i="2"/>
  <c r="K11" i="2"/>
  <c r="AH10" i="2"/>
  <c r="V10" i="2"/>
  <c r="W10" i="2" s="1"/>
  <c r="T10" i="2"/>
  <c r="X10" i="2" s="1"/>
  <c r="Z10" i="2" s="1"/>
  <c r="S10" i="2"/>
  <c r="Q10" i="2"/>
  <c r="K10" i="2"/>
  <c r="AH9" i="2"/>
  <c r="V9" i="2"/>
  <c r="AG9" i="2" s="1"/>
  <c r="T9" i="2"/>
  <c r="X9" i="2" s="1"/>
  <c r="Z9" i="2" s="1"/>
  <c r="S9" i="2"/>
  <c r="Q9" i="2"/>
  <c r="K9" i="2"/>
  <c r="AH8" i="2"/>
  <c r="V8" i="2"/>
  <c r="W8" i="2" s="1"/>
  <c r="T8" i="2"/>
  <c r="X8" i="2" s="1"/>
  <c r="Z8" i="2" s="1"/>
  <c r="S8" i="2"/>
  <c r="Q8" i="2"/>
  <c r="K8" i="2"/>
  <c r="AH7" i="2"/>
  <c r="W7" i="2"/>
  <c r="V7" i="2"/>
  <c r="AG7" i="2" s="1"/>
  <c r="T7" i="2"/>
  <c r="X7" i="2" s="1"/>
  <c r="Z7" i="2" s="1"/>
  <c r="S7" i="2"/>
  <c r="Q7" i="2"/>
  <c r="K7" i="2"/>
  <c r="AH6" i="2"/>
  <c r="V6" i="2"/>
  <c r="W6" i="2" s="1"/>
  <c r="T6" i="2"/>
  <c r="X6" i="2" s="1"/>
  <c r="Z6" i="2" s="1"/>
  <c r="S6" i="2"/>
  <c r="Q6" i="2"/>
  <c r="K6" i="2"/>
  <c r="AH5" i="2"/>
  <c r="V5" i="2"/>
  <c r="AG5" i="2" s="1"/>
  <c r="T5" i="2"/>
  <c r="X5" i="2" s="1"/>
  <c r="Z5" i="2" s="1"/>
  <c r="S5" i="2"/>
  <c r="Q5" i="2"/>
  <c r="K5" i="2"/>
  <c r="AH4" i="2"/>
  <c r="V4" i="2"/>
  <c r="AG4" i="2" s="1"/>
  <c r="T4" i="2"/>
  <c r="X4" i="2" s="1"/>
  <c r="Z4" i="2" s="1"/>
  <c r="S4" i="2"/>
  <c r="Q4" i="2"/>
  <c r="K4" i="2"/>
  <c r="AH3" i="2"/>
  <c r="V3" i="2"/>
  <c r="AG3" i="2" s="1"/>
  <c r="T3" i="2"/>
  <c r="X3" i="2" s="1"/>
  <c r="Z3" i="2" s="1"/>
  <c r="S3" i="2"/>
  <c r="Q3" i="2"/>
  <c r="K3" i="2"/>
  <c r="AH2" i="2"/>
  <c r="V2" i="2"/>
  <c r="AG2" i="2" s="1"/>
  <c r="T2" i="2"/>
  <c r="X2" i="2" s="1"/>
  <c r="Z2" i="2" s="1"/>
  <c r="S2" i="2"/>
  <c r="Q2" i="2"/>
  <c r="K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I256" i="1"/>
  <c r="AH256" i="1"/>
  <c r="AK256" i="1" s="1"/>
  <c r="AL255" i="1"/>
  <c r="AN255" i="1" s="1"/>
  <c r="AI255" i="1"/>
  <c r="AH255" i="1"/>
  <c r="AK255" i="1" s="1"/>
  <c r="AL254" i="1"/>
  <c r="AH254" i="1"/>
  <c r="AK254" i="1" s="1"/>
  <c r="AL253" i="1"/>
  <c r="AN253" i="1" s="1"/>
  <c r="AH253" i="1"/>
  <c r="AK253" i="1" s="1"/>
  <c r="AL252" i="1"/>
  <c r="AH252" i="1"/>
  <c r="AK252" i="1" s="1"/>
  <c r="AL251" i="1"/>
  <c r="AN251" i="1" s="1"/>
  <c r="AI251" i="1"/>
  <c r="AH251" i="1"/>
  <c r="AK251" i="1" s="1"/>
  <c r="AL250" i="1"/>
  <c r="AI250" i="1"/>
  <c r="AH250" i="1"/>
  <c r="AK250" i="1" s="1"/>
  <c r="AL249" i="1"/>
  <c r="AN249" i="1" s="1"/>
  <c r="AI249" i="1"/>
  <c r="AH249" i="1"/>
  <c r="AK249" i="1" s="1"/>
  <c r="AL248" i="1"/>
  <c r="AI248" i="1"/>
  <c r="AH248" i="1"/>
  <c r="AK248" i="1" s="1"/>
  <c r="AL247" i="1"/>
  <c r="AN247" i="1" s="1"/>
  <c r="AI247" i="1"/>
  <c r="AH247" i="1"/>
  <c r="AK247" i="1" s="1"/>
  <c r="AL246" i="1"/>
  <c r="AI246" i="1"/>
  <c r="AH246" i="1"/>
  <c r="AK246" i="1" s="1"/>
  <c r="AL245" i="1"/>
  <c r="AN245" i="1" s="1"/>
  <c r="AI245" i="1"/>
  <c r="AH245" i="1"/>
  <c r="AK245" i="1" s="1"/>
  <c r="AL244" i="1"/>
  <c r="AI244" i="1"/>
  <c r="AH244" i="1"/>
  <c r="AK244" i="1" s="1"/>
  <c r="AL243" i="1"/>
  <c r="AN243" i="1" s="1"/>
  <c r="AI243" i="1"/>
  <c r="AH243" i="1"/>
  <c r="AK243" i="1" s="1"/>
  <c r="AL242" i="1"/>
  <c r="AH242" i="1"/>
  <c r="AK242" i="1" s="1"/>
  <c r="AL241" i="1"/>
  <c r="AN241" i="1" s="1"/>
  <c r="AH241" i="1"/>
  <c r="AK241" i="1" s="1"/>
  <c r="AL240" i="1"/>
  <c r="AI240" i="1"/>
  <c r="AH240" i="1"/>
  <c r="AK240" i="1" s="1"/>
  <c r="AL239" i="1"/>
  <c r="AN239" i="1" s="1"/>
  <c r="AI239" i="1"/>
  <c r="AH239" i="1"/>
  <c r="AK239" i="1" s="1"/>
  <c r="AL238" i="1"/>
  <c r="AI238" i="1"/>
  <c r="AH238" i="1"/>
  <c r="AK238" i="1" s="1"/>
  <c r="AL237" i="1"/>
  <c r="AN237" i="1" s="1"/>
  <c r="AI237" i="1"/>
  <c r="AH237" i="1"/>
  <c r="AK237" i="1" s="1"/>
  <c r="AL236" i="1"/>
  <c r="AI236" i="1"/>
  <c r="AH236" i="1"/>
  <c r="AK236" i="1" s="1"/>
  <c r="AL235" i="1"/>
  <c r="AN235" i="1" s="1"/>
  <c r="AI235" i="1"/>
  <c r="AH235" i="1"/>
  <c r="AK235" i="1" s="1"/>
  <c r="AL234" i="1"/>
  <c r="AI234" i="1"/>
  <c r="AH234" i="1"/>
  <c r="AK234" i="1" s="1"/>
  <c r="AL233" i="1"/>
  <c r="AN233" i="1" s="1"/>
  <c r="AI233" i="1"/>
  <c r="AH233" i="1"/>
  <c r="AK233" i="1" s="1"/>
  <c r="AL232" i="1"/>
  <c r="AI232" i="1"/>
  <c r="AH232" i="1"/>
  <c r="AK232" i="1" s="1"/>
  <c r="AL231" i="1"/>
  <c r="AN231" i="1" s="1"/>
  <c r="AI231" i="1"/>
  <c r="AH231" i="1"/>
  <c r="AK231" i="1" s="1"/>
  <c r="AL230" i="1"/>
  <c r="AI230" i="1"/>
  <c r="AH230" i="1"/>
  <c r="AK230" i="1" s="1"/>
  <c r="AL229" i="1"/>
  <c r="AN229" i="1" s="1"/>
  <c r="AI229" i="1"/>
  <c r="AH229" i="1"/>
  <c r="AK229" i="1" s="1"/>
  <c r="AL228" i="1"/>
  <c r="AI228" i="1"/>
  <c r="AH228" i="1"/>
  <c r="AK228" i="1" s="1"/>
  <c r="AL227" i="1"/>
  <c r="AN227" i="1" s="1"/>
  <c r="AI227" i="1"/>
  <c r="AH227" i="1"/>
  <c r="AK227" i="1" s="1"/>
  <c r="AL226" i="1"/>
  <c r="AI226" i="1"/>
  <c r="AH226" i="1"/>
  <c r="AK226" i="1" s="1"/>
  <c r="AL225" i="1"/>
  <c r="AN225" i="1" s="1"/>
  <c r="AI225" i="1"/>
  <c r="AH225" i="1"/>
  <c r="AK225" i="1" s="1"/>
  <c r="AL224" i="1"/>
  <c r="AI224" i="1"/>
  <c r="AH224" i="1"/>
  <c r="AK224" i="1" s="1"/>
  <c r="AL223" i="1"/>
  <c r="AN223" i="1" s="1"/>
  <c r="AI223" i="1"/>
  <c r="AH223" i="1"/>
  <c r="AK223" i="1" s="1"/>
  <c r="AL222" i="1"/>
  <c r="AI222" i="1"/>
  <c r="AH222" i="1"/>
  <c r="AL221" i="1"/>
  <c r="AI221" i="1"/>
  <c r="AH221" i="1"/>
  <c r="AL220" i="1"/>
  <c r="AI220" i="1"/>
  <c r="AH220" i="1"/>
  <c r="AL219" i="1"/>
  <c r="AI219" i="1"/>
  <c r="AH219" i="1"/>
  <c r="AL218" i="1"/>
  <c r="AI218" i="1"/>
  <c r="AH218" i="1"/>
  <c r="AL217" i="1"/>
  <c r="AI217" i="1"/>
  <c r="AH217" i="1"/>
  <c r="AL216" i="1"/>
  <c r="AI216" i="1"/>
  <c r="AH216" i="1"/>
  <c r="AL215" i="1"/>
  <c r="AI215" i="1"/>
  <c r="AH215" i="1"/>
  <c r="AL214" i="1"/>
  <c r="AI214" i="1"/>
  <c r="AH214" i="1"/>
  <c r="AL213" i="1"/>
  <c r="AI213" i="1"/>
  <c r="AH213" i="1"/>
  <c r="AL212" i="1"/>
  <c r="AI212" i="1"/>
  <c r="AH212" i="1"/>
  <c r="AL211" i="1"/>
  <c r="AI211" i="1"/>
  <c r="AH211" i="1"/>
  <c r="AL210" i="1"/>
  <c r="AI210" i="1"/>
  <c r="AH210" i="1"/>
  <c r="AL209" i="1"/>
  <c r="AI209" i="1"/>
  <c r="AH209" i="1"/>
  <c r="AL208" i="1"/>
  <c r="AI208" i="1"/>
  <c r="AH208" i="1"/>
  <c r="AL207" i="1"/>
  <c r="AI207" i="1"/>
  <c r="AH207" i="1"/>
  <c r="AB207" i="1"/>
  <c r="AL206" i="1"/>
  <c r="AN206" i="1" s="1"/>
  <c r="AI206" i="1"/>
  <c r="AH206" i="1"/>
  <c r="AK206" i="1" s="1"/>
  <c r="AP205" i="1"/>
  <c r="AN205" i="1"/>
  <c r="AI205" i="1"/>
  <c r="AH205" i="1"/>
  <c r="AK205" i="1" s="1"/>
  <c r="AL204" i="1"/>
  <c r="AN204" i="1" s="1"/>
  <c r="AI204" i="1"/>
  <c r="AH204" i="1"/>
  <c r="AK204" i="1" s="1"/>
  <c r="AL203" i="1"/>
  <c r="AN203" i="1" s="1"/>
  <c r="AI203" i="1"/>
  <c r="AH203" i="1"/>
  <c r="AK203" i="1" s="1"/>
  <c r="AH200" i="1"/>
  <c r="W200" i="1"/>
  <c r="V200" i="1"/>
  <c r="AG200" i="1" s="1"/>
  <c r="T200" i="1"/>
  <c r="X200" i="1" s="1"/>
  <c r="Z200" i="1" s="1"/>
  <c r="S200" i="1"/>
  <c r="Q200" i="1"/>
  <c r="K200" i="1"/>
  <c r="AH199" i="1"/>
  <c r="V199" i="1"/>
  <c r="W199" i="1" s="1"/>
  <c r="T199" i="1"/>
  <c r="X199" i="1" s="1"/>
  <c r="Z199" i="1" s="1"/>
  <c r="S199" i="1"/>
  <c r="Q199" i="1"/>
  <c r="AH198" i="1"/>
  <c r="V198" i="1"/>
  <c r="W198" i="1" s="1"/>
  <c r="T198" i="1"/>
  <c r="X198" i="1" s="1"/>
  <c r="Z198" i="1" s="1"/>
  <c r="S198" i="1"/>
  <c r="Q198" i="1"/>
  <c r="AH197" i="1"/>
  <c r="V197" i="1"/>
  <c r="W197" i="1" s="1"/>
  <c r="T197" i="1"/>
  <c r="X197" i="1" s="1"/>
  <c r="Z197" i="1" s="1"/>
  <c r="S197" i="1"/>
  <c r="Q197" i="1"/>
  <c r="AH196" i="1"/>
  <c r="V196" i="1"/>
  <c r="W196" i="1" s="1"/>
  <c r="T196" i="1"/>
  <c r="X196" i="1" s="1"/>
  <c r="Z196" i="1" s="1"/>
  <c r="S196" i="1"/>
  <c r="Q196" i="1"/>
  <c r="AH195" i="1"/>
  <c r="W195" i="1"/>
  <c r="V195" i="1"/>
  <c r="T195" i="1"/>
  <c r="X195" i="1" s="1"/>
  <c r="Z195" i="1" s="1"/>
  <c r="S195" i="1"/>
  <c r="Q195" i="1"/>
  <c r="AH194" i="1"/>
  <c r="W194" i="1"/>
  <c r="V194" i="1"/>
  <c r="T194" i="1"/>
  <c r="X194" i="1" s="1"/>
  <c r="Z194" i="1" s="1"/>
  <c r="S194" i="1"/>
  <c r="Q194" i="1"/>
  <c r="AH193" i="1"/>
  <c r="W193" i="1"/>
  <c r="V193" i="1"/>
  <c r="T193" i="1"/>
  <c r="X193" i="1" s="1"/>
  <c r="Z193" i="1" s="1"/>
  <c r="S193" i="1"/>
  <c r="Q193" i="1"/>
  <c r="AH192" i="1"/>
  <c r="W192" i="1"/>
  <c r="V192" i="1"/>
  <c r="T192" i="1"/>
  <c r="X192" i="1" s="1"/>
  <c r="Z192" i="1" s="1"/>
  <c r="S192" i="1"/>
  <c r="Q192" i="1"/>
  <c r="AH191" i="1"/>
  <c r="W191" i="1"/>
  <c r="V191" i="1"/>
  <c r="T191" i="1"/>
  <c r="X191" i="1" s="1"/>
  <c r="Z191" i="1" s="1"/>
  <c r="S191" i="1"/>
  <c r="Q191" i="1"/>
  <c r="AH190" i="1"/>
  <c r="W190" i="1"/>
  <c r="V190" i="1"/>
  <c r="T190" i="1"/>
  <c r="X190" i="1" s="1"/>
  <c r="Z190" i="1" s="1"/>
  <c r="S190" i="1"/>
  <c r="Q190" i="1"/>
  <c r="AH189" i="1"/>
  <c r="W189" i="1"/>
  <c r="V189" i="1"/>
  <c r="T189" i="1"/>
  <c r="X189" i="1" s="1"/>
  <c r="Z189" i="1" s="1"/>
  <c r="S189" i="1"/>
  <c r="Q189" i="1"/>
  <c r="AH188" i="1"/>
  <c r="W188" i="1"/>
  <c r="V188" i="1"/>
  <c r="T188" i="1"/>
  <c r="X188" i="1" s="1"/>
  <c r="Z188" i="1" s="1"/>
  <c r="S188" i="1"/>
  <c r="Q188" i="1"/>
  <c r="AH187" i="1"/>
  <c r="W187" i="1"/>
  <c r="V187" i="1"/>
  <c r="T187" i="1"/>
  <c r="X187" i="1" s="1"/>
  <c r="Z187" i="1" s="1"/>
  <c r="S187" i="1"/>
  <c r="Q187" i="1"/>
  <c r="AH186" i="1"/>
  <c r="W186" i="1"/>
  <c r="V186" i="1"/>
  <c r="T186" i="1"/>
  <c r="X186" i="1" s="1"/>
  <c r="Z186" i="1" s="1"/>
  <c r="S186" i="1"/>
  <c r="Q186" i="1"/>
  <c r="AH185" i="1"/>
  <c r="W185" i="1"/>
  <c r="V185" i="1"/>
  <c r="T185" i="1"/>
  <c r="X185" i="1" s="1"/>
  <c r="Z185" i="1" s="1"/>
  <c r="S185" i="1"/>
  <c r="Q185" i="1"/>
  <c r="AH184" i="1"/>
  <c r="W184" i="1"/>
  <c r="V184" i="1"/>
  <c r="T184" i="1"/>
  <c r="X184" i="1" s="1"/>
  <c r="Z184" i="1" s="1"/>
  <c r="S184" i="1"/>
  <c r="Q184" i="1"/>
  <c r="AH183" i="1"/>
  <c r="W183" i="1"/>
  <c r="V183" i="1"/>
  <c r="T183" i="1"/>
  <c r="X183" i="1" s="1"/>
  <c r="Z183" i="1" s="1"/>
  <c r="S183" i="1"/>
  <c r="Q183" i="1"/>
  <c r="AH182" i="1"/>
  <c r="W182" i="1"/>
  <c r="V182" i="1"/>
  <c r="T182" i="1"/>
  <c r="X182" i="1" s="1"/>
  <c r="Z182" i="1" s="1"/>
  <c r="S182" i="1"/>
  <c r="Q182" i="1"/>
  <c r="AH181" i="1"/>
  <c r="W181" i="1"/>
  <c r="V181" i="1"/>
  <c r="T181" i="1"/>
  <c r="X181" i="1" s="1"/>
  <c r="Z181" i="1" s="1"/>
  <c r="S181" i="1"/>
  <c r="Q181" i="1"/>
  <c r="AH180" i="1"/>
  <c r="W180" i="1"/>
  <c r="V180" i="1"/>
  <c r="T180" i="1"/>
  <c r="X180" i="1" s="1"/>
  <c r="Z180" i="1" s="1"/>
  <c r="S180" i="1"/>
  <c r="Q180" i="1"/>
  <c r="AH179" i="1"/>
  <c r="W179" i="1"/>
  <c r="V179" i="1"/>
  <c r="T179" i="1"/>
  <c r="X179" i="1" s="1"/>
  <c r="Z179" i="1" s="1"/>
  <c r="S179" i="1"/>
  <c r="Q179" i="1"/>
  <c r="AH178" i="1"/>
  <c r="W178" i="1"/>
  <c r="V178" i="1"/>
  <c r="T178" i="1"/>
  <c r="X178" i="1" s="1"/>
  <c r="Z178" i="1" s="1"/>
  <c r="S178" i="1"/>
  <c r="Q178" i="1"/>
  <c r="AH177" i="1"/>
  <c r="W177" i="1"/>
  <c r="V177" i="1"/>
  <c r="T177" i="1"/>
  <c r="X177" i="1" s="1"/>
  <c r="Z177" i="1" s="1"/>
  <c r="S177" i="1"/>
  <c r="Q177" i="1"/>
  <c r="AH176" i="1"/>
  <c r="W176" i="1"/>
  <c r="V176" i="1"/>
  <c r="T176" i="1"/>
  <c r="X176" i="1" s="1"/>
  <c r="Z176" i="1" s="1"/>
  <c r="S176" i="1"/>
  <c r="Q176" i="1"/>
  <c r="AH175" i="1"/>
  <c r="W175" i="1"/>
  <c r="V175" i="1"/>
  <c r="T175" i="1"/>
  <c r="X175" i="1" s="1"/>
  <c r="Z175" i="1" s="1"/>
  <c r="S175" i="1"/>
  <c r="Q175" i="1"/>
  <c r="AH174" i="1"/>
  <c r="W174" i="1"/>
  <c r="V174" i="1"/>
  <c r="T174" i="1"/>
  <c r="X174" i="1" s="1"/>
  <c r="Z174" i="1" s="1"/>
  <c r="S174" i="1"/>
  <c r="Q174" i="1"/>
  <c r="AH173" i="1"/>
  <c r="W173" i="1"/>
  <c r="V173" i="1"/>
  <c r="T173" i="1"/>
  <c r="X173" i="1" s="1"/>
  <c r="Z173" i="1" s="1"/>
  <c r="S173" i="1"/>
  <c r="Q173" i="1"/>
  <c r="AH172" i="1"/>
  <c r="W172" i="1"/>
  <c r="V172" i="1"/>
  <c r="T172" i="1"/>
  <c r="X172" i="1" s="1"/>
  <c r="Z172" i="1" s="1"/>
  <c r="S172" i="1"/>
  <c r="Q172" i="1"/>
  <c r="AH171" i="1"/>
  <c r="W171" i="1"/>
  <c r="V171" i="1"/>
  <c r="T171" i="1"/>
  <c r="X171" i="1" s="1"/>
  <c r="Z171" i="1" s="1"/>
  <c r="S171" i="1"/>
  <c r="Q171" i="1"/>
  <c r="AH170" i="1"/>
  <c r="W170" i="1"/>
  <c r="V170" i="1"/>
  <c r="T170" i="1"/>
  <c r="X170" i="1" s="1"/>
  <c r="Z170" i="1" s="1"/>
  <c r="S170" i="1"/>
  <c r="Q170" i="1"/>
  <c r="AH169" i="1"/>
  <c r="W169" i="1"/>
  <c r="V169" i="1"/>
  <c r="T169" i="1"/>
  <c r="X169" i="1" s="1"/>
  <c r="Z169" i="1" s="1"/>
  <c r="S169" i="1"/>
  <c r="Q169" i="1"/>
  <c r="AH168" i="1"/>
  <c r="W168" i="1"/>
  <c r="V168" i="1"/>
  <c r="T168" i="1"/>
  <c r="X168" i="1" s="1"/>
  <c r="Z168" i="1" s="1"/>
  <c r="S168" i="1"/>
  <c r="Q168" i="1"/>
  <c r="AH167" i="1"/>
  <c r="W167" i="1"/>
  <c r="V167" i="1"/>
  <c r="T167" i="1"/>
  <c r="X167" i="1" s="1"/>
  <c r="Z167" i="1" s="1"/>
  <c r="S167" i="1"/>
  <c r="Q167" i="1"/>
  <c r="AH166" i="1"/>
  <c r="W166" i="1"/>
  <c r="V166" i="1"/>
  <c r="T166" i="1"/>
  <c r="X166" i="1" s="1"/>
  <c r="Z166" i="1" s="1"/>
  <c r="S166" i="1"/>
  <c r="Q166" i="1"/>
  <c r="AH165" i="1"/>
  <c r="W165" i="1"/>
  <c r="V165" i="1"/>
  <c r="T165" i="1"/>
  <c r="X165" i="1" s="1"/>
  <c r="Z165" i="1" s="1"/>
  <c r="S165" i="1"/>
  <c r="Q165" i="1"/>
  <c r="AH164" i="1"/>
  <c r="W164" i="1"/>
  <c r="V164" i="1"/>
  <c r="T164" i="1"/>
  <c r="X164" i="1" s="1"/>
  <c r="Z164" i="1" s="1"/>
  <c r="S164" i="1"/>
  <c r="Q164" i="1"/>
  <c r="AH163" i="1"/>
  <c r="W163" i="1"/>
  <c r="V163" i="1"/>
  <c r="T163" i="1"/>
  <c r="X163" i="1" s="1"/>
  <c r="Z163" i="1" s="1"/>
  <c r="S163" i="1"/>
  <c r="Q163" i="1"/>
  <c r="AH162" i="1"/>
  <c r="W162" i="1"/>
  <c r="V162" i="1"/>
  <c r="T162" i="1"/>
  <c r="X162" i="1" s="1"/>
  <c r="Z162" i="1" s="1"/>
  <c r="S162" i="1"/>
  <c r="Q162" i="1"/>
  <c r="AH161" i="1"/>
  <c r="W161" i="1"/>
  <c r="V161" i="1"/>
  <c r="T161" i="1"/>
  <c r="X161" i="1" s="1"/>
  <c r="Z161" i="1" s="1"/>
  <c r="S161" i="1"/>
  <c r="Q161" i="1"/>
  <c r="AH160" i="1"/>
  <c r="W160" i="1"/>
  <c r="V160" i="1"/>
  <c r="T160" i="1"/>
  <c r="X160" i="1" s="1"/>
  <c r="Z160" i="1" s="1"/>
  <c r="S160" i="1"/>
  <c r="Q160" i="1"/>
  <c r="AH159" i="1"/>
  <c r="W159" i="1"/>
  <c r="V159" i="1"/>
  <c r="T159" i="1"/>
  <c r="X159" i="1" s="1"/>
  <c r="Z159" i="1" s="1"/>
  <c r="S159" i="1"/>
  <c r="Q159" i="1"/>
  <c r="AH158" i="1"/>
  <c r="W158" i="1"/>
  <c r="V158" i="1"/>
  <c r="T158" i="1"/>
  <c r="X158" i="1" s="1"/>
  <c r="Z158" i="1" s="1"/>
  <c r="S158" i="1"/>
  <c r="Q158" i="1"/>
  <c r="AH157" i="1"/>
  <c r="W157" i="1"/>
  <c r="V157" i="1"/>
  <c r="T157" i="1"/>
  <c r="X157" i="1" s="1"/>
  <c r="Z157" i="1" s="1"/>
  <c r="S157" i="1"/>
  <c r="Q157" i="1"/>
  <c r="AH156" i="1"/>
  <c r="W156" i="1"/>
  <c r="V156" i="1"/>
  <c r="T156" i="1"/>
  <c r="X156" i="1" s="1"/>
  <c r="Z156" i="1" s="1"/>
  <c r="S156" i="1"/>
  <c r="Q156" i="1"/>
  <c r="AH155" i="1"/>
  <c r="W155" i="1"/>
  <c r="V155" i="1"/>
  <c r="T155" i="1"/>
  <c r="X155" i="1" s="1"/>
  <c r="Z155" i="1" s="1"/>
  <c r="S155" i="1"/>
  <c r="Q155" i="1"/>
  <c r="AH154" i="1"/>
  <c r="W154" i="1"/>
  <c r="V154" i="1"/>
  <c r="T154" i="1"/>
  <c r="X154" i="1" s="1"/>
  <c r="Z154" i="1" s="1"/>
  <c r="S154" i="1"/>
  <c r="Q154" i="1"/>
  <c r="AH153" i="1"/>
  <c r="W153" i="1"/>
  <c r="V153" i="1"/>
  <c r="T153" i="1"/>
  <c r="X153" i="1" s="1"/>
  <c r="Z153" i="1" s="1"/>
  <c r="S153" i="1"/>
  <c r="Q153" i="1"/>
  <c r="AH152" i="1"/>
  <c r="W152" i="1"/>
  <c r="V152" i="1"/>
  <c r="T152" i="1"/>
  <c r="X152" i="1" s="1"/>
  <c r="Z152" i="1" s="1"/>
  <c r="S152" i="1"/>
  <c r="Q152" i="1"/>
  <c r="AH151" i="1"/>
  <c r="W151" i="1"/>
  <c r="V151" i="1"/>
  <c r="T151" i="1"/>
  <c r="X151" i="1" s="1"/>
  <c r="Z151" i="1" s="1"/>
  <c r="S151" i="1"/>
  <c r="Q151" i="1"/>
  <c r="AH150" i="1"/>
  <c r="W150" i="1"/>
  <c r="V150" i="1"/>
  <c r="T150" i="1"/>
  <c r="X150" i="1" s="1"/>
  <c r="Z150" i="1" s="1"/>
  <c r="S150" i="1"/>
  <c r="Q150" i="1"/>
  <c r="AH149" i="1"/>
  <c r="W149" i="1"/>
  <c r="V149" i="1"/>
  <c r="T149" i="1"/>
  <c r="X149" i="1" s="1"/>
  <c r="Z149" i="1" s="1"/>
  <c r="S149" i="1"/>
  <c r="Q149" i="1"/>
  <c r="AH148" i="1"/>
  <c r="W148" i="1"/>
  <c r="V148" i="1"/>
  <c r="T148" i="1"/>
  <c r="X148" i="1" s="1"/>
  <c r="Z148" i="1" s="1"/>
  <c r="S148" i="1"/>
  <c r="Q148" i="1"/>
  <c r="AH147" i="1"/>
  <c r="W147" i="1"/>
  <c r="V147" i="1"/>
  <c r="T147" i="1"/>
  <c r="X147" i="1" s="1"/>
  <c r="Z147" i="1" s="1"/>
  <c r="S147" i="1"/>
  <c r="Q147" i="1"/>
  <c r="AH146" i="1"/>
  <c r="W146" i="1"/>
  <c r="V146" i="1"/>
  <c r="T146" i="1"/>
  <c r="X146" i="1" s="1"/>
  <c r="Z146" i="1" s="1"/>
  <c r="S146" i="1"/>
  <c r="Q146" i="1"/>
  <c r="AH145" i="1"/>
  <c r="W145" i="1"/>
  <c r="V145" i="1"/>
  <c r="T145" i="1"/>
  <c r="X145" i="1" s="1"/>
  <c r="Z145" i="1" s="1"/>
  <c r="S145" i="1"/>
  <c r="Q145" i="1"/>
  <c r="AH144" i="1"/>
  <c r="W144" i="1"/>
  <c r="V144" i="1"/>
  <c r="T144" i="1"/>
  <c r="X144" i="1" s="1"/>
  <c r="Z144" i="1" s="1"/>
  <c r="S144" i="1"/>
  <c r="Q144" i="1"/>
  <c r="AH143" i="1"/>
  <c r="W143" i="1"/>
  <c r="V143" i="1"/>
  <c r="T143" i="1"/>
  <c r="X143" i="1" s="1"/>
  <c r="Z143" i="1" s="1"/>
  <c r="S143" i="1"/>
  <c r="Q143" i="1"/>
  <c r="AH142" i="1"/>
  <c r="W142" i="1"/>
  <c r="V142" i="1"/>
  <c r="T142" i="1"/>
  <c r="X142" i="1" s="1"/>
  <c r="Z142" i="1" s="1"/>
  <c r="S142" i="1"/>
  <c r="Q142" i="1"/>
  <c r="AH141" i="1"/>
  <c r="W141" i="1"/>
  <c r="V141" i="1"/>
  <c r="T141" i="1"/>
  <c r="X141" i="1" s="1"/>
  <c r="Z141" i="1" s="1"/>
  <c r="S141" i="1"/>
  <c r="Q141" i="1"/>
  <c r="AH140" i="1"/>
  <c r="W140" i="1"/>
  <c r="V140" i="1"/>
  <c r="T140" i="1"/>
  <c r="X140" i="1" s="1"/>
  <c r="Z140" i="1" s="1"/>
  <c r="S140" i="1"/>
  <c r="Q140" i="1"/>
  <c r="AH139" i="1"/>
  <c r="W139" i="1"/>
  <c r="V139" i="1"/>
  <c r="T139" i="1"/>
  <c r="X139" i="1" s="1"/>
  <c r="Z139" i="1" s="1"/>
  <c r="S139" i="1"/>
  <c r="Q139" i="1"/>
  <c r="AH138" i="1"/>
  <c r="W138" i="1"/>
  <c r="V138" i="1"/>
  <c r="T138" i="1"/>
  <c r="X138" i="1" s="1"/>
  <c r="Z138" i="1" s="1"/>
  <c r="S138" i="1"/>
  <c r="Q138" i="1"/>
  <c r="AH137" i="1"/>
  <c r="W137" i="1"/>
  <c r="V137" i="1"/>
  <c r="T137" i="1"/>
  <c r="X137" i="1" s="1"/>
  <c r="Z137" i="1" s="1"/>
  <c r="S137" i="1"/>
  <c r="Q137" i="1"/>
  <c r="AH136" i="1"/>
  <c r="W136" i="1"/>
  <c r="V136" i="1"/>
  <c r="T136" i="1"/>
  <c r="X136" i="1" s="1"/>
  <c r="Z136" i="1" s="1"/>
  <c r="S136" i="1"/>
  <c r="Q136" i="1"/>
  <c r="AH135" i="1"/>
  <c r="W135" i="1"/>
  <c r="V135" i="1"/>
  <c r="T135" i="1"/>
  <c r="X135" i="1" s="1"/>
  <c r="Z135" i="1" s="1"/>
  <c r="S135" i="1"/>
  <c r="Q135" i="1"/>
  <c r="AH134" i="1"/>
  <c r="W134" i="1"/>
  <c r="V134" i="1"/>
  <c r="T134" i="1"/>
  <c r="X134" i="1" s="1"/>
  <c r="Z134" i="1" s="1"/>
  <c r="S134" i="1"/>
  <c r="Q134" i="1"/>
  <c r="AH133" i="1"/>
  <c r="W133" i="1"/>
  <c r="V133" i="1"/>
  <c r="T133" i="1"/>
  <c r="X133" i="1" s="1"/>
  <c r="Z133" i="1" s="1"/>
  <c r="S133" i="1"/>
  <c r="Q133" i="1"/>
  <c r="AH132" i="1"/>
  <c r="W132" i="1"/>
  <c r="V132" i="1"/>
  <c r="T132" i="1"/>
  <c r="X132" i="1" s="1"/>
  <c r="Z132" i="1" s="1"/>
  <c r="S132" i="1"/>
  <c r="Q132" i="1"/>
  <c r="AH131" i="1"/>
  <c r="W131" i="1"/>
  <c r="V131" i="1"/>
  <c r="T131" i="1"/>
  <c r="X131" i="1" s="1"/>
  <c r="Z131" i="1" s="1"/>
  <c r="S131" i="1"/>
  <c r="Q131" i="1"/>
  <c r="AH130" i="1"/>
  <c r="W130" i="1"/>
  <c r="V130" i="1"/>
  <c r="T130" i="1"/>
  <c r="X130" i="1" s="1"/>
  <c r="Z130" i="1" s="1"/>
  <c r="S130" i="1"/>
  <c r="Q130" i="1"/>
  <c r="AH129" i="1"/>
  <c r="W129" i="1"/>
  <c r="V129" i="1"/>
  <c r="T129" i="1"/>
  <c r="X129" i="1" s="1"/>
  <c r="Z129" i="1" s="1"/>
  <c r="S129" i="1"/>
  <c r="Q129" i="1"/>
  <c r="AH128" i="1"/>
  <c r="W128" i="1"/>
  <c r="V128" i="1"/>
  <c r="T128" i="1"/>
  <c r="X128" i="1" s="1"/>
  <c r="Z128" i="1" s="1"/>
  <c r="S128" i="1"/>
  <c r="Q128" i="1"/>
  <c r="AH127" i="1"/>
  <c r="W127" i="1"/>
  <c r="V127" i="1"/>
  <c r="T127" i="1"/>
  <c r="X127" i="1" s="1"/>
  <c r="Z127" i="1" s="1"/>
  <c r="S127" i="1"/>
  <c r="Q127" i="1"/>
  <c r="AH126" i="1"/>
  <c r="W126" i="1"/>
  <c r="V126" i="1"/>
  <c r="T126" i="1"/>
  <c r="X126" i="1" s="1"/>
  <c r="Z126" i="1" s="1"/>
  <c r="S126" i="1"/>
  <c r="Q126" i="1"/>
  <c r="AH125" i="1"/>
  <c r="W125" i="1"/>
  <c r="V125" i="1"/>
  <c r="T125" i="1"/>
  <c r="X125" i="1" s="1"/>
  <c r="Z125" i="1" s="1"/>
  <c r="S125" i="1"/>
  <c r="Q125" i="1"/>
  <c r="AH124" i="1"/>
  <c r="W124" i="1"/>
  <c r="V124" i="1"/>
  <c r="T124" i="1"/>
  <c r="X124" i="1" s="1"/>
  <c r="Z124" i="1" s="1"/>
  <c r="S124" i="1"/>
  <c r="Q124" i="1"/>
  <c r="AH123" i="1"/>
  <c r="W123" i="1"/>
  <c r="V123" i="1"/>
  <c r="T123" i="1"/>
  <c r="X123" i="1" s="1"/>
  <c r="Z123" i="1" s="1"/>
  <c r="S123" i="1"/>
  <c r="Q123" i="1"/>
  <c r="AH122" i="1"/>
  <c r="W122" i="1"/>
  <c r="V122" i="1"/>
  <c r="T122" i="1"/>
  <c r="X122" i="1" s="1"/>
  <c r="Z122" i="1" s="1"/>
  <c r="S122" i="1"/>
  <c r="Q122" i="1"/>
  <c r="AH121" i="1"/>
  <c r="W121" i="1"/>
  <c r="V121" i="1"/>
  <c r="T121" i="1"/>
  <c r="X121" i="1" s="1"/>
  <c r="Z121" i="1" s="1"/>
  <c r="S121" i="1"/>
  <c r="Q121" i="1"/>
  <c r="AH120" i="1"/>
  <c r="W120" i="1"/>
  <c r="V120" i="1"/>
  <c r="T120" i="1"/>
  <c r="X120" i="1" s="1"/>
  <c r="Z120" i="1" s="1"/>
  <c r="S120" i="1"/>
  <c r="Q120" i="1"/>
  <c r="AH119" i="1"/>
  <c r="W119" i="1"/>
  <c r="V119" i="1"/>
  <c r="T119" i="1"/>
  <c r="X119" i="1" s="1"/>
  <c r="Z119" i="1" s="1"/>
  <c r="S119" i="1"/>
  <c r="Q119" i="1"/>
  <c r="AH118" i="1"/>
  <c r="W118" i="1"/>
  <c r="V118" i="1"/>
  <c r="T118" i="1"/>
  <c r="X118" i="1" s="1"/>
  <c r="Z118" i="1" s="1"/>
  <c r="S118" i="1"/>
  <c r="Q118" i="1"/>
  <c r="AH117" i="1"/>
  <c r="W117" i="1"/>
  <c r="V117" i="1"/>
  <c r="T117" i="1"/>
  <c r="X117" i="1" s="1"/>
  <c r="Z117" i="1" s="1"/>
  <c r="S117" i="1"/>
  <c r="Q117" i="1"/>
  <c r="AH116" i="1"/>
  <c r="W116" i="1"/>
  <c r="V116" i="1"/>
  <c r="T116" i="1"/>
  <c r="X116" i="1" s="1"/>
  <c r="Z116" i="1" s="1"/>
  <c r="S116" i="1"/>
  <c r="Q116" i="1"/>
  <c r="AH115" i="1"/>
  <c r="W115" i="1"/>
  <c r="V115" i="1"/>
  <c r="T115" i="1"/>
  <c r="X115" i="1" s="1"/>
  <c r="Z115" i="1" s="1"/>
  <c r="S115" i="1"/>
  <c r="Q115" i="1"/>
  <c r="AH114" i="1"/>
  <c r="W114" i="1"/>
  <c r="V114" i="1"/>
  <c r="T114" i="1"/>
  <c r="X114" i="1" s="1"/>
  <c r="Z114" i="1" s="1"/>
  <c r="S114" i="1"/>
  <c r="Q114" i="1"/>
  <c r="AH113" i="1"/>
  <c r="W113" i="1"/>
  <c r="V113" i="1"/>
  <c r="T113" i="1"/>
  <c r="X113" i="1" s="1"/>
  <c r="Z113" i="1" s="1"/>
  <c r="S113" i="1"/>
  <c r="Q113" i="1"/>
  <c r="AH112" i="1"/>
  <c r="W112" i="1"/>
  <c r="V112" i="1"/>
  <c r="T112" i="1"/>
  <c r="X112" i="1" s="1"/>
  <c r="Z112" i="1" s="1"/>
  <c r="S112" i="1"/>
  <c r="Q112" i="1"/>
  <c r="AH111" i="1"/>
  <c r="W111" i="1"/>
  <c r="V111" i="1"/>
  <c r="T111" i="1"/>
  <c r="X111" i="1" s="1"/>
  <c r="Z111" i="1" s="1"/>
  <c r="S111" i="1"/>
  <c r="Q111" i="1"/>
  <c r="AH110" i="1"/>
  <c r="W110" i="1"/>
  <c r="V110" i="1"/>
  <c r="T110" i="1"/>
  <c r="X110" i="1" s="1"/>
  <c r="Z110" i="1" s="1"/>
  <c r="S110" i="1"/>
  <c r="Q110" i="1"/>
  <c r="AH109" i="1"/>
  <c r="W109" i="1"/>
  <c r="V109" i="1"/>
  <c r="T109" i="1"/>
  <c r="X109" i="1" s="1"/>
  <c r="Z109" i="1" s="1"/>
  <c r="S109" i="1"/>
  <c r="Q109" i="1"/>
  <c r="AH108" i="1"/>
  <c r="W108" i="1"/>
  <c r="V108" i="1"/>
  <c r="T108" i="1"/>
  <c r="X108" i="1" s="1"/>
  <c r="Z108" i="1" s="1"/>
  <c r="S108" i="1"/>
  <c r="Q108" i="1"/>
  <c r="AH107" i="1"/>
  <c r="W107" i="1"/>
  <c r="V107" i="1"/>
  <c r="T107" i="1"/>
  <c r="X107" i="1" s="1"/>
  <c r="Z107" i="1" s="1"/>
  <c r="S107" i="1"/>
  <c r="Q107" i="1"/>
  <c r="AH106" i="1"/>
  <c r="W106" i="1"/>
  <c r="V106" i="1"/>
  <c r="T106" i="1"/>
  <c r="X106" i="1" s="1"/>
  <c r="Z106" i="1" s="1"/>
  <c r="S106" i="1"/>
  <c r="Q106" i="1"/>
  <c r="AH105" i="1"/>
  <c r="W105" i="1"/>
  <c r="V105" i="1"/>
  <c r="T105" i="1"/>
  <c r="X105" i="1" s="1"/>
  <c r="Z105" i="1" s="1"/>
  <c r="S105" i="1"/>
  <c r="Q105" i="1"/>
  <c r="AH104" i="1"/>
  <c r="W104" i="1"/>
  <c r="V104" i="1"/>
  <c r="T104" i="1"/>
  <c r="X104" i="1" s="1"/>
  <c r="Z104" i="1" s="1"/>
  <c r="S104" i="1"/>
  <c r="Q104" i="1"/>
  <c r="AH103" i="1"/>
  <c r="W103" i="1"/>
  <c r="V103" i="1"/>
  <c r="T103" i="1"/>
  <c r="X103" i="1" s="1"/>
  <c r="Z103" i="1" s="1"/>
  <c r="S103" i="1"/>
  <c r="Q103" i="1"/>
  <c r="AH102" i="1"/>
  <c r="W102" i="1"/>
  <c r="V102" i="1"/>
  <c r="T102" i="1"/>
  <c r="X102" i="1" s="1"/>
  <c r="Z102" i="1" s="1"/>
  <c r="S102" i="1"/>
  <c r="Q102" i="1"/>
  <c r="AH101" i="1"/>
  <c r="W101" i="1"/>
  <c r="V101" i="1"/>
  <c r="T101" i="1"/>
  <c r="X101" i="1" s="1"/>
  <c r="Z101" i="1" s="1"/>
  <c r="S101" i="1"/>
  <c r="Q101" i="1"/>
  <c r="AH100" i="1"/>
  <c r="W100" i="1"/>
  <c r="V100" i="1"/>
  <c r="T100" i="1"/>
  <c r="X100" i="1" s="1"/>
  <c r="Z100" i="1" s="1"/>
  <c r="S100" i="1"/>
  <c r="Q100" i="1"/>
  <c r="AH99" i="1"/>
  <c r="W99" i="1"/>
  <c r="V99" i="1"/>
  <c r="T99" i="1"/>
  <c r="X99" i="1" s="1"/>
  <c r="Z99" i="1" s="1"/>
  <c r="S99" i="1"/>
  <c r="Q99" i="1"/>
  <c r="AH98" i="1"/>
  <c r="W98" i="1"/>
  <c r="V98" i="1"/>
  <c r="T98" i="1"/>
  <c r="X98" i="1" s="1"/>
  <c r="Z98" i="1" s="1"/>
  <c r="S98" i="1"/>
  <c r="Q98" i="1"/>
  <c r="AH97" i="1"/>
  <c r="W97" i="1"/>
  <c r="V97" i="1"/>
  <c r="T97" i="1"/>
  <c r="X97" i="1" s="1"/>
  <c r="Z97" i="1" s="1"/>
  <c r="S97" i="1"/>
  <c r="Q97" i="1"/>
  <c r="AH96" i="1"/>
  <c r="W96" i="1"/>
  <c r="V96" i="1"/>
  <c r="T96" i="1"/>
  <c r="X96" i="1" s="1"/>
  <c r="Z96" i="1" s="1"/>
  <c r="S96" i="1"/>
  <c r="Q96" i="1"/>
  <c r="AH95" i="1"/>
  <c r="W95" i="1"/>
  <c r="V95" i="1"/>
  <c r="T95" i="1"/>
  <c r="X95" i="1" s="1"/>
  <c r="Z95" i="1" s="1"/>
  <c r="S95" i="1"/>
  <c r="Q95" i="1"/>
  <c r="AH94" i="1"/>
  <c r="W94" i="1"/>
  <c r="V94" i="1"/>
  <c r="T94" i="1"/>
  <c r="X94" i="1" s="1"/>
  <c r="Z94" i="1" s="1"/>
  <c r="S94" i="1"/>
  <c r="Q94" i="1"/>
  <c r="AH93" i="1"/>
  <c r="W93" i="1"/>
  <c r="V93" i="1"/>
  <c r="T93" i="1"/>
  <c r="X93" i="1" s="1"/>
  <c r="Z93" i="1" s="1"/>
  <c r="S93" i="1"/>
  <c r="Q93" i="1"/>
  <c r="AH92" i="1"/>
  <c r="W92" i="1"/>
  <c r="V92" i="1"/>
  <c r="T92" i="1"/>
  <c r="X92" i="1" s="1"/>
  <c r="Z92" i="1" s="1"/>
  <c r="S92" i="1"/>
  <c r="Q92" i="1"/>
  <c r="AH91" i="1"/>
  <c r="W91" i="1"/>
  <c r="V91" i="1"/>
  <c r="T91" i="1"/>
  <c r="X91" i="1" s="1"/>
  <c r="Z91" i="1" s="1"/>
  <c r="S91" i="1"/>
  <c r="Q91" i="1"/>
  <c r="AH90" i="1"/>
  <c r="W90" i="1"/>
  <c r="V90" i="1"/>
  <c r="T90" i="1"/>
  <c r="X90" i="1" s="1"/>
  <c r="Z90" i="1" s="1"/>
  <c r="S90" i="1"/>
  <c r="Q90" i="1"/>
  <c r="AH89" i="1"/>
  <c r="W89" i="1"/>
  <c r="V89" i="1"/>
  <c r="T89" i="1"/>
  <c r="X89" i="1" s="1"/>
  <c r="Z89" i="1" s="1"/>
  <c r="S89" i="1"/>
  <c r="Q89" i="1"/>
  <c r="AH88" i="1"/>
  <c r="W88" i="1"/>
  <c r="V88" i="1"/>
  <c r="T88" i="1"/>
  <c r="X88" i="1" s="1"/>
  <c r="Z88" i="1" s="1"/>
  <c r="S88" i="1"/>
  <c r="Q88" i="1"/>
  <c r="AH87" i="1"/>
  <c r="AG87" i="1"/>
  <c r="V87" i="1"/>
  <c r="W87" i="1" s="1"/>
  <c r="T87" i="1"/>
  <c r="X87" i="1" s="1"/>
  <c r="Z87" i="1" s="1"/>
  <c r="S87" i="1"/>
  <c r="Q87" i="1"/>
  <c r="K87" i="1"/>
  <c r="AH86" i="1"/>
  <c r="AG86" i="1"/>
  <c r="V86" i="1"/>
  <c r="W86" i="1" s="1"/>
  <c r="T86" i="1"/>
  <c r="X86" i="1" s="1"/>
  <c r="Z86" i="1" s="1"/>
  <c r="S86" i="1"/>
  <c r="Q86" i="1"/>
  <c r="K86" i="1"/>
  <c r="AH85" i="1"/>
  <c r="AG85" i="1"/>
  <c r="V85" i="1"/>
  <c r="W85" i="1" s="1"/>
  <c r="T85" i="1"/>
  <c r="X85" i="1" s="1"/>
  <c r="Z85" i="1" s="1"/>
  <c r="S85" i="1"/>
  <c r="Q85" i="1"/>
  <c r="K85" i="1"/>
  <c r="AH84" i="1"/>
  <c r="V84" i="1"/>
  <c r="AG84" i="1" s="1"/>
  <c r="T84" i="1"/>
  <c r="X84" i="1" s="1"/>
  <c r="Z84" i="1" s="1"/>
  <c r="S84" i="1"/>
  <c r="Q84" i="1"/>
  <c r="K84" i="1"/>
  <c r="AH83" i="1"/>
  <c r="V83" i="1"/>
  <c r="W83" i="1" s="1"/>
  <c r="T83" i="1"/>
  <c r="X83" i="1" s="1"/>
  <c r="Z83" i="1" s="1"/>
  <c r="S83" i="1"/>
  <c r="Q83" i="1"/>
  <c r="K83" i="1"/>
  <c r="AH82" i="1"/>
  <c r="AG82" i="1"/>
  <c r="V82" i="1"/>
  <c r="W82" i="1" s="1"/>
  <c r="T82" i="1"/>
  <c r="X82" i="1" s="1"/>
  <c r="Z82" i="1" s="1"/>
  <c r="S82" i="1"/>
  <c r="Q82" i="1"/>
  <c r="K82" i="1"/>
  <c r="AH81" i="1"/>
  <c r="AG81" i="1"/>
  <c r="V81" i="1"/>
  <c r="W81" i="1" s="1"/>
  <c r="T81" i="1"/>
  <c r="X81" i="1" s="1"/>
  <c r="Z81" i="1" s="1"/>
  <c r="S81" i="1"/>
  <c r="Q81" i="1"/>
  <c r="K81" i="1"/>
  <c r="AH80" i="1"/>
  <c r="V80" i="1"/>
  <c r="AG80" i="1" s="1"/>
  <c r="T80" i="1"/>
  <c r="X80" i="1" s="1"/>
  <c r="Z80" i="1" s="1"/>
  <c r="S80" i="1"/>
  <c r="Q80" i="1"/>
  <c r="K80" i="1"/>
  <c r="AH79" i="1"/>
  <c r="AG79" i="1"/>
  <c r="V79" i="1"/>
  <c r="W79" i="1" s="1"/>
  <c r="T79" i="1"/>
  <c r="X79" i="1" s="1"/>
  <c r="Z79" i="1" s="1"/>
  <c r="S79" i="1"/>
  <c r="Q79" i="1"/>
  <c r="K79" i="1"/>
  <c r="AH78" i="1"/>
  <c r="AG78" i="1"/>
  <c r="V78" i="1"/>
  <c r="W78" i="1" s="1"/>
  <c r="T78" i="1"/>
  <c r="X78" i="1" s="1"/>
  <c r="Z78" i="1" s="1"/>
  <c r="S78" i="1"/>
  <c r="Q78" i="1"/>
  <c r="K78" i="1"/>
  <c r="AH77" i="1"/>
  <c r="AG77" i="1"/>
  <c r="V77" i="1"/>
  <c r="W77" i="1" s="1"/>
  <c r="T77" i="1"/>
  <c r="X77" i="1" s="1"/>
  <c r="Z77" i="1" s="1"/>
  <c r="S77" i="1"/>
  <c r="Q77" i="1"/>
  <c r="K77" i="1"/>
  <c r="AH76" i="1"/>
  <c r="V76" i="1"/>
  <c r="AG76" i="1" s="1"/>
  <c r="T76" i="1"/>
  <c r="X76" i="1" s="1"/>
  <c r="Z76" i="1" s="1"/>
  <c r="S76" i="1"/>
  <c r="Q76" i="1"/>
  <c r="K76" i="1"/>
  <c r="AH75" i="1"/>
  <c r="AG75" i="1"/>
  <c r="V75" i="1"/>
  <c r="W75" i="1" s="1"/>
  <c r="T75" i="1"/>
  <c r="X75" i="1" s="1"/>
  <c r="Z75" i="1" s="1"/>
  <c r="S75" i="1"/>
  <c r="Q75" i="1"/>
  <c r="K75" i="1"/>
  <c r="AH74" i="1"/>
  <c r="AG74" i="1"/>
  <c r="V74" i="1"/>
  <c r="W74" i="1" s="1"/>
  <c r="T74" i="1"/>
  <c r="X74" i="1" s="1"/>
  <c r="Z74" i="1" s="1"/>
  <c r="S74" i="1"/>
  <c r="Q74" i="1"/>
  <c r="K74" i="1"/>
  <c r="AH73" i="1"/>
  <c r="AG73" i="1"/>
  <c r="V73" i="1"/>
  <c r="W73" i="1" s="1"/>
  <c r="T73" i="1"/>
  <c r="X73" i="1" s="1"/>
  <c r="Z73" i="1" s="1"/>
  <c r="S73" i="1"/>
  <c r="Q73" i="1"/>
  <c r="K73" i="1"/>
  <c r="AH72" i="1"/>
  <c r="W72" i="1"/>
  <c r="V72" i="1"/>
  <c r="AG72" i="1" s="1"/>
  <c r="T72" i="1"/>
  <c r="X72" i="1" s="1"/>
  <c r="Z72" i="1" s="1"/>
  <c r="S72" i="1"/>
  <c r="Q72" i="1"/>
  <c r="K72" i="1"/>
  <c r="AH71" i="1"/>
  <c r="V71" i="1"/>
  <c r="W71" i="1" s="1"/>
  <c r="T71" i="1"/>
  <c r="X71" i="1" s="1"/>
  <c r="Z71" i="1" s="1"/>
  <c r="S71" i="1"/>
  <c r="Q71" i="1"/>
  <c r="K71" i="1"/>
  <c r="AH70" i="1"/>
  <c r="W70" i="1"/>
  <c r="V70" i="1"/>
  <c r="AG70" i="1" s="1"/>
  <c r="T70" i="1"/>
  <c r="X70" i="1" s="1"/>
  <c r="Z70" i="1" s="1"/>
  <c r="S70" i="1"/>
  <c r="Q70" i="1"/>
  <c r="K70" i="1"/>
  <c r="AH69" i="1"/>
  <c r="V69" i="1"/>
  <c r="AG69" i="1" s="1"/>
  <c r="T69" i="1"/>
  <c r="X69" i="1" s="1"/>
  <c r="Z69" i="1" s="1"/>
  <c r="S69" i="1"/>
  <c r="Q69" i="1"/>
  <c r="K69" i="1"/>
  <c r="AH68" i="1"/>
  <c r="W68" i="1"/>
  <c r="V68" i="1"/>
  <c r="AG68" i="1" s="1"/>
  <c r="T68" i="1"/>
  <c r="X68" i="1" s="1"/>
  <c r="Z68" i="1" s="1"/>
  <c r="S68" i="1"/>
  <c r="Q68" i="1"/>
  <c r="K68" i="1"/>
  <c r="AH67" i="1"/>
  <c r="V67" i="1"/>
  <c r="W67" i="1" s="1"/>
  <c r="T67" i="1"/>
  <c r="X67" i="1" s="1"/>
  <c r="Z67" i="1" s="1"/>
  <c r="S67" i="1"/>
  <c r="Q67" i="1"/>
  <c r="K67" i="1"/>
  <c r="AH66" i="1"/>
  <c r="W66" i="1"/>
  <c r="V66" i="1"/>
  <c r="AG66" i="1" s="1"/>
  <c r="T66" i="1"/>
  <c r="X66" i="1" s="1"/>
  <c r="Z66" i="1" s="1"/>
  <c r="S66" i="1"/>
  <c r="Q66" i="1"/>
  <c r="K66" i="1"/>
  <c r="AH65" i="1"/>
  <c r="V65" i="1"/>
  <c r="W65" i="1" s="1"/>
  <c r="T65" i="1"/>
  <c r="X65" i="1" s="1"/>
  <c r="Z65" i="1" s="1"/>
  <c r="S65" i="1"/>
  <c r="Q65" i="1"/>
  <c r="K65" i="1"/>
  <c r="AH64" i="1"/>
  <c r="W64" i="1"/>
  <c r="V64" i="1"/>
  <c r="AG64" i="1" s="1"/>
  <c r="T64" i="1"/>
  <c r="X64" i="1" s="1"/>
  <c r="Z64" i="1" s="1"/>
  <c r="S64" i="1"/>
  <c r="Q64" i="1"/>
  <c r="K64" i="1"/>
  <c r="AH63" i="1"/>
  <c r="V63" i="1"/>
  <c r="W63" i="1" s="1"/>
  <c r="T63" i="1"/>
  <c r="X63" i="1" s="1"/>
  <c r="Z63" i="1" s="1"/>
  <c r="S63" i="1"/>
  <c r="Q63" i="1"/>
  <c r="K63" i="1"/>
  <c r="AH62" i="1"/>
  <c r="W62" i="1"/>
  <c r="V62" i="1"/>
  <c r="AG62" i="1" s="1"/>
  <c r="T62" i="1"/>
  <c r="X62" i="1" s="1"/>
  <c r="Z62" i="1" s="1"/>
  <c r="S62" i="1"/>
  <c r="Q62" i="1"/>
  <c r="K62" i="1"/>
  <c r="AH61" i="1"/>
  <c r="V61" i="1"/>
  <c r="AG61" i="1" s="1"/>
  <c r="T61" i="1"/>
  <c r="X61" i="1" s="1"/>
  <c r="Z61" i="1" s="1"/>
  <c r="S61" i="1"/>
  <c r="Q61" i="1"/>
  <c r="K61" i="1"/>
  <c r="AH60" i="1"/>
  <c r="W60" i="1"/>
  <c r="V60" i="1"/>
  <c r="AG60" i="1" s="1"/>
  <c r="T60" i="1"/>
  <c r="X60" i="1" s="1"/>
  <c r="Z60" i="1" s="1"/>
  <c r="S60" i="1"/>
  <c r="Q60" i="1"/>
  <c r="K60" i="1"/>
  <c r="AH59" i="1"/>
  <c r="V59" i="1"/>
  <c r="W59" i="1" s="1"/>
  <c r="T59" i="1"/>
  <c r="X59" i="1" s="1"/>
  <c r="Z59" i="1" s="1"/>
  <c r="S59" i="1"/>
  <c r="Q59" i="1"/>
  <c r="K59" i="1"/>
  <c r="AH58" i="1"/>
  <c r="W58" i="1"/>
  <c r="V58" i="1"/>
  <c r="AG58" i="1" s="1"/>
  <c r="T58" i="1"/>
  <c r="X58" i="1" s="1"/>
  <c r="Z58" i="1" s="1"/>
  <c r="S58" i="1"/>
  <c r="Q58" i="1"/>
  <c r="K58" i="1"/>
  <c r="AH57" i="1"/>
  <c r="V57" i="1"/>
  <c r="W57" i="1" s="1"/>
  <c r="T57" i="1"/>
  <c r="X57" i="1" s="1"/>
  <c r="Z57" i="1" s="1"/>
  <c r="S57" i="1"/>
  <c r="Q57" i="1"/>
  <c r="K57" i="1"/>
  <c r="AH56" i="1"/>
  <c r="W56" i="1"/>
  <c r="V56" i="1"/>
  <c r="AG56" i="1" s="1"/>
  <c r="T56" i="1"/>
  <c r="X56" i="1" s="1"/>
  <c r="Z56" i="1" s="1"/>
  <c r="S56" i="1"/>
  <c r="Q56" i="1"/>
  <c r="K56" i="1"/>
  <c r="AH55" i="1"/>
  <c r="V55" i="1"/>
  <c r="W55" i="1" s="1"/>
  <c r="T55" i="1"/>
  <c r="X55" i="1" s="1"/>
  <c r="Z55" i="1" s="1"/>
  <c r="S55" i="1"/>
  <c r="Q55" i="1"/>
  <c r="K55" i="1"/>
  <c r="AH54" i="1"/>
  <c r="W54" i="1"/>
  <c r="V54" i="1"/>
  <c r="AG54" i="1" s="1"/>
  <c r="T54" i="1"/>
  <c r="X54" i="1" s="1"/>
  <c r="Z54" i="1" s="1"/>
  <c r="S54" i="1"/>
  <c r="Q54" i="1"/>
  <c r="K54" i="1"/>
  <c r="AH53" i="1"/>
  <c r="V53" i="1"/>
  <c r="AG53" i="1" s="1"/>
  <c r="T53" i="1"/>
  <c r="X53" i="1" s="1"/>
  <c r="Z53" i="1" s="1"/>
  <c r="S53" i="1"/>
  <c r="Q53" i="1"/>
  <c r="K53" i="1"/>
  <c r="AH52" i="1"/>
  <c r="W52" i="1"/>
  <c r="V52" i="1"/>
  <c r="AG52" i="1" s="1"/>
  <c r="T52" i="1"/>
  <c r="X52" i="1" s="1"/>
  <c r="Z52" i="1" s="1"/>
  <c r="S52" i="1"/>
  <c r="Q52" i="1"/>
  <c r="K52" i="1"/>
  <c r="AH51" i="1"/>
  <c r="V51" i="1"/>
  <c r="W51" i="1" s="1"/>
  <c r="T51" i="1"/>
  <c r="X51" i="1" s="1"/>
  <c r="Z51" i="1" s="1"/>
  <c r="S51" i="1"/>
  <c r="Q51" i="1"/>
  <c r="K51" i="1"/>
  <c r="AH50" i="1"/>
  <c r="W50" i="1"/>
  <c r="V50" i="1"/>
  <c r="AG50" i="1" s="1"/>
  <c r="T50" i="1"/>
  <c r="X50" i="1" s="1"/>
  <c r="Z50" i="1" s="1"/>
  <c r="S50" i="1"/>
  <c r="Q50" i="1"/>
  <c r="K50" i="1"/>
  <c r="AH49" i="1"/>
  <c r="V49" i="1"/>
  <c r="W49" i="1" s="1"/>
  <c r="T49" i="1"/>
  <c r="X49" i="1" s="1"/>
  <c r="Z49" i="1" s="1"/>
  <c r="S49" i="1"/>
  <c r="Q49" i="1"/>
  <c r="K49" i="1"/>
  <c r="AH48" i="1"/>
  <c r="W48" i="1"/>
  <c r="V48" i="1"/>
  <c r="AG48" i="1" s="1"/>
  <c r="T48" i="1"/>
  <c r="X48" i="1" s="1"/>
  <c r="Z48" i="1" s="1"/>
  <c r="S48" i="1"/>
  <c r="Q48" i="1"/>
  <c r="K48" i="1"/>
  <c r="AH47" i="1"/>
  <c r="V47" i="1"/>
  <c r="W47" i="1" s="1"/>
  <c r="T47" i="1"/>
  <c r="X47" i="1" s="1"/>
  <c r="Z47" i="1" s="1"/>
  <c r="S47" i="1"/>
  <c r="Q47" i="1"/>
  <c r="K47" i="1"/>
  <c r="AH46" i="1"/>
  <c r="W46" i="1"/>
  <c r="V46" i="1"/>
  <c r="AG46" i="1" s="1"/>
  <c r="T46" i="1"/>
  <c r="X46" i="1" s="1"/>
  <c r="Z46" i="1" s="1"/>
  <c r="S46" i="1"/>
  <c r="Q46" i="1"/>
  <c r="K46" i="1"/>
  <c r="AH45" i="1"/>
  <c r="V45" i="1"/>
  <c r="AG45" i="1" s="1"/>
  <c r="T45" i="1"/>
  <c r="X45" i="1" s="1"/>
  <c r="Z45" i="1" s="1"/>
  <c r="S45" i="1"/>
  <c r="Q45" i="1"/>
  <c r="K45" i="1"/>
  <c r="AH44" i="1"/>
  <c r="W44" i="1"/>
  <c r="V44" i="1"/>
  <c r="AG44" i="1" s="1"/>
  <c r="T44" i="1"/>
  <c r="X44" i="1" s="1"/>
  <c r="Z44" i="1" s="1"/>
  <c r="S44" i="1"/>
  <c r="Q44" i="1"/>
  <c r="K44" i="1"/>
  <c r="AH43" i="1"/>
  <c r="V43" i="1"/>
  <c r="W43" i="1" s="1"/>
  <c r="T43" i="1"/>
  <c r="X43" i="1" s="1"/>
  <c r="Z43" i="1" s="1"/>
  <c r="S43" i="1"/>
  <c r="Q43" i="1"/>
  <c r="K43" i="1"/>
  <c r="AH42" i="1"/>
  <c r="W42" i="1"/>
  <c r="V42" i="1"/>
  <c r="AG42" i="1" s="1"/>
  <c r="T42" i="1"/>
  <c r="X42" i="1" s="1"/>
  <c r="Z42" i="1" s="1"/>
  <c r="S42" i="1"/>
  <c r="Q42" i="1"/>
  <c r="K42" i="1"/>
  <c r="AH41" i="1"/>
  <c r="V41" i="1"/>
  <c r="W41" i="1" s="1"/>
  <c r="T41" i="1"/>
  <c r="X41" i="1" s="1"/>
  <c r="Z41" i="1" s="1"/>
  <c r="S41" i="1"/>
  <c r="Q41" i="1"/>
  <c r="K41" i="1"/>
  <c r="AH40" i="1"/>
  <c r="W40" i="1"/>
  <c r="V40" i="1"/>
  <c r="AG40" i="1" s="1"/>
  <c r="T40" i="1"/>
  <c r="X40" i="1" s="1"/>
  <c r="Z40" i="1" s="1"/>
  <c r="S40" i="1"/>
  <c r="Q40" i="1"/>
  <c r="K40" i="1"/>
  <c r="AH39" i="1"/>
  <c r="V39" i="1"/>
  <c r="W39" i="1" s="1"/>
  <c r="T39" i="1"/>
  <c r="X39" i="1" s="1"/>
  <c r="Z39" i="1" s="1"/>
  <c r="S39" i="1"/>
  <c r="Q39" i="1"/>
  <c r="K39" i="1"/>
  <c r="AH38" i="1"/>
  <c r="W38" i="1"/>
  <c r="V38" i="1"/>
  <c r="AG38" i="1" s="1"/>
  <c r="T38" i="1"/>
  <c r="X38" i="1" s="1"/>
  <c r="Z38" i="1" s="1"/>
  <c r="S38" i="1"/>
  <c r="Q38" i="1"/>
  <c r="K38" i="1"/>
  <c r="AH37" i="1"/>
  <c r="V37" i="1"/>
  <c r="AG37" i="1" s="1"/>
  <c r="T37" i="1"/>
  <c r="X37" i="1" s="1"/>
  <c r="Z37" i="1" s="1"/>
  <c r="S37" i="1"/>
  <c r="Q37" i="1"/>
  <c r="K37" i="1"/>
  <c r="AH36" i="1"/>
  <c r="W36" i="1"/>
  <c r="V36" i="1"/>
  <c r="AG36" i="1" s="1"/>
  <c r="T36" i="1"/>
  <c r="X36" i="1" s="1"/>
  <c r="Z36" i="1" s="1"/>
  <c r="S36" i="1"/>
  <c r="Q36" i="1"/>
  <c r="K36" i="1"/>
  <c r="AH35" i="1"/>
  <c r="V35" i="1"/>
  <c r="W35" i="1" s="1"/>
  <c r="T35" i="1"/>
  <c r="X35" i="1" s="1"/>
  <c r="Z35" i="1" s="1"/>
  <c r="S35" i="1"/>
  <c r="Q35" i="1"/>
  <c r="K35" i="1"/>
  <c r="AH34" i="1"/>
  <c r="W34" i="1"/>
  <c r="V34" i="1"/>
  <c r="AG34" i="1" s="1"/>
  <c r="T34" i="1"/>
  <c r="X34" i="1" s="1"/>
  <c r="Z34" i="1" s="1"/>
  <c r="S34" i="1"/>
  <c r="Q34" i="1"/>
  <c r="K34" i="1"/>
  <c r="AH33" i="1"/>
  <c r="V33" i="1"/>
  <c r="AG33" i="1" s="1"/>
  <c r="T33" i="1"/>
  <c r="X33" i="1" s="1"/>
  <c r="Z33" i="1" s="1"/>
  <c r="S33" i="1"/>
  <c r="Q33" i="1"/>
  <c r="K33" i="1"/>
  <c r="AH32" i="1"/>
  <c r="W32" i="1"/>
  <c r="V32" i="1"/>
  <c r="AG32" i="1" s="1"/>
  <c r="T32" i="1"/>
  <c r="X32" i="1" s="1"/>
  <c r="Z32" i="1" s="1"/>
  <c r="S32" i="1"/>
  <c r="Q32" i="1"/>
  <c r="K32" i="1"/>
  <c r="AH31" i="1"/>
  <c r="V31" i="1"/>
  <c r="AG31" i="1" s="1"/>
  <c r="T31" i="1"/>
  <c r="X31" i="1" s="1"/>
  <c r="Z31" i="1" s="1"/>
  <c r="S31" i="1"/>
  <c r="Q31" i="1"/>
  <c r="K31" i="1"/>
  <c r="AH30" i="1"/>
  <c r="W30" i="1"/>
  <c r="V30" i="1"/>
  <c r="AG30" i="1" s="1"/>
  <c r="T30" i="1"/>
  <c r="X30" i="1" s="1"/>
  <c r="Z30" i="1" s="1"/>
  <c r="S30" i="1"/>
  <c r="Q30" i="1"/>
  <c r="K30" i="1"/>
  <c r="AH29" i="1"/>
  <c r="V29" i="1"/>
  <c r="AG29" i="1" s="1"/>
  <c r="T29" i="1"/>
  <c r="X29" i="1" s="1"/>
  <c r="Z29" i="1" s="1"/>
  <c r="S29" i="1"/>
  <c r="Q29" i="1"/>
  <c r="K29" i="1"/>
  <c r="AH28" i="1"/>
  <c r="W28" i="1"/>
  <c r="V28" i="1"/>
  <c r="AG28" i="1" s="1"/>
  <c r="T28" i="1"/>
  <c r="X28" i="1" s="1"/>
  <c r="Z28" i="1" s="1"/>
  <c r="S28" i="1"/>
  <c r="Q28" i="1"/>
  <c r="K28" i="1"/>
  <c r="AH27" i="1"/>
  <c r="V27" i="1"/>
  <c r="W27" i="1" s="1"/>
  <c r="T27" i="1"/>
  <c r="X27" i="1" s="1"/>
  <c r="Z27" i="1" s="1"/>
  <c r="S27" i="1"/>
  <c r="Q27" i="1"/>
  <c r="K27" i="1"/>
  <c r="AH26" i="1"/>
  <c r="W26" i="1"/>
  <c r="V26" i="1"/>
  <c r="AG26" i="1" s="1"/>
  <c r="T26" i="1"/>
  <c r="X26" i="1" s="1"/>
  <c r="Z26" i="1" s="1"/>
  <c r="S26" i="1"/>
  <c r="Q26" i="1"/>
  <c r="K26" i="1"/>
  <c r="AH25" i="1"/>
  <c r="V25" i="1"/>
  <c r="W25" i="1" s="1"/>
  <c r="T25" i="1"/>
  <c r="X25" i="1" s="1"/>
  <c r="Z25" i="1" s="1"/>
  <c r="S25" i="1"/>
  <c r="Q25" i="1"/>
  <c r="K25" i="1"/>
  <c r="AH24" i="1"/>
  <c r="W24" i="1"/>
  <c r="V24" i="1"/>
  <c r="AG24" i="1" s="1"/>
  <c r="T24" i="1"/>
  <c r="X24" i="1" s="1"/>
  <c r="Z24" i="1" s="1"/>
  <c r="S24" i="1"/>
  <c r="Q24" i="1"/>
  <c r="K24" i="1"/>
  <c r="AH23" i="1"/>
  <c r="V23" i="1"/>
  <c r="W23" i="1" s="1"/>
  <c r="T23" i="1"/>
  <c r="X23" i="1" s="1"/>
  <c r="Z23" i="1" s="1"/>
  <c r="S23" i="1"/>
  <c r="Q23" i="1"/>
  <c r="K23" i="1"/>
  <c r="AH22" i="1"/>
  <c r="W22" i="1"/>
  <c r="V22" i="1"/>
  <c r="AG22" i="1" s="1"/>
  <c r="T22" i="1"/>
  <c r="X22" i="1" s="1"/>
  <c r="Z22" i="1" s="1"/>
  <c r="S22" i="1"/>
  <c r="Q22" i="1"/>
  <c r="K22" i="1"/>
  <c r="AH21" i="1"/>
  <c r="V21" i="1"/>
  <c r="W21" i="1" s="1"/>
  <c r="T21" i="1"/>
  <c r="X21" i="1" s="1"/>
  <c r="Z21" i="1" s="1"/>
  <c r="S21" i="1"/>
  <c r="Q21" i="1"/>
  <c r="K21" i="1"/>
  <c r="AH20" i="1"/>
  <c r="W20" i="1"/>
  <c r="V20" i="1"/>
  <c r="AG20" i="1" s="1"/>
  <c r="T20" i="1"/>
  <c r="X20" i="1" s="1"/>
  <c r="Z20" i="1" s="1"/>
  <c r="S20" i="1"/>
  <c r="Q20" i="1"/>
  <c r="K20" i="1"/>
  <c r="AH19" i="1"/>
  <c r="V19" i="1"/>
  <c r="AG19" i="1" s="1"/>
  <c r="T19" i="1"/>
  <c r="X19" i="1" s="1"/>
  <c r="Z19" i="1" s="1"/>
  <c r="S19" i="1"/>
  <c r="Q19" i="1"/>
  <c r="K19" i="1"/>
  <c r="AH18" i="1"/>
  <c r="W18" i="1"/>
  <c r="V18" i="1"/>
  <c r="AG18" i="1" s="1"/>
  <c r="T18" i="1"/>
  <c r="X18" i="1" s="1"/>
  <c r="Z18" i="1" s="1"/>
  <c r="S18" i="1"/>
  <c r="Q18" i="1"/>
  <c r="K18" i="1"/>
  <c r="AH17" i="1"/>
  <c r="V17" i="1"/>
  <c r="AG17" i="1" s="1"/>
  <c r="T17" i="1"/>
  <c r="X17" i="1" s="1"/>
  <c r="Z17" i="1" s="1"/>
  <c r="S17" i="1"/>
  <c r="Q17" i="1"/>
  <c r="K17" i="1"/>
  <c r="AH16" i="1"/>
  <c r="W16" i="1"/>
  <c r="V16" i="1"/>
  <c r="AG16" i="1" s="1"/>
  <c r="T16" i="1"/>
  <c r="X16" i="1" s="1"/>
  <c r="Z16" i="1" s="1"/>
  <c r="S16" i="1"/>
  <c r="Q16" i="1"/>
  <c r="K16" i="1"/>
  <c r="AH15" i="1"/>
  <c r="V15" i="1"/>
  <c r="W15" i="1" s="1"/>
  <c r="T15" i="1"/>
  <c r="X15" i="1" s="1"/>
  <c r="Z15" i="1" s="1"/>
  <c r="S15" i="1"/>
  <c r="Q15" i="1"/>
  <c r="K15" i="1"/>
  <c r="AH14" i="1"/>
  <c r="W14" i="1"/>
  <c r="V14" i="1"/>
  <c r="AG14" i="1" s="1"/>
  <c r="T14" i="1"/>
  <c r="X14" i="1" s="1"/>
  <c r="Z14" i="1" s="1"/>
  <c r="S14" i="1"/>
  <c r="Q14" i="1"/>
  <c r="K14" i="1"/>
  <c r="AH13" i="1"/>
  <c r="AH12" i="1"/>
  <c r="V12" i="1"/>
  <c r="AG12" i="1" s="1"/>
  <c r="T12" i="1"/>
  <c r="X12" i="1" s="1"/>
  <c r="Z12" i="1" s="1"/>
  <c r="S12" i="1"/>
  <c r="Q12" i="1"/>
  <c r="K12" i="1"/>
  <c r="AH11" i="1"/>
  <c r="V11" i="1"/>
  <c r="AG11" i="1" s="1"/>
  <c r="T11" i="1"/>
  <c r="X11" i="1" s="1"/>
  <c r="Z11" i="1" s="1"/>
  <c r="S11" i="1"/>
  <c r="Q11" i="1"/>
  <c r="K11" i="1"/>
  <c r="AH10" i="1"/>
  <c r="V10" i="1"/>
  <c r="AG10" i="1" s="1"/>
  <c r="T10" i="1"/>
  <c r="X10" i="1" s="1"/>
  <c r="Z10" i="1" s="1"/>
  <c r="S10" i="1"/>
  <c r="Q10" i="1"/>
  <c r="K10" i="1"/>
  <c r="AH9" i="1"/>
  <c r="V9" i="1"/>
  <c r="W9" i="1" s="1"/>
  <c r="T9" i="1"/>
  <c r="X9" i="1" s="1"/>
  <c r="Z9" i="1" s="1"/>
  <c r="S9" i="1"/>
  <c r="Q9" i="1"/>
  <c r="K9" i="1"/>
  <c r="AH8" i="1"/>
  <c r="V8" i="1"/>
  <c r="AG8" i="1" s="1"/>
  <c r="T8" i="1"/>
  <c r="X8" i="1" s="1"/>
  <c r="Z8" i="1" s="1"/>
  <c r="S8" i="1"/>
  <c r="Q8" i="1"/>
  <c r="K8" i="1"/>
  <c r="AH7" i="1"/>
  <c r="V7" i="1"/>
  <c r="W7" i="1" s="1"/>
  <c r="T7" i="1"/>
  <c r="X7" i="1" s="1"/>
  <c r="Z7" i="1" s="1"/>
  <c r="S7" i="1"/>
  <c r="Q7" i="1"/>
  <c r="K7" i="1"/>
  <c r="AH6" i="1"/>
  <c r="V6" i="1"/>
  <c r="AG6" i="1" s="1"/>
  <c r="T6" i="1"/>
  <c r="X6" i="1" s="1"/>
  <c r="Z6" i="1" s="1"/>
  <c r="S6" i="1"/>
  <c r="Q6" i="1"/>
  <c r="K6" i="1"/>
  <c r="AH5" i="1"/>
  <c r="V5" i="1"/>
  <c r="W5" i="1" s="1"/>
  <c r="T5" i="1"/>
  <c r="X5" i="1" s="1"/>
  <c r="Z5" i="1" s="1"/>
  <c r="S5" i="1"/>
  <c r="Q5" i="1"/>
  <c r="K5" i="1"/>
  <c r="AH4" i="1"/>
  <c r="V4" i="1"/>
  <c r="AG4" i="1" s="1"/>
  <c r="T4" i="1"/>
  <c r="X4" i="1" s="1"/>
  <c r="Z4" i="1" s="1"/>
  <c r="S4" i="1"/>
  <c r="Q4" i="1"/>
  <c r="K4" i="1"/>
  <c r="AH3" i="1"/>
  <c r="V3" i="1"/>
  <c r="W3" i="1" s="1"/>
  <c r="T3" i="1"/>
  <c r="X3" i="1" s="1"/>
  <c r="Z3" i="1" s="1"/>
  <c r="S3" i="1"/>
  <c r="Q3" i="1"/>
  <c r="K3" i="1"/>
  <c r="AH2" i="1"/>
  <c r="W2" i="1"/>
  <c r="V2" i="1"/>
  <c r="AG2" i="1" s="1"/>
  <c r="T2" i="1"/>
  <c r="X2" i="1" s="1"/>
  <c r="Z2" i="1" s="1"/>
  <c r="S2" i="1"/>
  <c r="Q2" i="1"/>
  <c r="K2" i="1"/>
  <c r="W124" i="8" l="1"/>
  <c r="W66" i="9"/>
  <c r="AI240" i="9"/>
  <c r="AJ240" i="9" s="1"/>
  <c r="AM240" i="9" s="1"/>
  <c r="AP240" i="9" s="1"/>
  <c r="W62" i="9"/>
  <c r="W60" i="9"/>
  <c r="W56" i="9"/>
  <c r="W50" i="9"/>
  <c r="W48" i="9"/>
  <c r="AI261" i="9"/>
  <c r="AJ261" i="9" s="1"/>
  <c r="AM261" i="9" s="1"/>
  <c r="AP261" i="9" s="1"/>
  <c r="W44" i="9"/>
  <c r="W42" i="9"/>
  <c r="W38" i="9"/>
  <c r="W36" i="9"/>
  <c r="AI259" i="9"/>
  <c r="AJ259" i="9" s="1"/>
  <c r="AM259" i="9" s="1"/>
  <c r="AP259" i="9" s="1"/>
  <c r="AI252" i="9"/>
  <c r="AJ252" i="9" s="1"/>
  <c r="AM252" i="9" s="1"/>
  <c r="AP252" i="9" s="1"/>
  <c r="AI251" i="9"/>
  <c r="AJ251" i="9" s="1"/>
  <c r="AM251" i="9" s="1"/>
  <c r="AP251" i="9" s="1"/>
  <c r="W32" i="9"/>
  <c r="AI242" i="9"/>
  <c r="AJ242" i="9" s="1"/>
  <c r="AM242" i="9" s="1"/>
  <c r="AP242" i="9" s="1"/>
  <c r="W30" i="9"/>
  <c r="W28" i="9"/>
  <c r="W26" i="9"/>
  <c r="W22" i="9"/>
  <c r="W20" i="9"/>
  <c r="W14" i="9"/>
  <c r="AI253" i="9"/>
  <c r="AJ253" i="9" s="1"/>
  <c r="AM253" i="9" s="1"/>
  <c r="AP253" i="9" s="1"/>
  <c r="AI241" i="9"/>
  <c r="AJ241" i="9" s="1"/>
  <c r="AM241" i="9" s="1"/>
  <c r="AP241" i="9" s="1"/>
  <c r="W6" i="9"/>
  <c r="AJ264" i="9"/>
  <c r="AM264" i="9" s="1"/>
  <c r="AP264" i="9" s="1"/>
  <c r="AJ258" i="9"/>
  <c r="AM258" i="9" s="1"/>
  <c r="AP258" i="9" s="1"/>
  <c r="AJ244" i="9"/>
  <c r="AM244" i="9" s="1"/>
  <c r="AP244" i="9" s="1"/>
  <c r="AJ204" i="9"/>
  <c r="AM204" i="9" s="1"/>
  <c r="AP204" i="9" s="1"/>
  <c r="AJ226" i="9"/>
  <c r="AM226" i="9" s="1"/>
  <c r="AP226" i="9" s="1"/>
  <c r="AJ234" i="9"/>
  <c r="AM234" i="9" s="1"/>
  <c r="AP234" i="9" s="1"/>
  <c r="AJ205" i="9"/>
  <c r="W2" i="9"/>
  <c r="AJ228" i="9"/>
  <c r="AM228" i="9" s="1"/>
  <c r="AP228" i="9" s="1"/>
  <c r="AJ250" i="9"/>
  <c r="AM250" i="9" s="1"/>
  <c r="AP250" i="9" s="1"/>
  <c r="AJ260" i="9"/>
  <c r="AM260" i="9" s="1"/>
  <c r="AP260" i="9" s="1"/>
  <c r="AJ203" i="9"/>
  <c r="AM203" i="9" s="1"/>
  <c r="AP203" i="9" s="1"/>
  <c r="AJ236" i="9"/>
  <c r="AM236" i="9" s="1"/>
  <c r="AP236" i="9" s="1"/>
  <c r="AJ230" i="9"/>
  <c r="AM230" i="9" s="1"/>
  <c r="AP230" i="9" s="1"/>
  <c r="AJ238" i="9"/>
  <c r="AM238" i="9" s="1"/>
  <c r="AP238" i="9" s="1"/>
  <c r="AJ246" i="9"/>
  <c r="AM246" i="9" s="1"/>
  <c r="AP246" i="9" s="1"/>
  <c r="AJ254" i="9"/>
  <c r="AM254" i="9" s="1"/>
  <c r="AP254" i="9" s="1"/>
  <c r="AJ262" i="9"/>
  <c r="AM262" i="9" s="1"/>
  <c r="AP262" i="9" s="1"/>
  <c r="AK264" i="9"/>
  <c r="AJ224" i="9"/>
  <c r="AM224" i="9" s="1"/>
  <c r="AP224" i="9" s="1"/>
  <c r="AJ232" i="9"/>
  <c r="AM232" i="9" s="1"/>
  <c r="AP232" i="9" s="1"/>
  <c r="AJ248" i="9"/>
  <c r="AM248" i="9" s="1"/>
  <c r="AP248" i="9" s="1"/>
  <c r="AJ256" i="9"/>
  <c r="AM256" i="9" s="1"/>
  <c r="AP256" i="9" s="1"/>
  <c r="AJ263" i="9"/>
  <c r="AM263" i="9" s="1"/>
  <c r="AP263" i="9" s="1"/>
  <c r="W33" i="7"/>
  <c r="W122" i="8"/>
  <c r="W121" i="8"/>
  <c r="W118" i="8"/>
  <c r="W117" i="8"/>
  <c r="W29" i="7"/>
  <c r="W115" i="8"/>
  <c r="W113" i="8"/>
  <c r="W111" i="8"/>
  <c r="W107" i="8"/>
  <c r="W105" i="8"/>
  <c r="W102" i="8"/>
  <c r="W101" i="8"/>
  <c r="W99" i="8"/>
  <c r="W97" i="8"/>
  <c r="W95" i="8"/>
  <c r="W93" i="8"/>
  <c r="W91" i="8"/>
  <c r="AI254" i="8"/>
  <c r="AJ254" i="8" s="1"/>
  <c r="AM254" i="8" s="1"/>
  <c r="AP254" i="8" s="1"/>
  <c r="W90" i="8"/>
  <c r="W89" i="8"/>
  <c r="AG87" i="8"/>
  <c r="AG86" i="8"/>
  <c r="AG85" i="8"/>
  <c r="AG83" i="8"/>
  <c r="AG82" i="8"/>
  <c r="AG81" i="8"/>
  <c r="AG79" i="8"/>
  <c r="AG75" i="8"/>
  <c r="W72" i="8"/>
  <c r="AG71" i="8"/>
  <c r="AI253" i="8"/>
  <c r="AJ253" i="8" s="1"/>
  <c r="AM253" i="8" s="1"/>
  <c r="AP253" i="8" s="1"/>
  <c r="W70" i="8"/>
  <c r="W68" i="8"/>
  <c r="W66" i="8"/>
  <c r="AI252" i="8"/>
  <c r="AJ252" i="8" s="1"/>
  <c r="AM252" i="8" s="1"/>
  <c r="AP252" i="8" s="1"/>
  <c r="W64" i="8"/>
  <c r="AG63" i="8"/>
  <c r="W60" i="8"/>
  <c r="W58" i="8"/>
  <c r="AI260" i="8"/>
  <c r="AJ260" i="8" s="1"/>
  <c r="AM260" i="8" s="1"/>
  <c r="AP260" i="8" s="1"/>
  <c r="W56" i="8"/>
  <c r="W54" i="8"/>
  <c r="AG51" i="8"/>
  <c r="W50" i="8"/>
  <c r="W48" i="8"/>
  <c r="AG47" i="8"/>
  <c r="W44" i="8"/>
  <c r="AG43" i="8"/>
  <c r="W42" i="8"/>
  <c r="AI241" i="8"/>
  <c r="AJ241" i="8" s="1"/>
  <c r="AM241" i="8" s="1"/>
  <c r="AP241" i="8" s="1"/>
  <c r="W36" i="8"/>
  <c r="W34" i="8"/>
  <c r="AG31" i="8"/>
  <c r="W30" i="8"/>
  <c r="AI242" i="8"/>
  <c r="AJ242" i="8" s="1"/>
  <c r="AM242" i="8" s="1"/>
  <c r="AP242" i="8" s="1"/>
  <c r="AG27" i="8"/>
  <c r="W24" i="8"/>
  <c r="AI251" i="8"/>
  <c r="AJ251" i="8" s="1"/>
  <c r="AM251" i="8" s="1"/>
  <c r="AP251" i="8" s="1"/>
  <c r="AG23" i="8"/>
  <c r="W22" i="8"/>
  <c r="AI259" i="8"/>
  <c r="AJ259" i="8" s="1"/>
  <c r="AM259" i="8" s="1"/>
  <c r="AP259" i="8" s="1"/>
  <c r="AG19" i="8"/>
  <c r="W18" i="8"/>
  <c r="W16" i="8"/>
  <c r="AG15" i="8"/>
  <c r="W14" i="8"/>
  <c r="W12" i="8"/>
  <c r="AG11" i="8"/>
  <c r="W8" i="8"/>
  <c r="W25" i="7"/>
  <c r="AJ240" i="8"/>
  <c r="AM240" i="8" s="1"/>
  <c r="AP240" i="8" s="1"/>
  <c r="AJ206" i="8"/>
  <c r="AM206" i="8" s="1"/>
  <c r="AP206" i="8" s="1"/>
  <c r="AI261" i="8"/>
  <c r="AJ261" i="8" s="1"/>
  <c r="AM261" i="8" s="1"/>
  <c r="AP261" i="8" s="1"/>
  <c r="AJ230" i="8"/>
  <c r="AM230" i="8" s="1"/>
  <c r="AP230" i="8" s="1"/>
  <c r="AJ210" i="8"/>
  <c r="AM210" i="8" s="1"/>
  <c r="AP210" i="8" s="1"/>
  <c r="AJ214" i="8"/>
  <c r="AM214" i="8" s="1"/>
  <c r="AP214" i="8" s="1"/>
  <c r="AJ209" i="8"/>
  <c r="AM209" i="8" s="1"/>
  <c r="AP209" i="8" s="1"/>
  <c r="AJ213" i="8"/>
  <c r="AM213" i="8" s="1"/>
  <c r="AP213" i="8" s="1"/>
  <c r="AJ217" i="8"/>
  <c r="AM217" i="8" s="1"/>
  <c r="AP217" i="8" s="1"/>
  <c r="AJ221" i="8"/>
  <c r="AM221" i="8" s="1"/>
  <c r="AP221" i="8" s="1"/>
  <c r="AJ224" i="8"/>
  <c r="AM224" i="8" s="1"/>
  <c r="AP224" i="8" s="1"/>
  <c r="AJ238" i="8"/>
  <c r="AM238" i="8" s="1"/>
  <c r="AP238" i="8" s="1"/>
  <c r="AJ232" i="8"/>
  <c r="AM232" i="8" s="1"/>
  <c r="AP232" i="8" s="1"/>
  <c r="AJ207" i="8"/>
  <c r="AM207" i="8" s="1"/>
  <c r="AP207" i="8" s="1"/>
  <c r="AJ211" i="8"/>
  <c r="AM211" i="8" s="1"/>
  <c r="AP211" i="8" s="1"/>
  <c r="AJ215" i="8"/>
  <c r="AM215" i="8" s="1"/>
  <c r="AP215" i="8" s="1"/>
  <c r="AJ219" i="8"/>
  <c r="AM219" i="8" s="1"/>
  <c r="AP219" i="8" s="1"/>
  <c r="AJ228" i="8"/>
  <c r="AM228" i="8" s="1"/>
  <c r="AP228" i="8" s="1"/>
  <c r="AJ236" i="8"/>
  <c r="AM236" i="8" s="1"/>
  <c r="AP236" i="8" s="1"/>
  <c r="AJ244" i="8"/>
  <c r="AM244" i="8" s="1"/>
  <c r="AP244" i="8" s="1"/>
  <c r="AJ264" i="8"/>
  <c r="AM264" i="8" s="1"/>
  <c r="AP264" i="8" s="1"/>
  <c r="AJ208" i="8"/>
  <c r="AM208" i="8" s="1"/>
  <c r="AP208" i="8" s="1"/>
  <c r="AJ212" i="8"/>
  <c r="AM212" i="8" s="1"/>
  <c r="AP212" i="8" s="1"/>
  <c r="AJ216" i="8"/>
  <c r="AM216" i="8" s="1"/>
  <c r="AP216" i="8" s="1"/>
  <c r="AJ220" i="8"/>
  <c r="AM220" i="8" s="1"/>
  <c r="AP220" i="8" s="1"/>
  <c r="AJ218" i="8"/>
  <c r="AM218" i="8" s="1"/>
  <c r="AP218" i="8" s="1"/>
  <c r="AJ222" i="8"/>
  <c r="AM222" i="8" s="1"/>
  <c r="AP222" i="8" s="1"/>
  <c r="AJ223" i="8"/>
  <c r="AM223" i="8" s="1"/>
  <c r="AP223" i="8" s="1"/>
  <c r="AJ226" i="8"/>
  <c r="AM226" i="8" s="1"/>
  <c r="AP226" i="8" s="1"/>
  <c r="AJ234" i="8"/>
  <c r="AM234" i="8" s="1"/>
  <c r="AP234" i="8" s="1"/>
  <c r="AJ263" i="8"/>
  <c r="AM263" i="8" s="1"/>
  <c r="AP263" i="8" s="1"/>
  <c r="W19" i="7"/>
  <c r="AI261" i="7"/>
  <c r="AJ261" i="7" s="1"/>
  <c r="AM261" i="7" s="1"/>
  <c r="AP261" i="7" s="1"/>
  <c r="AI241" i="7"/>
  <c r="AJ241" i="7" s="1"/>
  <c r="AM241" i="7" s="1"/>
  <c r="AP241" i="7" s="1"/>
  <c r="W15" i="7"/>
  <c r="AI240" i="7"/>
  <c r="AJ240" i="7" s="1"/>
  <c r="AM240" i="7" s="1"/>
  <c r="AP240" i="7" s="1"/>
  <c r="W11" i="7"/>
  <c r="W9" i="7"/>
  <c r="W24" i="6"/>
  <c r="W23" i="6"/>
  <c r="AI253" i="6"/>
  <c r="AJ253" i="6" s="1"/>
  <c r="AM253" i="6" s="1"/>
  <c r="AP253" i="6" s="1"/>
  <c r="W22" i="6"/>
  <c r="W20" i="6"/>
  <c r="W19" i="6"/>
  <c r="W17" i="6"/>
  <c r="AI261" i="6"/>
  <c r="AJ261" i="6" s="1"/>
  <c r="AM261" i="6" s="1"/>
  <c r="AP261" i="6" s="1"/>
  <c r="W13" i="6"/>
  <c r="AI252" i="6"/>
  <c r="AJ252" i="6" s="1"/>
  <c r="AM252" i="6" s="1"/>
  <c r="AP252" i="6" s="1"/>
  <c r="AI259" i="6"/>
  <c r="AJ259" i="6" s="1"/>
  <c r="AM259" i="6" s="1"/>
  <c r="AP259" i="6" s="1"/>
  <c r="W9" i="6"/>
  <c r="AI240" i="6"/>
  <c r="AJ240" i="6" s="1"/>
  <c r="AM240" i="6" s="1"/>
  <c r="AP240" i="6" s="1"/>
  <c r="AJ214" i="6"/>
  <c r="AM214" i="6" s="1"/>
  <c r="AP214" i="6" s="1"/>
  <c r="AJ223" i="6"/>
  <c r="AM223" i="6" s="1"/>
  <c r="AP223" i="6" s="1"/>
  <c r="AI252" i="7"/>
  <c r="AJ252" i="7" s="1"/>
  <c r="AM252" i="7" s="1"/>
  <c r="AP252" i="7" s="1"/>
  <c r="W5" i="7"/>
  <c r="AJ205" i="7"/>
  <c r="AJ258" i="7"/>
  <c r="AM258" i="7" s="1"/>
  <c r="AP258" i="7" s="1"/>
  <c r="AI241" i="6"/>
  <c r="AJ241" i="6" s="1"/>
  <c r="AM241" i="6" s="1"/>
  <c r="AP241" i="6" s="1"/>
  <c r="AJ221" i="6"/>
  <c r="AM221" i="6" s="1"/>
  <c r="AP221" i="6" s="1"/>
  <c r="AJ207" i="6"/>
  <c r="AM207" i="6" s="1"/>
  <c r="AP207" i="6" s="1"/>
  <c r="W3" i="6"/>
  <c r="AJ215" i="6"/>
  <c r="AM215" i="6" s="1"/>
  <c r="AP215" i="6" s="1"/>
  <c r="AI254" i="6"/>
  <c r="AJ254" i="6" s="1"/>
  <c r="AM254" i="6" s="1"/>
  <c r="AP254" i="6" s="1"/>
  <c r="AJ213" i="6"/>
  <c r="AM213" i="6" s="1"/>
  <c r="AP213" i="6" s="1"/>
  <c r="AJ218" i="6"/>
  <c r="AM218" i="6" s="1"/>
  <c r="AP218" i="6" s="1"/>
  <c r="AJ210" i="6"/>
  <c r="AM210" i="6" s="1"/>
  <c r="AP210" i="6" s="1"/>
  <c r="AJ211" i="6"/>
  <c r="AM211" i="6" s="1"/>
  <c r="AP211" i="6" s="1"/>
  <c r="AJ217" i="6"/>
  <c r="AM217" i="6" s="1"/>
  <c r="AP217" i="6" s="1"/>
  <c r="AK221" i="6"/>
  <c r="AJ222" i="6"/>
  <c r="AM222" i="6" s="1"/>
  <c r="AP222" i="6" s="1"/>
  <c r="AJ209" i="6"/>
  <c r="AM209" i="6" s="1"/>
  <c r="AP209" i="6" s="1"/>
  <c r="AK217" i="6"/>
  <c r="AJ219" i="6"/>
  <c r="AM219" i="6" s="1"/>
  <c r="AP219" i="6" s="1"/>
  <c r="AI242" i="6"/>
  <c r="AJ242" i="6" s="1"/>
  <c r="AM242" i="6" s="1"/>
  <c r="AP242" i="6" s="1"/>
  <c r="AJ203" i="6"/>
  <c r="AM203" i="6" s="1"/>
  <c r="AP203" i="6" s="1"/>
  <c r="AJ204" i="6"/>
  <c r="AM204" i="6" s="1"/>
  <c r="AP204" i="6" s="1"/>
  <c r="AJ205" i="6"/>
  <c r="AJ206" i="6"/>
  <c r="AM206" i="6" s="1"/>
  <c r="AP206" i="6" s="1"/>
  <c r="AJ208" i="6"/>
  <c r="AM208" i="6" s="1"/>
  <c r="AP208" i="6" s="1"/>
  <c r="AJ212" i="6"/>
  <c r="AM212" i="6" s="1"/>
  <c r="AP212" i="6" s="1"/>
  <c r="AJ216" i="6"/>
  <c r="AM216" i="6" s="1"/>
  <c r="AP216" i="6" s="1"/>
  <c r="AJ220" i="6"/>
  <c r="AM220" i="6" s="1"/>
  <c r="AP220" i="6" s="1"/>
  <c r="W36" i="5"/>
  <c r="W35" i="5"/>
  <c r="AI261" i="5"/>
  <c r="AJ261" i="5" s="1"/>
  <c r="AM261" i="5" s="1"/>
  <c r="AP261" i="5" s="1"/>
  <c r="W34" i="5"/>
  <c r="AG3" i="4"/>
  <c r="W33" i="5"/>
  <c r="W32" i="5"/>
  <c r="W29" i="5"/>
  <c r="W28" i="5"/>
  <c r="W27" i="5"/>
  <c r="W25" i="5"/>
  <c r="W24" i="5"/>
  <c r="W21" i="5"/>
  <c r="W20" i="5"/>
  <c r="AI242" i="5"/>
  <c r="AJ242" i="5" s="1"/>
  <c r="AM242" i="5" s="1"/>
  <c r="AP242" i="5" s="1"/>
  <c r="W19" i="5"/>
  <c r="AI254" i="5"/>
  <c r="AJ254" i="5" s="1"/>
  <c r="AM254" i="5" s="1"/>
  <c r="AP254" i="5" s="1"/>
  <c r="W18" i="5"/>
  <c r="W17" i="5"/>
  <c r="AI253" i="5"/>
  <c r="AJ253" i="5" s="1"/>
  <c r="AM253" i="5" s="1"/>
  <c r="AP253" i="5" s="1"/>
  <c r="W16" i="5"/>
  <c r="W14" i="5"/>
  <c r="W13" i="5"/>
  <c r="AI252" i="5"/>
  <c r="AJ252" i="5" s="1"/>
  <c r="AM252" i="5" s="1"/>
  <c r="AP252" i="5" s="1"/>
  <c r="AI240" i="5"/>
  <c r="AJ240" i="5" s="1"/>
  <c r="AM240" i="5" s="1"/>
  <c r="AP240" i="5" s="1"/>
  <c r="W11" i="5"/>
  <c r="AI260" i="5"/>
  <c r="AJ260" i="5" s="1"/>
  <c r="AM260" i="5" s="1"/>
  <c r="AP260" i="5" s="1"/>
  <c r="W10" i="5"/>
  <c r="AJ264" i="5"/>
  <c r="AM264" i="5" s="1"/>
  <c r="AP264" i="5" s="1"/>
  <c r="AG44" i="4"/>
  <c r="AI241" i="5"/>
  <c r="AJ241" i="5" s="1"/>
  <c r="AM241" i="5" s="1"/>
  <c r="AP241" i="5" s="1"/>
  <c r="W5" i="5"/>
  <c r="AJ204" i="5"/>
  <c r="AM204" i="5" s="1"/>
  <c r="AP204" i="5" s="1"/>
  <c r="W3" i="5"/>
  <c r="AI251" i="5"/>
  <c r="AJ251" i="5" s="1"/>
  <c r="AM251" i="5" s="1"/>
  <c r="AP251" i="5" s="1"/>
  <c r="AJ244" i="5"/>
  <c r="AM244" i="5" s="1"/>
  <c r="AP244" i="5" s="1"/>
  <c r="AJ248" i="5"/>
  <c r="AM248" i="5" s="1"/>
  <c r="AP248" i="5" s="1"/>
  <c r="AJ256" i="5"/>
  <c r="AM256" i="5" s="1"/>
  <c r="AP256" i="5" s="1"/>
  <c r="AI259" i="5"/>
  <c r="AJ259" i="5" s="1"/>
  <c r="AM259" i="5" s="1"/>
  <c r="AP259" i="5" s="1"/>
  <c r="AJ246" i="5"/>
  <c r="AM246" i="5" s="1"/>
  <c r="AP246" i="5" s="1"/>
  <c r="AJ250" i="5"/>
  <c r="AM250" i="5" s="1"/>
  <c r="AP250" i="5" s="1"/>
  <c r="AJ262" i="5"/>
  <c r="AM262" i="5" s="1"/>
  <c r="AP262" i="5" s="1"/>
  <c r="W2" i="5"/>
  <c r="AJ206" i="5"/>
  <c r="AM206" i="5" s="1"/>
  <c r="AP206" i="5" s="1"/>
  <c r="AJ208" i="5"/>
  <c r="AM208" i="5" s="1"/>
  <c r="AP208" i="5" s="1"/>
  <c r="AJ212" i="5"/>
  <c r="AM212" i="5" s="1"/>
  <c r="AP212" i="5" s="1"/>
  <c r="AJ216" i="5"/>
  <c r="AM216" i="5" s="1"/>
  <c r="AP216" i="5" s="1"/>
  <c r="AJ220" i="5"/>
  <c r="AM220" i="5" s="1"/>
  <c r="AP220" i="5" s="1"/>
  <c r="AJ224" i="5"/>
  <c r="AM224" i="5" s="1"/>
  <c r="AP224" i="5" s="1"/>
  <c r="AJ228" i="5"/>
  <c r="AM228" i="5" s="1"/>
  <c r="AP228" i="5" s="1"/>
  <c r="AJ232" i="5"/>
  <c r="AM232" i="5" s="1"/>
  <c r="AP232" i="5" s="1"/>
  <c r="AJ236" i="5"/>
  <c r="AM236" i="5" s="1"/>
  <c r="AP236" i="5" s="1"/>
  <c r="AJ263" i="5"/>
  <c r="AM263" i="5" s="1"/>
  <c r="AP263" i="5" s="1"/>
  <c r="AJ258" i="5"/>
  <c r="AM258" i="5" s="1"/>
  <c r="AP258" i="5" s="1"/>
  <c r="AJ210" i="5"/>
  <c r="AM210" i="5" s="1"/>
  <c r="AP210" i="5" s="1"/>
  <c r="AJ214" i="5"/>
  <c r="AM214" i="5" s="1"/>
  <c r="AP214" i="5" s="1"/>
  <c r="AJ218" i="5"/>
  <c r="AM218" i="5" s="1"/>
  <c r="AP218" i="5" s="1"/>
  <c r="AJ222" i="5"/>
  <c r="AM222" i="5" s="1"/>
  <c r="AP222" i="5" s="1"/>
  <c r="AJ226" i="5"/>
  <c r="AM226" i="5" s="1"/>
  <c r="AP226" i="5" s="1"/>
  <c r="AJ230" i="5"/>
  <c r="AM230" i="5" s="1"/>
  <c r="AP230" i="5" s="1"/>
  <c r="AJ234" i="5"/>
  <c r="AM234" i="5" s="1"/>
  <c r="AP234" i="5" s="1"/>
  <c r="AJ238" i="5"/>
  <c r="AM238" i="5" s="1"/>
  <c r="AP238" i="5" s="1"/>
  <c r="W3" i="7"/>
  <c r="AI259" i="7"/>
  <c r="AJ259" i="7" s="1"/>
  <c r="AM259" i="7" s="1"/>
  <c r="AP259" i="7" s="1"/>
  <c r="AJ245" i="7"/>
  <c r="AM245" i="7" s="1"/>
  <c r="AP245" i="7" s="1"/>
  <c r="AJ204" i="7"/>
  <c r="AM204" i="7" s="1"/>
  <c r="AP204" i="7" s="1"/>
  <c r="AJ248" i="7"/>
  <c r="AM248" i="7" s="1"/>
  <c r="AP248" i="7" s="1"/>
  <c r="AJ253" i="7"/>
  <c r="AM253" i="7" s="1"/>
  <c r="AP253" i="7" s="1"/>
  <c r="AJ206" i="7"/>
  <c r="AM206" i="7" s="1"/>
  <c r="AP206" i="7" s="1"/>
  <c r="AJ215" i="7"/>
  <c r="AM215" i="7" s="1"/>
  <c r="AP215" i="7" s="1"/>
  <c r="AJ243" i="7"/>
  <c r="AM243" i="7" s="1"/>
  <c r="AP243" i="7" s="1"/>
  <c r="AJ247" i="7"/>
  <c r="AM247" i="7" s="1"/>
  <c r="AP247" i="7" s="1"/>
  <c r="AK248" i="7"/>
  <c r="AJ262" i="7"/>
  <c r="AM262" i="7" s="1"/>
  <c r="AP262" i="7" s="1"/>
  <c r="AJ203" i="7"/>
  <c r="AM203" i="7" s="1"/>
  <c r="AP203" i="7" s="1"/>
  <c r="AI242" i="7"/>
  <c r="AJ242" i="7" s="1"/>
  <c r="AM242" i="7" s="1"/>
  <c r="AP242" i="7" s="1"/>
  <c r="AJ257" i="7"/>
  <c r="AM257" i="7" s="1"/>
  <c r="AP257" i="7" s="1"/>
  <c r="AK258" i="7"/>
  <c r="AJ260" i="7"/>
  <c r="AM260" i="7" s="1"/>
  <c r="AP260" i="7" s="1"/>
  <c r="AJ244" i="7"/>
  <c r="AM244" i="7" s="1"/>
  <c r="AP244" i="7" s="1"/>
  <c r="AJ254" i="7"/>
  <c r="AM254" i="7" s="1"/>
  <c r="AP254" i="7" s="1"/>
  <c r="AJ255" i="7"/>
  <c r="AM255" i="7" s="1"/>
  <c r="AP255" i="7" s="1"/>
  <c r="AJ263" i="7"/>
  <c r="AM263" i="7" s="1"/>
  <c r="AP263" i="7" s="1"/>
  <c r="AK203" i="7"/>
  <c r="AK204" i="7"/>
  <c r="AK205" i="7"/>
  <c r="AJ256" i="7"/>
  <c r="AM256" i="7" s="1"/>
  <c r="AP256" i="7" s="1"/>
  <c r="AJ264" i="7"/>
  <c r="AM264" i="7" s="1"/>
  <c r="AP264" i="7" s="1"/>
  <c r="AJ246" i="7"/>
  <c r="AM246" i="7" s="1"/>
  <c r="AP246" i="7" s="1"/>
  <c r="AJ249" i="7"/>
  <c r="AM249" i="7" s="1"/>
  <c r="AP249" i="7" s="1"/>
  <c r="AJ250" i="7"/>
  <c r="AM250" i="7" s="1"/>
  <c r="AP250" i="7" s="1"/>
  <c r="AJ251" i="7"/>
  <c r="AM251" i="7" s="1"/>
  <c r="AP251" i="7" s="1"/>
  <c r="AG41" i="4"/>
  <c r="AG40" i="4"/>
  <c r="AI241" i="4"/>
  <c r="AI261" i="4"/>
  <c r="AJ261" i="4" s="1"/>
  <c r="AM261" i="4" s="1"/>
  <c r="AP261" i="4" s="1"/>
  <c r="AG33" i="4"/>
  <c r="AG23" i="4"/>
  <c r="AI254" i="4"/>
  <c r="AJ254" i="4" s="1"/>
  <c r="AM254" i="4" s="1"/>
  <c r="AP254" i="4" s="1"/>
  <c r="AG15" i="4"/>
  <c r="AI242" i="4"/>
  <c r="AJ242" i="4" s="1"/>
  <c r="AM242" i="4" s="1"/>
  <c r="AP242" i="4" s="1"/>
  <c r="AI260" i="4"/>
  <c r="AJ260" i="4" s="1"/>
  <c r="AM260" i="4" s="1"/>
  <c r="AP260" i="4" s="1"/>
  <c r="W12" i="4"/>
  <c r="AI253" i="4"/>
  <c r="AJ253" i="4" s="1"/>
  <c r="AM253" i="4" s="1"/>
  <c r="AP253" i="4" s="1"/>
  <c r="AG11" i="4"/>
  <c r="AI240" i="4"/>
  <c r="AJ240" i="4" s="1"/>
  <c r="AM240" i="4" s="1"/>
  <c r="AP240" i="4" s="1"/>
  <c r="W10" i="4"/>
  <c r="AJ262" i="4"/>
  <c r="AM262" i="4" s="1"/>
  <c r="AP262" i="4" s="1"/>
  <c r="AG9" i="4"/>
  <c r="AJ256" i="4"/>
  <c r="AM256" i="4" s="1"/>
  <c r="AP256" i="4" s="1"/>
  <c r="AJ263" i="4"/>
  <c r="AM263" i="4" s="1"/>
  <c r="AP263" i="4" s="1"/>
  <c r="AJ264" i="4"/>
  <c r="AM264" i="4" s="1"/>
  <c r="AP264" i="4" s="1"/>
  <c r="W8" i="4"/>
  <c r="AG7" i="4"/>
  <c r="AI240" i="3"/>
  <c r="W6" i="4"/>
  <c r="AI252" i="4"/>
  <c r="AJ252" i="4" s="1"/>
  <c r="AM252" i="4" s="1"/>
  <c r="AP252" i="4" s="1"/>
  <c r="AJ246" i="4"/>
  <c r="AM246" i="4" s="1"/>
  <c r="AP246" i="4" s="1"/>
  <c r="AJ248" i="4"/>
  <c r="AM248" i="4" s="1"/>
  <c r="AP248" i="4" s="1"/>
  <c r="AJ237" i="4"/>
  <c r="AM237" i="4" s="1"/>
  <c r="AP237" i="4" s="1"/>
  <c r="AJ245" i="4"/>
  <c r="AM245" i="4" s="1"/>
  <c r="AP245" i="4" s="1"/>
  <c r="AJ247" i="4"/>
  <c r="AM247" i="4" s="1"/>
  <c r="AP247" i="4" s="1"/>
  <c r="AJ235" i="4"/>
  <c r="AM235" i="4" s="1"/>
  <c r="AP235" i="4" s="1"/>
  <c r="AJ233" i="4"/>
  <c r="AM233" i="4" s="1"/>
  <c r="AP233" i="4" s="1"/>
  <c r="AJ236" i="4"/>
  <c r="AM236" i="4" s="1"/>
  <c r="AP236" i="4" s="1"/>
  <c r="AI259" i="4"/>
  <c r="AJ259" i="4" s="1"/>
  <c r="AM259" i="4" s="1"/>
  <c r="AP259" i="4" s="1"/>
  <c r="AJ234" i="4"/>
  <c r="AM234" i="4" s="1"/>
  <c r="AP234" i="4" s="1"/>
  <c r="AJ249" i="4"/>
  <c r="AM249" i="4" s="1"/>
  <c r="AP249" i="4" s="1"/>
  <c r="AJ251" i="4"/>
  <c r="AM251" i="4" s="1"/>
  <c r="AP251" i="4" s="1"/>
  <c r="AJ223" i="4"/>
  <c r="AM223" i="4" s="1"/>
  <c r="AP223" i="4" s="1"/>
  <c r="AJ250" i="4"/>
  <c r="AM250" i="4" s="1"/>
  <c r="AP250" i="4" s="1"/>
  <c r="AJ210" i="4"/>
  <c r="AM210" i="4" s="1"/>
  <c r="AP210" i="4" s="1"/>
  <c r="AJ232" i="4"/>
  <c r="AM232" i="4" s="1"/>
  <c r="AP232" i="4" s="1"/>
  <c r="AJ222" i="4"/>
  <c r="AM222" i="4" s="1"/>
  <c r="AP222" i="4" s="1"/>
  <c r="AJ239" i="4"/>
  <c r="AM239" i="4" s="1"/>
  <c r="AP239" i="4" s="1"/>
  <c r="AJ215" i="4"/>
  <c r="AM215" i="4" s="1"/>
  <c r="AP215" i="4" s="1"/>
  <c r="AJ206" i="4"/>
  <c r="AM206" i="4" s="1"/>
  <c r="AP206" i="4" s="1"/>
  <c r="AJ212" i="4"/>
  <c r="AM212" i="4" s="1"/>
  <c r="AP212" i="4" s="1"/>
  <c r="AJ213" i="4"/>
  <c r="AM213" i="4" s="1"/>
  <c r="AP213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1" i="4"/>
  <c r="AM221" i="4" s="1"/>
  <c r="AP221" i="4" s="1"/>
  <c r="AJ224" i="4"/>
  <c r="AM224" i="4" s="1"/>
  <c r="AP224" i="4" s="1"/>
  <c r="AJ229" i="4"/>
  <c r="AM229" i="4" s="1"/>
  <c r="AP229" i="4" s="1"/>
  <c r="AJ230" i="4"/>
  <c r="AM230" i="4" s="1"/>
  <c r="AP230" i="4" s="1"/>
  <c r="AJ231" i="4"/>
  <c r="AM231" i="4" s="1"/>
  <c r="AP231" i="4" s="1"/>
  <c r="AJ238" i="4"/>
  <c r="AM238" i="4" s="1"/>
  <c r="AP238" i="4" s="1"/>
  <c r="AJ255" i="4"/>
  <c r="AM255" i="4" s="1"/>
  <c r="AP255" i="4" s="1"/>
  <c r="AJ214" i="4"/>
  <c r="AM214" i="4" s="1"/>
  <c r="AP214" i="4" s="1"/>
  <c r="AJ211" i="4"/>
  <c r="AM211" i="4" s="1"/>
  <c r="AP211" i="4" s="1"/>
  <c r="AJ220" i="4"/>
  <c r="AM220" i="4" s="1"/>
  <c r="AP220" i="4" s="1"/>
  <c r="AJ207" i="4"/>
  <c r="AM207" i="4" s="1"/>
  <c r="AP207" i="4" s="1"/>
  <c r="AK224" i="4"/>
  <c r="AJ228" i="4"/>
  <c r="AM228" i="4" s="1"/>
  <c r="AP228" i="4" s="1"/>
  <c r="AK240" i="4"/>
  <c r="AJ244" i="4"/>
  <c r="AM244" i="4" s="1"/>
  <c r="AP244" i="4" s="1"/>
  <c r="AK256" i="4"/>
  <c r="AJ208" i="4"/>
  <c r="AM208" i="4" s="1"/>
  <c r="AP208" i="4" s="1"/>
  <c r="AJ209" i="4"/>
  <c r="AM209" i="4" s="1"/>
  <c r="AP209" i="4" s="1"/>
  <c r="AJ225" i="4"/>
  <c r="AM225" i="4" s="1"/>
  <c r="AP225" i="4" s="1"/>
  <c r="AJ226" i="4"/>
  <c r="AM226" i="4" s="1"/>
  <c r="AP226" i="4" s="1"/>
  <c r="AJ227" i="4"/>
  <c r="AM227" i="4" s="1"/>
  <c r="AP227" i="4" s="1"/>
  <c r="AJ241" i="4"/>
  <c r="AM241" i="4" s="1"/>
  <c r="AP241" i="4" s="1"/>
  <c r="AJ243" i="4"/>
  <c r="AM243" i="4" s="1"/>
  <c r="AP243" i="4" s="1"/>
  <c r="AJ257" i="4"/>
  <c r="AM257" i="4" s="1"/>
  <c r="AP257" i="4" s="1"/>
  <c r="AJ258" i="4"/>
  <c r="AM258" i="4" s="1"/>
  <c r="AP258" i="4" s="1"/>
  <c r="W32" i="3"/>
  <c r="AG30" i="3"/>
  <c r="AG29" i="3"/>
  <c r="W28" i="3"/>
  <c r="AG27" i="3"/>
  <c r="AI261" i="3"/>
  <c r="AJ261" i="3" s="1"/>
  <c r="AM261" i="3" s="1"/>
  <c r="AP261" i="3" s="1"/>
  <c r="AG25" i="3"/>
  <c r="AI242" i="3"/>
  <c r="AJ242" i="3" s="1"/>
  <c r="AM242" i="3" s="1"/>
  <c r="AP242" i="3" s="1"/>
  <c r="AG19" i="3"/>
  <c r="W16" i="3"/>
  <c r="AI252" i="3"/>
  <c r="AJ252" i="3" s="1"/>
  <c r="AM252" i="3" s="1"/>
  <c r="AP252" i="3" s="1"/>
  <c r="AG15" i="3"/>
  <c r="AG13" i="3"/>
  <c r="W12" i="3"/>
  <c r="AI254" i="3"/>
  <c r="AJ254" i="3" s="1"/>
  <c r="AM254" i="3" s="1"/>
  <c r="AP254" i="3" s="1"/>
  <c r="AI260" i="3"/>
  <c r="AJ260" i="3" s="1"/>
  <c r="AM260" i="3" s="1"/>
  <c r="AP260" i="3" s="1"/>
  <c r="AI253" i="3"/>
  <c r="AJ253" i="3" s="1"/>
  <c r="AM253" i="3" s="1"/>
  <c r="AP253" i="3" s="1"/>
  <c r="W6" i="3"/>
  <c r="AG5" i="3"/>
  <c r="AI241" i="3"/>
  <c r="AJ241" i="3" s="1"/>
  <c r="AM241" i="3" s="1"/>
  <c r="AP241" i="3" s="1"/>
  <c r="AJ234" i="3"/>
  <c r="AM234" i="3" s="1"/>
  <c r="AP234" i="3" s="1"/>
  <c r="AJ220" i="3"/>
  <c r="AM220" i="3" s="1"/>
  <c r="AP220" i="3" s="1"/>
  <c r="AJ218" i="3"/>
  <c r="AM218" i="3" s="1"/>
  <c r="AP218" i="3" s="1"/>
  <c r="AJ236" i="3"/>
  <c r="AM236" i="3" s="1"/>
  <c r="AP236" i="3" s="1"/>
  <c r="AJ263" i="3"/>
  <c r="AM263" i="3" s="1"/>
  <c r="AP263" i="3" s="1"/>
  <c r="AJ243" i="3"/>
  <c r="AM243" i="3" s="1"/>
  <c r="AP243" i="3" s="1"/>
  <c r="AJ244" i="3"/>
  <c r="AM244" i="3" s="1"/>
  <c r="AP244" i="3" s="1"/>
  <c r="AJ257" i="3"/>
  <c r="AM257" i="3" s="1"/>
  <c r="AP257" i="3" s="1"/>
  <c r="AJ259" i="3"/>
  <c r="AM259" i="3" s="1"/>
  <c r="AP259" i="3" s="1"/>
  <c r="AJ262" i="3"/>
  <c r="AM262" i="3" s="1"/>
  <c r="AP262" i="3" s="1"/>
  <c r="AJ255" i="3"/>
  <c r="AM255" i="3" s="1"/>
  <c r="AP255" i="3" s="1"/>
  <c r="AJ228" i="3"/>
  <c r="AM228" i="3" s="1"/>
  <c r="AP228" i="3" s="1"/>
  <c r="AJ256" i="3"/>
  <c r="AM256" i="3" s="1"/>
  <c r="AP256" i="3" s="1"/>
  <c r="AJ258" i="3"/>
  <c r="AM258" i="3" s="1"/>
  <c r="AP258" i="3" s="1"/>
  <c r="W2" i="3"/>
  <c r="AJ206" i="3"/>
  <c r="AM206" i="3" s="1"/>
  <c r="AP206" i="3" s="1"/>
  <c r="AJ226" i="3"/>
  <c r="AM226" i="3" s="1"/>
  <c r="AP226" i="3" s="1"/>
  <c r="AJ216" i="3"/>
  <c r="AM216" i="3" s="1"/>
  <c r="AP216" i="3" s="1"/>
  <c r="AJ224" i="3"/>
  <c r="AM224" i="3" s="1"/>
  <c r="AP224" i="3" s="1"/>
  <c r="AJ232" i="3"/>
  <c r="AM232" i="3" s="1"/>
  <c r="AP232" i="3" s="1"/>
  <c r="AJ240" i="3"/>
  <c r="AM240" i="3" s="1"/>
  <c r="AP240" i="3" s="1"/>
  <c r="AJ247" i="3"/>
  <c r="AM247" i="3" s="1"/>
  <c r="AP247" i="3" s="1"/>
  <c r="AJ248" i="3"/>
  <c r="AM248" i="3" s="1"/>
  <c r="AP248" i="3" s="1"/>
  <c r="AJ249" i="3"/>
  <c r="AM249" i="3" s="1"/>
  <c r="AP249" i="3" s="1"/>
  <c r="AJ250" i="3"/>
  <c r="AM250" i="3" s="1"/>
  <c r="AP250" i="3" s="1"/>
  <c r="AJ251" i="3"/>
  <c r="AM251" i="3" s="1"/>
  <c r="AP251" i="3" s="1"/>
  <c r="AJ264" i="3"/>
  <c r="AM264" i="3" s="1"/>
  <c r="AP264" i="3" s="1"/>
  <c r="AJ203" i="3"/>
  <c r="AM203" i="3" s="1"/>
  <c r="AP203" i="3" s="1"/>
  <c r="AJ204" i="3"/>
  <c r="AM204" i="3" s="1"/>
  <c r="AP204" i="3" s="1"/>
  <c r="AJ205" i="3"/>
  <c r="AJ222" i="3"/>
  <c r="AM222" i="3" s="1"/>
  <c r="AP222" i="3" s="1"/>
  <c r="AJ230" i="3"/>
  <c r="AM230" i="3" s="1"/>
  <c r="AP230" i="3" s="1"/>
  <c r="AJ238" i="3"/>
  <c r="AM238" i="3" s="1"/>
  <c r="AP238" i="3" s="1"/>
  <c r="AJ245" i="3"/>
  <c r="AM245" i="3" s="1"/>
  <c r="AP245" i="3" s="1"/>
  <c r="AJ246" i="3"/>
  <c r="AM246" i="3" s="1"/>
  <c r="AP246" i="3" s="1"/>
  <c r="AG43" i="2"/>
  <c r="AI260" i="2"/>
  <c r="AG39" i="2"/>
  <c r="W12" i="1"/>
  <c r="W36" i="2"/>
  <c r="AG31" i="2"/>
  <c r="AG23" i="2"/>
  <c r="AI253" i="2"/>
  <c r="AJ253" i="2" s="1"/>
  <c r="AM253" i="2" s="1"/>
  <c r="AP253" i="2" s="1"/>
  <c r="AI251" i="2"/>
  <c r="AJ251" i="2" s="1"/>
  <c r="AM251" i="2" s="1"/>
  <c r="AP251" i="2" s="1"/>
  <c r="AJ260" i="2"/>
  <c r="AM260" i="2" s="1"/>
  <c r="AP260" i="2" s="1"/>
  <c r="AI264" i="2"/>
  <c r="AJ264" i="2" s="1"/>
  <c r="AM264" i="2" s="1"/>
  <c r="AP264" i="2" s="1"/>
  <c r="AI261" i="1"/>
  <c r="AI240" i="2"/>
  <c r="AJ240" i="2" s="1"/>
  <c r="AM240" i="2" s="1"/>
  <c r="AP240" i="2" s="1"/>
  <c r="W16" i="2"/>
  <c r="AI242" i="2"/>
  <c r="AJ242" i="2" s="1"/>
  <c r="AM242" i="2" s="1"/>
  <c r="AP242" i="2" s="1"/>
  <c r="AG15" i="2"/>
  <c r="AI252" i="2"/>
  <c r="AJ252" i="2" s="1"/>
  <c r="AM252" i="2" s="1"/>
  <c r="AP252" i="2" s="1"/>
  <c r="AI241" i="2"/>
  <c r="AJ241" i="2" s="1"/>
  <c r="AM241" i="2" s="1"/>
  <c r="AP241" i="2" s="1"/>
  <c r="W9" i="2"/>
  <c r="AJ256" i="2"/>
  <c r="AM256" i="2" s="1"/>
  <c r="AP256" i="2" s="1"/>
  <c r="AI259" i="2"/>
  <c r="AJ259" i="2" s="1"/>
  <c r="AM259" i="2" s="1"/>
  <c r="AP259" i="2" s="1"/>
  <c r="AI254" i="2"/>
  <c r="AJ254" i="2" s="1"/>
  <c r="AM254" i="2" s="1"/>
  <c r="AP254" i="2" s="1"/>
  <c r="W5" i="2"/>
  <c r="AJ206" i="2"/>
  <c r="AM206" i="2" s="1"/>
  <c r="AP206" i="2" s="1"/>
  <c r="W3" i="2"/>
  <c r="AJ203" i="2"/>
  <c r="AM203" i="2" s="1"/>
  <c r="AP203" i="2" s="1"/>
  <c r="AJ204" i="2"/>
  <c r="AM204" i="2" s="1"/>
  <c r="AP204" i="2" s="1"/>
  <c r="AJ205" i="2"/>
  <c r="AJ258" i="2"/>
  <c r="AM258" i="2" s="1"/>
  <c r="AP258" i="2" s="1"/>
  <c r="AJ262" i="2"/>
  <c r="AM262" i="2" s="1"/>
  <c r="AP262" i="2" s="1"/>
  <c r="AJ225" i="2"/>
  <c r="AM225" i="2" s="1"/>
  <c r="AP225" i="2" s="1"/>
  <c r="AJ229" i="2"/>
  <c r="AM229" i="2" s="1"/>
  <c r="AP229" i="2" s="1"/>
  <c r="AJ233" i="2"/>
  <c r="AM233" i="2" s="1"/>
  <c r="AP233" i="2" s="1"/>
  <c r="AJ237" i="2"/>
  <c r="AM237" i="2" s="1"/>
  <c r="AP237" i="2" s="1"/>
  <c r="AJ257" i="2"/>
  <c r="AM257" i="2" s="1"/>
  <c r="AP257" i="2" s="1"/>
  <c r="AJ261" i="2"/>
  <c r="AM261" i="2" s="1"/>
  <c r="AP261" i="2" s="1"/>
  <c r="AJ227" i="2"/>
  <c r="AM227" i="2" s="1"/>
  <c r="AP227" i="2" s="1"/>
  <c r="AJ231" i="2"/>
  <c r="AM231" i="2" s="1"/>
  <c r="AP231" i="2" s="1"/>
  <c r="AJ235" i="2"/>
  <c r="AM235" i="2" s="1"/>
  <c r="AP235" i="2" s="1"/>
  <c r="AJ239" i="2"/>
  <c r="AM239" i="2" s="1"/>
  <c r="AP239" i="2" s="1"/>
  <c r="AJ243" i="2"/>
  <c r="AM243" i="2" s="1"/>
  <c r="AP243" i="2" s="1"/>
  <c r="AJ255" i="2"/>
  <c r="AM255" i="2" s="1"/>
  <c r="AP255" i="2" s="1"/>
  <c r="AJ263" i="2"/>
  <c r="AM263" i="2" s="1"/>
  <c r="AP263" i="2" s="1"/>
  <c r="AN215" i="7"/>
  <c r="W10" i="1"/>
  <c r="AN254" i="4"/>
  <c r="AN214" i="5"/>
  <c r="AN263" i="5"/>
  <c r="AN222" i="5"/>
  <c r="AM265" i="6"/>
  <c r="AP265" i="6" s="1"/>
  <c r="AN264" i="8"/>
  <c r="AN266" i="6"/>
  <c r="AN265" i="7"/>
  <c r="AN259" i="9"/>
  <c r="AN265" i="1"/>
  <c r="AN243" i="3"/>
  <c r="AI254" i="1"/>
  <c r="AJ254" i="1" s="1"/>
  <c r="AM254" i="1" s="1"/>
  <c r="AP254" i="1" s="1"/>
  <c r="W8" i="1"/>
  <c r="AI253" i="1"/>
  <c r="AI241" i="1"/>
  <c r="AJ241" i="1" s="1"/>
  <c r="AM241" i="1" s="1"/>
  <c r="AP241" i="1" s="1"/>
  <c r="W6" i="1"/>
  <c r="AN265" i="2"/>
  <c r="AN265" i="3"/>
  <c r="AN265" i="4"/>
  <c r="AN265" i="5"/>
  <c r="AN207" i="6"/>
  <c r="AN209" i="6"/>
  <c r="AN211" i="6"/>
  <c r="AN213" i="6"/>
  <c r="AN215" i="6"/>
  <c r="AN217" i="6"/>
  <c r="AN219" i="6"/>
  <c r="AN221" i="6"/>
  <c r="AN223" i="6"/>
  <c r="AN265" i="8"/>
  <c r="AN265" i="9"/>
  <c r="AN226" i="9"/>
  <c r="AN228" i="9"/>
  <c r="AN230" i="9"/>
  <c r="AN234" i="9"/>
  <c r="AN236" i="9"/>
  <c r="AN238" i="9"/>
  <c r="AN242" i="9"/>
  <c r="AN244" i="9"/>
  <c r="AN246" i="9"/>
  <c r="AN250" i="9"/>
  <c r="AN252" i="9"/>
  <c r="AN254" i="9"/>
  <c r="AJ243" i="1"/>
  <c r="AM243" i="1" s="1"/>
  <c r="AP243" i="1" s="1"/>
  <c r="AJ251" i="1"/>
  <c r="AM251" i="1" s="1"/>
  <c r="AP251" i="1" s="1"/>
  <c r="AI252" i="1"/>
  <c r="AJ252" i="1" s="1"/>
  <c r="AM252" i="1" s="1"/>
  <c r="AP252" i="1" s="1"/>
  <c r="W4" i="1"/>
  <c r="AJ227" i="1"/>
  <c r="AM227" i="1" s="1"/>
  <c r="AP227" i="1" s="1"/>
  <c r="AJ235" i="1"/>
  <c r="AM235" i="1" s="1"/>
  <c r="AP235" i="1" s="1"/>
  <c r="AI242" i="1"/>
  <c r="AJ242" i="1" s="1"/>
  <c r="AM242" i="1" s="1"/>
  <c r="AP242" i="1" s="1"/>
  <c r="AJ264" i="1"/>
  <c r="AM264" i="1" s="1"/>
  <c r="AP264" i="1" s="1"/>
  <c r="AJ206" i="1"/>
  <c r="AM206" i="1" s="1"/>
  <c r="AP206" i="1" s="1"/>
  <c r="AJ225" i="1"/>
  <c r="AM225" i="1" s="1"/>
  <c r="AP225" i="1" s="1"/>
  <c r="AJ233" i="1"/>
  <c r="AM233" i="1" s="1"/>
  <c r="AP233" i="1" s="1"/>
  <c r="AJ249" i="1"/>
  <c r="AM249" i="1" s="1"/>
  <c r="AP249" i="1" s="1"/>
  <c r="AJ257" i="1"/>
  <c r="AM257" i="1" s="1"/>
  <c r="AP257" i="1" s="1"/>
  <c r="AJ258" i="1"/>
  <c r="AM258" i="1" s="1"/>
  <c r="AP258" i="1" s="1"/>
  <c r="AJ259" i="1"/>
  <c r="AM259" i="1" s="1"/>
  <c r="AP259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23" i="1"/>
  <c r="AM223" i="1" s="1"/>
  <c r="AP223" i="1" s="1"/>
  <c r="AJ231" i="1"/>
  <c r="AM231" i="1" s="1"/>
  <c r="AP231" i="1" s="1"/>
  <c r="AJ239" i="1"/>
  <c r="AM239" i="1" s="1"/>
  <c r="AP239" i="1" s="1"/>
  <c r="AJ247" i="1"/>
  <c r="AM247" i="1" s="1"/>
  <c r="AP247" i="1" s="1"/>
  <c r="AJ255" i="1"/>
  <c r="AM255" i="1" s="1"/>
  <c r="AP255" i="1" s="1"/>
  <c r="AJ203" i="1"/>
  <c r="AM203" i="1" s="1"/>
  <c r="AP203" i="1" s="1"/>
  <c r="AJ204" i="1"/>
  <c r="AM204" i="1" s="1"/>
  <c r="AP204" i="1" s="1"/>
  <c r="AJ205" i="1"/>
  <c r="AJ229" i="1"/>
  <c r="AM229" i="1" s="1"/>
  <c r="AP229" i="1" s="1"/>
  <c r="AJ237" i="1"/>
  <c r="AM237" i="1" s="1"/>
  <c r="AP237" i="1" s="1"/>
  <c r="AJ245" i="1"/>
  <c r="AM245" i="1" s="1"/>
  <c r="AP245" i="1" s="1"/>
  <c r="AJ253" i="1"/>
  <c r="AM253" i="1" s="1"/>
  <c r="AP253" i="1" s="1"/>
  <c r="AN208" i="9"/>
  <c r="AK210" i="9"/>
  <c r="AJ210" i="9"/>
  <c r="AM210" i="9" s="1"/>
  <c r="AP210" i="9" s="1"/>
  <c r="AN212" i="9"/>
  <c r="AK214" i="9"/>
  <c r="AJ214" i="9"/>
  <c r="AM214" i="9" s="1"/>
  <c r="AP214" i="9" s="1"/>
  <c r="AN216" i="9"/>
  <c r="AK218" i="9"/>
  <c r="AJ218" i="9"/>
  <c r="AM218" i="9" s="1"/>
  <c r="AP218" i="9" s="1"/>
  <c r="AN220" i="9"/>
  <c r="AK222" i="9"/>
  <c r="AJ222" i="9"/>
  <c r="AM222" i="9" s="1"/>
  <c r="AP222" i="9" s="1"/>
  <c r="AK225" i="9"/>
  <c r="AJ225" i="9"/>
  <c r="AM225" i="9" s="1"/>
  <c r="AP225" i="9" s="1"/>
  <c r="AK233" i="9"/>
  <c r="AJ233" i="9"/>
  <c r="AM233" i="9" s="1"/>
  <c r="AP233" i="9" s="1"/>
  <c r="AK241" i="9"/>
  <c r="AK249" i="9"/>
  <c r="AJ249" i="9"/>
  <c r="AM249" i="9" s="1"/>
  <c r="AP249" i="9" s="1"/>
  <c r="AK257" i="9"/>
  <c r="AJ257" i="9"/>
  <c r="AM257" i="9" s="1"/>
  <c r="AP257" i="9" s="1"/>
  <c r="AG9" i="9"/>
  <c r="AG15" i="9"/>
  <c r="AG19" i="9"/>
  <c r="AG21" i="9"/>
  <c r="AG23" i="9"/>
  <c r="AG25" i="9"/>
  <c r="AG27" i="9"/>
  <c r="AG29" i="9"/>
  <c r="AG33" i="9"/>
  <c r="AG37" i="9"/>
  <c r="AG39" i="9"/>
  <c r="AG43" i="9"/>
  <c r="AG49" i="9"/>
  <c r="AG55" i="9"/>
  <c r="AG59" i="9"/>
  <c r="AG65" i="9"/>
  <c r="AG71" i="9"/>
  <c r="W3" i="9"/>
  <c r="W5" i="9"/>
  <c r="W7" i="9"/>
  <c r="W11" i="9"/>
  <c r="W13" i="9"/>
  <c r="W17" i="9"/>
  <c r="W31" i="9"/>
  <c r="W35" i="9"/>
  <c r="W41" i="9"/>
  <c r="W45" i="9"/>
  <c r="W47" i="9"/>
  <c r="W51" i="9"/>
  <c r="W53" i="9"/>
  <c r="W57" i="9"/>
  <c r="W61" i="9"/>
  <c r="W63" i="9"/>
  <c r="W67" i="9"/>
  <c r="W69" i="9"/>
  <c r="AN207" i="9"/>
  <c r="AK209" i="9"/>
  <c r="AJ209" i="9"/>
  <c r="AM209" i="9" s="1"/>
  <c r="AP209" i="9" s="1"/>
  <c r="AN211" i="9"/>
  <c r="AK213" i="9"/>
  <c r="AJ213" i="9"/>
  <c r="AM213" i="9" s="1"/>
  <c r="AP213" i="9" s="1"/>
  <c r="AN215" i="9"/>
  <c r="AK217" i="9"/>
  <c r="AJ217" i="9"/>
  <c r="AM217" i="9" s="1"/>
  <c r="AP217" i="9" s="1"/>
  <c r="AN219" i="9"/>
  <c r="AK221" i="9"/>
  <c r="AJ221" i="9"/>
  <c r="AM221" i="9" s="1"/>
  <c r="AP221" i="9" s="1"/>
  <c r="AK227" i="9"/>
  <c r="AJ227" i="9"/>
  <c r="AM227" i="9" s="1"/>
  <c r="AP227" i="9" s="1"/>
  <c r="AK235" i="9"/>
  <c r="AJ235" i="9"/>
  <c r="AM235" i="9" s="1"/>
  <c r="AP235" i="9" s="1"/>
  <c r="AK243" i="9"/>
  <c r="AJ243" i="9"/>
  <c r="AM243" i="9" s="1"/>
  <c r="AP243" i="9" s="1"/>
  <c r="AK251" i="9"/>
  <c r="AK208" i="9"/>
  <c r="AJ208" i="9"/>
  <c r="AM208" i="9" s="1"/>
  <c r="AP208" i="9" s="1"/>
  <c r="AN210" i="9"/>
  <c r="AK212" i="9"/>
  <c r="AJ212" i="9"/>
  <c r="AM212" i="9" s="1"/>
  <c r="AP212" i="9" s="1"/>
  <c r="AN214" i="9"/>
  <c r="AK216" i="9"/>
  <c r="AJ216" i="9"/>
  <c r="AM216" i="9" s="1"/>
  <c r="AP216" i="9" s="1"/>
  <c r="AN218" i="9"/>
  <c r="AK220" i="9"/>
  <c r="AJ220" i="9"/>
  <c r="AM220" i="9" s="1"/>
  <c r="AP220" i="9" s="1"/>
  <c r="AN222" i="9"/>
  <c r="AK229" i="9"/>
  <c r="AJ229" i="9"/>
  <c r="AM229" i="9" s="1"/>
  <c r="AP229" i="9" s="1"/>
  <c r="AK237" i="9"/>
  <c r="AJ237" i="9"/>
  <c r="AM237" i="9" s="1"/>
  <c r="AP237" i="9" s="1"/>
  <c r="AK245" i="9"/>
  <c r="AJ245" i="9"/>
  <c r="AM245" i="9" s="1"/>
  <c r="AP245" i="9" s="1"/>
  <c r="AK253" i="9"/>
  <c r="AG73" i="9"/>
  <c r="AG77" i="9"/>
  <c r="AG81" i="9"/>
  <c r="AG85" i="9"/>
  <c r="AK207" i="9"/>
  <c r="AJ207" i="9"/>
  <c r="AM207" i="9" s="1"/>
  <c r="AP207" i="9" s="1"/>
  <c r="AN209" i="9"/>
  <c r="AK211" i="9"/>
  <c r="AJ211" i="9"/>
  <c r="AM211" i="9" s="1"/>
  <c r="AP211" i="9" s="1"/>
  <c r="AN213" i="9"/>
  <c r="AK215" i="9"/>
  <c r="AJ215" i="9"/>
  <c r="AM215" i="9" s="1"/>
  <c r="AP215" i="9" s="1"/>
  <c r="AN217" i="9"/>
  <c r="AK219" i="9"/>
  <c r="AJ219" i="9"/>
  <c r="AM219" i="9" s="1"/>
  <c r="AP219" i="9" s="1"/>
  <c r="AN221" i="9"/>
  <c r="AK223" i="9"/>
  <c r="AJ223" i="9"/>
  <c r="AM223" i="9" s="1"/>
  <c r="AP223" i="9" s="1"/>
  <c r="AK231" i="9"/>
  <c r="AJ231" i="9"/>
  <c r="AM231" i="9" s="1"/>
  <c r="AP231" i="9" s="1"/>
  <c r="AK239" i="9"/>
  <c r="AJ239" i="9"/>
  <c r="AM239" i="9" s="1"/>
  <c r="AP239" i="9" s="1"/>
  <c r="AK247" i="9"/>
  <c r="AJ247" i="9"/>
  <c r="AM247" i="9" s="1"/>
  <c r="AP247" i="9" s="1"/>
  <c r="AK255" i="9"/>
  <c r="AJ255" i="9"/>
  <c r="AM255" i="9" s="1"/>
  <c r="AP255" i="9" s="1"/>
  <c r="AJ206" i="9"/>
  <c r="AM206" i="9" s="1"/>
  <c r="AP206" i="9" s="1"/>
  <c r="AN266" i="9"/>
  <c r="AM266" i="9"/>
  <c r="AP266" i="9" s="1"/>
  <c r="AM267" i="9"/>
  <c r="AP267" i="9" s="1"/>
  <c r="AG2" i="8"/>
  <c r="W4" i="8"/>
  <c r="W6" i="8"/>
  <c r="W9" i="8"/>
  <c r="W13" i="8"/>
  <c r="W17" i="8"/>
  <c r="W21" i="8"/>
  <c r="W25" i="8"/>
  <c r="W29" i="8"/>
  <c r="W33" i="8"/>
  <c r="W37" i="8"/>
  <c r="W41" i="8"/>
  <c r="W45" i="8"/>
  <c r="W49" i="8"/>
  <c r="W53" i="8"/>
  <c r="W57" i="8"/>
  <c r="W61" i="8"/>
  <c r="W65" i="8"/>
  <c r="W69" i="8"/>
  <c r="AG3" i="8"/>
  <c r="AG5" i="8"/>
  <c r="AG73" i="8"/>
  <c r="AG74" i="8"/>
  <c r="W76" i="8"/>
  <c r="AG77" i="8"/>
  <c r="AG78" i="8"/>
  <c r="W80" i="8"/>
  <c r="AK245" i="8"/>
  <c r="AJ245" i="8"/>
  <c r="AM245" i="8" s="1"/>
  <c r="AP245" i="8" s="1"/>
  <c r="AK246" i="8"/>
  <c r="AJ246" i="8"/>
  <c r="AM246" i="8" s="1"/>
  <c r="AP246" i="8" s="1"/>
  <c r="AK247" i="8"/>
  <c r="AJ247" i="8"/>
  <c r="AM247" i="8" s="1"/>
  <c r="AP247" i="8" s="1"/>
  <c r="AK248" i="8"/>
  <c r="AJ248" i="8"/>
  <c r="AM248" i="8" s="1"/>
  <c r="AP248" i="8" s="1"/>
  <c r="AK249" i="8"/>
  <c r="AJ249" i="8"/>
  <c r="AM249" i="8" s="1"/>
  <c r="AP249" i="8" s="1"/>
  <c r="AK250" i="8"/>
  <c r="AJ250" i="8"/>
  <c r="AM250" i="8" s="1"/>
  <c r="AP250" i="8" s="1"/>
  <c r="AK251" i="8"/>
  <c r="AK252" i="8"/>
  <c r="AK253" i="8"/>
  <c r="AK254" i="8"/>
  <c r="AK255" i="8"/>
  <c r="AJ255" i="8"/>
  <c r="AM255" i="8" s="1"/>
  <c r="AP255" i="8" s="1"/>
  <c r="AK256" i="8"/>
  <c r="AJ256" i="8"/>
  <c r="AM256" i="8" s="1"/>
  <c r="AP256" i="8" s="1"/>
  <c r="AK257" i="8"/>
  <c r="AJ257" i="8"/>
  <c r="AM257" i="8" s="1"/>
  <c r="AP257" i="8" s="1"/>
  <c r="AK258" i="8"/>
  <c r="AJ258" i="8"/>
  <c r="AM258" i="8" s="1"/>
  <c r="AP258" i="8" s="1"/>
  <c r="AK259" i="8"/>
  <c r="AJ203" i="8"/>
  <c r="AM203" i="8" s="1"/>
  <c r="AP203" i="8" s="1"/>
  <c r="AJ204" i="8"/>
  <c r="AM204" i="8" s="1"/>
  <c r="AP204" i="8" s="1"/>
  <c r="AJ205" i="8"/>
  <c r="AJ225" i="8"/>
  <c r="AM225" i="8" s="1"/>
  <c r="AP225" i="8" s="1"/>
  <c r="AJ227" i="8"/>
  <c r="AM227" i="8" s="1"/>
  <c r="AP227" i="8" s="1"/>
  <c r="AJ229" i="8"/>
  <c r="AM229" i="8" s="1"/>
  <c r="AP229" i="8" s="1"/>
  <c r="AJ231" i="8"/>
  <c r="AM231" i="8" s="1"/>
  <c r="AP231" i="8" s="1"/>
  <c r="AJ233" i="8"/>
  <c r="AM233" i="8" s="1"/>
  <c r="AP233" i="8" s="1"/>
  <c r="AJ235" i="8"/>
  <c r="AM235" i="8" s="1"/>
  <c r="AP235" i="8" s="1"/>
  <c r="AJ237" i="8"/>
  <c r="AM237" i="8" s="1"/>
  <c r="AP237" i="8" s="1"/>
  <c r="AJ239" i="8"/>
  <c r="AM239" i="8" s="1"/>
  <c r="AP239" i="8" s="1"/>
  <c r="AJ243" i="8"/>
  <c r="AM243" i="8" s="1"/>
  <c r="AP243" i="8" s="1"/>
  <c r="AN267" i="8"/>
  <c r="AM267" i="8"/>
  <c r="AP267" i="8" s="1"/>
  <c r="AJ262" i="8"/>
  <c r="AM262" i="8" s="1"/>
  <c r="AP262" i="8" s="1"/>
  <c r="AM266" i="8"/>
  <c r="AP266" i="8" s="1"/>
  <c r="AG2" i="7"/>
  <c r="AG6" i="7"/>
  <c r="AG8" i="7"/>
  <c r="AG18" i="7"/>
  <c r="AG26" i="7"/>
  <c r="AG28" i="7"/>
  <c r="AG36" i="7"/>
  <c r="W10" i="7"/>
  <c r="W12" i="7"/>
  <c r="W14" i="7"/>
  <c r="W16" i="7"/>
  <c r="W20" i="7"/>
  <c r="W22" i="7"/>
  <c r="W24" i="7"/>
  <c r="W30" i="7"/>
  <c r="W32" i="7"/>
  <c r="W34" i="7"/>
  <c r="W38" i="7"/>
  <c r="W40" i="7"/>
  <c r="W42" i="7"/>
  <c r="W44" i="7"/>
  <c r="W46" i="7"/>
  <c r="W48" i="7"/>
  <c r="W50" i="7"/>
  <c r="W54" i="7"/>
  <c r="W56" i="7"/>
  <c r="W58" i="7"/>
  <c r="W60" i="7"/>
  <c r="W62" i="7"/>
  <c r="W64" i="7"/>
  <c r="W66" i="7"/>
  <c r="W68" i="7"/>
  <c r="W70" i="7"/>
  <c r="W72" i="7"/>
  <c r="AG85" i="7"/>
  <c r="AG75" i="7"/>
  <c r="AG79" i="7"/>
  <c r="AG83" i="7"/>
  <c r="AG87" i="7"/>
  <c r="AJ217" i="7"/>
  <c r="AM217" i="7" s="1"/>
  <c r="AP217" i="7" s="1"/>
  <c r="AJ219" i="7"/>
  <c r="AM219" i="7" s="1"/>
  <c r="AP219" i="7" s="1"/>
  <c r="AJ221" i="7"/>
  <c r="AM221" i="7" s="1"/>
  <c r="AP221" i="7" s="1"/>
  <c r="AJ223" i="7"/>
  <c r="AM223" i="7" s="1"/>
  <c r="AP223" i="7" s="1"/>
  <c r="AJ225" i="7"/>
  <c r="AM225" i="7" s="1"/>
  <c r="AP225" i="7" s="1"/>
  <c r="AJ227" i="7"/>
  <c r="AM227" i="7" s="1"/>
  <c r="AP227" i="7" s="1"/>
  <c r="AJ229" i="7"/>
  <c r="AM229" i="7" s="1"/>
  <c r="AP229" i="7" s="1"/>
  <c r="AJ231" i="7"/>
  <c r="AM231" i="7" s="1"/>
  <c r="AP231" i="7" s="1"/>
  <c r="AJ233" i="7"/>
  <c r="AM233" i="7" s="1"/>
  <c r="AP233" i="7" s="1"/>
  <c r="AJ235" i="7"/>
  <c r="AM235" i="7" s="1"/>
  <c r="AP235" i="7" s="1"/>
  <c r="AJ237" i="7"/>
  <c r="AM237" i="7" s="1"/>
  <c r="AP237" i="7" s="1"/>
  <c r="AJ239" i="7"/>
  <c r="AM239" i="7" s="1"/>
  <c r="AP239" i="7" s="1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N266" i="7"/>
  <c r="AM266" i="7"/>
  <c r="AP266" i="7" s="1"/>
  <c r="AJ216" i="7"/>
  <c r="AM216" i="7" s="1"/>
  <c r="AP216" i="7" s="1"/>
  <c r="AJ218" i="7"/>
  <c r="AM218" i="7" s="1"/>
  <c r="AP218" i="7" s="1"/>
  <c r="AJ220" i="7"/>
  <c r="AM220" i="7" s="1"/>
  <c r="AP220" i="7" s="1"/>
  <c r="AJ222" i="7"/>
  <c r="AM222" i="7" s="1"/>
  <c r="AP222" i="7" s="1"/>
  <c r="AJ224" i="7"/>
  <c r="AM224" i="7" s="1"/>
  <c r="AP224" i="7" s="1"/>
  <c r="AJ226" i="7"/>
  <c r="AM226" i="7" s="1"/>
  <c r="AP226" i="7" s="1"/>
  <c r="AJ228" i="7"/>
  <c r="AM228" i="7" s="1"/>
  <c r="AP228" i="7" s="1"/>
  <c r="AJ230" i="7"/>
  <c r="AM230" i="7" s="1"/>
  <c r="AP230" i="7" s="1"/>
  <c r="AJ232" i="7"/>
  <c r="AM232" i="7" s="1"/>
  <c r="AP232" i="7" s="1"/>
  <c r="AJ234" i="7"/>
  <c r="AM234" i="7" s="1"/>
  <c r="AP234" i="7" s="1"/>
  <c r="AJ236" i="7"/>
  <c r="AM236" i="7" s="1"/>
  <c r="AP236" i="7" s="1"/>
  <c r="AJ238" i="7"/>
  <c r="AM238" i="7" s="1"/>
  <c r="AP238" i="7" s="1"/>
  <c r="AM267" i="7"/>
  <c r="AP267" i="7" s="1"/>
  <c r="AG4" i="6"/>
  <c r="AG6" i="6"/>
  <c r="AG8" i="6"/>
  <c r="AG10" i="6"/>
  <c r="AG12" i="6"/>
  <c r="AG16" i="6"/>
  <c r="AG18" i="6"/>
  <c r="W2" i="6"/>
  <c r="W14" i="6"/>
  <c r="AG200" i="6"/>
  <c r="AK224" i="6"/>
  <c r="AJ224" i="6"/>
  <c r="AM224" i="6" s="1"/>
  <c r="AP224" i="6" s="1"/>
  <c r="AK225" i="6"/>
  <c r="AJ225" i="6"/>
  <c r="AM225" i="6" s="1"/>
  <c r="AP225" i="6" s="1"/>
  <c r="AK226" i="6"/>
  <c r="AJ226" i="6"/>
  <c r="AM226" i="6" s="1"/>
  <c r="AP226" i="6" s="1"/>
  <c r="AK227" i="6"/>
  <c r="AJ227" i="6"/>
  <c r="AM227" i="6" s="1"/>
  <c r="AP227" i="6" s="1"/>
  <c r="AK228" i="6"/>
  <c r="AJ228" i="6"/>
  <c r="AM228" i="6" s="1"/>
  <c r="AP228" i="6" s="1"/>
  <c r="AK229" i="6"/>
  <c r="AJ229" i="6"/>
  <c r="AM229" i="6" s="1"/>
  <c r="AP229" i="6" s="1"/>
  <c r="AK230" i="6"/>
  <c r="AJ230" i="6"/>
  <c r="AM230" i="6" s="1"/>
  <c r="AP230" i="6" s="1"/>
  <c r="AK231" i="6"/>
  <c r="AJ231" i="6"/>
  <c r="AM231" i="6" s="1"/>
  <c r="AP231" i="6" s="1"/>
  <c r="AK232" i="6"/>
  <c r="AJ232" i="6"/>
  <c r="AM232" i="6" s="1"/>
  <c r="AP232" i="6" s="1"/>
  <c r="AK233" i="6"/>
  <c r="AJ233" i="6"/>
  <c r="AM233" i="6" s="1"/>
  <c r="AP233" i="6" s="1"/>
  <c r="AK234" i="6"/>
  <c r="AJ234" i="6"/>
  <c r="AM234" i="6" s="1"/>
  <c r="AP234" i="6" s="1"/>
  <c r="AK235" i="6"/>
  <c r="AJ235" i="6"/>
  <c r="AM235" i="6" s="1"/>
  <c r="AP235" i="6" s="1"/>
  <c r="AK236" i="6"/>
  <c r="AJ236" i="6"/>
  <c r="AM236" i="6" s="1"/>
  <c r="AP236" i="6" s="1"/>
  <c r="AK237" i="6"/>
  <c r="AJ237" i="6"/>
  <c r="AM237" i="6" s="1"/>
  <c r="AP237" i="6" s="1"/>
  <c r="AK238" i="6"/>
  <c r="AJ238" i="6"/>
  <c r="AM238" i="6" s="1"/>
  <c r="AP238" i="6" s="1"/>
  <c r="AK239" i="6"/>
  <c r="AJ239" i="6"/>
  <c r="AM239" i="6" s="1"/>
  <c r="AP239" i="6" s="1"/>
  <c r="AK240" i="6"/>
  <c r="AK241" i="6"/>
  <c r="AK242" i="6"/>
  <c r="AK243" i="6"/>
  <c r="AJ243" i="6"/>
  <c r="AM243" i="6" s="1"/>
  <c r="AP243" i="6" s="1"/>
  <c r="AK244" i="6"/>
  <c r="AJ244" i="6"/>
  <c r="AM244" i="6" s="1"/>
  <c r="AP244" i="6" s="1"/>
  <c r="AK245" i="6"/>
  <c r="AJ245" i="6"/>
  <c r="AM245" i="6" s="1"/>
  <c r="AP245" i="6" s="1"/>
  <c r="AK246" i="6"/>
  <c r="AJ246" i="6"/>
  <c r="AM246" i="6" s="1"/>
  <c r="AP246" i="6" s="1"/>
  <c r="AK247" i="6"/>
  <c r="AJ247" i="6"/>
  <c r="AM247" i="6" s="1"/>
  <c r="AP247" i="6" s="1"/>
  <c r="AK248" i="6"/>
  <c r="AJ248" i="6"/>
  <c r="AM248" i="6" s="1"/>
  <c r="AP248" i="6" s="1"/>
  <c r="AK249" i="6"/>
  <c r="AJ249" i="6"/>
  <c r="AM249" i="6" s="1"/>
  <c r="AP249" i="6" s="1"/>
  <c r="AK250" i="6"/>
  <c r="AJ250" i="6"/>
  <c r="AM250" i="6" s="1"/>
  <c r="AP250" i="6" s="1"/>
  <c r="AK251" i="6"/>
  <c r="AJ251" i="6"/>
  <c r="AM251" i="6" s="1"/>
  <c r="AP251" i="6" s="1"/>
  <c r="AK252" i="6"/>
  <c r="AK253" i="6"/>
  <c r="AK254" i="6"/>
  <c r="AK255" i="6"/>
  <c r="AJ255" i="6"/>
  <c r="AM255" i="6" s="1"/>
  <c r="AP255" i="6" s="1"/>
  <c r="AK256" i="6"/>
  <c r="AJ256" i="6"/>
  <c r="AM256" i="6" s="1"/>
  <c r="AP256" i="6" s="1"/>
  <c r="AK257" i="6"/>
  <c r="AJ257" i="6"/>
  <c r="AM257" i="6" s="1"/>
  <c r="AP257" i="6" s="1"/>
  <c r="AK258" i="6"/>
  <c r="AJ258" i="6"/>
  <c r="AM258" i="6" s="1"/>
  <c r="AP258" i="6" s="1"/>
  <c r="AK259" i="6"/>
  <c r="AK260" i="6"/>
  <c r="AJ260" i="6"/>
  <c r="AM260" i="6" s="1"/>
  <c r="AP260" i="6" s="1"/>
  <c r="AK261" i="6"/>
  <c r="AK262" i="6"/>
  <c r="AJ262" i="6"/>
  <c r="AM262" i="6" s="1"/>
  <c r="AP262" i="6" s="1"/>
  <c r="AK263" i="6"/>
  <c r="AJ263" i="6"/>
  <c r="AM263" i="6" s="1"/>
  <c r="AP263" i="6" s="1"/>
  <c r="AK264" i="6"/>
  <c r="AJ264" i="6"/>
  <c r="AM264" i="6" s="1"/>
  <c r="AP264" i="6" s="1"/>
  <c r="AN267" i="6"/>
  <c r="AM267" i="6"/>
  <c r="AP267" i="6" s="1"/>
  <c r="AG60" i="5"/>
  <c r="AG64" i="5"/>
  <c r="AG68" i="5"/>
  <c r="AG72" i="5"/>
  <c r="AG74" i="5"/>
  <c r="AG75" i="5"/>
  <c r="AG76" i="5"/>
  <c r="AG77" i="5"/>
  <c r="AG78" i="5"/>
  <c r="AG79" i="5"/>
  <c r="AG80" i="5"/>
  <c r="AG81" i="5"/>
  <c r="AG82" i="5"/>
  <c r="AG83" i="5"/>
  <c r="AG84" i="5"/>
  <c r="AG85" i="5"/>
  <c r="AG86" i="5"/>
  <c r="AG87" i="5"/>
  <c r="AG58" i="5"/>
  <c r="AG62" i="5"/>
  <c r="AG66" i="5"/>
  <c r="AG70" i="5"/>
  <c r="AK225" i="5"/>
  <c r="AJ225" i="5"/>
  <c r="AM225" i="5" s="1"/>
  <c r="AP225" i="5" s="1"/>
  <c r="AK229" i="5"/>
  <c r="AJ229" i="5"/>
  <c r="AM229" i="5" s="1"/>
  <c r="AP229" i="5" s="1"/>
  <c r="AK233" i="5"/>
  <c r="AJ233" i="5"/>
  <c r="AM233" i="5" s="1"/>
  <c r="AP233" i="5" s="1"/>
  <c r="AK237" i="5"/>
  <c r="AJ237" i="5"/>
  <c r="AM237" i="5" s="1"/>
  <c r="AP237" i="5" s="1"/>
  <c r="AK245" i="5"/>
  <c r="AJ245" i="5"/>
  <c r="AM245" i="5" s="1"/>
  <c r="AP245" i="5" s="1"/>
  <c r="AK253" i="5"/>
  <c r="AN226" i="5"/>
  <c r="AN230" i="5"/>
  <c r="AN234" i="5"/>
  <c r="AK239" i="5"/>
  <c r="AJ239" i="5"/>
  <c r="AM239" i="5" s="1"/>
  <c r="AP239" i="5" s="1"/>
  <c r="AK247" i="5"/>
  <c r="AJ247" i="5"/>
  <c r="AM247" i="5" s="1"/>
  <c r="AP247" i="5" s="1"/>
  <c r="AK255" i="5"/>
  <c r="AJ255" i="5"/>
  <c r="AM255" i="5" s="1"/>
  <c r="AP255" i="5" s="1"/>
  <c r="AK227" i="5"/>
  <c r="AJ227" i="5"/>
  <c r="AM227" i="5" s="1"/>
  <c r="AP227" i="5" s="1"/>
  <c r="AK231" i="5"/>
  <c r="AJ231" i="5"/>
  <c r="AM231" i="5" s="1"/>
  <c r="AP231" i="5" s="1"/>
  <c r="AK235" i="5"/>
  <c r="AJ235" i="5"/>
  <c r="AM235" i="5" s="1"/>
  <c r="AP235" i="5" s="1"/>
  <c r="AK241" i="5"/>
  <c r="AK249" i="5"/>
  <c r="AJ249" i="5"/>
  <c r="AM249" i="5" s="1"/>
  <c r="AP249" i="5" s="1"/>
  <c r="AK257" i="5"/>
  <c r="AJ257" i="5"/>
  <c r="AM257" i="5" s="1"/>
  <c r="AP257" i="5" s="1"/>
  <c r="AJ203" i="5"/>
  <c r="AM203" i="5" s="1"/>
  <c r="AP203" i="5" s="1"/>
  <c r="AK204" i="5"/>
  <c r="AJ205" i="5"/>
  <c r="AJ207" i="5"/>
  <c r="AM207" i="5" s="1"/>
  <c r="AP207" i="5" s="1"/>
  <c r="AJ209" i="5"/>
  <c r="AM209" i="5" s="1"/>
  <c r="AP209" i="5" s="1"/>
  <c r="AJ211" i="5"/>
  <c r="AM211" i="5" s="1"/>
  <c r="AP211" i="5" s="1"/>
  <c r="AJ213" i="5"/>
  <c r="AM213" i="5" s="1"/>
  <c r="AP213" i="5" s="1"/>
  <c r="AJ215" i="5"/>
  <c r="AM215" i="5" s="1"/>
  <c r="AP215" i="5" s="1"/>
  <c r="AJ217" i="5"/>
  <c r="AM217" i="5" s="1"/>
  <c r="AP217" i="5" s="1"/>
  <c r="AJ219" i="5"/>
  <c r="AM219" i="5" s="1"/>
  <c r="AP219" i="5" s="1"/>
  <c r="AJ221" i="5"/>
  <c r="AM221" i="5" s="1"/>
  <c r="AP221" i="5" s="1"/>
  <c r="AJ223" i="5"/>
  <c r="AM223" i="5" s="1"/>
  <c r="AP223" i="5" s="1"/>
  <c r="AN224" i="5"/>
  <c r="AN228" i="5"/>
  <c r="AN232" i="5"/>
  <c r="AK243" i="5"/>
  <c r="AJ243" i="5"/>
  <c r="AM243" i="5" s="1"/>
  <c r="AP243" i="5" s="1"/>
  <c r="AK251" i="5"/>
  <c r="AK259" i="5"/>
  <c r="AN266" i="5"/>
  <c r="AM266" i="5"/>
  <c r="AP266" i="5" s="1"/>
  <c r="AM267" i="5"/>
  <c r="AP267" i="5" s="1"/>
  <c r="AG5" i="4"/>
  <c r="AG13" i="4"/>
  <c r="AG21" i="4"/>
  <c r="AG29" i="4"/>
  <c r="AG37" i="4"/>
  <c r="AG19" i="4"/>
  <c r="AG27" i="4"/>
  <c r="AG35" i="4"/>
  <c r="W39" i="4"/>
  <c r="AG39" i="4"/>
  <c r="W43" i="4"/>
  <c r="AG43" i="4"/>
  <c r="W47" i="4"/>
  <c r="AG47" i="4"/>
  <c r="W51" i="4"/>
  <c r="AG51" i="4"/>
  <c r="W55" i="4"/>
  <c r="AG55" i="4"/>
  <c r="AG68" i="4"/>
  <c r="AG72" i="4"/>
  <c r="AG76" i="4"/>
  <c r="AG80" i="4"/>
  <c r="AG84" i="4"/>
  <c r="AG14" i="4"/>
  <c r="AG16" i="4"/>
  <c r="AG18" i="4"/>
  <c r="AG20" i="4"/>
  <c r="AG22" i="4"/>
  <c r="AG24" i="4"/>
  <c r="AG26" i="4"/>
  <c r="AG28" i="4"/>
  <c r="AG30" i="4"/>
  <c r="AG32" i="4"/>
  <c r="AG34" i="4"/>
  <c r="AG36" i="4"/>
  <c r="AG38" i="4"/>
  <c r="AG59" i="4"/>
  <c r="AG63" i="4"/>
  <c r="AG67" i="4"/>
  <c r="AG71" i="4"/>
  <c r="AG75" i="4"/>
  <c r="AG79" i="4"/>
  <c r="AG83" i="4"/>
  <c r="AG87" i="4"/>
  <c r="AK203" i="4"/>
  <c r="AJ203" i="4"/>
  <c r="AM203" i="4" s="1"/>
  <c r="AP203" i="4" s="1"/>
  <c r="AK204" i="4"/>
  <c r="AJ204" i="4"/>
  <c r="AM204" i="4" s="1"/>
  <c r="AP204" i="4" s="1"/>
  <c r="AK205" i="4"/>
  <c r="AJ205" i="4"/>
  <c r="AN266" i="4"/>
  <c r="AM266" i="4"/>
  <c r="AP266" i="4" s="1"/>
  <c r="AM267" i="4"/>
  <c r="AP267" i="4" s="1"/>
  <c r="W4" i="3"/>
  <c r="W8" i="3"/>
  <c r="AG17" i="3"/>
  <c r="AG18" i="3"/>
  <c r="W20" i="3"/>
  <c r="AG33" i="3"/>
  <c r="AG34" i="3"/>
  <c r="W36" i="3"/>
  <c r="AG49" i="3"/>
  <c r="AG50" i="3"/>
  <c r="W52" i="3"/>
  <c r="AG65" i="3"/>
  <c r="AG66" i="3"/>
  <c r="W68" i="3"/>
  <c r="AG84" i="3"/>
  <c r="W84" i="3"/>
  <c r="AG3" i="3"/>
  <c r="AG7" i="3"/>
  <c r="AG21" i="3"/>
  <c r="AG22" i="3"/>
  <c r="W24" i="3"/>
  <c r="AG37" i="3"/>
  <c r="AG38" i="3"/>
  <c r="W40" i="3"/>
  <c r="AG53" i="3"/>
  <c r="AG54" i="3"/>
  <c r="W56" i="3"/>
  <c r="AG69" i="3"/>
  <c r="AG70" i="3"/>
  <c r="W72" i="3"/>
  <c r="AG73" i="3"/>
  <c r="AG74" i="3"/>
  <c r="W76" i="3"/>
  <c r="W86" i="3"/>
  <c r="AG86" i="3"/>
  <c r="AK208" i="3"/>
  <c r="AJ208" i="3"/>
  <c r="AM208" i="3" s="1"/>
  <c r="AP208" i="3" s="1"/>
  <c r="AN210" i="3"/>
  <c r="AK212" i="3"/>
  <c r="AJ212" i="3"/>
  <c r="AM212" i="3" s="1"/>
  <c r="AP212" i="3" s="1"/>
  <c r="AN214" i="3"/>
  <c r="AK221" i="3"/>
  <c r="AJ221" i="3"/>
  <c r="AM221" i="3" s="1"/>
  <c r="AP221" i="3" s="1"/>
  <c r="AK229" i="3"/>
  <c r="AJ229" i="3"/>
  <c r="AM229" i="3" s="1"/>
  <c r="AP229" i="3" s="1"/>
  <c r="AK237" i="3"/>
  <c r="AJ237" i="3"/>
  <c r="AM237" i="3" s="1"/>
  <c r="AP237" i="3" s="1"/>
  <c r="AK207" i="3"/>
  <c r="AJ207" i="3"/>
  <c r="AM207" i="3" s="1"/>
  <c r="AP207" i="3" s="1"/>
  <c r="AN209" i="3"/>
  <c r="AK211" i="3"/>
  <c r="AJ211" i="3"/>
  <c r="AM211" i="3" s="1"/>
  <c r="AP211" i="3" s="1"/>
  <c r="AN213" i="3"/>
  <c r="AK215" i="3"/>
  <c r="AJ215" i="3"/>
  <c r="AM215" i="3" s="1"/>
  <c r="AP215" i="3" s="1"/>
  <c r="AK223" i="3"/>
  <c r="AJ223" i="3"/>
  <c r="AM223" i="3" s="1"/>
  <c r="AP223" i="3" s="1"/>
  <c r="AK231" i="3"/>
  <c r="AJ231" i="3"/>
  <c r="AM231" i="3" s="1"/>
  <c r="AP231" i="3" s="1"/>
  <c r="AK239" i="3"/>
  <c r="AJ239" i="3"/>
  <c r="AM239" i="3" s="1"/>
  <c r="AP239" i="3" s="1"/>
  <c r="AN208" i="3"/>
  <c r="AK210" i="3"/>
  <c r="AJ210" i="3"/>
  <c r="AM210" i="3" s="1"/>
  <c r="AP210" i="3" s="1"/>
  <c r="AN212" i="3"/>
  <c r="AK214" i="3"/>
  <c r="AJ214" i="3"/>
  <c r="AM214" i="3" s="1"/>
  <c r="AP214" i="3" s="1"/>
  <c r="AK217" i="3"/>
  <c r="AJ217" i="3"/>
  <c r="AM217" i="3" s="1"/>
  <c r="AP217" i="3" s="1"/>
  <c r="AK225" i="3"/>
  <c r="AJ225" i="3"/>
  <c r="AM225" i="3" s="1"/>
  <c r="AP225" i="3" s="1"/>
  <c r="AK233" i="3"/>
  <c r="AJ233" i="3"/>
  <c r="AM233" i="3" s="1"/>
  <c r="AP233" i="3" s="1"/>
  <c r="AN207" i="3"/>
  <c r="AK209" i="3"/>
  <c r="AJ209" i="3"/>
  <c r="AM209" i="3" s="1"/>
  <c r="AP209" i="3" s="1"/>
  <c r="AN211" i="3"/>
  <c r="AK213" i="3"/>
  <c r="AJ213" i="3"/>
  <c r="AM213" i="3" s="1"/>
  <c r="AP213" i="3" s="1"/>
  <c r="AK219" i="3"/>
  <c r="AJ219" i="3"/>
  <c r="AM219" i="3" s="1"/>
  <c r="AP219" i="3" s="1"/>
  <c r="AK227" i="3"/>
  <c r="AJ227" i="3"/>
  <c r="AM227" i="3" s="1"/>
  <c r="AP227" i="3" s="1"/>
  <c r="AK235" i="3"/>
  <c r="AJ235" i="3"/>
  <c r="AM235" i="3" s="1"/>
  <c r="AP235" i="3" s="1"/>
  <c r="AN266" i="3"/>
  <c r="AM266" i="3"/>
  <c r="AP266" i="3" s="1"/>
  <c r="AM267" i="3"/>
  <c r="AP267" i="3" s="1"/>
  <c r="AG6" i="2"/>
  <c r="AG8" i="2"/>
  <c r="AG10" i="2"/>
  <c r="W14" i="2"/>
  <c r="W34" i="2"/>
  <c r="W38" i="2"/>
  <c r="W54" i="2"/>
  <c r="W62" i="2"/>
  <c r="W70" i="2"/>
  <c r="W74" i="2"/>
  <c r="W78" i="2"/>
  <c r="W82" i="2"/>
  <c r="W2" i="2"/>
  <c r="W4" i="2"/>
  <c r="W12" i="2"/>
  <c r="AG13" i="2"/>
  <c r="AG17" i="2"/>
  <c r="AG21" i="2"/>
  <c r="AG25" i="2"/>
  <c r="AG29" i="2"/>
  <c r="AG33" i="2"/>
  <c r="AG37" i="2"/>
  <c r="AG41" i="2"/>
  <c r="AG45" i="2"/>
  <c r="AG49" i="2"/>
  <c r="AG53" i="2"/>
  <c r="AG57" i="2"/>
  <c r="AG61" i="2"/>
  <c r="AG65" i="2"/>
  <c r="AG69" i="2"/>
  <c r="AG73" i="2"/>
  <c r="AG77" i="2"/>
  <c r="AG81" i="2"/>
  <c r="W18" i="2"/>
  <c r="W22" i="2"/>
  <c r="W26" i="2"/>
  <c r="W30" i="2"/>
  <c r="W42" i="2"/>
  <c r="W46" i="2"/>
  <c r="W50" i="2"/>
  <c r="W58" i="2"/>
  <c r="W66" i="2"/>
  <c r="AK207" i="2"/>
  <c r="AJ207" i="2"/>
  <c r="AM207" i="2" s="1"/>
  <c r="AP207" i="2" s="1"/>
  <c r="AN209" i="2"/>
  <c r="AK211" i="2"/>
  <c r="AJ211" i="2"/>
  <c r="AM211" i="2" s="1"/>
  <c r="AP211" i="2" s="1"/>
  <c r="AN213" i="2"/>
  <c r="AK215" i="2"/>
  <c r="AJ215" i="2"/>
  <c r="AM215" i="2" s="1"/>
  <c r="AP215" i="2" s="1"/>
  <c r="AN217" i="2"/>
  <c r="AK219" i="2"/>
  <c r="AJ219" i="2"/>
  <c r="AM219" i="2" s="1"/>
  <c r="AP219" i="2" s="1"/>
  <c r="AN221" i="2"/>
  <c r="AK223" i="2"/>
  <c r="AJ223" i="2"/>
  <c r="AM223" i="2" s="1"/>
  <c r="AP223" i="2" s="1"/>
  <c r="AN227" i="2"/>
  <c r="AN235" i="2"/>
  <c r="AN243" i="2"/>
  <c r="AN251" i="2"/>
  <c r="AN208" i="2"/>
  <c r="AK210" i="2"/>
  <c r="AJ210" i="2"/>
  <c r="AM210" i="2" s="1"/>
  <c r="AP210" i="2" s="1"/>
  <c r="AN212" i="2"/>
  <c r="AK214" i="2"/>
  <c r="AJ214" i="2"/>
  <c r="AM214" i="2" s="1"/>
  <c r="AP214" i="2" s="1"/>
  <c r="AN216" i="2"/>
  <c r="AK218" i="2"/>
  <c r="AJ218" i="2"/>
  <c r="AM218" i="2" s="1"/>
  <c r="AP218" i="2" s="1"/>
  <c r="AN220" i="2"/>
  <c r="AK222" i="2"/>
  <c r="AJ222" i="2"/>
  <c r="AM222" i="2" s="1"/>
  <c r="AP222" i="2" s="1"/>
  <c r="AN225" i="2"/>
  <c r="AN233" i="2"/>
  <c r="AN241" i="2"/>
  <c r="AN249" i="2"/>
  <c r="AN207" i="2"/>
  <c r="AK209" i="2"/>
  <c r="AJ209" i="2"/>
  <c r="AM209" i="2" s="1"/>
  <c r="AP209" i="2" s="1"/>
  <c r="AN211" i="2"/>
  <c r="AK213" i="2"/>
  <c r="AJ213" i="2"/>
  <c r="AM213" i="2" s="1"/>
  <c r="AP213" i="2" s="1"/>
  <c r="AN215" i="2"/>
  <c r="AK217" i="2"/>
  <c r="AJ217" i="2"/>
  <c r="AM217" i="2" s="1"/>
  <c r="AP217" i="2" s="1"/>
  <c r="AN219" i="2"/>
  <c r="AK221" i="2"/>
  <c r="AJ221" i="2"/>
  <c r="AM221" i="2" s="1"/>
  <c r="AP221" i="2" s="1"/>
  <c r="AN223" i="2"/>
  <c r="AN231" i="2"/>
  <c r="AN239" i="2"/>
  <c r="AN247" i="2"/>
  <c r="AK208" i="2"/>
  <c r="AJ208" i="2"/>
  <c r="AM208" i="2" s="1"/>
  <c r="AP208" i="2" s="1"/>
  <c r="AN210" i="2"/>
  <c r="AK212" i="2"/>
  <c r="AJ212" i="2"/>
  <c r="AM212" i="2" s="1"/>
  <c r="AP212" i="2" s="1"/>
  <c r="AN214" i="2"/>
  <c r="AK216" i="2"/>
  <c r="AJ216" i="2"/>
  <c r="AM216" i="2" s="1"/>
  <c r="AP216" i="2" s="1"/>
  <c r="AN218" i="2"/>
  <c r="AK220" i="2"/>
  <c r="AJ220" i="2"/>
  <c r="AM220" i="2" s="1"/>
  <c r="AP220" i="2" s="1"/>
  <c r="AN222" i="2"/>
  <c r="AN229" i="2"/>
  <c r="AN237" i="2"/>
  <c r="AN245" i="2"/>
  <c r="AN253" i="2"/>
  <c r="AJ224" i="2"/>
  <c r="AM224" i="2" s="1"/>
  <c r="AP224" i="2" s="1"/>
  <c r="AJ226" i="2"/>
  <c r="AM226" i="2" s="1"/>
  <c r="AP226" i="2" s="1"/>
  <c r="AJ228" i="2"/>
  <c r="AM228" i="2" s="1"/>
  <c r="AP228" i="2" s="1"/>
  <c r="AJ230" i="2"/>
  <c r="AM230" i="2" s="1"/>
  <c r="AP230" i="2" s="1"/>
  <c r="AJ232" i="2"/>
  <c r="AM232" i="2" s="1"/>
  <c r="AP232" i="2" s="1"/>
  <c r="AJ234" i="2"/>
  <c r="AM234" i="2" s="1"/>
  <c r="AP234" i="2" s="1"/>
  <c r="AJ236" i="2"/>
  <c r="AM236" i="2" s="1"/>
  <c r="AP236" i="2" s="1"/>
  <c r="AJ238" i="2"/>
  <c r="AM238" i="2" s="1"/>
  <c r="AP238" i="2" s="1"/>
  <c r="AJ244" i="2"/>
  <c r="AM244" i="2" s="1"/>
  <c r="AP244" i="2" s="1"/>
  <c r="AJ246" i="2"/>
  <c r="AM246" i="2" s="1"/>
  <c r="AP246" i="2" s="1"/>
  <c r="AJ248" i="2"/>
  <c r="AM248" i="2" s="1"/>
  <c r="AP248" i="2" s="1"/>
  <c r="AJ250" i="2"/>
  <c r="AM250" i="2" s="1"/>
  <c r="AP250" i="2" s="1"/>
  <c r="AN266" i="2"/>
  <c r="AM266" i="2"/>
  <c r="AP266" i="2" s="1"/>
  <c r="AJ245" i="2"/>
  <c r="AM245" i="2" s="1"/>
  <c r="AP245" i="2" s="1"/>
  <c r="AJ247" i="2"/>
  <c r="AM247" i="2" s="1"/>
  <c r="AP247" i="2" s="1"/>
  <c r="AJ249" i="2"/>
  <c r="AM249" i="2" s="1"/>
  <c r="AP249" i="2" s="1"/>
  <c r="AM267" i="2"/>
  <c r="AP267" i="2" s="1"/>
  <c r="AK212" i="1"/>
  <c r="AJ212" i="1"/>
  <c r="AM212" i="1" s="1"/>
  <c r="AP212" i="1" s="1"/>
  <c r="AK220" i="1"/>
  <c r="AJ220" i="1"/>
  <c r="AM220" i="1" s="1"/>
  <c r="AP220" i="1" s="1"/>
  <c r="AN222" i="1"/>
  <c r="AN230" i="1"/>
  <c r="AN246" i="1"/>
  <c r="AG13" i="1"/>
  <c r="AG25" i="1"/>
  <c r="AG41" i="1"/>
  <c r="AG49" i="1"/>
  <c r="AG51" i="1"/>
  <c r="AG57" i="1"/>
  <c r="AG63" i="1"/>
  <c r="AG67" i="1"/>
  <c r="AG71" i="1"/>
  <c r="W76" i="1"/>
  <c r="W80" i="1"/>
  <c r="AK207" i="1"/>
  <c r="AJ207" i="1"/>
  <c r="AM207" i="1" s="1"/>
  <c r="AP207" i="1" s="1"/>
  <c r="AN209" i="1"/>
  <c r="AK211" i="1"/>
  <c r="AJ211" i="1"/>
  <c r="AM211" i="1" s="1"/>
  <c r="AP211" i="1" s="1"/>
  <c r="AN213" i="1"/>
  <c r="AK215" i="1"/>
  <c r="AJ215" i="1"/>
  <c r="AM215" i="1" s="1"/>
  <c r="AP215" i="1" s="1"/>
  <c r="AN217" i="1"/>
  <c r="AK219" i="1"/>
  <c r="AJ219" i="1"/>
  <c r="AM219" i="1" s="1"/>
  <c r="AP219" i="1" s="1"/>
  <c r="AN221" i="1"/>
  <c r="AN228" i="1"/>
  <c r="AN236" i="1"/>
  <c r="AN244" i="1"/>
  <c r="AN252" i="1"/>
  <c r="AN210" i="1"/>
  <c r="AK216" i="1"/>
  <c r="AJ216" i="1"/>
  <c r="AM216" i="1" s="1"/>
  <c r="AP216" i="1" s="1"/>
  <c r="AN218" i="1"/>
  <c r="AN238" i="1"/>
  <c r="AG3" i="1"/>
  <c r="AG5" i="1"/>
  <c r="AG7" i="1"/>
  <c r="AG9" i="1"/>
  <c r="AG15" i="1"/>
  <c r="AG21" i="1"/>
  <c r="AG23" i="1"/>
  <c r="AG27" i="1"/>
  <c r="AG35" i="1"/>
  <c r="AG39" i="1"/>
  <c r="AG43" i="1"/>
  <c r="AG47" i="1"/>
  <c r="AG55" i="1"/>
  <c r="AG59" i="1"/>
  <c r="AG65" i="1"/>
  <c r="W11" i="1"/>
  <c r="W17" i="1"/>
  <c r="W19" i="1"/>
  <c r="W29" i="1"/>
  <c r="W31" i="1"/>
  <c r="W33" i="1"/>
  <c r="W37" i="1"/>
  <c r="W45" i="1"/>
  <c r="W53" i="1"/>
  <c r="W61" i="1"/>
  <c r="W69" i="1"/>
  <c r="AG83" i="1"/>
  <c r="AN208" i="1"/>
  <c r="AK210" i="1"/>
  <c r="AJ210" i="1"/>
  <c r="AM210" i="1" s="1"/>
  <c r="AP210" i="1" s="1"/>
  <c r="AN212" i="1"/>
  <c r="AK214" i="1"/>
  <c r="AJ214" i="1"/>
  <c r="AM214" i="1" s="1"/>
  <c r="AP214" i="1" s="1"/>
  <c r="AN216" i="1"/>
  <c r="AK218" i="1"/>
  <c r="AJ218" i="1"/>
  <c r="AM218" i="1" s="1"/>
  <c r="AP218" i="1" s="1"/>
  <c r="AN220" i="1"/>
  <c r="AK222" i="1"/>
  <c r="AJ222" i="1"/>
  <c r="AM222" i="1" s="1"/>
  <c r="AP222" i="1" s="1"/>
  <c r="AN226" i="1"/>
  <c r="AN234" i="1"/>
  <c r="AN242" i="1"/>
  <c r="AN250" i="1"/>
  <c r="AK208" i="1"/>
  <c r="AJ208" i="1"/>
  <c r="AM208" i="1" s="1"/>
  <c r="AP208" i="1" s="1"/>
  <c r="AN214" i="1"/>
  <c r="AN254" i="1"/>
  <c r="W84" i="1"/>
  <c r="AN207" i="1"/>
  <c r="AK209" i="1"/>
  <c r="AJ209" i="1"/>
  <c r="AM209" i="1" s="1"/>
  <c r="AP209" i="1" s="1"/>
  <c r="AN211" i="1"/>
  <c r="AK213" i="1"/>
  <c r="AJ213" i="1"/>
  <c r="AM213" i="1" s="1"/>
  <c r="AP213" i="1" s="1"/>
  <c r="AN215" i="1"/>
  <c r="AK217" i="1"/>
  <c r="AJ217" i="1"/>
  <c r="AM217" i="1" s="1"/>
  <c r="AP217" i="1" s="1"/>
  <c r="AN219" i="1"/>
  <c r="AK221" i="1"/>
  <c r="AJ221" i="1"/>
  <c r="AM221" i="1" s="1"/>
  <c r="AP221" i="1" s="1"/>
  <c r="AN224" i="1"/>
  <c r="AN232" i="1"/>
  <c r="AN240" i="1"/>
  <c r="AN248" i="1"/>
  <c r="AN256" i="1"/>
  <c r="AN266" i="1"/>
  <c r="AM266" i="1"/>
  <c r="AP266" i="1" s="1"/>
  <c r="AJ224" i="1"/>
  <c r="AM224" i="1" s="1"/>
  <c r="AP224" i="1" s="1"/>
  <c r="AJ226" i="1"/>
  <c r="AM226" i="1" s="1"/>
  <c r="AP226" i="1" s="1"/>
  <c r="AJ228" i="1"/>
  <c r="AM228" i="1" s="1"/>
  <c r="AP228" i="1" s="1"/>
  <c r="AJ230" i="1"/>
  <c r="AM230" i="1" s="1"/>
  <c r="AP230" i="1" s="1"/>
  <c r="AJ232" i="1"/>
  <c r="AM232" i="1" s="1"/>
  <c r="AP232" i="1" s="1"/>
  <c r="AJ234" i="1"/>
  <c r="AM234" i="1" s="1"/>
  <c r="AP234" i="1" s="1"/>
  <c r="AJ236" i="1"/>
  <c r="AM236" i="1" s="1"/>
  <c r="AP236" i="1" s="1"/>
  <c r="AJ238" i="1"/>
  <c r="AM238" i="1" s="1"/>
  <c r="AP238" i="1" s="1"/>
  <c r="AJ240" i="1"/>
  <c r="AM240" i="1" s="1"/>
  <c r="AP240" i="1" s="1"/>
  <c r="AJ244" i="1"/>
  <c r="AM244" i="1" s="1"/>
  <c r="AP244" i="1" s="1"/>
  <c r="AJ246" i="1"/>
  <c r="AM246" i="1" s="1"/>
  <c r="AP246" i="1" s="1"/>
  <c r="AJ248" i="1"/>
  <c r="AM248" i="1" s="1"/>
  <c r="AP248" i="1" s="1"/>
  <c r="AJ250" i="1"/>
  <c r="AM250" i="1" s="1"/>
  <c r="AP250" i="1" s="1"/>
  <c r="AJ256" i="1"/>
  <c r="AM256" i="1" s="1"/>
  <c r="AP256" i="1" s="1"/>
  <c r="AM267" i="1"/>
  <c r="AP267" i="1" s="1"/>
</calcChain>
</file>

<file path=xl/sharedStrings.xml><?xml version="1.0" encoding="utf-8"?>
<sst xmlns="http://schemas.openxmlformats.org/spreadsheetml/2006/main" count="10782" uniqueCount="2146">
  <si>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</si>
  <si>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</si>
  <si>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</si>
  <si>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</si>
  <si>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</si>
  <si>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</si>
  <si>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شماره فاکتور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</si>
  <si>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</si>
  <si>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</si>
  <si>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</si>
  <si>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</si>
  <si>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</si>
  <si>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</si>
  <si>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</si>
  <si>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</si>
  <si>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</si>
  <si>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</si>
  <si>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</si>
  <si>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</si>
  <si>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</si>
  <si>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</si>
  <si>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</si>
  <si>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</si>
  <si>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</si>
  <si>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</si>
  <si>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بازه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</si>
  <si>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</si>
  <si>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</si>
  <si>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</si>
  <si>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</si>
  <si>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</si>
  <si>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</si>
  <si>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</si>
  <si>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</si>
  <si>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</si>
  <si>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</si>
  <si>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</si>
  <si>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</si>
  <si>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</si>
  <si>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</si>
  <si>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</si>
  <si>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</si>
  <si>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</si>
  <si>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</si>
  <si>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</si>
  <si>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</si>
  <si>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</si>
  <si>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</si>
  <si>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</si>
  <si>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</si>
  <si>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</si>
  <si>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</si>
  <si>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</si>
  <si>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</si>
  <si>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</si>
  <si>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</si>
  <si>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</si>
  <si>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</si>
  <si>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</si>
  <si>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</si>
  <si>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</si>
  <si>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</si>
  <si>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</si>
  <si>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</si>
  <si>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</si>
  <si>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</si>
  <si>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</si>
  <si>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</si>
  <si>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</si>
  <si>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</si>
  <si>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</si>
  <si>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</si>
  <si>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</si>
  <si>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</si>
  <si>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روتین هفتگی</t>
  </si>
  <si>
    <t>چهارشنبه 29 فروردین 1403</t>
  </si>
  <si>
    <t>حجتی</t>
  </si>
  <si>
    <t>کافه بیکری روستار آوا سنتر</t>
  </si>
  <si>
    <t>تهران</t>
  </si>
  <si>
    <t>09373955769</t>
  </si>
  <si>
    <t>کافه بیکری روستار سانا سنتر</t>
  </si>
  <si>
    <t>اقدسيه-خيابان موحد دانش-جنب خيابان فيروز بخش-مجتمع تجاري آوا سنتر-طبقه منفي - خانم قهرمانی 09369912100</t>
  </si>
  <si>
    <t>بلوار اندرزگو-خيابان علوي-ورودي پاركينگ سانا سنتر-طبقه منفي ۳-ستون ۳۰۴ - آقای افقری 09102136005</t>
  </si>
  <si>
    <t>یاسمن</t>
  </si>
  <si>
    <t>مطهری اصل</t>
  </si>
  <si>
    <t>خ نیاوران ، خ مقدسی ، خیابان محمود احمدی زمانی ، پلاک ۴ واحد ۱۰۰۲</t>
  </si>
  <si>
    <t>09121081921</t>
  </si>
  <si>
    <t>معین</t>
  </si>
  <si>
    <t>امدادی</t>
  </si>
  <si>
    <t>کافه نیروانا</t>
  </si>
  <si>
    <t>گیلان</t>
  </si>
  <si>
    <t>رشت - چهار راه گلسار ابتدای تختی روبروی شهرداری منطقه ۳</t>
  </si>
  <si>
    <t>09118872550</t>
  </si>
  <si>
    <t>میتونیم براشون استیکر جدید بفرستیم؟</t>
  </si>
  <si>
    <t>پنجشنبه 30 فروردین 1403</t>
  </si>
  <si>
    <t>سارا</t>
  </si>
  <si>
    <t>صبور</t>
  </si>
  <si>
    <t>گیشا،خیابان۷،پلاک۳۳، طبقه۵</t>
  </si>
  <si>
    <t>09128399372</t>
  </si>
  <si>
    <t>مهدی</t>
  </si>
  <si>
    <t>مهرعلیان</t>
  </si>
  <si>
    <t>ائروپرس</t>
  </si>
  <si>
    <t>مجیدیه شمالی خیابان محمدی خیابان صباح شرقی بلوار توکل کوچه افتخار مجتمع بام سامان پلاک ۴ واحد ۲۳۱</t>
  </si>
  <si>
    <t>09124989125</t>
  </si>
  <si>
    <t>پیشکرایه</t>
  </si>
  <si>
    <t>کیانا</t>
  </si>
  <si>
    <t>حسین پور</t>
  </si>
  <si>
    <t>کافه کینو</t>
  </si>
  <si>
    <t>خیابان مطهری بعد از چهار راه مفتح به سمت سهروردی پلاک ۲۱۲ طبقه دوم</t>
  </si>
  <si>
    <t>09931172980</t>
  </si>
  <si>
    <t>جمعه 31 فروردین 1403</t>
  </si>
  <si>
    <t>نیلوفر</t>
  </si>
  <si>
    <t>سعیدی</t>
  </si>
  <si>
    <t>اسپرسو</t>
  </si>
  <si>
    <t>البرز</t>
  </si>
  <si>
    <t>کرج - مهرويلا رودكى غربى بين سعدى و عطار پلاك ٢٥٤ واحد ٦</t>
  </si>
  <si>
    <t>09165804245</t>
  </si>
  <si>
    <t>وحید</t>
  </si>
  <si>
    <t>عزیزی</t>
  </si>
  <si>
    <t>پیرو بیسترو</t>
  </si>
  <si>
    <t>گلستان</t>
  </si>
  <si>
    <t>گرگان - عدالت ۵۷، نبش جام جم۲</t>
  </si>
  <si>
    <t>09123693830</t>
  </si>
  <si>
    <t>نیما</t>
  </si>
  <si>
    <t>نظری</t>
  </si>
  <si>
    <t>کافه اُپِل</t>
  </si>
  <si>
    <t>لاهیجان روستای سوستان بالا خیابان مسجد آقا سید مظفر کوچه مهر پنج خانه روستایی است و پلاک ندارد</t>
  </si>
  <si>
    <t>09393741144</t>
  </si>
  <si>
    <t>خلیل</t>
  </si>
  <si>
    <t>موسوی</t>
  </si>
  <si>
    <t>زنجان</t>
  </si>
  <si>
    <t>خیابان ۱۰وسط( اسماعیل بهرامی) پلاک۴۷</t>
  </si>
  <si>
    <t>09127722247</t>
  </si>
  <si>
    <t>تاریخ رُست تازه ارسال شود.</t>
  </si>
  <si>
    <t>مینو</t>
  </si>
  <si>
    <t>رحمانی</t>
  </si>
  <si>
    <t>كافه رستوران رسپيروتو</t>
  </si>
  <si>
    <t>سعادت آباد، سرو غربى، خيابان آريا، نبش كوچه نامى، پلاك ١</t>
  </si>
  <si>
    <t>09102077467</t>
  </si>
  <si>
    <t>محمدرضا</t>
  </si>
  <si>
    <t>انتهای اتوبان ستاری شمال سیمون بولیوار بلوار خانی (صبا) کوچه شقایق یکم پلاک ۱۴ واحد ۵</t>
  </si>
  <si>
    <t>09981917691</t>
  </si>
  <si>
    <t>ایلیا</t>
  </si>
  <si>
    <t>حقیقی</t>
  </si>
  <si>
    <t>مورالانژ</t>
  </si>
  <si>
    <t>بلوارفردوس بین وفا اذر و رامین پلاک ۲۹۲</t>
  </si>
  <si>
    <t>09001378119</t>
  </si>
  <si>
    <t>شنبه 1 اردیبهشت 1403</t>
  </si>
  <si>
    <t>محمدی فخر</t>
  </si>
  <si>
    <t>کافه والهالا</t>
  </si>
  <si>
    <t>خ جمهوری خ رازی خ پرتوی پلاک 18/1</t>
  </si>
  <si>
    <t>09376116149</t>
  </si>
  <si>
    <t>شهاب</t>
  </si>
  <si>
    <t>حشمت</t>
  </si>
  <si>
    <t>09905544965</t>
  </si>
  <si>
    <t>انتهای کارگرشمالی- خیابان نوزدهم 19- پلاک 59 *واقع در خیابان نوزدهم تقاطع والفجر ۲* - زنگ 4</t>
  </si>
  <si>
    <t>شکیبا</t>
  </si>
  <si>
    <t>پورتقی</t>
  </si>
  <si>
    <t>سعادت اباد بالای میدان کاج خیابان عبقری پلاک 12 زنگ 05 طبقه دوم</t>
  </si>
  <si>
    <t>09122339870</t>
  </si>
  <si>
    <t>رسول</t>
  </si>
  <si>
    <t>فرهادی</t>
  </si>
  <si>
    <t>کافه باپیرو</t>
  </si>
  <si>
    <t>فارس</t>
  </si>
  <si>
    <t>شیراز - معالی اباد انتهای کوچه ۱۳</t>
  </si>
  <si>
    <t>09178963909</t>
  </si>
  <si>
    <t>فهیمه</t>
  </si>
  <si>
    <t>قدم یاری</t>
  </si>
  <si>
    <t>کافه کُر</t>
  </si>
  <si>
    <t>بزرگراه حقانى بلوار كتابخانه ملى ضلع جنوبى پرديس تئاتر موسيقى</t>
  </si>
  <si>
    <t>09124431359</t>
  </si>
  <si>
    <t>عطیه</t>
  </si>
  <si>
    <t>هجری</t>
  </si>
  <si>
    <t>شرکت لوتوس پارسیان</t>
  </si>
  <si>
    <t>ملاصدرا، شیخ بهایی شمالی، نبش بن بست مهران</t>
  </si>
  <si>
    <t>09363259118</t>
  </si>
  <si>
    <t>زکایی</t>
  </si>
  <si>
    <t>هلو شف</t>
  </si>
  <si>
    <t>09125860219</t>
  </si>
  <si>
    <t>فاکتور برای آقای بایزیدچی ارسال شود.</t>
  </si>
  <si>
    <t>دلجو</t>
  </si>
  <si>
    <t>ویکافه</t>
  </si>
  <si>
    <t>سجاد</t>
  </si>
  <si>
    <t>احمدی</t>
  </si>
  <si>
    <t>ایلام</t>
  </si>
  <si>
    <t>میدان میلاد بلوار دانشجو روبرو مجتمع ورزشی نشاط بن بست خرسند</t>
  </si>
  <si>
    <t>09185884414</t>
  </si>
  <si>
    <t>علی</t>
  </si>
  <si>
    <t>نوروزی</t>
  </si>
  <si>
    <t>مرودشت - خیابان ۱۷ شهریور شرقی- جنب ابزار ۷ستاره</t>
  </si>
  <si>
    <t>09380080828</t>
  </si>
  <si>
    <t>آسیاب مناسب دستگاه برقی خانگی</t>
  </si>
  <si>
    <t>دشتی</t>
  </si>
  <si>
    <t>شهریار ،باغستان،باباسلمان،ابتدای بلوار شهید کلهر</t>
  </si>
  <si>
    <t>09123671245</t>
  </si>
  <si>
    <t>جعفری</t>
  </si>
  <si>
    <t>لویزان میدان شاهرضایی مجتمع گلها.بلوک ارکیده.طبقه دوم غربی.واحد۶</t>
  </si>
  <si>
    <t>09031876654</t>
  </si>
  <si>
    <t>افشین</t>
  </si>
  <si>
    <t>امیری</t>
  </si>
  <si>
    <t>کافه پرا</t>
  </si>
  <si>
    <t xml:space="preserve">خ فرشته نبش خ بوسنى مركز خريد ملل طبقه همكف </t>
  </si>
  <si>
    <t>09123060890</t>
  </si>
  <si>
    <t>کیاوش</t>
  </si>
  <si>
    <t>کافه کی آر بی</t>
  </si>
  <si>
    <t>کافه دارچین</t>
  </si>
  <si>
    <t xml:space="preserve">كرج - جهانشهر - ميدان هلال احمر - خ هلال احمر - نبش كوچه سنبل </t>
  </si>
  <si>
    <t>09368962774</t>
  </si>
  <si>
    <t>احمد</t>
  </si>
  <si>
    <t>دادگر</t>
  </si>
  <si>
    <t>پایین تر از فلکه اول شهران خیابان قائم غربی پلاک۴۰واحد۵</t>
  </si>
  <si>
    <t>09128856787</t>
  </si>
  <si>
    <t>غلامی شه بندی</t>
  </si>
  <si>
    <t>کافه قهومون</t>
  </si>
  <si>
    <t>مازندران</t>
  </si>
  <si>
    <t>ساری میدان امام بلوار آزادی خیابان بعثت بین بعثت ۲ و ۴</t>
  </si>
  <si>
    <t>09376143341</t>
  </si>
  <si>
    <t>امیرحسین</t>
  </si>
  <si>
    <t>قزلباش</t>
  </si>
  <si>
    <t>کافه فوکاچا</t>
  </si>
  <si>
    <t>پرداخت موفق بوده ولی لغو شده</t>
  </si>
  <si>
    <t>نياوران، دزاشيب، خيابان عليرضا افشار، پلاك 10</t>
  </si>
  <si>
    <t>09127891169</t>
  </si>
  <si>
    <t>کرباسچی</t>
  </si>
  <si>
    <t>قم</t>
  </si>
  <si>
    <t xml:space="preserve">خيابان شهيد صدوقي ميدان مفتح خيابان مفتح نبش كوچه 8 </t>
  </si>
  <si>
    <t>09191954192</t>
  </si>
  <si>
    <t>09051534303</t>
  </si>
  <si>
    <t>کاوه</t>
  </si>
  <si>
    <t>زارع</t>
  </si>
  <si>
    <t>کافه بلوباتل</t>
  </si>
  <si>
    <t>کرج-مهرشهر-بلوارشهرداری-انتهای خیابان ۱۱۱-نبش خیابان ۱۱۷- پلاک ۳۹۸</t>
  </si>
  <si>
    <t>09122024114</t>
  </si>
  <si>
    <t>محمدحسن</t>
  </si>
  <si>
    <t>شمیرانی</t>
  </si>
  <si>
    <t>کافه بیکری رولن</t>
  </si>
  <si>
    <t>09126221305</t>
  </si>
  <si>
    <t>راضی</t>
  </si>
  <si>
    <t>تحویل ساعت 18 باشد.</t>
  </si>
  <si>
    <t>آیدا</t>
  </si>
  <si>
    <t>کرمانشاه</t>
  </si>
  <si>
    <t>بلوار شهید بهشتی _ بعد از سه راه ۲۲ بهمن _ روبه روی سازمان همیاری و شهرداری _ کوی فاطمه زهرا _ پلاک ۲۴_ واحد ۴</t>
  </si>
  <si>
    <t>09183290189</t>
  </si>
  <si>
    <t>سمینی</t>
  </si>
  <si>
    <t>مولایی</t>
  </si>
  <si>
    <t>کافه ویوو لانژ</t>
  </si>
  <si>
    <t>09197844409</t>
  </si>
  <si>
    <t>محمد حسن</t>
  </si>
  <si>
    <t>میری</t>
  </si>
  <si>
    <t>اصفهان</t>
  </si>
  <si>
    <t>ملکشهر خیابان مطهری کوچه 35 پلاک 44 واحد 3</t>
  </si>
  <si>
    <t>09337347280</t>
  </si>
  <si>
    <t>مرتضوی</t>
  </si>
  <si>
    <t>آی تک</t>
  </si>
  <si>
    <t>بزرگراه محلاتی. آهنگ. خیابان نبرد . نبرد جنوبی . بعد از تقاطع ده حقی . پلاک ۸۶ . واحد ۱</t>
  </si>
  <si>
    <t>09919599418</t>
  </si>
  <si>
    <t>مصطفی</t>
  </si>
  <si>
    <t>عرب</t>
  </si>
  <si>
    <t>سیستان و بلوچستان</t>
  </si>
  <si>
    <t>09151261433</t>
  </si>
  <si>
    <t>زابل -خیابان امام خمینی- امام خمینی ۴۶ - پلاک ۵</t>
  </si>
  <si>
    <t>شیدوش</t>
  </si>
  <si>
    <t>کافه شیدوش</t>
  </si>
  <si>
    <t xml:space="preserve">کرج مهرشهر کمربندی گلستان بین اول و دوم شرقی ساختمان tbc </t>
  </si>
  <si>
    <t>09363536836</t>
  </si>
  <si>
    <t>کوچکیان</t>
  </si>
  <si>
    <t>خ فاطمی خ دائمی کوچه سرآبادانی پلاک 19 زنگ 7</t>
  </si>
  <si>
    <t>09929860815</t>
  </si>
  <si>
    <t>بیشتر از 10 روز از تاریخ رُست نگذشته باشه.</t>
  </si>
  <si>
    <t>مطیعا</t>
  </si>
  <si>
    <t>خواجه‌عبدالله انصاری خیابان هشتم کوچه زاوش پلاک ۷ طبقه دوم</t>
  </si>
  <si>
    <t>09128935583</t>
  </si>
  <si>
    <t>میر پوریا</t>
  </si>
  <si>
    <t>سید حاتمی</t>
  </si>
  <si>
    <t>کافه کیوباکس</t>
  </si>
  <si>
    <t>لاهیجان - خیابان حشمت رو به رو ورزشگاه شهدا ما بین حشمت ۶ و ۸</t>
  </si>
  <si>
    <t>09194153151</t>
  </si>
  <si>
    <t>توسلی</t>
  </si>
  <si>
    <t>شهر ری - دیلمان، بل امام حسین، خ. مصطفی خمینی، خ. هشت متری ششم حسینی، پلاک 19 ، واحد10</t>
  </si>
  <si>
    <t>09361150934</t>
  </si>
  <si>
    <t>یکشنبه 2 اردیبهشت 1403</t>
  </si>
  <si>
    <t>امیرعباس</t>
  </si>
  <si>
    <t>عراقی زاده</t>
  </si>
  <si>
    <t>هرمزگان</t>
  </si>
  <si>
    <t>بلوار شهید ناصر،کوی فرهنگیان،خیابان معلم،ساختمان دریا</t>
  </si>
  <si>
    <t>09123450958</t>
  </si>
  <si>
    <t>علیرضا</t>
  </si>
  <si>
    <t>جمالی نیا</t>
  </si>
  <si>
    <t>سعادت آباد، خیابان صرافهای جنوبی، کوچه شهید قره تپه ای (۲۵) غربی، پ ۱۱۰، و ۷، ط ۴</t>
  </si>
  <si>
    <t>09124947837</t>
  </si>
  <si>
    <t>هانیه</t>
  </si>
  <si>
    <t>نوری</t>
  </si>
  <si>
    <t>ساری خیابان پیام نور نبش بهمن غربی و فدک شهرکتاب ساری</t>
  </si>
  <si>
    <t>09334316932</t>
  </si>
  <si>
    <t>بردیا</t>
  </si>
  <si>
    <t>میرزایی</t>
  </si>
  <si>
    <t>سعادت‌آباد، بالاتر از میدان کاج، بلوار بهزاد، نبش کوچه</t>
  </si>
  <si>
    <t>09305905763</t>
  </si>
  <si>
    <t>امانتی</t>
  </si>
  <si>
    <t>کافه ریبار</t>
  </si>
  <si>
    <t>کاشان - خیابان جانبازان نرسیده به میدان ۱۲ فروردین</t>
  </si>
  <si>
    <t>09386353223</t>
  </si>
  <si>
    <t>رضا</t>
  </si>
  <si>
    <t>بهروززیارتی</t>
  </si>
  <si>
    <t>کافه لیکارد</t>
  </si>
  <si>
    <t>بوشهر</t>
  </si>
  <si>
    <t xml:space="preserve">خیابان بعثت نبش شقایق ۶ </t>
  </si>
  <si>
    <t>09120213944</t>
  </si>
  <si>
    <t>ناصر</t>
  </si>
  <si>
    <t>سزاوارا</t>
  </si>
  <si>
    <t>آذربایجان شرقی</t>
  </si>
  <si>
    <t>تبریز - ولیعصر خیابان نظامی . کوچه 10 متری مولوی .پلاک 33 واحد 2</t>
  </si>
  <si>
    <t>09144940854</t>
  </si>
  <si>
    <t>خسروی سرشکی</t>
  </si>
  <si>
    <t>کافه نان و شیرینی نیشکر پلاس</t>
  </si>
  <si>
    <t>سایر ابزارهای چکه‌ای</t>
  </si>
  <si>
    <t>فرمانیه،بلوار اندرزگو ،پلاک۶۸</t>
  </si>
  <si>
    <t>09386100188</t>
  </si>
  <si>
    <t>ارسال با ماهکس</t>
  </si>
  <si>
    <t>کافه رستوران نیکافه</t>
  </si>
  <si>
    <t>بهبودی</t>
  </si>
  <si>
    <t>در انتظار پرداخت</t>
  </si>
  <si>
    <t>مشهد</t>
  </si>
  <si>
    <t>نبش ابوذر - غفاری 33</t>
  </si>
  <si>
    <t>09045241578</t>
  </si>
  <si>
    <t>تی کافه</t>
  </si>
  <si>
    <t>خیابان ولنجک،خیابان چهاردهم،پاساژ توچال،طبقه همکف</t>
  </si>
  <si>
    <t>09123962851</t>
  </si>
  <si>
    <t>سپیده</t>
  </si>
  <si>
    <t>منوچهری</t>
  </si>
  <si>
    <t>مهدیه</t>
  </si>
  <si>
    <t>محمد</t>
  </si>
  <si>
    <t>محمودسلطانی</t>
  </si>
  <si>
    <t>09125858773</t>
  </si>
  <si>
    <t xml:space="preserve">میدان هروی - خیابان کاظم موسوی - مرکز خرید هدیش مال - طبقه همکف اول - پلاک 1 </t>
  </si>
  <si>
    <t>شاه حسینی</t>
  </si>
  <si>
    <t>(پرسنل)</t>
  </si>
  <si>
    <t>حسین</t>
  </si>
  <si>
    <t>صدیق</t>
  </si>
  <si>
    <t>کافه کافکا</t>
  </si>
  <si>
    <t>شهرک قدس بلوار غدیر جنب بانک ملت</t>
  </si>
  <si>
    <t>09370452225</t>
  </si>
  <si>
    <t>برومند</t>
  </si>
  <si>
    <t>امیر</t>
  </si>
  <si>
    <t>کافه رزتا</t>
  </si>
  <si>
    <t>بلوار بسيج نبش كوچه ١٦</t>
  </si>
  <si>
    <t>09193533615</t>
  </si>
  <si>
    <t>تاجیک</t>
  </si>
  <si>
    <t>09391942344</t>
  </si>
  <si>
    <t>فرشاد</t>
  </si>
  <si>
    <t>مقدسی</t>
  </si>
  <si>
    <t>پاسداران سه راه ضرابخانه ،سروستان ۵، کوچه اول، پلاک ۱ ،واحد ۳</t>
  </si>
  <si>
    <t>09147894009</t>
  </si>
  <si>
    <t>ساری - میدان امام بلوار آزادی خیابان بعثت بین بعثت ۲ و ۴</t>
  </si>
  <si>
    <t>احسان</t>
  </si>
  <si>
    <t>کافه ژوان</t>
  </si>
  <si>
    <t>میدان فردوسی ،روبروی پارک لاله</t>
  </si>
  <si>
    <t>09386580018</t>
  </si>
  <si>
    <t>امین</t>
  </si>
  <si>
    <t>محمدامینی</t>
  </si>
  <si>
    <t>آذربایجان غربی</t>
  </si>
  <si>
    <t>مهاباد - وفایی ، خیابان ایوبیان ، اپارتمان یاس ، واحد ۱۰</t>
  </si>
  <si>
    <t>09149796532</t>
  </si>
  <si>
    <t>میلاد</t>
  </si>
  <si>
    <t>یاراحمدی</t>
  </si>
  <si>
    <t>لرستان</t>
  </si>
  <si>
    <t>خرم آباد میدان امام _خیابان دکتر حسابی انتهای آرش ۳ سمت ساحلی روبروی اپارتمان بهاران ۱ _ ساختمان دو طبقه_زنگ دوم</t>
  </si>
  <si>
    <t>09163980207</t>
  </si>
  <si>
    <t>ساسان</t>
  </si>
  <si>
    <t>حامدی</t>
  </si>
  <si>
    <t>فروشگاه پینچ</t>
  </si>
  <si>
    <t>ارومیه - بلوار نبوت، انتهاي كوچه هجده، مغازه نبش</t>
  </si>
  <si>
    <t>09370999001</t>
  </si>
  <si>
    <t>کافه قنادی نون خامه ای</t>
  </si>
  <si>
    <t>کارت به کارت شده</t>
  </si>
  <si>
    <t>ایوار لانژ</t>
  </si>
  <si>
    <t>تهرانپارس فلکه اول بلوار برادران قانع جنب بوستان آب</t>
  </si>
  <si>
    <t>دوشنبه 3 اردیبهشت 1403</t>
  </si>
  <si>
    <t>آرین</t>
  </si>
  <si>
    <t>سپهری</t>
  </si>
  <si>
    <t>یوسف آباد- میدان اسد آبادی- بن بست باغچه بان</t>
  </si>
  <si>
    <t>09113213912</t>
  </si>
  <si>
    <t>تحویل حضوری</t>
  </si>
  <si>
    <t>آزاد</t>
  </si>
  <si>
    <t>ابراهیم زاده</t>
  </si>
  <si>
    <t>کافه آزاد</t>
  </si>
  <si>
    <t>خراسان رضوی</t>
  </si>
  <si>
    <t>مشهد - نبش معلم ۲۲</t>
  </si>
  <si>
    <t>09358712661</t>
  </si>
  <si>
    <t>پرهام</t>
  </si>
  <si>
    <t>رجبی مهر</t>
  </si>
  <si>
    <t>بلوار قیطریه-خیابان سلیمانی شرقی-کوچه مینو-پلاک ۱۳-واحد ۱</t>
  </si>
  <si>
    <t>09127362617</t>
  </si>
  <si>
    <t>ساره</t>
  </si>
  <si>
    <t>نصیری</t>
  </si>
  <si>
    <t>کرج - میدان استاندارد به طرف رزکان نو بعد از ریل راه آهن جنب شرکت تجهیزات ایمنی راهها شرکت لکوموتیو مپنا برسد به دست رضا آرا شماره موبایل ۰۹۲۲۱۵۶۱۸۸۶تلفن ۰۲۶۳۶۱۸۶۸۳۶</t>
  </si>
  <si>
    <t>09177281725</t>
  </si>
  <si>
    <t>حامد</t>
  </si>
  <si>
    <t>عرفانی نژاد</t>
  </si>
  <si>
    <t>خوزستان</t>
  </si>
  <si>
    <t>اهواز - گلستان خ فرهنگ ۲ ساختمان ترنج ۷ واحد ۴</t>
  </si>
  <si>
    <t>09167399644</t>
  </si>
  <si>
    <t>مهسا</t>
  </si>
  <si>
    <t>اسدی</t>
  </si>
  <si>
    <t>موکاپات</t>
  </si>
  <si>
    <t>چهارمحال و بختیاری</t>
  </si>
  <si>
    <t>بروجن - میدان امام، خیابان رازی، پلاک ۱۹۱</t>
  </si>
  <si>
    <t>09371698543</t>
  </si>
  <si>
    <t>ارسال با چاپار</t>
  </si>
  <si>
    <t>داود</t>
  </si>
  <si>
    <t>اصغری</t>
  </si>
  <si>
    <t>کافه آدرنالین</t>
  </si>
  <si>
    <t>اردبیل</t>
  </si>
  <si>
    <t>فلکه آب فاضلاب کمپ کشت و صنعت کوچه اول پلاک ۲۴</t>
  </si>
  <si>
    <t>09144521191</t>
  </si>
  <si>
    <t>بیکدلی</t>
  </si>
  <si>
    <t>کافه نولان پونک</t>
  </si>
  <si>
    <t>09125690775</t>
  </si>
  <si>
    <t>رکسانا</t>
  </si>
  <si>
    <t>رضاییان</t>
  </si>
  <si>
    <t>کافه گراف</t>
  </si>
  <si>
    <t>نیشابور- خیابان فرحبخش غربی - بین فرحبخش غربی 20 و فیاض بخش شمالی</t>
  </si>
  <si>
    <t>09127908226</t>
  </si>
  <si>
    <t>منصور</t>
  </si>
  <si>
    <t>سلامات ثانی</t>
  </si>
  <si>
    <t>اهواز - سلطانمنش خیابان ۲۲ بهمن پلاک ۵۵</t>
  </si>
  <si>
    <t>09166117462</t>
  </si>
  <si>
    <t>امیررضا</t>
  </si>
  <si>
    <t>سلیمانی</t>
  </si>
  <si>
    <t>کافه رستوران مهنا</t>
  </si>
  <si>
    <t xml:space="preserve">محمودیه خیابان مقدس اردبیلی پاساژ پالادیوم طبقه ۴ </t>
  </si>
  <si>
    <t>09906977211</t>
  </si>
  <si>
    <t>سید محسن</t>
  </si>
  <si>
    <t>حسینی خواه</t>
  </si>
  <si>
    <t>شرکت سحاب</t>
  </si>
  <si>
    <t>خیابان خرمشهر، نرسیده به خیابان سهروردی، جنب درمانگاه صفائیان، پلاک ۲۲</t>
  </si>
  <si>
    <t>09352154996</t>
  </si>
  <si>
    <t>محمد یوسف</t>
  </si>
  <si>
    <t>نیاوران خیابان شهید باهنر، خیابان آقاخانی (منظریه۱) بنبست نور پلاک۱ واحد۱</t>
  </si>
  <si>
    <t>09195923385</t>
  </si>
  <si>
    <t>حاصلی</t>
  </si>
  <si>
    <t>کافه بنار</t>
  </si>
  <si>
    <t>شیراز - روستای قلات .روبرو کوچه۱۷</t>
  </si>
  <si>
    <t>09170898798</t>
  </si>
  <si>
    <t>شیدایی</t>
  </si>
  <si>
    <t>خ پاسداران خ اقدسیه خ اجودانیه انتهای چهارم غربی پلاک ۱۱ ویلایی زنگ ۱،۲ سمت راست</t>
  </si>
  <si>
    <t>09121040194</t>
  </si>
  <si>
    <t>سهیل</t>
  </si>
  <si>
    <t>تقی زاده</t>
  </si>
  <si>
    <t>بری کافه</t>
  </si>
  <si>
    <t xml:space="preserve">مشهد - بلوار صارمی - بین میدان هفت تیر و حافظ - نبش صارمی ۴۱ </t>
  </si>
  <si>
    <t>09035108568</t>
  </si>
  <si>
    <t>سید حسن</t>
  </si>
  <si>
    <t>میرنظامی</t>
  </si>
  <si>
    <t>قیطریه - بلوار صبا به سمت پل رومی - خ خلیلی - نبش خ خلیلی و سلمان - پ۱۵ - واحد ۷۱</t>
  </si>
  <si>
    <t>09331568895</t>
  </si>
  <si>
    <t>دیوا گاردن</t>
  </si>
  <si>
    <t>اخوان عطار</t>
  </si>
  <si>
    <t>لواسان - بلوار امام خمینی - بعد از پمپ بنزین - نبش کوچه پونه</t>
  </si>
  <si>
    <t>09128237880</t>
  </si>
  <si>
    <t>صفدری</t>
  </si>
  <si>
    <t>لواسان، میدان نارون، ابتدای جاده افجه</t>
  </si>
  <si>
    <t>09155055425</t>
  </si>
  <si>
    <t>کافه و رستوران شاندیز صفدری</t>
  </si>
  <si>
    <t>مریم</t>
  </si>
  <si>
    <t>آژیده</t>
  </si>
  <si>
    <t>کافه کنله</t>
  </si>
  <si>
    <t>حسام</t>
  </si>
  <si>
    <t>ایزدخواه</t>
  </si>
  <si>
    <t xml:space="preserve">کرج - جهانشهر بلوار بهارستان نبش کوچه ارکیده </t>
  </si>
  <si>
    <t>09307034918</t>
  </si>
  <si>
    <t>کافه بیکری کروسان روشا</t>
  </si>
  <si>
    <t>حسن</t>
  </si>
  <si>
    <t>طرح ساز</t>
  </si>
  <si>
    <t>نازی آباد میدان بازار دوم خیابان نیکنام شمالی خیابان فاطمی شرقی پلاک ۴۵</t>
  </si>
  <si>
    <t>09123586798</t>
  </si>
  <si>
    <t>کافه مدار</t>
  </si>
  <si>
    <t>شهرک اکباتان فاز 1 شکوری غربی روبروی دانشگاه بهشتی بازارچه 10 پلاک 4</t>
  </si>
  <si>
    <t>09914274340</t>
  </si>
  <si>
    <t>پرستو</t>
  </si>
  <si>
    <t>نبیان</t>
  </si>
  <si>
    <t>فاکتور در واتساپ ارسال شود.</t>
  </si>
  <si>
    <t>کافه نشانی</t>
  </si>
  <si>
    <t>تاریخ فاکتور برای 6ام ثبت و در دو پارت ارسال شود.</t>
  </si>
  <si>
    <t>بررودی</t>
  </si>
  <si>
    <t>صارمي - بين صارمي 34 و 36</t>
  </si>
  <si>
    <t>09369309993</t>
  </si>
  <si>
    <t>فرزانه</t>
  </si>
  <si>
    <t>معصومی</t>
  </si>
  <si>
    <t>تبریز - منظریه- خیابان ششم منظریه- پلاک ۹۹- طبقه ۲</t>
  </si>
  <si>
    <t>09127435845</t>
  </si>
  <si>
    <t>حیدری</t>
  </si>
  <si>
    <t>جنت آباد مرکزی - خیابان اقاقیا - خیابان نسترن - خیابان مهر - کوچه سرو ۶ پلاک ۲ واحد ۸</t>
  </si>
  <si>
    <t>09129476829</t>
  </si>
  <si>
    <t>داسار</t>
  </si>
  <si>
    <t>کافه نان نونارد</t>
  </si>
  <si>
    <t>09126106448</t>
  </si>
  <si>
    <t>خیابان رسالت خیابان کرمان نبش کوچه صافی</t>
  </si>
  <si>
    <t>کافه سدل روم</t>
  </si>
  <si>
    <t>میرحسام الدین</t>
  </si>
  <si>
    <t>شوشتری</t>
  </si>
  <si>
    <t>09363562764</t>
  </si>
  <si>
    <t>در اولویت ارسال با پارت قبلی سفارش</t>
  </si>
  <si>
    <t>بهار</t>
  </si>
  <si>
    <t>رمدانی</t>
  </si>
  <si>
    <t>کافه بهار</t>
  </si>
  <si>
    <t xml:space="preserve">بهشهر - خ پاسداران بالاتر از بیمارستان مهر ابتدای پارک مجاهدین کوچه جنابزاده </t>
  </si>
  <si>
    <t>09128190859</t>
  </si>
  <si>
    <t>شکوه</t>
  </si>
  <si>
    <t>حسن بیگی</t>
  </si>
  <si>
    <t>بروجن - کوی شهید رجایی خیابان دوم کوچه رسول ۹ پلاک۹</t>
  </si>
  <si>
    <t>09138841917</t>
  </si>
  <si>
    <t>سیاوش</t>
  </si>
  <si>
    <t>علی پور</t>
  </si>
  <si>
    <t>تبریز - شهرک ارم_منطقه۷_ خیابان بهشت_ ۱۰۰ متر مانده به کلانتری ۲۱_ جنب اداره ثبت احوال_ پلاک ۶</t>
  </si>
  <si>
    <t>09039439190</t>
  </si>
  <si>
    <t>محمدیان روشن</t>
  </si>
  <si>
    <t>مشهد - خیابان دستغیب- نرسیده به چهارراه خیام- خیابان مهندس - مهندس ۱۰ - پلاک یک ممیز شانزده- واحد ۴</t>
  </si>
  <si>
    <t>09155131699</t>
  </si>
  <si>
    <t>نعما</t>
  </si>
  <si>
    <t>سه شنبه 4 اردیبهشت 1403</t>
  </si>
  <si>
    <t>کمیل</t>
  </si>
  <si>
    <t>صفرپور</t>
  </si>
  <si>
    <t>کافه تین</t>
  </si>
  <si>
    <t>قائم شهر - خ ساری نبش نیما یاس ۴۱</t>
  </si>
  <si>
    <t>09901072353</t>
  </si>
  <si>
    <t>ایرجیان</t>
  </si>
  <si>
    <t>بلوار قیطریه، ک تواضعى، ۴راه اول سمت راست، ک عقابى ، پ٩، واحد ٩</t>
  </si>
  <si>
    <t>09153112676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</si>
  <si>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</si>
  <si>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</si>
  <si>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</si>
  <si>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</si>
  <si>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عبدالعزیز</t>
  </si>
  <si>
    <t>شاه ولی</t>
  </si>
  <si>
    <t>خیابان ولیعصر، روبروی پارک ملت، خیابان علی انصاری، پلاک ۸۰ واحد ۴</t>
  </si>
  <si>
    <t>09150382661</t>
  </si>
  <si>
    <t>طناز</t>
  </si>
  <si>
    <t>کافه گرن</t>
  </si>
  <si>
    <t xml:space="preserve">شیراز - بلوار‌نیایش ، بین کوچه ۶ و ۸ </t>
  </si>
  <si>
    <t>09055766390</t>
  </si>
  <si>
    <t>سامان</t>
  </si>
  <si>
    <t>سامانی</t>
  </si>
  <si>
    <t>کافه سام</t>
  </si>
  <si>
    <t>زاهدان - زيباشهر،خيابان ولايت،ولايت٢،منزل دوم سمت راست،دوطبقه آجرسفال،واحد١</t>
  </si>
  <si>
    <t>09384290028</t>
  </si>
  <si>
    <t>اردوان</t>
  </si>
  <si>
    <t>یوسفی</t>
  </si>
  <si>
    <t>کافه آرمه</t>
  </si>
  <si>
    <t>09124047817</t>
  </si>
  <si>
    <t>کافه کاز</t>
  </si>
  <si>
    <t xml:space="preserve">مشهد - خیام جنوبی ۱۲ - نبش زنبق ۲ </t>
  </si>
  <si>
    <t>09367385847</t>
  </si>
  <si>
    <t>نیکبخت</t>
  </si>
  <si>
    <t>محمدامین</t>
  </si>
  <si>
    <t>اتابکی</t>
  </si>
  <si>
    <t>کافه لین</t>
  </si>
  <si>
    <t>بلوار دریا . خیابان موج.مابین توحید سه و چهار پلاک ۸</t>
  </si>
  <si>
    <t>09198362066</t>
  </si>
  <si>
    <t>پریسا</t>
  </si>
  <si>
    <t>خانه فاموری</t>
  </si>
  <si>
    <t>09124302636</t>
  </si>
  <si>
    <t>خیابان جمهوری - قبل از پل حافظ - خیابان گشتاسب - پلاک 6</t>
  </si>
  <si>
    <t>اشکان</t>
  </si>
  <si>
    <t>هاشم نیا</t>
  </si>
  <si>
    <t>کافه بخارا</t>
  </si>
  <si>
    <t>کرج - جهانشهر ، میدان هلال احمر، نبش سوپر لادن</t>
  </si>
  <si>
    <t>09128601438</t>
  </si>
  <si>
    <t>پدرام</t>
  </si>
  <si>
    <t>ضامنی</t>
  </si>
  <si>
    <t>خیابان اشرفی اصفهانی، خیابان طالقانی، کوچه سوری (سوم)، خیابان رزمندگان، بن بست آسمان، پلاک ۳، واحد ۹</t>
  </si>
  <si>
    <t>09124029964</t>
  </si>
  <si>
    <t>جلدی</t>
  </si>
  <si>
    <t>قهوه آفریقا</t>
  </si>
  <si>
    <t>چهارراه سعدی به سمت دروازه ارک کوچه شادمان</t>
  </si>
  <si>
    <t>09195241245</t>
  </si>
  <si>
    <t>سفارش مشتری از 6 بسته پرو 150 گرمی به یک بسته 750 گرمی تغییر کرد.</t>
  </si>
  <si>
    <t>چهارشنبه 5 اردیبهشت 1403</t>
  </si>
  <si>
    <t>بهزاد</t>
  </si>
  <si>
    <t>اصغرپور</t>
  </si>
  <si>
    <t>کلینیک دامپزشکی دکتر مهرداد کریمی</t>
  </si>
  <si>
    <t>صادقیه اشرفی اصفهانی خیابان عرب حسینی مستقیم مسیر ادامه بدی میشه خیابان حائری پلاک ۲۶</t>
  </si>
  <si>
    <t>09380977784</t>
  </si>
  <si>
    <t>نگار</t>
  </si>
  <si>
    <t>نقیه</t>
  </si>
  <si>
    <t>کافه دولت</t>
  </si>
  <si>
    <t>خیابان شمس آبادی، کوچه کازرونی، نبش سه راهی، پاساژ امید،طبقه اول</t>
  </si>
  <si>
    <t>09334075144</t>
  </si>
  <si>
    <t>مردی</t>
  </si>
  <si>
    <t>کافه لوپن</t>
  </si>
  <si>
    <t>شهرک غرب بلوار فرحزادی مجتمع میلاد نور</t>
  </si>
  <si>
    <t>09375353029</t>
  </si>
  <si>
    <t>بقایی</t>
  </si>
  <si>
    <t>کافه رستوران لازارو</t>
  </si>
  <si>
    <t>کرج - مهرشهر - خیابان شهرداری - نبش ۲۰۶</t>
  </si>
  <si>
    <t>09125654823</t>
  </si>
  <si>
    <t>رعنا</t>
  </si>
  <si>
    <t>آزادبخت</t>
  </si>
  <si>
    <t>کافه بابون</t>
  </si>
  <si>
    <t xml:space="preserve">ارومیه خیابان درستکار روبروی اکبر جوجه غذای اماده قابلمه </t>
  </si>
  <si>
    <t>09036383804</t>
  </si>
  <si>
    <t>+ فاکتور چاپی</t>
  </si>
  <si>
    <t xml:space="preserve">کاشان - خیابان جانبازان نرسیده به میدان ۱۲ فروردین </t>
  </si>
  <si>
    <t>قفل گری</t>
  </si>
  <si>
    <t>شرکت سامسونگ گلف الکترونیکس</t>
  </si>
  <si>
    <t>تحویل حضوری توسط پیک مشتری</t>
  </si>
  <si>
    <t>09123504435</t>
  </si>
  <si>
    <t>ماهان</t>
  </si>
  <si>
    <t>جغتایی</t>
  </si>
  <si>
    <t>کافه ایبو</t>
  </si>
  <si>
    <t xml:space="preserve">مشهد - دانش آموز ۱۹ - نبش چهارراه اول </t>
  </si>
  <si>
    <t>09153036236</t>
  </si>
  <si>
    <t>روحانی</t>
  </si>
  <si>
    <t>خیابان خرمشهر ۱۲ متری اول نیمه شعبان آپارتمان یونیک ۱ واحد ۳</t>
  </si>
  <si>
    <t>09373746803</t>
  </si>
  <si>
    <t>پوریا</t>
  </si>
  <si>
    <t>خاندار</t>
  </si>
  <si>
    <t>کافه نورم</t>
  </si>
  <si>
    <t>تبریز - ولیعصر فلکه همافر خیابان صادقیان نبش ۱۰ متری فرهنگیان</t>
  </si>
  <si>
    <t>09142430393</t>
  </si>
  <si>
    <t>ادریسی پور</t>
  </si>
  <si>
    <t>بندرعباس - چهاراه دامایی گوهران ۱۱،ساختمان گوهران،ط۲،واحد۱۵</t>
  </si>
  <si>
    <t>09173617827</t>
  </si>
  <si>
    <t>حنانه</t>
  </si>
  <si>
    <t>علیپور</t>
  </si>
  <si>
    <t>کافه خاطره</t>
  </si>
  <si>
    <t>مشهد - بلوار ابوطالب، بین ابوطالب 38 و 40، پلاک 354</t>
  </si>
  <si>
    <t>09305099504</t>
  </si>
  <si>
    <t>مانی</t>
  </si>
  <si>
    <t>رفیع</t>
  </si>
  <si>
    <t>کافه مانا</t>
  </si>
  <si>
    <t>بندرعباس - خ داماهی، نبش کوچه گوهران ۱۱، ساختمان آراز، ط همکف</t>
  </si>
  <si>
    <t>09173695245</t>
  </si>
  <si>
    <t>سینا</t>
  </si>
  <si>
    <t>آذین</t>
  </si>
  <si>
    <t>میدانِ تجریش، ابتدای فناخسرو، خیابان طباطبایی‌پور، ظهیرالدوله، افروز، الفت، انتهای بن‌بستِ قوامیان، پلاک ۲۰، واحد ۱۴</t>
  </si>
  <si>
    <t>09125495489</t>
  </si>
  <si>
    <t>فلاحی</t>
  </si>
  <si>
    <t>جلاتو والیس</t>
  </si>
  <si>
    <t>شهرک غرب ،بلوار دادمان،نرسیده به اتوبان یادگار امام،لین خ فاضل جمی(معراج)ونادر مهدوی(میلاد)پ ۱۴۷</t>
  </si>
  <si>
    <t>09121360260</t>
  </si>
  <si>
    <t>حمیدرضا</t>
  </si>
  <si>
    <t>کاظمی</t>
  </si>
  <si>
    <t>ماسال - خیابان معلم-کوچه شهید مهیار کاظمی-ساختمان مهیار-واحد۴</t>
  </si>
  <si>
    <t>09116197335</t>
  </si>
  <si>
    <t>نواب</t>
  </si>
  <si>
    <t>نجفی زاده</t>
  </si>
  <si>
    <t>کافه قنادی اته</t>
  </si>
  <si>
    <t>09124722258</t>
  </si>
  <si>
    <t>شهابی</t>
  </si>
  <si>
    <t>کافه استیم</t>
  </si>
  <si>
    <t>شیراز - فرهنگ شهر نبش کوچه ۳۰ جنب بانک ملت</t>
  </si>
  <si>
    <t>09179688670</t>
  </si>
  <si>
    <t>یاسمین</t>
  </si>
  <si>
    <t>صابری</t>
  </si>
  <si>
    <t>امیرآباد شمالی، خ چهاردهم، پلاک 97</t>
  </si>
  <si>
    <t>09392255751</t>
  </si>
  <si>
    <t>خوش طالع</t>
  </si>
  <si>
    <t>چالوس - خیابان شهید منتظری-گرامجان-کوچه شهید علی وریج کاظمی انتهای گلستان 2</t>
  </si>
  <si>
    <t>09112874434</t>
  </si>
  <si>
    <t>پنجشنبه 6 اردیبهشت 1403</t>
  </si>
  <si>
    <t>مخلص آبادی فراهانی</t>
  </si>
  <si>
    <t>20 متری زاد . کوچه 16 . چهار راه اول سمت راست . کوچه شاهمرادی . پلاک 37</t>
  </si>
  <si>
    <t>09361210271</t>
  </si>
  <si>
    <t>هومن</t>
  </si>
  <si>
    <t>امیر آباد، خیابان کارگر شمالی، کوچه هفدهم (نادر ابراهیمی) پلاک ۱۴۰</t>
  </si>
  <si>
    <t>09362161416</t>
  </si>
  <si>
    <t>پلتفرم ایران</t>
  </si>
  <si>
    <t>سعید</t>
  </si>
  <si>
    <t>آقایی</t>
  </si>
  <si>
    <t xml:space="preserve">خراسان رضوی </t>
  </si>
  <si>
    <t>مشهد، قاضي طباطبائي ۱۰ ،‌سوزن‌چي ۷ ،‌ مجتمع گرند، طبقه اول</t>
  </si>
  <si>
    <t>09307818965</t>
  </si>
  <si>
    <t>فربد</t>
  </si>
  <si>
    <t>بابل_خورشیدکلا_انتهای معراج 17 سمت راست_اولین کوچه سمت راست</t>
  </si>
  <si>
    <t>09113151484</t>
  </si>
  <si>
    <t>مالیان</t>
  </si>
  <si>
    <t>بوتیک هتل حنا</t>
  </si>
  <si>
    <t>09371071711</t>
  </si>
  <si>
    <t>بابت زمان ارسال قهوه های جدید هماهنگ شود.</t>
  </si>
  <si>
    <t>جمعه 7 اردیبهشت 1403</t>
  </si>
  <si>
    <t>مهکامه</t>
  </si>
  <si>
    <t>کامی</t>
  </si>
  <si>
    <t>کافه ایست بای وست</t>
  </si>
  <si>
    <t>خیایان اقدسیه(موحد دانش) - نبش کوچه شریفی منش -  ساختمان اوا پلت - طبقه ۹</t>
  </si>
  <si>
    <t>09363666701</t>
  </si>
  <si>
    <t>پارت دو سفارش</t>
  </si>
  <si>
    <t>ارسال همراه فاکتور چاپی - بابت ارسال سفارش هماهنگ شود.</t>
  </si>
  <si>
    <t>پارت یک سفارش</t>
  </si>
  <si>
    <t>ساغر</t>
  </si>
  <si>
    <t>شمس آذر</t>
  </si>
  <si>
    <t>تبریز - ایل گلی.کوی ویلاشهر.به طرف سهند داخل ویلاشهر نروید.کوی شادمان.نبش کوچه شادمان اول.پلاک 14.طبقه دوم</t>
  </si>
  <si>
    <t>09146597725</t>
  </si>
  <si>
    <t>حسینی</t>
  </si>
  <si>
    <t>کافه زنو</t>
  </si>
  <si>
    <t>خیابان نیاوران، خیابان جماران، بالاتر از جم سنتر، سرای محله جماران</t>
  </si>
  <si>
    <t>09124436563</t>
  </si>
  <si>
    <t>جاهدی</t>
  </si>
  <si>
    <t>مشهد - کوی المهدی کوشش ۴۸ پلاک ۳۲ ساختمان بهار واحد ۳</t>
  </si>
  <si>
    <t>09158729448</t>
  </si>
  <si>
    <t>چوپانی خیرآبادی</t>
  </si>
  <si>
    <t>کافه بنک</t>
  </si>
  <si>
    <t>بندرعباس - رسالت شمالی - چهارراه پردیس</t>
  </si>
  <si>
    <t>09136889475</t>
  </si>
  <si>
    <t>الهه</t>
  </si>
  <si>
    <t>صادقی</t>
  </si>
  <si>
    <t>قهوه ترک</t>
  </si>
  <si>
    <t>اتوبان شهید بابایی شهرک امام خمینی یاس2 بلوک10 واحد2</t>
  </si>
  <si>
    <t>09902877389</t>
  </si>
  <si>
    <t>گرجی</t>
  </si>
  <si>
    <t>تهرانپارس به طرف جشنواره خیابان محمدی خيابان غفاري شرقي پلاك ١٩ طبقه اول واحد يك</t>
  </si>
  <si>
    <t>09390736001</t>
  </si>
  <si>
    <t>امیر محمد</t>
  </si>
  <si>
    <t>خوش ودود</t>
  </si>
  <si>
    <t>بندرانزلی - خیابان تهران،کوچه شیرازی،ساختمان مبین،طبقه دوم،واحد دوم</t>
  </si>
  <si>
    <t>09118367783</t>
  </si>
  <si>
    <t>آرش</t>
  </si>
  <si>
    <t>سیادت</t>
  </si>
  <si>
    <t>مهاباد - وفایی ،کوچه داوودی،پلاک 24</t>
  </si>
  <si>
    <t>09361616143</t>
  </si>
  <si>
    <t>محبی</t>
  </si>
  <si>
    <t>بروجرد - شهرک اندیشه -فاز3-کاج۵-‍پلاک 25</t>
  </si>
  <si>
    <t>09120389561</t>
  </si>
  <si>
    <t>عرفان</t>
  </si>
  <si>
    <t>جهانشاهی</t>
  </si>
  <si>
    <t>انتهای اکبریه/پیرقاباقی/ضلع پایینی فضای سبز/پلاک 105 عمارت صبا/واحد 9</t>
  </si>
  <si>
    <t>09907668004</t>
  </si>
  <si>
    <t>باورصاد</t>
  </si>
  <si>
    <t>بهبهان - خیابان ۶۰ متری . حدفاصل میدان شهرک صنعتی و میدان شهید آبرومند( پمپ بنزین ) مجتمع پارسین( وحدانی) . بلوک c . طبقه ۷ .‌واحد ۱۸۴</t>
  </si>
  <si>
    <t>09122401895</t>
  </si>
  <si>
    <t>از تاریخ رُست قهوه حداکثر 7 روز گذشته باشد.</t>
  </si>
  <si>
    <t>عزیز</t>
  </si>
  <si>
    <t>شریعتی</t>
  </si>
  <si>
    <t>کافه ایستگاه</t>
  </si>
  <si>
    <t>خیابان انقلاب روبروی پارک دانشجو نبش کوچه بالاور</t>
  </si>
  <si>
    <t>09389651016</t>
  </si>
  <si>
    <t>طباطبائی</t>
  </si>
  <si>
    <t>کمکس</t>
  </si>
  <si>
    <t>خ شریعتی - پایین‌تر از پل صدر - کوچه ترابی - پلاک ۱ - واحد ۲</t>
  </si>
  <si>
    <t>09124129323</t>
  </si>
  <si>
    <t>قبل ارسال، هماهنگ شود.</t>
  </si>
  <si>
    <t>انصاری شاد</t>
  </si>
  <si>
    <t>کافه قنادی تیفانی</t>
  </si>
  <si>
    <t>خیابان ولنجک،نبش کوچه هفتم</t>
  </si>
  <si>
    <t>09370904448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</si>
  <si>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</si>
  <si>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</si>
  <si>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</si>
  <si>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</si>
  <si>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علی جمشید</t>
  </si>
  <si>
    <t>کافه تنتو</t>
  </si>
  <si>
    <t>شهرک غرب میدان صنعت پاساژ پلاتین حیاط</t>
  </si>
  <si>
    <t>09123449771</t>
  </si>
  <si>
    <t>کیانی</t>
  </si>
  <si>
    <t>کافه پی</t>
  </si>
  <si>
    <t>تبریز - ولیعصر خیابان رودکی انتهای خیابان خوارزمی بعد از دونر درنا پلاک ۱</t>
  </si>
  <si>
    <t>09144146711</t>
  </si>
  <si>
    <t>شنبه 8 اردیبهشت 1403</t>
  </si>
  <si>
    <t>با قیمت جدید</t>
  </si>
  <si>
    <t>صابر</t>
  </si>
  <si>
    <t>کیماز</t>
  </si>
  <si>
    <t>کافه کوپیدو</t>
  </si>
  <si>
    <t>کرج - گوهردشت- خیابان هشتم شرقی-فاز یک -پلاک 40</t>
  </si>
  <si>
    <t>09125615277</t>
  </si>
  <si>
    <t xml:space="preserve">کرج - مهرشهر کمربندی گلستان بین اول و دوم شرقی ساختمان tbc </t>
  </si>
  <si>
    <t>آراز</t>
  </si>
  <si>
    <t>پناهی</t>
  </si>
  <si>
    <t>شهرک اکباتان فاز2 بلوک17 ورودی4 طبقه7 واحد247</t>
  </si>
  <si>
    <t>09122247510</t>
  </si>
  <si>
    <t>پرویزی</t>
  </si>
  <si>
    <t>مهرآباد جنوبی خیابان دانشگاه هوایی شمالی خیابان بهره‌مند پلاک ۲واحد۸</t>
  </si>
  <si>
    <t>09212118917</t>
  </si>
  <si>
    <t>اسحقی</t>
  </si>
  <si>
    <t>کافه آفریقا</t>
  </si>
  <si>
    <t>کردستان</t>
  </si>
  <si>
    <t xml:space="preserve">سنندج - خیابان بوستان نرسیده به استخر شین </t>
  </si>
  <si>
    <t>09010145254</t>
  </si>
  <si>
    <t>دینا</t>
  </si>
  <si>
    <t>خانی</t>
  </si>
  <si>
    <t>ورامین - بلوار رسالت خيابان زواره بن بست غزال پلاك ٥ طبقه اول تا سوم</t>
  </si>
  <si>
    <t>09351417508</t>
  </si>
  <si>
    <t>میرخسروی</t>
  </si>
  <si>
    <t>گرگان - میدان باهنر- رو به روی باهنر سوم- مصالح ساختمانی میرخسروی</t>
  </si>
  <si>
    <t>09197464616</t>
  </si>
  <si>
    <t>میراب زاده</t>
  </si>
  <si>
    <t>کافه حیات هزار افسان</t>
  </si>
  <si>
    <t>خیابان فلسطین جنوبی خیابان بزرگمهر کوچه برادران مظفر شمالی</t>
  </si>
  <si>
    <t>09122969326</t>
  </si>
  <si>
    <t>09106627985</t>
  </si>
  <si>
    <t>ابتدای آجودانیه-نبش توکلی شرقی-پلاک ۲۶/۱</t>
  </si>
  <si>
    <t xml:space="preserve">کافه هال </t>
  </si>
  <si>
    <t>پارمیس</t>
  </si>
  <si>
    <t>ابریشمی</t>
  </si>
  <si>
    <t>بالندری</t>
  </si>
  <si>
    <t>کافه ویان</t>
  </si>
  <si>
    <t xml:space="preserve">مشهد - یابان دانشگاه نبش دانشگاه ۱۴ روبرو برج آلتون </t>
  </si>
  <si>
    <t>09013432410</t>
  </si>
  <si>
    <t>پویا</t>
  </si>
  <si>
    <t>جهان آرای</t>
  </si>
  <si>
    <t>تبریز - ولیعصر، میدان همافر، کوچه ده متری اول، پلاک 26، طبقه همکف (تک زنگ)</t>
  </si>
  <si>
    <t>09141098034</t>
  </si>
  <si>
    <t>هدیه</t>
  </si>
  <si>
    <t>امیرعلی</t>
  </si>
  <si>
    <t>یزد</t>
  </si>
  <si>
    <t>انتهای پاسداران -میدان سفیر امید-مجتمع اسمان</t>
  </si>
  <si>
    <t>09100871757</t>
  </si>
  <si>
    <t>محسن</t>
  </si>
  <si>
    <t>تبریز - خ قطران خ انصاری فرد کوچه عارف پلاک ۶۲</t>
  </si>
  <si>
    <t>09144148860</t>
  </si>
  <si>
    <t>امینی</t>
  </si>
  <si>
    <t>خیابان آزادی خیابان خوش جنوبی تقاطع خیابان کلهر پلاک ۳۴۲ واحد ۲</t>
  </si>
  <si>
    <t>09127044791</t>
  </si>
  <si>
    <t>ایمان</t>
  </si>
  <si>
    <t>نایبی</t>
  </si>
  <si>
    <t>خراسان شمالی</t>
  </si>
  <si>
    <t>بجنورد - میرزارضای کرمانی ۲۹ پلاک ۲۰ طبقه ۳</t>
  </si>
  <si>
    <t>09155112264</t>
  </si>
  <si>
    <t>محمدی</t>
  </si>
  <si>
    <t xml:space="preserve"> تنگک اول- کوچه سردار10-پلاک ۲۹</t>
  </si>
  <si>
    <t>09173779607</t>
  </si>
  <si>
    <t>کافه ساده</t>
  </si>
  <si>
    <t>ابوترابی گودرزی</t>
  </si>
  <si>
    <t>کاشان - خیابان امیرالمومنین  - بعد از میدان حجاب - روبه روی کوچه ذوالفقار ۴۱</t>
  </si>
  <si>
    <t>09361086713</t>
  </si>
  <si>
    <t>نازنین</t>
  </si>
  <si>
    <t>راد</t>
  </si>
  <si>
    <t>خیابان طالقانی- خیابان شهید موسوی(فرصت سابق)- خیابان برفروشان-خیابان شهید عاصم ترابی-بن بست  بیژن- پلاک 11- زنگ سوم</t>
  </si>
  <si>
    <t>09308844069</t>
  </si>
  <si>
    <t>کافه نولان ونک</t>
  </si>
  <si>
    <t>09127682440</t>
  </si>
  <si>
    <t>سوگند</t>
  </si>
  <si>
    <t>اسماعیلی</t>
  </si>
  <si>
    <t>خیابان مدنی ،خیابان محمودی،کوچه آرون،پلاک۱۹</t>
  </si>
  <si>
    <t>09121953946</t>
  </si>
  <si>
    <t>کافه رترو</t>
  </si>
  <si>
    <t>بلوار مصطفي خميني - خيابان داروپخش - رو به روي داروخانه بيمارستان كودكان - ساختمان پدر</t>
  </si>
  <si>
    <t>09190431243</t>
  </si>
  <si>
    <t>ارسال هوایی</t>
  </si>
  <si>
    <t>سرورامینی</t>
  </si>
  <si>
    <t>سعادت‌آباد، خیابان گلستان، خیابان باغستان، روبروی مجتمع فنی تهران، پلاک ۲</t>
  </si>
  <si>
    <t>09395992486</t>
  </si>
  <si>
    <t xml:space="preserve">ساری -  میدان امام بلوار آزادی خیابان بعثت بین بعثت ۲ و ۴ </t>
  </si>
  <si>
    <t>تاج</t>
  </si>
  <si>
    <t>بن کافی</t>
  </si>
  <si>
    <t>تست</t>
  </si>
  <si>
    <t>از اینفو کارت قهوه های جدید 4 عدد ارسال شود.</t>
  </si>
  <si>
    <t>09123279184</t>
  </si>
  <si>
    <t>شایان</t>
  </si>
  <si>
    <t>عاقلی</t>
  </si>
  <si>
    <t>کافه مگ</t>
  </si>
  <si>
    <t>بندرعباس - خیابان سمدو نبش کوچه والفجر۳</t>
  </si>
  <si>
    <t>09177617435</t>
  </si>
  <si>
    <t>توماسین</t>
  </si>
  <si>
    <t>خانشان</t>
  </si>
  <si>
    <t>کافه کانتینر</t>
  </si>
  <si>
    <t>ارومیه - فدک، خیابان آب، طبقه همکف برج اوریاد</t>
  </si>
  <si>
    <t>09142056576</t>
  </si>
  <si>
    <t>کافه و رستوران هلوشف</t>
  </si>
  <si>
    <t>ادامه سفارش ردیف 14</t>
  </si>
  <si>
    <t>خسروی</t>
  </si>
  <si>
    <t>اهواز - کیان آباد نبش خیابان نوزدهم .بانک ملت</t>
  </si>
  <si>
    <t>09163200866</t>
  </si>
  <si>
    <t>صالحی</t>
  </si>
  <si>
    <t>ونک بزرگراه شهید حقانی به سمت ونک .قبل از دیدار شمالی بلاک 19 طبقه اول نگهبانی</t>
  </si>
  <si>
    <t>09371642203</t>
  </si>
  <si>
    <t>سید محمد</t>
  </si>
  <si>
    <t>کافه رستوران هوال</t>
  </si>
  <si>
    <t>سنندج - خیابان سعدی روبروی اتوپویا</t>
  </si>
  <si>
    <t>09016251030</t>
  </si>
  <si>
    <t>مهران</t>
  </si>
  <si>
    <t>رشتیان</t>
  </si>
  <si>
    <t>بزرگراه آبشناسان، سردار شمال٫المهدی، دوم مرکزی ٫پلاک ۱۳ واحد۶</t>
  </si>
  <si>
    <t>09133666909</t>
  </si>
  <si>
    <t>اولویت ارسال</t>
  </si>
  <si>
    <t>مرافق</t>
  </si>
  <si>
    <t>محمود</t>
  </si>
  <si>
    <t>خ شریعتی بالاتر از صدر، خ میرزاپور، خ فاطمیه، کوچه مهر دوم غربی، پلاک 42، واحد سوم شرقی</t>
  </si>
  <si>
    <t>09190691962</t>
  </si>
  <si>
    <t>سحر</t>
  </si>
  <si>
    <t>خیری</t>
  </si>
  <si>
    <t>کافه نان اقدسیه</t>
  </si>
  <si>
    <t>اقدسیه میدان شهدای ارتش</t>
  </si>
  <si>
    <t>09191354005</t>
  </si>
  <si>
    <t>خ فرشته نبش خ بوسنى مركز خريد ملل طبقه همكف-</t>
  </si>
  <si>
    <t>اورمیه،بلوار نبوت، انتهاي كوچه هجده، مغازه نبش</t>
  </si>
  <si>
    <t>نياوران، دزاشيب، خيابان عليرضا افشار، پلاك 10-</t>
  </si>
  <si>
    <t>صبوری</t>
  </si>
  <si>
    <t>خیابان ولیعصر نرسییده به چهار راه سپه جنب پاساژ حکمت ایرانیان پلاک 1021 واحد 6</t>
  </si>
  <si>
    <t>09126726729</t>
  </si>
  <si>
    <t>مهراب</t>
  </si>
  <si>
    <t>معافی</t>
  </si>
  <si>
    <t>کافه دوپیو</t>
  </si>
  <si>
    <t xml:space="preserve">نکا - خیابان راه اهن ،نواب هفت ، بیست متر داخل کوچه </t>
  </si>
  <si>
    <t>09366557496</t>
  </si>
  <si>
    <t>حمید</t>
  </si>
  <si>
    <t>نازی آباد، تولایی، دولت آبادی، کوچه صنیع خانی، پلاک ۳۳، ط۴</t>
  </si>
  <si>
    <t>09195332068</t>
  </si>
  <si>
    <t>رضائی</t>
  </si>
  <si>
    <t>کافه مات</t>
  </si>
  <si>
    <t>بابل - خیابان شهید بهشتی روبروی استخر ضرابپوری زیر پل هوایی</t>
  </si>
  <si>
    <t>09113197977</t>
  </si>
  <si>
    <t>مائده</t>
  </si>
  <si>
    <t>محمودی</t>
  </si>
  <si>
    <t>نیاوران، سه راه یاسر به سمت میدان قدس، کوچه تبریزی، پلاک ۴۲،واحد۲</t>
  </si>
  <si>
    <t>09123463487</t>
  </si>
  <si>
    <t>نیرومنش</t>
  </si>
  <si>
    <t>کافه فلت</t>
  </si>
  <si>
    <t>بندر ماهشهر ناحیه صنعتی خیابان فرهنگسرا خ بوعلی سینا روبروی بوعلی ۳</t>
  </si>
  <si>
    <t>09120163820</t>
  </si>
  <si>
    <t>کارت به کارت کرده</t>
  </si>
  <si>
    <t>کافه مهتاب</t>
  </si>
  <si>
    <t>09369763989</t>
  </si>
  <si>
    <t>یکشنبه 9 اردیبهشت 1403</t>
  </si>
  <si>
    <t>کافه ناتور</t>
  </si>
  <si>
    <t>خ کریمخان خ عضدی (ابان جنوبی) پایین تر از بیمارستان ابان پلاک ۳۸</t>
  </si>
  <si>
    <t>09121112126</t>
  </si>
  <si>
    <t>ارسلان</t>
  </si>
  <si>
    <t>مدرس</t>
  </si>
  <si>
    <t>تبریز - رشدیه بلوار کوهسار سروستان جنوبی برج افرا یک طبقه ۶ واحد ۲۵</t>
  </si>
  <si>
    <t>09141130033</t>
  </si>
  <si>
    <t>ارومیه - خیابان درستکار روبروی اکبر جوجه غذای اماده قابلمه</t>
  </si>
  <si>
    <t xml:space="preserve">+ فاکتور چاپی </t>
  </si>
  <si>
    <t>افشار</t>
  </si>
  <si>
    <t>شرکت نقش اول کیفیت</t>
  </si>
  <si>
    <t>میدان ونک- خیابان ملاصدرا، خیابان پردیس، ابتدای زاینده رود شرقی پلاک 2</t>
  </si>
  <si>
    <t>09125645705</t>
  </si>
  <si>
    <t>صمیمی</t>
  </si>
  <si>
    <t xml:space="preserve"> کافه بیکیری دیپ</t>
  </si>
  <si>
    <t>09038952354</t>
  </si>
  <si>
    <t xml:space="preserve">اهواز - کیان آباد مجتمع خلیج فارس طبقه‌ی منفی ۱ </t>
  </si>
  <si>
    <t>قهوه نست</t>
  </si>
  <si>
    <t>V60</t>
  </si>
  <si>
    <t>خ شریعتی ، جنب مجتمع نگین ظفر ، کوچه صادقیان ، کوچه قایم مقام ، جنب دبیرستان پلاک ۱ واحد ۹</t>
  </si>
  <si>
    <t>09183470072</t>
  </si>
  <si>
    <t>سمیعی</t>
  </si>
  <si>
    <t>کافه هاوانا</t>
  </si>
  <si>
    <t>شیراز - قصردشت بين كوچه ٧٦ و ٧٨ رو به رو كلينيك بهبود</t>
  </si>
  <si>
    <t>09171057001</t>
  </si>
  <si>
    <t>علی اصغر</t>
  </si>
  <si>
    <t>شیری</t>
  </si>
  <si>
    <t>کافه قهوه دان</t>
  </si>
  <si>
    <t>قیدار - خیابان امام خیابان سرچشمه</t>
  </si>
  <si>
    <t>09125410588</t>
  </si>
  <si>
    <t>سبحان</t>
  </si>
  <si>
    <t>فرج اللهی زاده</t>
  </si>
  <si>
    <t>میدان جانبازان، نبش خیابان صفائیه و نیایش، کافه کی آر بی(کرباسچی)</t>
  </si>
  <si>
    <t>09300721872</t>
  </si>
  <si>
    <t>عسگری</t>
  </si>
  <si>
    <t>09195200360</t>
  </si>
  <si>
    <t>کاژه لانژ</t>
  </si>
  <si>
    <t>صادق</t>
  </si>
  <si>
    <t>کریمی</t>
  </si>
  <si>
    <t>خیابان دورشهر بین کوچه ۱۷ و ۱۹</t>
  </si>
  <si>
    <t>09365088010</t>
  </si>
  <si>
    <t>پرداخت 10 روزه</t>
  </si>
  <si>
    <t>مشهد - نبش صارمی 36</t>
  </si>
  <si>
    <t>شهریار</t>
  </si>
  <si>
    <t>انتهای کارگر شمالی - کوچه ۱۹ - بین فجر ۲ و جانبازان - پلاک ۵۹-واحد ۳</t>
  </si>
  <si>
    <t>09392202830</t>
  </si>
  <si>
    <t>مهرداد</t>
  </si>
  <si>
    <t>دولت آبادی</t>
  </si>
  <si>
    <t>خیابان ولی عصر نرسیده به سه راه توانیر بن بست بخشندگان پلاک ۱ طبقه ۶ واحد ۶۲</t>
  </si>
  <si>
    <t>09365651313</t>
  </si>
  <si>
    <t>نعمت اللهی</t>
  </si>
  <si>
    <t>فرنچ پرس</t>
  </si>
  <si>
    <t>سهروردی شمالی، کوچه تقوی، پلاک ۲۳، واحد ۱۲</t>
  </si>
  <si>
    <t>09371336477</t>
  </si>
  <si>
    <t>نوشهر</t>
  </si>
  <si>
    <t>بلوار شهيد كريمي - ابتداي دهخدا - مركز خريد لنگر - طبقه ۲  - كد سي ۱</t>
  </si>
  <si>
    <t>میدان المپیک،خیابان بیست و پنجم(جنب پمپ بنزین) نبش کوچه حسینی پلاک ۸ ساختمان امپریال طبقه ۲ واحد ۵</t>
  </si>
  <si>
    <t>09120344066</t>
  </si>
  <si>
    <t>رامتین</t>
  </si>
  <si>
    <t>حضرتی</t>
  </si>
  <si>
    <t>متخصص</t>
  </si>
  <si>
    <t>اتوبان خرازی غرب بعد از مجتمع تجاری رزمال ورودی دریاچه بلوار میعاد خیابان حدادی مجتمع امین بلوک یاس a7 طبقه دوم پلاک ۷۰۲۲</t>
  </si>
  <si>
    <t>09023005026</t>
  </si>
  <si>
    <t>خاطری</t>
  </si>
  <si>
    <t>شهرک غرب، خ ایران زمین، کوچه دوم، انتهای گذر تیر، پلاک ۲، زنگ تکی</t>
  </si>
  <si>
    <t>09015559299</t>
  </si>
  <si>
    <t>درگاه به پرداخت ملت</t>
  </si>
  <si>
    <t>فیلو</t>
  </si>
  <si>
    <t>کافه وینسنت</t>
  </si>
  <si>
    <t>09129618898</t>
  </si>
  <si>
    <t>خیابان شهید صدوقی ، خیابان حضرت ابوالفضل ، خیابان دانش ، ک ۱۲ ، پ ۵۶ - تحویل آقای علی رفاعی داده شود.</t>
  </si>
  <si>
    <t>رحیمی</t>
  </si>
  <si>
    <t>جردن، خیابان نلسون ماندلا، پایین تر از میرداماد، کوچه دامن افشار، پلاک ۹ واحد ۸</t>
  </si>
  <si>
    <t>09113894372</t>
  </si>
  <si>
    <t>محمدمهدی</t>
  </si>
  <si>
    <t>علیا</t>
  </si>
  <si>
    <t>کرج - خیابان کسری - خیابان شهید بهشتی - میدان گلها - کوچه نسیم - ساختمان نسیم - طبقه 5 - واحد 11</t>
  </si>
  <si>
    <t>09307770110</t>
  </si>
  <si>
    <t>سید حسین</t>
  </si>
  <si>
    <t>اکباتان فاز دو خیابان صارمی خیابان محقق سعید پاساژ گلها</t>
  </si>
  <si>
    <t>09192168701</t>
  </si>
  <si>
    <t>دوشنبه 10 اردیبهشت 1403</t>
  </si>
  <si>
    <t>آقایاری</t>
  </si>
  <si>
    <t>کافه ریور</t>
  </si>
  <si>
    <t>قزوین</t>
  </si>
  <si>
    <t>چهارراه فلسطین نبش بانک شهر</t>
  </si>
  <si>
    <t>09392470552</t>
  </si>
  <si>
    <t>کافه رستوران هلوشف</t>
  </si>
  <si>
    <t>سروش</t>
  </si>
  <si>
    <t>جمشیدیان</t>
  </si>
  <si>
    <t>مرزداران ، خیابان سپهر ، کوچه سپهر ۹ پلاک ۳۴ واحد ۸</t>
  </si>
  <si>
    <t>09122013936</t>
  </si>
  <si>
    <t>متین</t>
  </si>
  <si>
    <t>سیرجانی</t>
  </si>
  <si>
    <t>بندرعباس - گلشهر شمالی - بلوار مصطفی خمینی - خیابان اتوبوسرانی - کنار سیبلند - پلاک ۷ - ساختمان آجرنما - واحد ۳</t>
  </si>
  <si>
    <t>09374319878</t>
  </si>
  <si>
    <t>0380977784</t>
  </si>
  <si>
    <t>ویدا</t>
  </si>
  <si>
    <t>شاهی</t>
  </si>
  <si>
    <t>شرکت پلی ران</t>
  </si>
  <si>
    <t>میدان آرژانتین خیابان زاگرس نبش خیابان ۳۱ پلاک ۱۷ ساختمان پلی ران اتصال</t>
  </si>
  <si>
    <t>09335716579</t>
  </si>
  <si>
    <t>با قیمت قدیم ثبت شده</t>
  </si>
  <si>
    <t>کافه و رستوران نیکافه</t>
  </si>
  <si>
    <t>مشهد - نبش ابوذر 33</t>
  </si>
  <si>
    <t>بهاری</t>
  </si>
  <si>
    <t>کرستان</t>
  </si>
  <si>
    <t>قروه - خیابان سید الجمال- درمانگاه مهدیه- طبقه منفی یک</t>
  </si>
  <si>
    <t>09113456916</t>
  </si>
  <si>
    <t>مسعود</t>
  </si>
  <si>
    <t>مورگان</t>
  </si>
  <si>
    <t>مشهد،‌طرقبه،‌خیابان بعثت۷ ، پلاک ۱۱۱،‌واحد ۲</t>
  </si>
  <si>
    <t>09101631280</t>
  </si>
  <si>
    <t>در بسته بندی های رنگی جدید ارسال شود :)</t>
  </si>
  <si>
    <t>فواد</t>
  </si>
  <si>
    <t>لوری</t>
  </si>
  <si>
    <t>پارسیان - خيابان امام - نبش ميدان شهردارى - سوپرماركت فواد</t>
  </si>
  <si>
    <t>09173629951</t>
  </si>
  <si>
    <t>ایوارلانژ</t>
  </si>
  <si>
    <t>آقاپور</t>
  </si>
  <si>
    <t>کافه رادیکال 13</t>
  </si>
  <si>
    <t>سازمان برنامه شمالی خیابان براتلو نبش هشتم غربی</t>
  </si>
  <si>
    <t>09360783913</t>
  </si>
  <si>
    <t>وحیدطاری</t>
  </si>
  <si>
    <t>خانزاده</t>
  </si>
  <si>
    <t>خانه کارمان</t>
  </si>
  <si>
    <t>اگه امکان پذیره 40 گرمی، سمپل ارسال شود.</t>
  </si>
  <si>
    <t>اسداران. خ هما شمالی. خ کوهستان دوم. پ ۶. موسسه فرهنگی هنری اندیشه کارمان</t>
  </si>
  <si>
    <t>09129327023</t>
  </si>
  <si>
    <t>نوید</t>
  </si>
  <si>
    <t>نیکزاد</t>
  </si>
  <si>
    <t>بلوارامین کوچه ۸ کوچه ۲ پلاک ۷ زیرزمین</t>
  </si>
  <si>
    <t>09125531186</t>
  </si>
  <si>
    <t>سیما</t>
  </si>
  <si>
    <t>عادلی فر</t>
  </si>
  <si>
    <t>لویزان، شیان، خیابان شقایق، شیان ۴ شرقی، پلاک ۲۴، ساختمان جاوید، واحد ۱۲</t>
  </si>
  <si>
    <t>09912964133</t>
  </si>
  <si>
    <t>بهنام</t>
  </si>
  <si>
    <t>پسندیده</t>
  </si>
  <si>
    <t>کافه وایب</t>
  </si>
  <si>
    <t>اهواز - کیانپارس اردیبهشت شرقی بین دانشور و شهریور</t>
  </si>
  <si>
    <t>09168258954</t>
  </si>
  <si>
    <t>تازه ترین تاریخ رُست ارسال شود.</t>
  </si>
  <si>
    <t>بابک</t>
  </si>
  <si>
    <t>خیابان استاد معین،خیابان هاشمی،کوچه رجب علی کریمی،پلاک51،واحد1</t>
  </si>
  <si>
    <t>09215841746</t>
  </si>
  <si>
    <t xml:space="preserve">چهارراه سعدی به سمت دروازه ارک کوچه شادمان </t>
  </si>
  <si>
    <t>سه شنبه 11 اردیبهشت 1403</t>
  </si>
  <si>
    <t>یعقوب</t>
  </si>
  <si>
    <t>09399450959</t>
  </si>
  <si>
    <t>مشهد - خيابان شيرازى 5 خيابان ته پل محله 5 انتهاى كوچه , هتل فارس,اتاق503  *بسته تحویل پذیرش داده شود*</t>
  </si>
  <si>
    <t>حسینی فر</t>
  </si>
  <si>
    <t>شرکت پارس پویش فن اور</t>
  </si>
  <si>
    <t>غرب به شرق جلال ال احمد، نرسیده به پل آزمایش، خیابان حاجی پور امیر (پاک شمالی)، پلاک ۱/۱ ، طبقه ۴واحد ۹</t>
  </si>
  <si>
    <t>09128624200</t>
  </si>
  <si>
    <t>فرزان</t>
  </si>
  <si>
    <t>قاطع</t>
  </si>
  <si>
    <t>خیابان انقلاب، بین چهارراه کالج و چهارراه ولیعصر، پلاک 803 - ساختمان اداری بانک سامان جنب شعبه-</t>
  </si>
  <si>
    <t>09308185332</t>
  </si>
  <si>
    <t>قبل ارسال با مشتری هماهنگ شود / ارسال تا قبل ساعت 14</t>
  </si>
  <si>
    <t>جوادیان</t>
  </si>
  <si>
    <t>خیابان شهید یاسینی کوچه مهر 22 پلاک20</t>
  </si>
  <si>
    <t>09179069794</t>
  </si>
  <si>
    <t>کافه کاکتوس</t>
  </si>
  <si>
    <t>مرکزی</t>
  </si>
  <si>
    <t>ساوه - خیابان جمهوری نبش جمهوری ۱۶ جنب کنتاکی</t>
  </si>
  <si>
    <t>09374621778</t>
  </si>
  <si>
    <t>تهران پارس فلکه اول بلوار برادران قانع جنب بوستان آب</t>
  </si>
  <si>
    <t>کافه بوتیک هتل حنا</t>
  </si>
  <si>
    <t>دانیال</t>
  </si>
  <si>
    <t>دهبان نژاد</t>
  </si>
  <si>
    <t>اهواز - شهرک نفت،فاز ۵،خیابان آبان ۲،پلاک ۱۲۱۷</t>
  </si>
  <si>
    <t>09376324393</t>
  </si>
  <si>
    <t>پارسا</t>
  </si>
  <si>
    <t>لک</t>
  </si>
  <si>
    <t>کافه بلوم</t>
  </si>
  <si>
    <t>کرج - بلوار سرداران میدان والفجر کوچه یکتا انتهای پاساژ یکتا</t>
  </si>
  <si>
    <t>09219504675</t>
  </si>
  <si>
    <t>کافه و رستوران مارشو</t>
  </si>
  <si>
    <t>09112561453</t>
  </si>
  <si>
    <t>میرشجاعی</t>
  </si>
  <si>
    <t>نسا</t>
  </si>
  <si>
    <t xml:space="preserve">حضرتی </t>
  </si>
  <si>
    <t>چهارشنبه 12 اردیبهشت 1403</t>
  </si>
  <si>
    <t>کژال</t>
  </si>
  <si>
    <t>امیر قهرمانی</t>
  </si>
  <si>
    <t>(سفارش شخصی)</t>
  </si>
  <si>
    <t>09369912100</t>
  </si>
  <si>
    <t>همراه سفارش روستار با فاکتور جدا ارسال شود.</t>
  </si>
  <si>
    <t>اشدی</t>
  </si>
  <si>
    <t>اتوبان حکیم شرق به غرب ورودی پارک نهج البلاغه خیابان بهشتی خ دستغیب صدوقی شرقی پلاک ۶ طبقه اول واحد ۲</t>
  </si>
  <si>
    <t>09126274420</t>
  </si>
  <si>
    <t>لطفی</t>
  </si>
  <si>
    <t>خیابان شریعتی - پایین تر از پل رومی - خیابان میرزاپور (سهیل) - خیابان علی محمدی - مهر دوم غربی (کوچه شهید مسعود سمیعی) - پلاک ۳۳ - طبقه دوم - واحد ۲</t>
  </si>
  <si>
    <t>09128369973</t>
  </si>
  <si>
    <t>عبدالرضا</t>
  </si>
  <si>
    <t>ملک قاسمی</t>
  </si>
  <si>
    <t>کافه دارسین</t>
  </si>
  <si>
    <t>کرمان</t>
  </si>
  <si>
    <t>بلوار جمهوري اسلامي همتي فر نبش كوچه شماره يك</t>
  </si>
  <si>
    <t>09133423604</t>
  </si>
  <si>
    <t xml:space="preserve">فاکتور این سفارش با دو سفارش قبلی چاپ شده ارسال شود. </t>
  </si>
  <si>
    <t>علاء</t>
  </si>
  <si>
    <t>موسوی تبار</t>
  </si>
  <si>
    <t>اهواز - کوی سعدی - خیابان کارون شرقی ساختمان سبحان پلاک 95 واحد دو طبقه دو</t>
  </si>
  <si>
    <t>09163038760</t>
  </si>
  <si>
    <t>محمد امین</t>
  </si>
  <si>
    <t>شاه علی</t>
  </si>
  <si>
    <t>کافه سل</t>
  </si>
  <si>
    <t>شهرضا - خیابان ولی عصر شرقی روبروی داروخانه</t>
  </si>
  <si>
    <t>09390331705</t>
  </si>
  <si>
    <t>عروج</t>
  </si>
  <si>
    <t>دزفول - کوی‌امام رضا خیابان ۱۲ پلاک ۱۰۳</t>
  </si>
  <si>
    <t>09055375037</t>
  </si>
  <si>
    <t>رامین</t>
  </si>
  <si>
    <t>فتوره چی</t>
  </si>
  <si>
    <t>گیشا خ ۲۳ پ ۵۵ واحد ۳</t>
  </si>
  <si>
    <t>09912099862</t>
  </si>
  <si>
    <t>غزاله</t>
  </si>
  <si>
    <t>پیشدادیان</t>
  </si>
  <si>
    <t>دُن کلاب سعادت اباد</t>
  </si>
  <si>
    <t>سعادت اباد-بلوار دریا-روبه روی صراف های جنوب-بین رامشه و گلها- جنب داروخانه پلاک ۵۸ واحد منفی ۲</t>
  </si>
  <si>
    <t>09128494622</t>
  </si>
  <si>
    <t>آرمین</t>
  </si>
  <si>
    <t>سید نصراللهی</t>
  </si>
  <si>
    <t>تهرانپارس، خیابان رشید، کوچه ۱۴۹ غربی، پلاک ۴۶، واحد ۲</t>
  </si>
  <si>
    <t>09190950865</t>
  </si>
  <si>
    <t>یکتا</t>
  </si>
  <si>
    <t>ستارخان، شادمان، کوچه جنابی، پلاک ۳۲، واحد ۳</t>
  </si>
  <si>
    <t>09109793881</t>
  </si>
  <si>
    <t>ملیکا</t>
  </si>
  <si>
    <t>ابوطالبی</t>
  </si>
  <si>
    <t>کارگرشمالی،امیرآباد،خ هفتم،پلاک۳۳،واحد۷</t>
  </si>
  <si>
    <t>ارسال تا قبل از ساعت 12 ظهر</t>
  </si>
  <si>
    <t>09108058784</t>
  </si>
  <si>
    <t>زارعی</t>
  </si>
  <si>
    <t>نازی آباد خیابان اکبر مشهدی کوچه رنجبر پلاک 26 واحد 9</t>
  </si>
  <si>
    <t>09307224186</t>
  </si>
  <si>
    <t>تحویل حضوری - اول صبح بابت تحویل با مشتری هماهنگ شود.</t>
  </si>
  <si>
    <t>مرادخان</t>
  </si>
  <si>
    <t>شریعتی نرسیده به میدان قدس کوی رضایی کوی جورابچی کوی رییسی ساختمان ارزو پلاک ۲۵ واحد ۱۴ طبقه ۴</t>
  </si>
  <si>
    <t>09123574614</t>
  </si>
  <si>
    <t>کافه رزتو</t>
  </si>
  <si>
    <t>09381574707</t>
  </si>
  <si>
    <t>نادری</t>
  </si>
  <si>
    <t>کافه گوزن</t>
  </si>
  <si>
    <t>کرج - گوهردشت-کوچه دوم شرقی(فرجی) مجتمع چیچیکا طبقه منفی دو واحدC20</t>
  </si>
  <si>
    <t>09126794191</t>
  </si>
  <si>
    <t>فاکتور ارسال شود.</t>
  </si>
  <si>
    <t>سید مصطفی</t>
  </si>
  <si>
    <t>مشکاتی</t>
  </si>
  <si>
    <t>جردن - خیابان طاهری - کوچه ایثار - کوچه اطهری - پلاک ۱۴ - واحد ۹</t>
  </si>
  <si>
    <t>09122597418</t>
  </si>
  <si>
    <t xml:space="preserve">خیابان رسالت خیابان کرمان نبش کوچه صافی </t>
  </si>
  <si>
    <t>کافه بیکری کروسان مژده</t>
  </si>
  <si>
    <t>روتین هفتگی پارت یک</t>
  </si>
  <si>
    <t>بقائی</t>
  </si>
  <si>
    <t>کافه سولمیت</t>
  </si>
  <si>
    <t>خیابان حکیم نظامی - خیابان نظر میانی - خیابان خورشید - پلاک ۹۱</t>
  </si>
  <si>
    <t>09358161036</t>
  </si>
  <si>
    <t>ناظم زاده</t>
  </si>
  <si>
    <t>فهمیده</t>
  </si>
  <si>
    <t>رشت، چهارراه گلسار، خیابان 78، پلاک 25 - قهوه خونه</t>
  </si>
  <si>
    <t>09034574211</t>
  </si>
  <si>
    <t>رزمخواه</t>
  </si>
  <si>
    <t>بلوار کشاورز ، کوچه ۴۲(ارغوان)، پلاک ۷۰ طبقه ۲</t>
  </si>
  <si>
    <t>09134094834</t>
  </si>
  <si>
    <t>کافه میپل</t>
  </si>
  <si>
    <t>کرج - عظیمیه پایین تر از میدان گلستان جنب آژانس هواپیمایی ایده آل پرواز پرشین</t>
  </si>
  <si>
    <t>09356801087</t>
  </si>
  <si>
    <t>شاهرخ</t>
  </si>
  <si>
    <t>مرتضوی راد</t>
  </si>
  <si>
    <t>بندرعباس - خیابان دانشگاه ، بلوار پرفسور خشنودی</t>
  </si>
  <si>
    <t>09303039025</t>
  </si>
  <si>
    <t>زند</t>
  </si>
  <si>
    <t>زعفرانيه،مقدس اردبيلي ،كيهان، شارستان يكم ، پلاك ١٥ ،واحد ١٢٢</t>
  </si>
  <si>
    <t>09195069800</t>
  </si>
  <si>
    <t xml:space="preserve"> ساری - خيابان-پيوندي-چهارراه فدك به پيوندي رستوران مارشو-طبقه 3</t>
  </si>
  <si>
    <t>آرتاباز</t>
  </si>
  <si>
    <t>ملکشاهی</t>
  </si>
  <si>
    <t>شهرك غرب فاز ٣ مجتمع اپادانا واحد A10-3</t>
  </si>
  <si>
    <t>09121780647</t>
  </si>
  <si>
    <t>با فاکتور و جعبه جدا ارسال شود.</t>
  </si>
  <si>
    <t>آریا</t>
  </si>
  <si>
    <t>خاکساری</t>
  </si>
  <si>
    <t>رستمی</t>
  </si>
  <si>
    <t>کافه راب</t>
  </si>
  <si>
    <t>میدان هفت تیر . خ مفتح جنوبی . خ ورکش . نبش کوچه سیاسی پ ۱۷.۷</t>
  </si>
  <si>
    <t>09384346362</t>
  </si>
  <si>
    <t>میثم</t>
  </si>
  <si>
    <t>آکادمی کافه اموز</t>
  </si>
  <si>
    <t>خیابان امام خیابان مهدی روبروی کوچه۵۲(بانک صادرات)موسسه چارسوق پارس</t>
  </si>
  <si>
    <t>09101811184</t>
  </si>
  <si>
    <t>اینفو کارت قهوه حتما ارسال شود.</t>
  </si>
  <si>
    <t>فروزانی</t>
  </si>
  <si>
    <t>بلوار پاسداران - کوچه پاسداران 15</t>
  </si>
  <si>
    <t>09133570611</t>
  </si>
  <si>
    <t>مهدوی</t>
  </si>
  <si>
    <t>ونک، خیابان ملاصدرا، خیابان پردیس، پلاک ۴، واحد ۲۶</t>
  </si>
  <si>
    <t>09128810933</t>
  </si>
  <si>
    <t>پنجشنبه 13 اردیبهشت 1403</t>
  </si>
  <si>
    <t>فاتق</t>
  </si>
  <si>
    <t>کافه منگرو</t>
  </si>
  <si>
    <t>بندرعباس - بلوار طالقانی - محله اوزیها - نبش کوچه موج 18 - کافه دوچرخه</t>
  </si>
  <si>
    <t>09364972091</t>
  </si>
  <si>
    <t xml:space="preserve">ساری - میدان امام بلوار آزادی خیابان بعثت بین بعثت ۲ و ۴ </t>
  </si>
  <si>
    <t>کافه ویوولانژ</t>
  </si>
  <si>
    <t>سفارش با هماهنگی مشتری تغییر کرد.</t>
  </si>
  <si>
    <t>خيابان جمهوري ، قبل از پل حافظ ، خيابان گشتاسب ، پلاك 6</t>
  </si>
  <si>
    <t>هزینه پیشکرایه به کیف پول مشتری عودت داده شد.</t>
  </si>
  <si>
    <t>کافه تتا</t>
  </si>
  <si>
    <t>09142223767</t>
  </si>
  <si>
    <t>تبريز -وليعصر، فلكه مخابرات به سمت اوحدي</t>
  </si>
  <si>
    <t>مجتبی</t>
  </si>
  <si>
    <t>زینب</t>
  </si>
  <si>
    <t>طاهری</t>
  </si>
  <si>
    <t>اتوبان ارتش، شهرک محلاتی، خیابان ایثار، کوچه ایثار ۷، پلاک ۱۵</t>
  </si>
  <si>
    <t>09195075160</t>
  </si>
  <si>
    <t>یکشنبه 16 اردیبهشت 1403</t>
  </si>
  <si>
    <t>بامد</t>
  </si>
  <si>
    <t>شیراز - خیابان ارم ، کوچه ۱۷ ، فرعی ۱۷/۴ پلاک ۴۰ زنگ ۱</t>
  </si>
  <si>
    <t>09173209290</t>
  </si>
  <si>
    <t>کیارش</t>
  </si>
  <si>
    <t>کسرائی</t>
  </si>
  <si>
    <t>مشهد - بلوار سجاد ،خیابان حامد جنوبی ۹ ،اواسط کوچه</t>
  </si>
  <si>
    <t>09351336516</t>
  </si>
  <si>
    <t>کافه 81</t>
  </si>
  <si>
    <t>مرتضی</t>
  </si>
  <si>
    <t>حکیم الهی</t>
  </si>
  <si>
    <t>شمس اباد خیابان ریحانی کوچه سنبل پلاک ۱۱ واحد ۱</t>
  </si>
  <si>
    <t>09122720336</t>
  </si>
  <si>
    <t>مجد</t>
  </si>
  <si>
    <t>مجد کافه</t>
  </si>
  <si>
    <t>بلوار امین بین کوچه ۸ و ۱۰ لوازم تحریر مجد</t>
  </si>
  <si>
    <t>09121534661</t>
  </si>
  <si>
    <t>سرروی</t>
  </si>
  <si>
    <t>کافه بوتیک شیرینی رلیش</t>
  </si>
  <si>
    <t>خیابان سنگی خیابان بعثت نبش کوچه عرفان ۱۷</t>
  </si>
  <si>
    <t>09364689687</t>
  </si>
  <si>
    <t>کهیار</t>
  </si>
  <si>
    <t>فرامرزی</t>
  </si>
  <si>
    <t>بستنی نوبهار</t>
  </si>
  <si>
    <t>خیابان نوبهار جنب بانک صادرات</t>
  </si>
  <si>
    <t>09188315883</t>
  </si>
  <si>
    <t>حائری کرمانی</t>
  </si>
  <si>
    <t>09133405213</t>
  </si>
  <si>
    <t>بلوار جمهوری رو به روی هتل جهانگردی درب سوم سر در شیروانی منزل حائری * برای تحویل با شماره ۰۹۱۲۹۴۷۵۳۲۳ تماس بگیرید *</t>
  </si>
  <si>
    <t>بهمن</t>
  </si>
  <si>
    <t>شرقی</t>
  </si>
  <si>
    <t>کافه رستوران آرامش</t>
  </si>
  <si>
    <t>خانه اصفهان خیابان سپاه</t>
  </si>
  <si>
    <t>09919973784</t>
  </si>
  <si>
    <t>شهربابک - بلوار جمهوری اسلامی- کوچه فرهنگ 2</t>
  </si>
  <si>
    <t>09132937149</t>
  </si>
  <si>
    <t>شنبه 15 اردیبهشت 1403</t>
  </si>
  <si>
    <t>جمعه 14 اردیبهشت 1403</t>
  </si>
  <si>
    <t>ملازائی</t>
  </si>
  <si>
    <t>کافه کاپار</t>
  </si>
  <si>
    <t>ایرانشهر - خیابان طالقانی-جنب نمایندگی سایپا-دفترستمان کیش محمد ملازائی</t>
  </si>
  <si>
    <t>09155470760</t>
  </si>
  <si>
    <t>خیابان بهارشیراز، خیابان خداپرست، نبش بن بست لاچینی، پلاک 53، واحد3</t>
  </si>
  <si>
    <t>09379629603</t>
  </si>
  <si>
    <t>باقری</t>
  </si>
  <si>
    <t>مشتاق دوم ، خ مهر ، خ مهران ، کوی بهار ، بهار ۱ ، پلاک ۹۷</t>
  </si>
  <si>
    <t>09032141707</t>
  </si>
  <si>
    <t>بهارک</t>
  </si>
  <si>
    <t>نیاوران جماران خ حسن پور سرای محله جماران</t>
  </si>
  <si>
    <t>09128028406</t>
  </si>
  <si>
    <t>بحرینی</t>
  </si>
  <si>
    <t>یادگار امام خیابان پاسارگاد بعد از کوچه ۵ ساختمان امیرعلی واحد ۷</t>
  </si>
  <si>
    <t>09171774415</t>
  </si>
  <si>
    <t>اخباری</t>
  </si>
  <si>
    <t>شهرک کارمندان فاز ۲ خیابان ۱۱ غربی</t>
  </si>
  <si>
    <t>09201202625</t>
  </si>
  <si>
    <t>سید جعفر</t>
  </si>
  <si>
    <t>خیابان مصطفی خمینی روبروی هتل ملل جنب حسینیه بخشایشیها پلاک ۵ زنگ پایین</t>
  </si>
  <si>
    <t>09127475547</t>
  </si>
  <si>
    <t>بنفشه</t>
  </si>
  <si>
    <t>کافه طهرون کیش</t>
  </si>
  <si>
    <t>کیش</t>
  </si>
  <si>
    <t xml:space="preserve">کیبل اسکی </t>
  </si>
  <si>
    <t>09037950385</t>
  </si>
  <si>
    <t>مومیوند</t>
  </si>
  <si>
    <t>کافه اریدو</t>
  </si>
  <si>
    <t>میدان انقلاب خیابان کارگر جنوبی بعد از خیابان لبافی نژاد پلاک ۸۸۶</t>
  </si>
  <si>
    <t>09109009399</t>
  </si>
  <si>
    <t>حاجی آبادی</t>
  </si>
  <si>
    <t>خراسان جنوبی</t>
  </si>
  <si>
    <t>بیرجند - ظفر ، بهمن ، بین ۱۰ و ۱۲ خ نصر ، اخرین فرعی چپ پ ۱۱ زنگ دوم</t>
  </si>
  <si>
    <t>09376514728</t>
  </si>
  <si>
    <t>کریمی پارسا</t>
  </si>
  <si>
    <t>مشهد - بلوار معلم نبش معلم ۲۲</t>
  </si>
  <si>
    <t>09012086464</t>
  </si>
  <si>
    <t>بهرام</t>
  </si>
  <si>
    <t>میرمیران</t>
  </si>
  <si>
    <t>میرداماد نبش آقازاده فرد پلاک 161</t>
  </si>
  <si>
    <t>09121213455</t>
  </si>
  <si>
    <t>ارسال تا قبل ساعت 15:30 / تازه ترین تاریخ رُست</t>
  </si>
  <si>
    <t>هزینه پیشکرایه سفارش دوم به کیف پول مشتری برگشت.</t>
  </si>
  <si>
    <t>بهادرانی</t>
  </si>
  <si>
    <t>کافه موچی</t>
  </si>
  <si>
    <t>کلیبر خیابان امام</t>
  </si>
  <si>
    <t>09142253463</t>
  </si>
  <si>
    <t>ارسال با تیپاکس، مقصد چاپار نداره!</t>
  </si>
  <si>
    <t>نظامی</t>
  </si>
  <si>
    <t>کافه جوی</t>
  </si>
  <si>
    <t>09122125497</t>
  </si>
  <si>
    <t>شهرری، دیلمان، بل امام حسین، خ. مصطفی خمینی، خ. هشت متری ششم حسینی، پلاک 19 ، واحد10</t>
  </si>
  <si>
    <t>حسام الدین</t>
  </si>
  <si>
    <t>شهرک غرب خ ایران زمین بیمارستان بهمن. * تحویل نگهبانی شود / 09363393666 *</t>
  </si>
  <si>
    <t>09371108439</t>
  </si>
  <si>
    <t>کافه پرکو</t>
  </si>
  <si>
    <t>سالار</t>
  </si>
  <si>
    <t>درنگ</t>
  </si>
  <si>
    <t>09125006328</t>
  </si>
  <si>
    <t>حسن میری</t>
  </si>
  <si>
    <t>نادر</t>
  </si>
  <si>
    <t>بخشی</t>
  </si>
  <si>
    <t>شیخ بهایی شمالی- نرسیده به میدان پیروزان - کوچه ۱۲ متری دوم پلاک ۳ واحد ۳</t>
  </si>
  <si>
    <t>09124706731</t>
  </si>
  <si>
    <t>کافه نستور</t>
  </si>
  <si>
    <t>خیابان گلدشت کوچه ۵۰ پلاک ۱۵</t>
  </si>
  <si>
    <t>09131977558</t>
  </si>
  <si>
    <t>رست قهوه برای همون روز ارسال یا روز قبلش باشد.</t>
  </si>
  <si>
    <t>جباری</t>
  </si>
  <si>
    <t xml:space="preserve"> کوی پونک - بالاتر از مجتمع رضوان - مجتمع پردیسان پونک - بلوک C2 - طبقه پنجم</t>
  </si>
  <si>
    <t>09193478298</t>
  </si>
  <si>
    <t>صرام</t>
  </si>
  <si>
    <t>خ موحد دانش، خ فیروزبخش، خ باستان، ک کیهان، پلاک ۵، و۷ شمالی</t>
  </si>
  <si>
    <t>09001110876</t>
  </si>
  <si>
    <t>عرفاتی</t>
  </si>
  <si>
    <t>شمیران خیابان باهنر جماران خیابان حسن پور کوچه ششم کوچه قنات پلاک ۹ واحد ۱</t>
  </si>
  <si>
    <t>09122176886</t>
  </si>
  <si>
    <t>رسول نژاد</t>
  </si>
  <si>
    <t>بوکان - شهرک گلستان، بصیرت ۶</t>
  </si>
  <si>
    <t>09390591979</t>
  </si>
  <si>
    <t>ارسال فقط با چاپار</t>
  </si>
  <si>
    <t>نیشابور - خیابان فرحبخش غربی - بین فرحبخش غربی 20 و فیاض بخش شمالی</t>
  </si>
  <si>
    <t>نعمتی</t>
  </si>
  <si>
    <t>کافه کتاب ارغوان</t>
  </si>
  <si>
    <t>طرقبه - صاحب الزمان 21 -پلاک 2 -خانه اغوان</t>
  </si>
  <si>
    <t>09157999715</t>
  </si>
  <si>
    <t>رحیم</t>
  </si>
  <si>
    <t>بزرگراه رسالت خیابان کرمان نبش خیابان رضایی پلاک ۵۰ ساختمان پزشکان حدیث جنب داروخانه طبقه ۵ واحد ۱۹</t>
  </si>
  <si>
    <t>09366161060</t>
  </si>
  <si>
    <t>رفعت</t>
  </si>
  <si>
    <t>شرکت پالایش روغن پاسارگاد</t>
  </si>
  <si>
    <t>تهرانسر بلوار گلها نبش کوچه ششم پلاک 125</t>
  </si>
  <si>
    <t>09121152024</t>
  </si>
  <si>
    <t>فرید</t>
  </si>
  <si>
    <t>باریکانی</t>
  </si>
  <si>
    <t>شهرک غرب، بلوار دادمان، خ درختی، خ سپهر، پ ۶۹. کنار لبنیات اخوان یزدی</t>
  </si>
  <si>
    <t>09120644906</t>
  </si>
  <si>
    <t>رحمان</t>
  </si>
  <si>
    <t>اکبری</t>
  </si>
  <si>
    <t>رستوران ملل کمپانی</t>
  </si>
  <si>
    <t>تبریز - میدان هتل مرمر ، ۳۰۰ متر به سمت میدان بسیج ، ساختمان ونیز، طبقه ۶</t>
  </si>
  <si>
    <t>09144086631</t>
  </si>
  <si>
    <t>در اولویت ارسال</t>
  </si>
  <si>
    <t>پورسیدی</t>
  </si>
  <si>
    <t>سعادت آباد میدان فرهنگ بلوار فرهنگ خیابان ۱۶ شرقی پلاک ۱۸ واحد ۳۰۴</t>
  </si>
  <si>
    <t>09121228264</t>
  </si>
  <si>
    <t>تبریز - ولیعصر - چهارراه شریعتی به سمت رازی</t>
  </si>
  <si>
    <t>پورکیخایی</t>
  </si>
  <si>
    <t>ایرانشهر - خیابان فردوسی _ رو به روی مدرسه رازی _ درمانگاه تامین اجتماعی امام علی</t>
  </si>
  <si>
    <t>09351598235</t>
  </si>
  <si>
    <t>ارسال با پست پیشتاز</t>
  </si>
  <si>
    <t>روتین هفتگی پارت دو</t>
  </si>
  <si>
    <t>خیابان ولنجک - خیابان چهاردهم - پاساژ توچال - طبقه همکف</t>
  </si>
  <si>
    <t>دوشنبه 17 اردیبهشت 1403</t>
  </si>
  <si>
    <t>صدیقی</t>
  </si>
  <si>
    <t>کافه مدام</t>
  </si>
  <si>
    <t>تجریش خیابان نیاوران -دزاشیب(کبیری) -خیابان رمضانی-نبش کوچه حسینی -پلاک ۷</t>
  </si>
  <si>
    <t>09123401445</t>
  </si>
  <si>
    <t>آسیاب مناسب اسپرسو ساز خونگی</t>
  </si>
  <si>
    <t>انتهای کارگرشمالی- خیابان نوزدهم 19- پلاک 59- زنگ 4 *پلاک ۵۹ واقع در خیابان نوزدهم و در تقاطع والفجر۲ میباشد*</t>
  </si>
  <si>
    <t>شریعتی- خواجه عبدالله انصاری- تیسفون - میهن - پلاک۵ - واحد۱</t>
  </si>
  <si>
    <t>09124391480</t>
  </si>
  <si>
    <t>شیخانی</t>
  </si>
  <si>
    <t>شرکت تپسی</t>
  </si>
  <si>
    <t>سعادت‌آباد - بلوار بهزاد - نبش کوچه باغستان - پلاک ۲</t>
  </si>
  <si>
    <t>09367414691</t>
  </si>
  <si>
    <t>شبنم</t>
  </si>
  <si>
    <t>بلوار اشرفی اصفهانی - بالاتر از پل حکیم- سه راه باغ فیض - خ ناطق نوری- تقاطع ابراهیم نوری - پلاک 9</t>
  </si>
  <si>
    <t>09124862451</t>
  </si>
  <si>
    <t>عطوفی</t>
  </si>
  <si>
    <t>کافه ماک</t>
  </si>
  <si>
    <t>انسجام کوچه ۱۶ فرعی آخر خیابان آرمیده پلاک ۷۴</t>
  </si>
  <si>
    <t>09195756651</t>
  </si>
  <si>
    <t>زارع رفیع</t>
  </si>
  <si>
    <t>کافه رستوران دونو</t>
  </si>
  <si>
    <t>کرج - گوهردشت بلوار رستاخیز پنجم غربی پ ۵ واحد ۷</t>
  </si>
  <si>
    <t>09939117838</t>
  </si>
  <si>
    <t>رستمی فر</t>
  </si>
  <si>
    <t>محمد امینی</t>
  </si>
  <si>
    <t>جمشید</t>
  </si>
  <si>
    <t>قربانی</t>
  </si>
  <si>
    <t>رستوران هایدا</t>
  </si>
  <si>
    <t xml:space="preserve">سلمانشهر - متل قو - </t>
  </si>
  <si>
    <t>09332062194</t>
  </si>
  <si>
    <t>فقیهی</t>
  </si>
  <si>
    <t>شاهین شهر - سهراب سپهری فرعی ۲ شرقی مجتمع آسمان پلاک ۶۲ واحد ۲</t>
  </si>
  <si>
    <t>09106761037</t>
  </si>
  <si>
    <t>رجبی</t>
  </si>
  <si>
    <t>کافه یانا</t>
  </si>
  <si>
    <t>سهروردی خیابان هویزه خیابان یوسفیبالاتر از کوچه مبینی پلاک ۱۰ زنگ۱</t>
  </si>
  <si>
    <t>09227143091</t>
  </si>
  <si>
    <t>میرپوریا</t>
  </si>
  <si>
    <t>یاسینی</t>
  </si>
  <si>
    <t>شهرک غرب بلوار دریا خیابان شفق ساختمان مروارید ورودی Cطبقه سوم واحد 22</t>
  </si>
  <si>
    <t>09121229725</t>
  </si>
  <si>
    <t>کوهر</t>
  </si>
  <si>
    <t>پروانیا</t>
  </si>
  <si>
    <t>کافه پَر</t>
  </si>
  <si>
    <t>بهشهر - یابان فرودگاه سمت راست کوچه اول (کوی خرم) داخل کوچه پلاک ۱۱ (سمت چپ درب سوم)</t>
  </si>
  <si>
    <t>09112577697</t>
  </si>
  <si>
    <t>امانتی کاشانی</t>
  </si>
  <si>
    <t>گل بنفش</t>
  </si>
  <si>
    <t>کافه کا</t>
  </si>
  <si>
    <t>لاهیجان - میدان جانبازان-خیابان سبحان-سبحان1-اولین درب سمت راست</t>
  </si>
  <si>
    <t>09120464607</t>
  </si>
  <si>
    <t>فاطمه</t>
  </si>
  <si>
    <t>غفاری</t>
  </si>
  <si>
    <t>خیابان دولت - خیابان اصغر نعمتی- خیابان اخوان ثالث- کوچه صدف- کوچه مؤید- پلاک ۱۶- واحد ۲</t>
  </si>
  <si>
    <t>09125127336</t>
  </si>
  <si>
    <t>قبل ارسال هماهنگ شود.</t>
  </si>
  <si>
    <t>پیمان</t>
  </si>
  <si>
    <t>ناصری</t>
  </si>
  <si>
    <t>کافه گاه</t>
  </si>
  <si>
    <t>سنندج - میدان سنه دژ - خیابان ۱۲ اردیبهشت - به سمت هنرستان شهریار نمکی</t>
  </si>
  <si>
    <t>09386186006</t>
  </si>
  <si>
    <t>پرداخت در دو مرحله:</t>
  </si>
  <si>
    <t>نصف مبلغ پیش فاکتور نقد</t>
  </si>
  <si>
    <t>باقی مانده در 15 روز</t>
  </si>
  <si>
    <t>پورحسین</t>
  </si>
  <si>
    <t>بهارستان خیابان ظهیرالسلام خیابان مصباح پلاک ۵۴ طبقه اول واحد 3</t>
  </si>
  <si>
    <t>09192323476</t>
  </si>
  <si>
    <t xml:space="preserve">زارع </t>
  </si>
  <si>
    <t>کرج - مهرشهر-بلوارشهرداری-انتهای خیابان ۱۱۱-نبش خیابان ۱۱۷- پلاک ۳۹۸</t>
  </si>
  <si>
    <t>سید مهدی</t>
  </si>
  <si>
    <t>خ جردن - بالاتر از اسفندیار - بن بست ایرج - پلاک ۸ - واحد ۷</t>
  </si>
  <si>
    <t>09122586870</t>
  </si>
  <si>
    <t>اصغری فرد</t>
  </si>
  <si>
    <t xml:space="preserve">پیش پرداخت انجام شده </t>
  </si>
  <si>
    <t>02/17 مبلغ 12 میلیون پرداخت شده</t>
  </si>
  <si>
    <t>ارشیا</t>
  </si>
  <si>
    <t>ضرابیان</t>
  </si>
  <si>
    <t>بابل - شهرک بهزاد نبش شهرک فارابی</t>
  </si>
  <si>
    <t>09353980722</t>
  </si>
  <si>
    <t>سید محمد حسین</t>
  </si>
  <si>
    <t>کافه فراکو</t>
  </si>
  <si>
    <t>خیابان چمران_کوچه۳_روبه روی درمانگاه نبوت</t>
  </si>
  <si>
    <t>09055650705</t>
  </si>
  <si>
    <t>سه شنبه 18 اردیبهشت 1403</t>
  </si>
  <si>
    <t>ارسال با سفارش قبلی / با خانم مومن 09122216451 بابت ارسال با پیک خودشون هماهنگ شود. / هزینه پیشکرایه به کیف پول مشتری عودت داده شد.</t>
  </si>
  <si>
    <t xml:space="preserve">ارومیه </t>
  </si>
  <si>
    <t>کوی المهدی کوشش ۴۸ پلاک ۳۲ ساختمان بهار واحد ۳</t>
  </si>
  <si>
    <t>مهری</t>
  </si>
  <si>
    <t>فتحعلیزاده</t>
  </si>
  <si>
    <t>سه راه جمهوری خیابان فلاحزادگان بن بست شاهین بن بست یکم پلاک ۲ واحد ۷</t>
  </si>
  <si>
    <t>09122446098</t>
  </si>
  <si>
    <t>راز</t>
  </si>
  <si>
    <t>صفایی</t>
  </si>
  <si>
    <t>خیابان ولی عصر، خیابان توانیر شمالی(شهید عباسپور)، بالاتر از پل همت،کوچه گلزار، پلاک 4، واحد 5،زنگ تکی</t>
  </si>
  <si>
    <t>09129355273</t>
  </si>
  <si>
    <t>مهتا</t>
  </si>
  <si>
    <t>حاتمی</t>
  </si>
  <si>
    <t>خیابان دربند، نرسیده به میدان دربند، قبل از عابدینی پلاک ۱۳۵ واحد ۶</t>
  </si>
  <si>
    <t>09375944095</t>
  </si>
  <si>
    <t>ملایی</t>
  </si>
  <si>
    <t>بهار شیراز، جوادنیا، پلاک ۴۷، واحد ۴</t>
  </si>
  <si>
    <t>09358393140</t>
  </si>
  <si>
    <t>گودرزی</t>
  </si>
  <si>
    <t>کافه رستوران پلاس</t>
  </si>
  <si>
    <t>کرج - عظیمیه - میدان گلستان - پلاک 189</t>
  </si>
  <si>
    <t>09215580694</t>
  </si>
  <si>
    <t>حسنلو</t>
  </si>
  <si>
    <t>کوچه مشکی چهار راه سوم جنوبی کوچه علیمحمدی پلاک ۵۱۵</t>
  </si>
  <si>
    <t>09190590954</t>
  </si>
  <si>
    <t>خاتمی</t>
  </si>
  <si>
    <t>فروشگاه نو</t>
  </si>
  <si>
    <t>اندیشه - فاز ۳ - بلوار آزادی - مجتمع تجاری اداری نگارستان - بلوک B - طبقه همکف - پلاک ۴۷</t>
  </si>
  <si>
    <t>بندرعباس</t>
  </si>
  <si>
    <t xml:space="preserve">خیابان دانشگاه ، بلوار پرفسور خشنودی </t>
  </si>
  <si>
    <t xml:space="preserve">09123642655 </t>
  </si>
  <si>
    <t>علوی</t>
  </si>
  <si>
    <t>مجموعه لمولین دور</t>
  </si>
  <si>
    <t xml:space="preserve">تاریخ رُست جدید / بسته بندی محکم </t>
  </si>
  <si>
    <t>جاده شلمچه - خيابان شلمچه 9 - بعد از ريل آهن - كوچه فدك 2 - درب چهارم از سمت راست -آقاي علي سالمي 09379262977</t>
  </si>
  <si>
    <t>خرمشهر</t>
  </si>
  <si>
    <t>09357431480</t>
  </si>
  <si>
    <t>کسری</t>
  </si>
  <si>
    <t>کرم پور</t>
  </si>
  <si>
    <t>کارگر شمالی خیابان زره پوش تقاطع فجر یکم پلاک ۸۷ واحد ۴</t>
  </si>
  <si>
    <t>09029348558</t>
  </si>
  <si>
    <t>شیبانی</t>
  </si>
  <si>
    <t>شهرک غرب، بلوار دریا غربی، بین پاکنژاد و فرحزادی، شکوفان دوم، تقاطع بهاران یکم، پلاک 20 - واحد 1 (گروه نرم افزاری پیوست)</t>
  </si>
  <si>
    <t>09122757968</t>
  </si>
  <si>
    <t>آورین لانژ</t>
  </si>
  <si>
    <t>محمودیان</t>
  </si>
  <si>
    <t>09362636774</t>
  </si>
  <si>
    <t>کافه اپل</t>
  </si>
  <si>
    <t>لاهیجان</t>
  </si>
  <si>
    <t>سفارت نروژ</t>
  </si>
  <si>
    <t>هنریک</t>
  </si>
  <si>
    <t>رفتشو</t>
  </si>
  <si>
    <t>اسوره</t>
  </si>
  <si>
    <t>09123581972</t>
  </si>
  <si>
    <t>ارسال تا قبل ساعت 13</t>
  </si>
  <si>
    <t>کافه رستوران مارشو</t>
  </si>
  <si>
    <t>ویوو لانژ</t>
  </si>
  <si>
    <t>بلوار نبوت،انتهاي كوچه 18،مغازه نبش</t>
  </si>
  <si>
    <t>ميدان فلسطين هتل آتانا</t>
  </si>
  <si>
    <t>روستاي سوستان بالا خيابان مسجد كوچه مهر پنج (خانه روستايي است و پلاك ندارد)</t>
  </si>
  <si>
    <t>تحویل آقای فرجی داده شود.</t>
  </si>
  <si>
    <t>ميدان آرژانتين خيابان زاگرس نبش خيابان ۳۱ پلاك ۱۷ ساختمان پلي ران اتصال *تحويل گيرنده: خانم ويدا شاهي*</t>
  </si>
  <si>
    <t>خيابان پيوندي-چهارراه فدك به پيوندي رستوران مارشو-طبقه 3</t>
  </si>
  <si>
    <t>ساری</t>
  </si>
  <si>
    <t>دکان قهوه نوزده دو صفر</t>
  </si>
  <si>
    <t>ظریف</t>
  </si>
  <si>
    <t>بارون آواك روبه روي درب پشتي پاساژ ضرغامي</t>
  </si>
  <si>
    <t>تبریز</t>
  </si>
  <si>
    <t>09142155595</t>
  </si>
  <si>
    <t>ریحانه</t>
  </si>
  <si>
    <t>فتح الهی</t>
  </si>
  <si>
    <t>نیاوران سه راه یاسر خ صادقی قمی خ مرجان خ همایون خ سوری نبش کرمانشاهی پلاک ۱ واحد ۴۰۱ طبقه ۴</t>
  </si>
  <si>
    <t>09121558788</t>
  </si>
  <si>
    <t>شیراز - بلوار فرهنگشهر، کوچه ۲۹، فرعی ۲۹/۱، پلاک ۱۹، واحد ۲</t>
  </si>
  <si>
    <t>09126785401</t>
  </si>
  <si>
    <t>الهی</t>
  </si>
  <si>
    <t>کافه فلورانس</t>
  </si>
  <si>
    <t>09121381407</t>
  </si>
  <si>
    <t>خودی</t>
  </si>
  <si>
    <t>کافه چ</t>
  </si>
  <si>
    <t xml:space="preserve">مشهد - قاضی طباطبایی ۱۰ - سوزنچی ۷ </t>
  </si>
  <si>
    <t>09360203400</t>
  </si>
  <si>
    <t>شرکت کالارسان هستی (زپ)</t>
  </si>
  <si>
    <t>همسایه :))</t>
  </si>
  <si>
    <t>دهخدایی</t>
  </si>
  <si>
    <t>09126727970</t>
  </si>
  <si>
    <t>طهرانی</t>
  </si>
  <si>
    <t>کرج - مهرویلا / انتهای خیام شرقی / خیابان استاد شهریار / کوچه میلاد غربی پلاک 8 واحد 5</t>
  </si>
  <si>
    <t>09365850665</t>
  </si>
  <si>
    <t>منصوره</t>
  </si>
  <si>
    <t>شجری کهن</t>
  </si>
  <si>
    <t>بندرانزلی</t>
  </si>
  <si>
    <t>خیابان سپه، پاساژ پارادایس، طبقه سوم</t>
  </si>
  <si>
    <t>09113676587</t>
  </si>
  <si>
    <t>پذیرش</t>
  </si>
  <si>
    <t>بابل</t>
  </si>
  <si>
    <t>خیابان شهید بهشتی رو به روی استخر ضرابپوری</t>
  </si>
  <si>
    <t>09359352464</t>
  </si>
  <si>
    <t>بهمانی</t>
  </si>
  <si>
    <t>کافه کلبه فندق</t>
  </si>
  <si>
    <t>بزرگراه ستاری شمال خ.پیامبرمرکزی خ هجرت خ صبح دوست ک.کاملیا برج کاملیا</t>
  </si>
  <si>
    <t>09376520290</t>
  </si>
  <si>
    <t>کرج - عظیمیه بلوار کاج( از سمت آزادگان )بعد از شاکرزادگان نرسیده به دوربرگردان پ۳۴۴</t>
  </si>
  <si>
    <t>09122602142</t>
  </si>
  <si>
    <t>زمانی</t>
  </si>
  <si>
    <t xml:space="preserve"> خ نامجو، خ سلمان فارسی، ک حق پرست، ک فرجی، پلاک ۴۶، واحد ۳</t>
  </si>
  <si>
    <t>09125170539</t>
  </si>
  <si>
    <t>کافه اوریجینز</t>
  </si>
  <si>
    <t>سید علی</t>
  </si>
  <si>
    <t>کریمی آذر</t>
  </si>
  <si>
    <t>09143503700</t>
  </si>
  <si>
    <t>پرداخت 02/22</t>
  </si>
  <si>
    <t>چهارشنبه 19 اردیبهشت 1403</t>
  </si>
  <si>
    <t>روزبه</t>
  </si>
  <si>
    <t>قهوه بی سان</t>
  </si>
  <si>
    <t>بلوار وکیل آباد، خیابان هاشمیه ، هاشمیه ۲۸ ، مقابل ۲۸/۵ ، جنب پلاک ۷</t>
  </si>
  <si>
    <t>09354353912</t>
  </si>
  <si>
    <t>یونسی</t>
  </si>
  <si>
    <t>مطهری مفتح شمالی خیابان زهره کوچه قابوسنامه پلاک 4 واحد 2</t>
  </si>
  <si>
    <t>09363599494</t>
  </si>
  <si>
    <t>همراه سفارش قبلی ارسال شود. / هزینه پیک عودت داده شد.</t>
  </si>
  <si>
    <t>خیابان ریالت خیابان کرمان نبش کوچه صافی</t>
  </si>
  <si>
    <t>میدان امام بلوار آزادی خیابان بعثت بین بعثت ۲ و ۴</t>
  </si>
  <si>
    <t>شادی</t>
  </si>
  <si>
    <t>خیابان دولت بین چهارراه اختیاریه و دیباجی جنوبی بن بست هروی پ۴ واحد ۳</t>
  </si>
  <si>
    <t>09127378863</t>
  </si>
  <si>
    <t>آراد</t>
  </si>
  <si>
    <t>ازگل، خیابان نوبهار، گلستان دوم غربی، کوچه آذر، بن بست گل آذین</t>
  </si>
  <si>
    <t>09354234253</t>
  </si>
  <si>
    <t xml:space="preserve">دانش آموز ۱۹ - نبش چهارراه اول </t>
  </si>
  <si>
    <t>فدا</t>
  </si>
  <si>
    <t>نجمه</t>
  </si>
  <si>
    <t>خ نظر غربی ک قینان ک شهید اصغر نجفی مجتمع توحید واحد ۳</t>
  </si>
  <si>
    <t>09131029445</t>
  </si>
  <si>
    <t>روتین هفتگی پارت سه</t>
  </si>
  <si>
    <t>اسماعیل</t>
  </si>
  <si>
    <t>عبدالهی مقدم</t>
  </si>
  <si>
    <t>کافه ژیوا</t>
  </si>
  <si>
    <t>سیدی- خیابان شهید اصلانی۶۹ خاکستری ۱۵ پلاک۵۷ طبقه همکف</t>
  </si>
  <si>
    <t>09152009111</t>
  </si>
  <si>
    <t>کوچاری</t>
  </si>
  <si>
    <t>سعادت آباد، بلوار بهزاد، نبش باغستان یکم، پلاک 2</t>
  </si>
  <si>
    <t>09197415144</t>
  </si>
  <si>
    <t>مینا</t>
  </si>
  <si>
    <t>اسماعیلی برلیان</t>
  </si>
  <si>
    <t>اشرفی اصفهانی- باغ فیض- پشت مرکز خرید تیراژه- انتهای طالقانی نبش چشمی و لادن بخش پلاک ۱ واحد ۳ طبقه دوم</t>
  </si>
  <si>
    <t>09122551290</t>
  </si>
  <si>
    <t>اریک</t>
  </si>
  <si>
    <t>مجیدیه جنوبی 16متری دوم کوچه اکبری پلاک 99</t>
  </si>
  <si>
    <t>09128471994</t>
  </si>
  <si>
    <t>تحویل حضوری / کیف پول مشتری بابت هزینه پیک شارژ شد.</t>
  </si>
  <si>
    <t>آواساپیان</t>
  </si>
  <si>
    <t>ادامه سفارش کافه ایبو</t>
  </si>
  <si>
    <t>بلوار کشاورز خیابن فلسطین کوچه حجت دوست پلاک ۳</t>
  </si>
  <si>
    <t>09366968694</t>
  </si>
  <si>
    <t>ملک</t>
  </si>
  <si>
    <t>کافه و رستوران لیالانژ</t>
  </si>
  <si>
    <t>کرج فاز 3 مهرشهر خیابان مسیح پاکدل شرقی پ 32</t>
  </si>
  <si>
    <t>09121778543</t>
  </si>
  <si>
    <t>پنجشنبه 20 اردیبهشت 1403</t>
  </si>
  <si>
    <t>کافه خونه ما</t>
  </si>
  <si>
    <t xml:space="preserve">نظرآباد - خ انقلاب روبروی بانک تجارت </t>
  </si>
  <si>
    <t>09330291022</t>
  </si>
  <si>
    <t>عبدی</t>
  </si>
  <si>
    <t>کافه لوکا</t>
  </si>
  <si>
    <t>سقز - خیابان جمهوری جنب درمانگاه ساریژ</t>
  </si>
  <si>
    <t>09372837037</t>
  </si>
  <si>
    <t>متقی</t>
  </si>
  <si>
    <t>لواسان</t>
  </si>
  <si>
    <t>09331770320</t>
  </si>
  <si>
    <t>09159205885</t>
  </si>
  <si>
    <t>لواسان - بلوار امام خميني - بعد از پمپ بنزين - نبش كوچه پونه</t>
  </si>
  <si>
    <t>بلوار وكيل اباد ، خيابان حافظ ، نبش حافظ ۶</t>
  </si>
  <si>
    <t>بلوار آفريقا، بالاتر از چهارراه جهان‌كودك، خيابان والي‌نژاد، پلاك هفت</t>
  </si>
  <si>
    <t>ولیعصر خیابان رودکی انتهای خیابان خوارزمی بعد از دونر درنا پلاک ۱</t>
  </si>
  <si>
    <t>خیابان بعثت نبش شقایق ۶</t>
  </si>
  <si>
    <t>جمشیدی</t>
  </si>
  <si>
    <t>شهرک غرب بلوار دادمان بلوار درختی گلرخ پلاک ۸۴ رنگ ۳</t>
  </si>
  <si>
    <t>09127926796</t>
  </si>
  <si>
    <t>اله یاری</t>
  </si>
  <si>
    <t>ابهر - بلوار منابع طبیعی/تالار کیانا</t>
  </si>
  <si>
    <t>09193428192</t>
  </si>
  <si>
    <t>محمدحسین</t>
  </si>
  <si>
    <t>نادعلی</t>
  </si>
  <si>
    <t>پاسداران بهارستان دوم پلاک 12 واحد 10</t>
  </si>
  <si>
    <t>09336217418</t>
  </si>
  <si>
    <t>دولتی</t>
  </si>
  <si>
    <t>کافه زین</t>
  </si>
  <si>
    <t>بابلسر</t>
  </si>
  <si>
    <t>دریاکنار خیابان ششم سر کوچه یکم</t>
  </si>
  <si>
    <t>09123513718</t>
  </si>
  <si>
    <t>گلی</t>
  </si>
  <si>
    <t>کافه طیف</t>
  </si>
  <si>
    <t>خیابان کریمخان خیابان سنایی پلاک 166</t>
  </si>
  <si>
    <t>09024342502</t>
  </si>
  <si>
    <t>تقی هاشمی</t>
  </si>
  <si>
    <t>رامسر</t>
  </si>
  <si>
    <t>لیدو ساحل9 نرسیده به بن بست بنی هاشمی 1 سمت چپ درب آبی</t>
  </si>
  <si>
    <t>09357571390</t>
  </si>
  <si>
    <t>جمعه 21 اردیبهشت 1403</t>
  </si>
  <si>
    <t>نظافتی</t>
  </si>
  <si>
    <t>خ قزوين - سر پل - خ نعيمي - كوچه اعتمادي - پلاك ٣٣</t>
  </si>
  <si>
    <t>09212761343</t>
  </si>
  <si>
    <t>نسرین</t>
  </si>
  <si>
    <t>کامرانی</t>
  </si>
  <si>
    <t>کافه رستوران فیوره</t>
  </si>
  <si>
    <t>گرگان</t>
  </si>
  <si>
    <t>گرگانپارس ابتدای مرداد مرکزی</t>
  </si>
  <si>
    <t>09357335115</t>
  </si>
  <si>
    <t>چودار</t>
  </si>
  <si>
    <t>ارومیه</t>
  </si>
  <si>
    <t>مولوی ۲ به سمت فلکه محتشم دست راست فارابی یک کوی ۴ پلاک ۱۰</t>
  </si>
  <si>
    <t>09022997975</t>
  </si>
  <si>
    <t>پاسداران، بوستان دوم ،خیابان گیلان غربی، بین فرخی و اسلامی پلاک ۲۶ طبقه ۳ واحد ۹</t>
  </si>
  <si>
    <t>09120127746</t>
  </si>
  <si>
    <t>سعادت آباد_صرافهای جنوبی_ خیابان قره تپه ایی _ پلاک ۶۶_ واحد ۱</t>
  </si>
  <si>
    <t>09124508922</t>
  </si>
  <si>
    <t xml:space="preserve"> میدان امام بلوار آزادی خیابان بعثت بین بعثت ۲ و ۴ </t>
  </si>
  <si>
    <t>جاوید</t>
  </si>
  <si>
    <t>کرج</t>
  </si>
  <si>
    <t>منطقه 8، بلوار مطهری، خیابان حمزه، پلاک ۱۳۶، ساختمان پارسیان، طبقه 3واحد 7</t>
  </si>
  <si>
    <t>09021518090</t>
  </si>
  <si>
    <t>رهام</t>
  </si>
  <si>
    <t>هارونی</t>
  </si>
  <si>
    <t>شهرک متخصصین کوچه دی مجتمع ارگ خانه گستر بلوک ۸ واحد ۱۰</t>
  </si>
  <si>
    <t>09356617135</t>
  </si>
  <si>
    <t>بلوار قیطریه، کوچه شب افروز، پلاک ۷، واحد ۳ شرقی، طبقه سوم</t>
  </si>
  <si>
    <t>09121432764</t>
  </si>
  <si>
    <t>آتش بیک</t>
  </si>
  <si>
    <t>بجنورد</t>
  </si>
  <si>
    <t>خیابان فردوسی، خیابان جمهوری هفده. پلاک ده. زنگ دوم(وسط)</t>
  </si>
  <si>
    <t>09357271386</t>
  </si>
  <si>
    <t>شنبه 22 اردیبهشت 1403</t>
  </si>
  <si>
    <t>ادامه سفارش قبلی</t>
  </si>
  <si>
    <t>عابدینی</t>
  </si>
  <si>
    <t>شهرک کوثر، فلکه سوم، خیابان دوازده فروردین شمالی، کوچه فجر ششم، پلاک 11، ساختمان سبحان (آب و فاضلاب)، واحد شش</t>
  </si>
  <si>
    <t>09126826241</t>
  </si>
  <si>
    <t>عباس</t>
  </si>
  <si>
    <t>کدوغنی ثانی</t>
  </si>
  <si>
    <t>پیروزی ۴۹. دست چپ‌پلاک ۱۰ طبقه ۳</t>
  </si>
  <si>
    <t>09023337027</t>
  </si>
  <si>
    <t>تبسم</t>
  </si>
  <si>
    <t>صداقت</t>
  </si>
  <si>
    <t>كامرانيه شمالي كوچه ريحانه پلاك ٤ واحد اول غربي</t>
  </si>
  <si>
    <t>09123174840</t>
  </si>
  <si>
    <t>میدان پونک، بلوار سیمون بولیوار، خیابان فکوری، کوچه هفتم شرقی</t>
  </si>
  <si>
    <t>09395509091</t>
  </si>
  <si>
    <t>کمال</t>
  </si>
  <si>
    <t>خ فردوسی جنوبی، روبروی کوچه برلن، ادارات مرکزی بانک ملی</t>
  </si>
  <si>
    <t>09193481235</t>
  </si>
  <si>
    <t>دعاگو</t>
  </si>
  <si>
    <t>بامداد برشته کاران</t>
  </si>
  <si>
    <t>حکیمیه خیابان اتحاد خیابان پنجم شیدایی نبش هشتم جنوبی پلاک 48</t>
  </si>
  <si>
    <t>09190221489</t>
  </si>
  <si>
    <t>فاکتور به نام بامداد برشته‌کاران</t>
  </si>
  <si>
    <t>کافه بری</t>
  </si>
  <si>
    <t>بلوار صارمی- بین میدان هفت تیر و حافظ - نبش صارمی</t>
  </si>
  <si>
    <t>نياوران،خيابان عمار،نرسيده به سه راه ياسر، پلاك ۲۴</t>
  </si>
  <si>
    <t>فروتن</t>
  </si>
  <si>
    <t>بلوار قرنی -بین قرنی ۱۲ و ۱۴-فروشگاه آسیا</t>
  </si>
  <si>
    <t>09120322492</t>
  </si>
  <si>
    <t>ادامه سفارش کافه قهومون</t>
  </si>
  <si>
    <t>ادب</t>
  </si>
  <si>
    <t>داراب</t>
  </si>
  <si>
    <t>خیابان پیروزی پایینتر از چهارراه باغ بنفش زبانکده امید</t>
  </si>
  <si>
    <t>09024140897</t>
  </si>
  <si>
    <t>عالم شناس</t>
  </si>
  <si>
    <t>طرشت، بلوار صالحی، تقاطع بلوار اکبری، برج فناوری شریف، طبقه 10، واحد1002</t>
  </si>
  <si>
    <t>09127226168</t>
  </si>
  <si>
    <t>رستوران شاندیز صفدری</t>
  </si>
  <si>
    <t>میدان نارون، ابتدای جاده افجه</t>
  </si>
  <si>
    <t>آریان</t>
  </si>
  <si>
    <t xml:space="preserve">کرج </t>
  </si>
  <si>
    <t>گوهردشت ، بلوار انقلاب ، خیابان ۱۴ شرقی ، پلاک ۱۶ ، ساختمان البرز ۲۵ ، واحد ۶</t>
  </si>
  <si>
    <t>09906858191</t>
  </si>
  <si>
    <t>برای ایونت طلوع (یزد)</t>
  </si>
  <si>
    <t>کافه زنبور</t>
  </si>
  <si>
    <t>هاشمی</t>
  </si>
  <si>
    <t>پیشکرایه ارسال شود.</t>
  </si>
  <si>
    <t>خيابان وحيد خ مارنان حدفاصل خاقاني و نظر غربي روبروي مجتمع تجاري وحيد كنار كارگزاري تامين اجتماعي</t>
  </si>
  <si>
    <t>09026509964</t>
  </si>
  <si>
    <t>انتهای پاسداران ،‌میدان سفیر امید، مجتمع آسمان</t>
  </si>
  <si>
    <t>پیشکرایه / تازه ترین تاریخ رُست ارسال شود.</t>
  </si>
  <si>
    <t>*ایونت طلوع*</t>
  </si>
  <si>
    <t>جهت جلب رضایت مشتری</t>
  </si>
  <si>
    <t>فرامرز عباسی 12 انتهای کوچه سمت چپ جنب مسجد/پایگاه اورژانس 115</t>
  </si>
  <si>
    <t>09362805667</t>
  </si>
  <si>
    <t>کافه بیکری روسترا آوا سنتر</t>
  </si>
  <si>
    <t>یکشنبه 23 اردیبهشت 1403</t>
  </si>
  <si>
    <t>شیوا</t>
  </si>
  <si>
    <t>خالصی</t>
  </si>
  <si>
    <t>بهار شمالی، کوچه شکیبا، پلاک ۱۵، طبقه سوم</t>
  </si>
  <si>
    <t>09139954295</t>
  </si>
  <si>
    <t>سفارش به درخواست مشتری از کاستاریکا به هند تغییر کرد و فاکتور اصلاحی ارسال شد.</t>
  </si>
  <si>
    <t>پورمند</t>
  </si>
  <si>
    <t>کافه اِران</t>
  </si>
  <si>
    <t>خ شریعتی، خ بهشتی، بین خ اندیشه و خ داریوش پلاک ۹۸</t>
  </si>
  <si>
    <t>09125787854</t>
  </si>
  <si>
    <t>یاسین</t>
  </si>
  <si>
    <t>عباسی</t>
  </si>
  <si>
    <t>نیاوران.داراباد.بعد از اجودانیه.موزه حیات وحش.دفتر فروش ایران فان</t>
  </si>
  <si>
    <t>قدیمی</t>
  </si>
  <si>
    <t>م. باهنر(نیاوران)، ابتدای خ. پاسداران، خ. فرهنگسرا، خ. روحانی، خیابان شکوفه پلاک ۶ برج نیاوران طبقه ی ۷ واحد ۲۸</t>
  </si>
  <si>
    <t>09128387244</t>
  </si>
  <si>
    <t>09123313587</t>
  </si>
  <si>
    <t>هلیا</t>
  </si>
  <si>
    <t>حسین زاده</t>
  </si>
  <si>
    <t>ستارخان نبش خ زارع جنب داروخانه پ۸۹ واحد۵</t>
  </si>
  <si>
    <t>09120087296</t>
  </si>
  <si>
    <t>معصومه</t>
  </si>
  <si>
    <t>ماشین چیان</t>
  </si>
  <si>
    <t>فرمانیه- دیباجی شمالی- خیابان یاسمن-خیابان کاشانک_خیابان نسرین_پلاک۳۶-واحد۳</t>
  </si>
  <si>
    <t>09123868938</t>
  </si>
  <si>
    <t xml:space="preserve">داریوش </t>
  </si>
  <si>
    <t>خدایاری</t>
  </si>
  <si>
    <t>09128467655</t>
  </si>
  <si>
    <t>سعادت آباد میدان بهرود هتل اسپیناس پالاس ** ورودی دوم، تحویل داده شود**</t>
  </si>
  <si>
    <t>مجیدی</t>
  </si>
  <si>
    <t>فلکه دوم صادقیه، آیت ... کاشانی، بلوار اباذر، خ شالی، خ بوستان ۴، خ گلستان چهارم شرقی، پ ۲۶، واحد سوم شمالی</t>
  </si>
  <si>
    <t>0989226716170</t>
  </si>
  <si>
    <t>گنجی</t>
  </si>
  <si>
    <t>جهانشهر خیابان استانداری کوچه ششم غربی پلاک ۱۷ واحد ۹</t>
  </si>
  <si>
    <t>09128042932</t>
  </si>
  <si>
    <t>دل آرا</t>
  </si>
  <si>
    <t>رازه</t>
  </si>
  <si>
    <t>09126951861</t>
  </si>
  <si>
    <t>تهرانسر، خیابان بیستم، پلاک 24، واحد4، شرکت مشاور سرمایه گذاری معیار</t>
  </si>
  <si>
    <t>جلودار</t>
  </si>
  <si>
    <t>رییسعلی دلواری اداره کل راه وشهرسازی</t>
  </si>
  <si>
    <t>09173773014</t>
  </si>
  <si>
    <t>امید</t>
  </si>
  <si>
    <t>با وفا</t>
  </si>
  <si>
    <t xml:space="preserve"> زعفرانیه - میدان بهزادی - ماکویپور شمالی - ننبش امامی ۷۸ واحد ۹</t>
  </si>
  <si>
    <t>09121869188</t>
  </si>
  <si>
    <t>قبل ارسال با مشتری هماهنگ شود.</t>
  </si>
  <si>
    <t>ادیبی</t>
  </si>
  <si>
    <t>سده لنجان-خیابان امام-کوچه فطرت-بن بست مالک-پلاک ۶۰</t>
  </si>
  <si>
    <t>09360706464</t>
  </si>
  <si>
    <t>ارسال با پست پیشتاز / تازه ترین تاریخ رُست ارسال شود.</t>
  </si>
  <si>
    <t>آسیاب قهوه ها بین 400-600 میکرون / هزینه الوپیک سفارش دوم به کیف پول مشتری عودت داده شد.</t>
  </si>
  <si>
    <t>موحدی فر</t>
  </si>
  <si>
    <t>قهوه و کیک سایه</t>
  </si>
  <si>
    <t>بلوار ديلمان، نبش بلوار امام علي</t>
  </si>
  <si>
    <t>رشت</t>
  </si>
  <si>
    <t>09116041874</t>
  </si>
  <si>
    <t xml:space="preserve"> بلوار ابوذرغفاري ، بين ابوذرغفاري ۳۱ و ۳۳</t>
  </si>
  <si>
    <t xml:space="preserve">بلوار بسيج نبش كوچه ١٦ </t>
  </si>
  <si>
    <t xml:space="preserve">هفت تير - خيابان سنايي - نبش نژادكي - پلاك 78 </t>
  </si>
  <si>
    <t>کاج</t>
  </si>
  <si>
    <t>گلشهرویلا بلوار حدادی خ کوکب شرقی نبش کوچه حسینی زیرزمین املاک بزرگان</t>
  </si>
  <si>
    <t>09085169041</t>
  </si>
  <si>
    <t>دوشنبه 24 اردیبهشت 1403</t>
  </si>
  <si>
    <t>مجتمع گردشگری حیات هزار افسان</t>
  </si>
  <si>
    <t>کاکاوند</t>
  </si>
  <si>
    <t>میدان آرژانتین، خیابان الوند، خیابان راشل کوری، پلاک ۲۰</t>
  </si>
  <si>
    <t>09127829283</t>
  </si>
  <si>
    <t>کوروش</t>
  </si>
  <si>
    <t>بهادری</t>
  </si>
  <si>
    <t>کافه زکو</t>
  </si>
  <si>
    <t>شیراز</t>
  </si>
  <si>
    <t>خیابان ولیعصر قصرالدشت بین کوچه ۶ و ۸</t>
  </si>
  <si>
    <t>09359395582</t>
  </si>
  <si>
    <t>نازی آباد خیابان احدی نبش کوچه قدیری پلاک ۱۸۸ واحد ۸</t>
  </si>
  <si>
    <t>09363751717</t>
  </si>
  <si>
    <t>در اولویت ارسال - بسته هدیه تولد هست!</t>
  </si>
  <si>
    <t>ولیعصر خیابان نظامی . کوچه 10 متری مولوی .پلاک 33 واحد 2</t>
  </si>
  <si>
    <t>نصری</t>
  </si>
  <si>
    <t>کافه قرار</t>
  </si>
  <si>
    <t>همدان</t>
  </si>
  <si>
    <t>مجتمع مسکونی سعیدیه بخش اداری پشت بانک مسکن</t>
  </si>
  <si>
    <t>09129376163</t>
  </si>
  <si>
    <t>کوهیارا</t>
  </si>
  <si>
    <t>ربیعی</t>
  </si>
  <si>
    <t>کافه ژاو!</t>
  </si>
  <si>
    <t>زیباشهر نبش زیبای هفتم</t>
  </si>
  <si>
    <t>09911320626</t>
  </si>
  <si>
    <t>عابر</t>
  </si>
  <si>
    <t xml:space="preserve">میرداماد - خیابان دانش - جنب پارک میرداماد - خیابان ۱۲ متری میخک غربی - آپارتمان های برلیان - بلوک C۳ - زنگ ط 5 شرقی </t>
  </si>
  <si>
    <t>09143100168</t>
  </si>
  <si>
    <t>تازه ترین تاریخ رُست / ارسال عادی؟! بابت تاریخ رُست و نحوه ارسال با مشتری مشورت شود.</t>
  </si>
  <si>
    <t>200،000 تومان از کیف پول پرداخت شده</t>
  </si>
  <si>
    <t>حاجبی</t>
  </si>
  <si>
    <t>کال کافه</t>
  </si>
  <si>
    <t>ابتداي خيابان داماهي - بعد از آتش نشاني - برج ونوس - جنب تارا ماركت</t>
  </si>
  <si>
    <t>09129301400</t>
  </si>
  <si>
    <t>شقایق</t>
  </si>
  <si>
    <t>شهیدیان</t>
  </si>
  <si>
    <t>میدان معلم، آشپزخانه‌ی خط پیتزا</t>
  </si>
  <si>
    <t>09362432128</t>
  </si>
  <si>
    <t>آشوری</t>
  </si>
  <si>
    <t>کافه کاراکو</t>
  </si>
  <si>
    <t>خیابان چهارباغ بالا-متجمع تجاری متروپل-پلاک ۱۰۸</t>
  </si>
  <si>
    <t>09037082575</t>
  </si>
  <si>
    <t>خ بعثت خ ابوریحان خ گل یاس کوچه 4 پ 74 طبقه 4</t>
  </si>
  <si>
    <t>09379305938</t>
  </si>
  <si>
    <t>راستی</t>
  </si>
  <si>
    <t>بلوار عطاران،بلوار مفتح غربی،بین کوچه۱۱و۱۳،ساختمان حکمی(پلاک۱۹۵)،واحد۴</t>
  </si>
  <si>
    <t>09056667277</t>
  </si>
  <si>
    <t>سه شنبه 25 اردیبهشت 1403</t>
  </si>
  <si>
    <t>مهشاد</t>
  </si>
  <si>
    <t>خیابان مطهری روبروی بیمارستان شهیدبهشتی پلاک ۲۸۱</t>
  </si>
  <si>
    <t>09133707585</t>
  </si>
  <si>
    <t>کارت به کارت شد</t>
  </si>
  <si>
    <t>نیلی</t>
  </si>
  <si>
    <t>خیابان کریم‌خان، خیابان خردمند جنوبی، کوچه جمال، پلاک ۱۵، واحد ۶</t>
  </si>
  <si>
    <t>09102019085</t>
  </si>
  <si>
    <t>رودهن - خیابان امام خمینی خیابان مدرس لاله دهم پلاک ۳</t>
  </si>
  <si>
    <t>09125400652</t>
  </si>
  <si>
    <t>سیدحسینی</t>
  </si>
  <si>
    <t>خ استانداری خ حکیم کوچه٧ هتل سنتى اصفهان</t>
  </si>
  <si>
    <t>09133508028</t>
  </si>
  <si>
    <t>ميرداماد - نفت شمالي - كوچه هفتم - نبش كوچه - پلاك 77 - واحد 1</t>
  </si>
  <si>
    <t>لطیفی</t>
  </si>
  <si>
    <t>سعادت آباد-علامه جنوبی-کوچه24شرقی-پلاک24-واحد53</t>
  </si>
  <si>
    <t>09021376166</t>
  </si>
  <si>
    <t>اینفو کارت قهوه ها ارسال شود. / از اینفو کارت کاستاریکا 4 عدد ارسال شود.</t>
  </si>
  <si>
    <t>فاتحی</t>
  </si>
  <si>
    <t>فرنچ‌پرس</t>
  </si>
  <si>
    <t>شیخ بهایی جنوبی - خیابان ایران‌شناسی - خیابان ۱۱ - کوچه ۱۱/۲ - پلاک ۱۰ - واحد ۳</t>
  </si>
  <si>
    <t>09126013114</t>
  </si>
  <si>
    <t xml:space="preserve">09001378119
</t>
  </si>
  <si>
    <t>ابراهیمی</t>
  </si>
  <si>
    <t>ميدان صنعت. مركز خريد ليدوما. طبقه B1. كافه پارسه</t>
  </si>
  <si>
    <t>09101146124</t>
  </si>
  <si>
    <t>کافه پارسه</t>
  </si>
  <si>
    <t>مشهد-مطهری شمالی62-پلاک80-واحد2</t>
  </si>
  <si>
    <t>09157774370</t>
  </si>
  <si>
    <t>شهناز</t>
  </si>
  <si>
    <t>سلطانی</t>
  </si>
  <si>
    <t>اهواز،کوی پلیس، خیابان خرم، کوچه مهر، پلاک ۶۶، ساختمان شهریار، طبقه ۴، واحد ۷</t>
  </si>
  <si>
    <t>09190263148</t>
  </si>
  <si>
    <t>آرزو</t>
  </si>
  <si>
    <t>قلی‌زاد</t>
  </si>
  <si>
    <t>میدان شیخ بهایی سئول پلاک ۱۹ بانک مشترک ایران و ونزوئلا</t>
  </si>
  <si>
    <t>09387342781</t>
  </si>
  <si>
    <t>مولوی</t>
  </si>
  <si>
    <t>مشهد،خیابان احمدآباد-بابک۶، پلاک۲۱،طبقه۳
9183887919</t>
  </si>
  <si>
    <t>09154712339</t>
  </si>
  <si>
    <t>صباغی</t>
  </si>
  <si>
    <t>زاهدان،خیابان خیام. خیام ۲. لوازم خانگی کوروش</t>
  </si>
  <si>
    <t>09155418386</t>
  </si>
  <si>
    <t xml:space="preserve">شهرک غرب میدان صنعت پاساژ پلاتین حیاط </t>
  </si>
  <si>
    <t>بندرعباس،روبروی امامزاده سید مظفر -نایبند جنوبی - بلوار شهید مصطفی چمران - کوچه چمران چهار - مجتمع خلیج فارس- طبقه دوم - واحد شرقی</t>
  </si>
  <si>
    <t>09177601545</t>
  </si>
  <si>
    <t>کافه حمو</t>
  </si>
  <si>
    <t>بارونی</t>
  </si>
  <si>
    <t>بلوار خلیج فارس پایین تر از شورای شهر قدیم نبش کوچه نسیم 10</t>
  </si>
  <si>
    <t>09177721382</t>
  </si>
  <si>
    <t>ارسال هدیه بابت جلب رضایت مشتری</t>
  </si>
  <si>
    <t>جهان‌پناه</t>
  </si>
  <si>
    <t>خ دماوند خ محمودی ک خلبان اکبری پ 16 واحد ۱</t>
  </si>
  <si>
    <t>09128171007</t>
  </si>
  <si>
    <t>نجفی‌زاده</t>
  </si>
  <si>
    <t>خيابان فرشته(خيابان فياضي)، نبش پاساژ مريم، پلاك ۱۲۲</t>
  </si>
  <si>
    <t>سقائیان</t>
  </si>
  <si>
    <t>خیابان امیرکبیر خ ملت کوچه ملت پاساژ ملت همکف پلاک۴</t>
  </si>
  <si>
    <t>09121229391</t>
  </si>
  <si>
    <t>قائم شهر،خ ساری نبش نیما یاس ۴۱</t>
  </si>
  <si>
    <t>تا قبل از ساعت ۱۲ ظهر ارسال شود.</t>
  </si>
  <si>
    <t>سویده</t>
  </si>
  <si>
    <t>نان نونارد</t>
  </si>
  <si>
    <t>رسالت كرمان نبش كوچه صافي</t>
  </si>
  <si>
    <t>09126063261</t>
  </si>
  <si>
    <t>شامی</t>
  </si>
  <si>
    <t>کافه بی‌سین</t>
  </si>
  <si>
    <t>زنچان</t>
  </si>
  <si>
    <t>محله کوچه مشکی-میدان رسل-خیابان امامت-روبروی دانشگاه پیام نور-فروشگاه تهران کالا</t>
  </si>
  <si>
    <t>09395972565</t>
  </si>
  <si>
    <t>لطفا فاکتور چاپ شده همراه سفارش ارسال شود</t>
  </si>
  <si>
    <t>ارومیه خیابان درستکار روبروی اکبر جوجه غذای اماده قابلمه</t>
  </si>
  <si>
    <t>ناتور</t>
  </si>
  <si>
    <t>شیراز،قصردشت بين كوچه ٧٦ و ٧٨ رو به رو كلينيك بهبود</t>
  </si>
  <si>
    <t>آفریقا</t>
  </si>
  <si>
    <t>سنندج،خیابان بوستان نرسیده به استخر شین</t>
  </si>
  <si>
    <t>خ بنی هاشم – خ فرجادی کوشا – انتهای خ کیماسی – اول نوبهار – ساختمان اسدی – پلاک ۸۰ – واحد ۳۱
۰۹۰۱۹۳۴۰۸۸۱ اشکان جوادی</t>
  </si>
  <si>
    <t>قفل‌گری</t>
  </si>
  <si>
    <t>خيابان وليعصر بالاتر از ظفر نبش خيابان ناصري برج كيان طبقه 19</t>
  </si>
  <si>
    <t>اینونت سفارت</t>
  </si>
  <si>
    <t>روتین هفتگی پارت اول</t>
  </si>
  <si>
    <t>روتین هفتگی پارت دوم</t>
  </si>
  <si>
    <t>چهارشنبه ۲۶ اردیبهشت 1403</t>
  </si>
  <si>
    <t>چهارشنبه 26 اردیبهشت 1403</t>
  </si>
  <si>
    <t>پنجشنبه ۲۷ اردیبهشت ۱۴۰۳</t>
  </si>
  <si>
    <t>کلینیک دامپزشکی</t>
  </si>
  <si>
    <t>صادقيه اشرفي اصفهاني خيابان عرب حسيني مستقيم مسير ادامه بدي ميشه خيابان حائري پلاك ۲۶</t>
  </si>
  <si>
    <t xml:space="preserve">مائده </t>
  </si>
  <si>
    <t>ذراری</t>
  </si>
  <si>
    <t>کافه موزتی</t>
  </si>
  <si>
    <t>سالاريه فلكه ميثم اقاقيا روبروي كوچه ١ جنب ساختمان ميثم</t>
  </si>
  <si>
    <t>09359190308</t>
  </si>
  <si>
    <t xml:space="preserve">فاطمه </t>
  </si>
  <si>
    <t>کافه قنادی</t>
  </si>
  <si>
    <t>ساری،میدان امام خمینی،بلوار جام جم،نبش کوچه سعادت،شیرینی سرای جام جم</t>
  </si>
  <si>
    <t xml:space="preserve">09360059270
</t>
  </si>
  <si>
    <t>شراره</t>
  </si>
  <si>
    <t>خطیب</t>
  </si>
  <si>
    <t>غرب به شرق بزرگراه جلال آل احمد، خ پاتریس لومومبا، کوچه بلوار شرقی (ناهید محتشم)، پلاک ۴، واحد ۱ و ۲</t>
  </si>
  <si>
    <t>09122021980</t>
  </si>
  <si>
    <t>زهرا</t>
  </si>
  <si>
    <t>اشراقی</t>
  </si>
  <si>
    <t>میدان شهدا، خیابان ناطقی، کوچه کاظمی قهی، کوچه یزدی، پلاک ۲۵، طبقه اول واحد ۵</t>
  </si>
  <si>
    <t>09011378298</t>
  </si>
  <si>
    <t>کافه لته باز</t>
  </si>
  <si>
    <t>چهارراه ولیعصر به سمت تجریش خ بزرگمهر بین خ ظفر و فلسطین مجتمع تجار‌ی بزرگمهر</t>
  </si>
  <si>
    <t>09124508428</t>
  </si>
  <si>
    <t>جوان</t>
  </si>
  <si>
    <t>وینگزکافی</t>
  </si>
  <si>
    <t>ارومیه،بلوار شهید بهشتی مرکز خرید دانشکده بالکن طبقه همکف</t>
  </si>
  <si>
    <t>09140415852</t>
  </si>
  <si>
    <t>جمعه ۲۸ اردیبهشت ۱۴۰۳</t>
  </si>
  <si>
    <t>هلوشف</t>
  </si>
  <si>
    <t>09126491439</t>
  </si>
  <si>
    <t>بایزیدچی</t>
  </si>
  <si>
    <t>فرمانیه- دیباجی شمالی- نرسیده به اتوبان صدر- نبش بن بست شکری- پارکینگ ۱- مسجد الرضا- آشپزخانه هلوشف</t>
  </si>
  <si>
    <t>کافه دیب</t>
  </si>
  <si>
    <t>اهواز،کیان آباد مجتمع خلیج فارس طبقه‌ی منفی ۱</t>
  </si>
  <si>
    <t>رسول‌نژاد</t>
  </si>
  <si>
    <t>بوکان،شهرک گلستان، بصیرت ۶</t>
  </si>
  <si>
    <t>فخر</t>
  </si>
  <si>
    <t>سرد دم</t>
  </si>
  <si>
    <t xml:space="preserve"> شهرک پرواز ، بلوار علیرضا عاصمی بلوک 38 قطعه سه ، سوپر مارکت فخری</t>
  </si>
  <si>
    <t>09217954826</t>
  </si>
  <si>
    <t>غزل</t>
  </si>
  <si>
    <t>عندلیب</t>
  </si>
  <si>
    <t>خیابان جمالزاده جنوبی، خیابان دیلمان، پلاک ۳۴، واحد ۱۸، طبقه ۵</t>
  </si>
  <si>
    <t>09120613872</t>
  </si>
  <si>
    <t>شایا</t>
  </si>
  <si>
    <t>روشن</t>
  </si>
  <si>
    <t>ساری،میدان امام-بلوار پاسداران-جنب دیوان محاسبات</t>
  </si>
  <si>
    <t>09035335242</t>
  </si>
  <si>
    <t xml:space="preserve">عرفان </t>
  </si>
  <si>
    <t>افشارمقدم</t>
  </si>
  <si>
    <t>بلوار نلسون ماندلا، خیابان سلطانی، خیابان مهرداد، پلاک 15، واحد 8</t>
  </si>
  <si>
    <t>09198134263</t>
  </si>
  <si>
    <t>کافه کتاب زنو</t>
  </si>
  <si>
    <t>مقصودی</t>
  </si>
  <si>
    <t>نوشهر،میدان ولیعصر-خیابان قدرتی - کوچه نصر - ساختمان نصر</t>
  </si>
  <si>
    <t>09115805866</t>
  </si>
  <si>
    <t>شیراز،روستای قلات .روبرو کوچه۱۷</t>
  </si>
  <si>
    <t>ساینا</t>
  </si>
  <si>
    <t>مجتهدزاده</t>
  </si>
  <si>
    <t>دیباجی شمالی، کوچه ارغوان غربی، پلاک ۳۹</t>
  </si>
  <si>
    <t>09122953951</t>
  </si>
  <si>
    <t>شنبه ۲۹ اردیبهشت ۱۴۰۳</t>
  </si>
  <si>
    <t>امیرسعید</t>
  </si>
  <si>
    <t>قانع</t>
  </si>
  <si>
    <t>مهرآباد جنوبی خ واشقانی فراهانی پ ۴۰ واحد ۸ یا ۱۰</t>
  </si>
  <si>
    <t>09120340289</t>
  </si>
  <si>
    <t>وکیلی</t>
  </si>
  <si>
    <t>نیاوران جمشیدیه خیابان سی و دوم، پلاک ۳۸ بلوکA واحد ۳۰۱</t>
  </si>
  <si>
    <t>09122688140</t>
  </si>
  <si>
    <t xml:space="preserve">کاوه </t>
  </si>
  <si>
    <t>سایر ابزارهای چکانه‌ای</t>
  </si>
  <si>
    <t>یوسف آباد، خیابان اکبری، بین ۲۵و ۲۷ ، پلاک ۶۱</t>
  </si>
  <si>
    <t>قیدار،خیابان امام خیابان سرچشمه قهوه دان</t>
  </si>
  <si>
    <t>کاشان خیابان امیرالمومنین بعد از میدان حجاب روبه روی کوچه ذوالفقار ۴۱</t>
  </si>
  <si>
    <t>وایب کافه</t>
  </si>
  <si>
    <t>اهواز،کیانپارس اردیبهشت شرقی بین دانشور و شهریور</t>
  </si>
  <si>
    <t>سیدعلی</t>
  </si>
  <si>
    <t>کافه نیل</t>
  </si>
  <si>
    <t>چهار راه فلسطین، ابتدای خیابان استانداری. جنب مادی فرشادی غربی</t>
  </si>
  <si>
    <t>09134434253</t>
  </si>
  <si>
    <t>منصوریان</t>
  </si>
  <si>
    <t>کافه نامبرت تن</t>
  </si>
  <si>
    <t>شهرک غرب خیابان دادمان خیابان محمدرضا شجریان نبش کوچه نوزدهم</t>
  </si>
  <si>
    <t>09125445524</t>
  </si>
  <si>
    <t>التفاتی</t>
  </si>
  <si>
    <t>کاه میل</t>
  </si>
  <si>
    <t>بلوار فلسطین پلاک 57</t>
  </si>
  <si>
    <t>09135195515</t>
  </si>
  <si>
    <t>خیابان پیروزی - بلوار ابوذر- بین پل اول و دوم - کوچه شهید قمصری- پلاک 8 - طبقه 2</t>
  </si>
  <si>
    <t>09122842046</t>
  </si>
  <si>
    <t>مشتری درخواست تحویل حضوری داره،‌درصورتی که هماهنگی مربوطه انجام شد مبلغ کرایه حمل به کیف پول مشتری عودت داده شود.</t>
  </si>
  <si>
    <t>ونکی</t>
  </si>
  <si>
    <t>ابتدای پاسداران شمالی پلاک ۷۵۰ طبقه همکف واحد ۲</t>
  </si>
  <si>
    <t>09124304960</t>
  </si>
  <si>
    <t>خیابان درستکار روبروی اکبر جوجه غذای اماده قابلمه</t>
  </si>
  <si>
    <t>فهمیه</t>
  </si>
  <si>
    <t>مهین</t>
  </si>
  <si>
    <t>چرخی</t>
  </si>
  <si>
    <t>کامرانیه شمالی، کوچه ترکاشوند، پلاک 35</t>
  </si>
  <si>
    <t>09125388176</t>
  </si>
  <si>
    <t>سید رضا</t>
  </si>
  <si>
    <t>فاطمی</t>
  </si>
  <si>
    <t>خیابان هزارویکشب شمالی نبش کوچه 2 طبقه اول</t>
  </si>
  <si>
    <t>09369347320</t>
  </si>
  <si>
    <t>کافه رستوران دلرژ</t>
  </si>
  <si>
    <t>واهه</t>
  </si>
  <si>
    <t>پلتفرم وست</t>
  </si>
  <si>
    <t>خ حافظ خ نوفل لوشاتو خ هانری کوربن پلاک ۸ - شماره تحویل بار: ۶۶۷۱۱۸۰۴</t>
  </si>
  <si>
    <t>09124753526</t>
  </si>
  <si>
    <t>مرزداران خ ابوالفضل پ ۸</t>
  </si>
  <si>
    <t>خیابان حشمت رو به رو ورزشگاه شهدا ما بین حشمت ۶ و ۸</t>
  </si>
  <si>
    <t>شنبه 29 اردیبهشت 1403</t>
  </si>
  <si>
    <t>صادقیان</t>
  </si>
  <si>
    <t>سعادت آباد تقاطع بلوار بهزاد و باغستان یکم پلاک ۲ طبقه ۴ شرکت دیوار</t>
  </si>
  <si>
    <t>09180055910</t>
  </si>
  <si>
    <t>رهبری</t>
  </si>
  <si>
    <t>کافه مُستطاب</t>
  </si>
  <si>
    <t>رجایی شهر بلوار موذن روبروی بانک ملی دانشگاه آزاد ساختمان البرز طبقه زیرین شهرکتاب البرز</t>
  </si>
  <si>
    <t>09106009059</t>
  </si>
  <si>
    <t>عبداله پور</t>
  </si>
  <si>
    <t>دلیجان</t>
  </si>
  <si>
    <t>خیابان بهشتی شمالی کوچه سلامت پلاک ۷</t>
  </si>
  <si>
    <t>09128841171</t>
  </si>
  <si>
    <t>اهواز</t>
  </si>
  <si>
    <t>گلستان خ فرهنگ ۲ ساختمان ترنج ۷ واحد ۴</t>
  </si>
  <si>
    <t>نجفی</t>
  </si>
  <si>
    <t>کافه ارمغان</t>
  </si>
  <si>
    <t>بلوار میرزای شیرازی شرقی روبه روی کوچه هشت باغ ارمغان قسمت کافه</t>
  </si>
  <si>
    <t>09928796024</t>
  </si>
  <si>
    <t>صلح دوست</t>
  </si>
  <si>
    <t>کافه توکیو</t>
  </si>
  <si>
    <t>خیابان مطهری،عرفان ۲۳،روبروی فرعی ۱</t>
  </si>
  <si>
    <t>09176434258</t>
  </si>
  <si>
    <t>خیابان ارم ، کوچه ۱۷ ، فرعی ۱۷/۴ پلاک ۴۰ زنگ ۱</t>
  </si>
  <si>
    <t>امیرمحمد</t>
  </si>
  <si>
    <t>خیابان تهران،کوچه شیرازی،ساختمان مبین،طبقه دوم،واحد دوم</t>
  </si>
  <si>
    <t>موریم</t>
  </si>
  <si>
    <t>پژومان</t>
  </si>
  <si>
    <t>کافه قنادی داریوش</t>
  </si>
  <si>
    <t>خیابان شهید کریمی منتهی به میدان آزادی( خیابان مسجد جامع)</t>
  </si>
  <si>
    <t>09339697256</t>
  </si>
  <si>
    <t>از اینفو کارت قهوه ها دو عدد ارسال شود.</t>
  </si>
  <si>
    <t>میرب زاده</t>
  </si>
  <si>
    <t>یکشنبه 30 اردیبهشت 1403</t>
  </si>
  <si>
    <t>نیایش</t>
  </si>
  <si>
    <t>روزبان</t>
  </si>
  <si>
    <t>کیا کافی گستر</t>
  </si>
  <si>
    <t>09940749771</t>
  </si>
  <si>
    <t>کیوانی</t>
  </si>
  <si>
    <t>شهرک اکباتان، فاز ۲، بلوک ۸، ورودی ۳، طبقه اول، واحد ۲۷۹</t>
  </si>
  <si>
    <t>09351456269</t>
  </si>
  <si>
    <t>هدایتی</t>
  </si>
  <si>
    <t>میدان ونک خیابان ولیعصر خیابان دامن افشار پلاک 55</t>
  </si>
  <si>
    <t>09128369791</t>
  </si>
  <si>
    <t>آرمان</t>
  </si>
  <si>
    <t>دیوسالار</t>
  </si>
  <si>
    <t>بلوار دادمان خیابان گلستان خیابان گستان دوم(غروی) پلاک ۹ زنگ ۲</t>
  </si>
  <si>
    <t>09370268161</t>
  </si>
  <si>
    <t>کوچکی پسیخانی</t>
  </si>
  <si>
    <t>بلوار منظریه - خیابان بهرام - کوچه گلایل - پلاک 14 - واحد 2</t>
  </si>
  <si>
    <t>09112488808</t>
  </si>
  <si>
    <t>صهبا</t>
  </si>
  <si>
    <t>قدوسی</t>
  </si>
  <si>
    <t>کافه لیبرو</t>
  </si>
  <si>
    <t>صفاییه.خیابان ارشاد اسلامی</t>
  </si>
  <si>
    <t>09123622234</t>
  </si>
  <si>
    <t>خدری</t>
  </si>
  <si>
    <t>دهکده المپیک، شهرک لاله، گلستان یکم، پلاک۳۳, واحد ۱</t>
  </si>
  <si>
    <t>09125337669</t>
  </si>
  <si>
    <t>خ تخت طاووس (مطهری) بعد از تقاطع شریعتی - خ شهدا ناجا - خ سلیمی جنوبی - کوچه علایی - پلاک ۲ ط ۱</t>
  </si>
  <si>
    <t>اگر بعد از ساعت 15 ارسال میشه به آدرس دوم بفرستید:</t>
  </si>
  <si>
    <t>هزینه پیشکرایه از کیف پول مشتری پرداخت شده.</t>
  </si>
  <si>
    <t>کافه قنادی نون خامه‌ای</t>
  </si>
  <si>
    <t>میدان هروی. خیابان کاظم موسوی. روبروی خیابان شمشاد. پاساژ هدیش مال. طبقه همکف اول پلاک ۱</t>
  </si>
  <si>
    <t>چورس</t>
  </si>
  <si>
    <t>شهرک نفت،فاز ۵،خیابان آبان ۲،پلاک ۱۲۱۷</t>
  </si>
  <si>
    <t>عادل</t>
  </si>
  <si>
    <t>معروفی</t>
  </si>
  <si>
    <t>کافه گالری آرت</t>
  </si>
  <si>
    <t xml:space="preserve">خیابان انفلاب خیابان رازی تقاطع هاشمی فر نبش بن بست پریناز پلاک 53 </t>
  </si>
  <si>
    <t>09195047376</t>
  </si>
  <si>
    <t>حجازی</t>
  </si>
  <si>
    <t>میدان آرژانتین خ نلسون ماندلا خ شهیدی مرکز خرید رواق فروشگاه ویکتور</t>
  </si>
  <si>
    <t>09397911957</t>
  </si>
  <si>
    <t>رمضانی</t>
  </si>
  <si>
    <t>اتوبان خرازی قبل از سه راه کهندز کوچه 68 پلاک 40</t>
  </si>
  <si>
    <t>09365889425</t>
  </si>
  <si>
    <t>ادامه سفارش شماره 29</t>
  </si>
  <si>
    <t>کافه سپهری</t>
  </si>
  <si>
    <t>میدان فاطمیه خیابان دکتر فاطمی</t>
  </si>
  <si>
    <t>09331373000</t>
  </si>
  <si>
    <t>ازگل، نوبهار جنوبی، فرهنگیان، آرش، برج سپید، طبقه پنجم واحد ۱۹</t>
  </si>
  <si>
    <t>09918746745</t>
  </si>
  <si>
    <t>کوثر</t>
  </si>
  <si>
    <t>رضایی</t>
  </si>
  <si>
    <t>سهروردی جنوبی، کوچه امین‌زاده، پلاک ۲۶، واحد ۲</t>
  </si>
  <si>
    <t>09386855070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</si>
</sst>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sz val="14"/>
      <color theme="8" tint="0.3999755851924192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rgb="FF993366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80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4" fontId="7" fillId="0" borderId="3" xfId="1" applyNumberFormat="1" applyFont="1" applyFill="1" applyBorder="1" applyAlignment="1" applyProtection="1">
      <alignment horizontal="center" vertical="center"/>
      <protection locked="0"/>
    </xf>
    <xf numFmtId="166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4" fontId="10" fillId="0" borderId="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7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7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0" fontId="7" fillId="7" borderId="3" xfId="0" applyFont="1" applyFill="1" applyBorder="1" applyAlignment="1" applyProtection="1">
      <alignment horizontal="center" vertical="center"/>
      <protection locked="0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2" borderId="3" xfId="0" applyNumberFormat="1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 wrapText="1"/>
    </xf>
    <xf numFmtId="1" fontId="14" fillId="0" borderId="3" xfId="0" applyNumberFormat="1" applyFont="1" applyBorder="1" applyAlignment="1" applyProtection="1">
      <alignment horizontal="center" vertical="center"/>
      <protection locked="0"/>
    </xf>
    <xf numFmtId="165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 wrapText="1"/>
    </xf>
    <xf numFmtId="164" fontId="7" fillId="7" borderId="3" xfId="1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 applyProtection="1">
      <alignment horizontal="center" vertical="center"/>
      <protection locked="0"/>
    </xf>
    <xf numFmtId="166" fontId="7" fillId="7" borderId="3" xfId="2" applyNumberFormat="1" applyFont="1" applyFill="1" applyBorder="1" applyAlignment="1">
      <alignment horizontal="center" vertical="center"/>
    </xf>
    <xf numFmtId="49" fontId="7" fillId="7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 applyProtection="1">
      <alignment horizontal="center" vertical="center"/>
      <protection locked="0"/>
    </xf>
    <xf numFmtId="49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 wrapText="1" readingOrder="2"/>
    </xf>
    <xf numFmtId="49" fontId="7" fillId="2" borderId="3" xfId="0" applyNumberFormat="1" applyFont="1" applyFill="1" applyBorder="1" applyAlignment="1">
      <alignment horizontal="center" vertical="center" readingOrder="2"/>
    </xf>
    <xf numFmtId="0" fontId="15" fillId="9" borderId="3" xfId="0" applyFont="1" applyFill="1" applyBorder="1" applyAlignment="1" applyProtection="1">
      <alignment horizontal="center" vertical="center"/>
      <protection locked="0"/>
    </xf>
    <xf numFmtId="0" fontId="15" fillId="9" borderId="3" xfId="0" applyFont="1" applyFill="1" applyBorder="1" applyAlignment="1">
      <alignment horizontal="center" vertical="center" wrapText="1"/>
    </xf>
    <xf numFmtId="0" fontId="15" fillId="9" borderId="3" xfId="0" applyFont="1" applyFill="1" applyBorder="1" applyAlignment="1">
      <alignment horizontal="center" vertical="center"/>
    </xf>
    <xf numFmtId="164" fontId="15" fillId="9" borderId="3" xfId="1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0" fontId="15" fillId="9" borderId="2" xfId="0" applyFont="1" applyFill="1" applyBorder="1" applyAlignment="1">
      <alignment horizontal="center" vertical="center"/>
    </xf>
    <xf numFmtId="164" fontId="15" fillId="9" borderId="3" xfId="1" applyNumberFormat="1" applyFont="1" applyFill="1" applyBorder="1" applyAlignment="1" applyProtection="1">
      <alignment horizontal="center" vertical="center"/>
      <protection locked="0"/>
    </xf>
    <xf numFmtId="0" fontId="15" fillId="9" borderId="4" xfId="0" applyFont="1" applyFill="1" applyBorder="1" applyAlignment="1" applyProtection="1">
      <alignment horizontal="center" vertical="center"/>
      <protection locked="0"/>
    </xf>
    <xf numFmtId="0" fontId="16" fillId="0" borderId="3" xfId="0" applyFont="1" applyBorder="1" applyAlignment="1" applyProtection="1">
      <alignment horizontal="center" vertical="center"/>
      <protection locked="0"/>
    </xf>
    <xf numFmtId="165" fontId="16" fillId="0" borderId="3" xfId="0" applyNumberFormat="1" applyFont="1" applyBorder="1" applyAlignment="1" applyProtection="1">
      <alignment horizontal="center" vertical="center"/>
      <protection locked="0"/>
    </xf>
    <xf numFmtId="0" fontId="16" fillId="0" borderId="3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164" fontId="16" fillId="0" borderId="3" xfId="1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6" fillId="4" borderId="2" xfId="0" applyFont="1" applyFill="1" applyBorder="1" applyAlignment="1">
      <alignment horizontal="center" vertical="center"/>
    </xf>
    <xf numFmtId="164" fontId="16" fillId="0" borderId="3" xfId="1" applyNumberFormat="1" applyFont="1" applyFill="1" applyBorder="1" applyAlignment="1" applyProtection="1">
      <alignment horizontal="center" vertical="center"/>
      <protection locked="0"/>
    </xf>
    <xf numFmtId="49" fontId="16" fillId="0" borderId="3" xfId="0" applyNumberFormat="1" applyFont="1" applyBorder="1" applyAlignment="1">
      <alignment horizontal="center" vertical="center"/>
    </xf>
    <xf numFmtId="49" fontId="16" fillId="0" borderId="3" xfId="0" applyNumberFormat="1" applyFont="1" applyBorder="1" applyAlignment="1" applyProtection="1">
      <alignment horizontal="center" vertical="center"/>
      <protection locked="0"/>
    </xf>
    <xf numFmtId="0" fontId="16" fillId="8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64" fontId="7" fillId="10" borderId="3" xfId="1" applyNumberFormat="1" applyFont="1" applyFill="1" applyBorder="1" applyAlignment="1">
      <alignment horizontal="center" vertical="center"/>
    </xf>
    <xf numFmtId="0" fontId="8" fillId="10" borderId="4" xfId="0" applyFont="1" applyFill="1" applyBorder="1" applyAlignment="1" applyProtection="1">
      <alignment horizontal="center" vertical="center"/>
      <protection locked="0"/>
    </xf>
    <xf numFmtId="0" fontId="7" fillId="10" borderId="2" xfId="0" applyFont="1" applyFill="1" applyBorder="1" applyAlignment="1">
      <alignment horizontal="center" vertical="center"/>
    </xf>
    <xf numFmtId="164" fontId="7" fillId="10" borderId="3" xfId="1" applyNumberFormat="1" applyFont="1" applyFill="1" applyBorder="1" applyAlignment="1" applyProtection="1">
      <alignment horizontal="center" vertical="center"/>
      <protection locked="0"/>
    </xf>
    <xf numFmtId="49" fontId="16" fillId="2" borderId="3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 readingOrder="2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 applyProtection="1">
      <alignment horizontal="center" vertical="center"/>
      <protection locked="0"/>
    </xf>
    <xf numFmtId="0" fontId="7" fillId="8" borderId="2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 applyProtection="1">
      <alignment horizontal="center" vertical="center"/>
      <protection locked="0"/>
    </xf>
    <xf numFmtId="0" fontId="8" fillId="8" borderId="1" xfId="0" applyFont="1" applyFill="1" applyBorder="1" applyAlignment="1" applyProtection="1">
      <alignment horizontal="center" vertical="center"/>
      <protection locked="0"/>
    </xf>
    <xf numFmtId="166" fontId="16" fillId="0" borderId="3" xfId="2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 applyProtection="1">
      <alignment horizontal="center" vertical="center"/>
      <protection locked="0"/>
    </xf>
    <xf numFmtId="1" fontId="16" fillId="0" borderId="3" xfId="0" applyNumberFormat="1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wrapText="1"/>
    </xf>
    <xf numFmtId="49" fontId="17" fillId="0" borderId="3" xfId="0" applyNumberFormat="1" applyFont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 wrapText="1"/>
    </xf>
    <xf numFmtId="0" fontId="7" fillId="0" borderId="7" xfId="0" applyFont="1" applyBorder="1" applyAlignment="1" applyProtection="1">
      <alignment horizontal="center" vertical="center"/>
      <protection locked="0"/>
    </xf>
    <xf numFmtId="166" fontId="7" fillId="0" borderId="7" xfId="2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/>
    </xf>
    <xf numFmtId="0" fontId="9" fillId="0" borderId="7" xfId="0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>
      <alignment horizontal="center" vertical="center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2" borderId="3" xfId="0" applyFont="1" applyFill="1" applyBorder="1" applyAlignment="1" applyProtection="1">
      <alignment horizontal="center" vertical="center"/>
      <protection locked="0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164" fontId="7" fillId="2" borderId="3" xfId="1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>
      <alignment horizontal="center" vertical="center"/>
    </xf>
    <xf numFmtId="164" fontId="7" fillId="2" borderId="3" xfId="1" applyNumberFormat="1" applyFont="1" applyFill="1" applyBorder="1" applyAlignment="1" applyProtection="1">
      <alignment horizontal="center" vertical="center"/>
      <protection locked="0"/>
    </xf>
    <xf numFmtId="164" fontId="7" fillId="0" borderId="1" xfId="1" applyNumberFormat="1" applyFont="1" applyFill="1" applyBorder="1" applyAlignment="1">
      <alignment horizontal="center" vertical="center"/>
    </xf>
    <xf numFmtId="0" fontId="7" fillId="0" borderId="2" xfId="0" applyFont="1" applyBorder="1" applyAlignment="1" applyProtection="1">
      <alignment horizontal="center" vertical="center"/>
      <protection locked="0"/>
    </xf>
    <xf numFmtId="165" fontId="7" fillId="0" borderId="7" xfId="0" applyNumberFormat="1" applyFont="1" applyBorder="1" applyAlignment="1" applyProtection="1">
      <alignment horizontal="center" vertical="center"/>
      <protection locked="0"/>
    </xf>
    <xf numFmtId="165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16" xfId="0" applyFont="1" applyBorder="1" applyAlignment="1" applyProtection="1">
      <alignment horizontal="center" vertical="center"/>
      <protection locked="0"/>
    </xf>
    <xf numFmtId="165" fontId="7" fillId="0" borderId="16" xfId="0" applyNumberFormat="1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66" fontId="7" fillId="0" borderId="7" xfId="2" applyNumberFormat="1" applyFont="1" applyFill="1" applyBorder="1" applyAlignment="1">
      <alignment horizontal="center" vertical="center"/>
    </xf>
    <xf numFmtId="166" fontId="7" fillId="0" borderId="5" xfId="2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6" fontId="7" fillId="0" borderId="8" xfId="2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49" fontId="7" fillId="2" borderId="7" xfId="0" applyNumberFormat="1" applyFont="1" applyFill="1" applyBorder="1" applyAlignment="1">
      <alignment horizontal="center" vertical="center" readingOrder="2"/>
    </xf>
    <xf numFmtId="49" fontId="7" fillId="2" borderId="5" xfId="0" applyNumberFormat="1" applyFont="1" applyFill="1" applyBorder="1" applyAlignment="1">
      <alignment horizontal="center" vertical="center" readingOrder="2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7" xfId="0" applyFont="1" applyBorder="1" applyAlignment="1" applyProtection="1">
      <alignment horizontal="center" vertical="center"/>
      <protection locked="0"/>
    </xf>
    <xf numFmtId="0" fontId="16" fillId="0" borderId="8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49" fontId="16" fillId="0" borderId="7" xfId="0" applyNumberFormat="1" applyFont="1" applyBorder="1" applyAlignment="1">
      <alignment horizontal="center" vertical="center"/>
    </xf>
    <xf numFmtId="49" fontId="16" fillId="0" borderId="8" xfId="0" applyNumberFormat="1" applyFont="1" applyBorder="1" applyAlignment="1">
      <alignment horizontal="center" vertical="center"/>
    </xf>
    <xf numFmtId="49" fontId="16" fillId="0" borderId="5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166" fontId="16" fillId="0" borderId="7" xfId="2" applyNumberFormat="1" applyFont="1" applyFill="1" applyBorder="1" applyAlignment="1">
      <alignment horizontal="center" vertical="center"/>
    </xf>
    <xf numFmtId="166" fontId="16" fillId="0" borderId="8" xfId="2" applyNumberFormat="1" applyFont="1" applyFill="1" applyBorder="1" applyAlignment="1">
      <alignment horizontal="center" vertical="center"/>
    </xf>
    <xf numFmtId="166" fontId="16" fillId="0" borderId="5" xfId="2" applyNumberFormat="1" applyFont="1" applyFill="1" applyBorder="1" applyAlignment="1">
      <alignment horizontal="center" vertical="center"/>
    </xf>
    <xf numFmtId="1" fontId="16" fillId="0" borderId="7" xfId="0" applyNumberFormat="1" applyFont="1" applyBorder="1" applyAlignment="1" applyProtection="1">
      <alignment horizontal="center" vertical="center"/>
      <protection locked="0"/>
    </xf>
    <xf numFmtId="1" fontId="16" fillId="0" borderId="8" xfId="0" applyNumberFormat="1" applyFont="1" applyBorder="1" applyAlignment="1" applyProtection="1">
      <alignment horizontal="center" vertical="center"/>
      <protection locked="0"/>
    </xf>
    <xf numFmtId="1" fontId="16" fillId="0" borderId="5" xfId="0" applyNumberFormat="1" applyFont="1" applyBorder="1" applyAlignment="1" applyProtection="1">
      <alignment horizontal="center" vertical="center"/>
      <protection locked="0"/>
    </xf>
    <xf numFmtId="165" fontId="8" fillId="9" borderId="1" xfId="0" applyNumberFormat="1" applyFont="1" applyFill="1" applyBorder="1" applyAlignment="1" applyProtection="1">
      <alignment horizontal="center" vertical="center"/>
      <protection locked="0"/>
    </xf>
    <xf numFmtId="165" fontId="8" fillId="9" borderId="9" xfId="0" applyNumberFormat="1" applyFont="1" applyFill="1" applyBorder="1" applyAlignment="1" applyProtection="1">
      <alignment horizontal="center" vertical="center"/>
      <protection locked="0"/>
    </xf>
    <xf numFmtId="165" fontId="8" fillId="9" borderId="2" xfId="0" applyNumberFormat="1" applyFont="1" applyFill="1" applyBorder="1" applyAlignment="1" applyProtection="1">
      <alignment horizontal="center" vertical="center"/>
      <protection locked="0"/>
    </xf>
    <xf numFmtId="166" fontId="8" fillId="9" borderId="1" xfId="2" applyNumberFormat="1" applyFont="1" applyFill="1" applyBorder="1" applyAlignment="1">
      <alignment horizontal="center" vertical="center"/>
    </xf>
    <xf numFmtId="166" fontId="8" fillId="9" borderId="9" xfId="2" applyNumberFormat="1" applyFont="1" applyFill="1" applyBorder="1" applyAlignment="1">
      <alignment horizontal="center" vertical="center"/>
    </xf>
    <xf numFmtId="166" fontId="8" fillId="9" borderId="2" xfId="2" applyNumberFormat="1" applyFont="1" applyFill="1" applyBorder="1" applyAlignment="1">
      <alignment horizontal="center" vertical="center"/>
    </xf>
    <xf numFmtId="1" fontId="6" fillId="7" borderId="7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16" fillId="2" borderId="7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 readingOrder="2"/>
    </xf>
    <xf numFmtId="165" fontId="7" fillId="7" borderId="1" xfId="0" applyNumberFormat="1" applyFont="1" applyFill="1" applyBorder="1" applyAlignment="1" applyProtection="1">
      <alignment horizontal="center" vertical="center"/>
      <protection locked="0"/>
    </xf>
    <xf numFmtId="165" fontId="7" fillId="7" borderId="9" xfId="0" applyNumberFormat="1" applyFont="1" applyFill="1" applyBorder="1" applyAlignment="1" applyProtection="1">
      <alignment horizontal="center" vertical="center"/>
      <protection locked="0"/>
    </xf>
    <xf numFmtId="165" fontId="7" fillId="7" borderId="2" xfId="0" applyNumberFormat="1" applyFont="1" applyFill="1" applyBorder="1" applyAlignment="1" applyProtection="1">
      <alignment horizontal="center" vertical="center"/>
      <protection locked="0"/>
    </xf>
    <xf numFmtId="166" fontId="7" fillId="7" borderId="1" xfId="2" applyNumberFormat="1" applyFont="1" applyFill="1" applyBorder="1" applyAlignment="1">
      <alignment horizontal="center" vertical="center"/>
    </xf>
    <xf numFmtId="166" fontId="7" fillId="7" borderId="9" xfId="2" applyNumberFormat="1" applyFont="1" applyFill="1" applyBorder="1" applyAlignment="1">
      <alignment horizontal="center" vertical="center"/>
    </xf>
    <xf numFmtId="166" fontId="7" fillId="7" borderId="2" xfId="2" applyNumberFormat="1" applyFont="1" applyFill="1" applyBorder="1" applyAlignment="1">
      <alignment horizontal="center" vertical="center"/>
    </xf>
    <xf numFmtId="166" fontId="7" fillId="2" borderId="4" xfId="2" applyNumberFormat="1" applyFont="1" applyFill="1" applyBorder="1" applyAlignment="1">
      <alignment horizontal="center" vertical="center"/>
    </xf>
    <xf numFmtId="166" fontId="7" fillId="2" borderId="6" xfId="2" applyNumberFormat="1" applyFont="1" applyFill="1" applyBorder="1" applyAlignment="1">
      <alignment horizontal="center" vertical="center"/>
    </xf>
    <xf numFmtId="166" fontId="7" fillId="2" borderId="10" xfId="2" applyNumberFormat="1" applyFont="1" applyFill="1" applyBorder="1" applyAlignment="1">
      <alignment horizontal="center" vertical="center"/>
    </xf>
    <xf numFmtId="166" fontId="7" fillId="2" borderId="14" xfId="2" applyNumberFormat="1" applyFont="1" applyFill="1" applyBorder="1" applyAlignment="1">
      <alignment horizontal="center" vertical="center"/>
    </xf>
    <xf numFmtId="166" fontId="7" fillId="2" borderId="0" xfId="2" applyNumberFormat="1" applyFont="1" applyFill="1" applyBorder="1" applyAlignment="1">
      <alignment horizontal="center" vertical="center"/>
    </xf>
    <xf numFmtId="166" fontId="7" fillId="2" borderId="15" xfId="2" applyNumberFormat="1" applyFont="1" applyFill="1" applyBorder="1" applyAlignment="1">
      <alignment horizontal="center" vertical="center"/>
    </xf>
    <xf numFmtId="166" fontId="7" fillId="2" borderId="11" xfId="2" applyNumberFormat="1" applyFont="1" applyFill="1" applyBorder="1" applyAlignment="1">
      <alignment horizontal="center" vertical="center"/>
    </xf>
    <xf numFmtId="166" fontId="7" fillId="2" borderId="12" xfId="2" applyNumberFormat="1" applyFont="1" applyFill="1" applyBorder="1" applyAlignment="1">
      <alignment horizontal="center" vertical="center"/>
    </xf>
    <xf numFmtId="166" fontId="7" fillId="2" borderId="13" xfId="2" applyNumberFormat="1" applyFont="1" applyFill="1" applyBorder="1" applyAlignment="1">
      <alignment horizontal="center" vertical="center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5" xfId="0" applyFont="1" applyFill="1" applyBorder="1" applyAlignment="1" applyProtection="1">
      <alignment horizontal="center" vertical="center"/>
      <protection locked="0"/>
    </xf>
    <xf numFmtId="1" fontId="7" fillId="4" borderId="7" xfId="0" applyNumberFormat="1" applyFont="1" applyFill="1" applyBorder="1" applyAlignment="1" applyProtection="1">
      <alignment horizontal="center" vertical="center"/>
      <protection locked="0"/>
    </xf>
    <xf numFmtId="1" fontId="7" fillId="4" borderId="5" xfId="0" applyNumberFormat="1" applyFont="1" applyFill="1" applyBorder="1" applyAlignment="1" applyProtection="1">
      <alignment horizontal="center" vertical="center"/>
      <protection locked="0"/>
    </xf>
    <xf numFmtId="49" fontId="16" fillId="2" borderId="8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166" fontId="7" fillId="2" borderId="1" xfId="2" applyNumberFormat="1" applyFont="1" applyFill="1" applyBorder="1" applyAlignment="1">
      <alignment horizontal="center" vertical="center"/>
    </xf>
    <xf numFmtId="166" fontId="7" fillId="2" borderId="9" xfId="2" applyNumberFormat="1" applyFont="1" applyFill="1" applyBorder="1" applyAlignment="1">
      <alignment horizontal="center" vertical="center"/>
    </xf>
    <xf numFmtId="166" fontId="7" fillId="2" borderId="2" xfId="2" applyNumberFormat="1" applyFont="1" applyFill="1" applyBorder="1" applyAlignment="1">
      <alignment horizontal="center" vertical="center"/>
    </xf>
    <xf numFmtId="0" fontId="7" fillId="7" borderId="3" xfId="0" applyFont="1" applyFill="1" applyBorder="1" applyAlignment="1" applyProtection="1">
      <alignment horizontal="center" vertical="center"/>
      <protection locked="0"/>
    </xf>
    <xf numFmtId="49" fontId="17" fillId="0" borderId="7" xfId="0" applyNumberFormat="1" applyFont="1" applyBorder="1" applyAlignment="1" applyProtection="1">
      <alignment horizontal="center" vertical="center"/>
      <protection locked="0"/>
    </xf>
    <xf numFmtId="49" fontId="17" fillId="0" borderId="8" xfId="0" applyNumberFormat="1" applyFont="1" applyBorder="1" applyAlignment="1" applyProtection="1">
      <alignment horizontal="center" vertical="center"/>
      <protection locked="0"/>
    </xf>
    <xf numFmtId="49" fontId="17" fillId="0" borderId="5" xfId="0" applyNumberFormat="1" applyFont="1" applyBorder="1" applyAlignment="1" applyProtection="1">
      <alignment horizontal="center" vertical="center"/>
      <protection locked="0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18" fillId="2" borderId="7" xfId="0" applyNumberFormat="1" applyFont="1" applyFill="1" applyBorder="1" applyAlignment="1">
      <alignment horizontal="center" vertical="center" wrapText="1"/>
    </xf>
    <xf numFmtId="49" fontId="18" fillId="2" borderId="5" xfId="0" applyNumberFormat="1" applyFont="1" applyFill="1" applyBorder="1" applyAlignment="1">
      <alignment horizontal="center" vertical="center" wrapText="1"/>
    </xf>
    <xf numFmtId="49" fontId="7" fillId="2" borderId="10" xfId="0" applyNumberFormat="1" applyFont="1" applyFill="1" applyBorder="1" applyAlignment="1">
      <alignment horizontal="center" vertical="center"/>
    </xf>
    <xf numFmtId="49" fontId="7" fillId="2" borderId="15" xfId="0" applyNumberFormat="1" applyFont="1" applyFill="1" applyBorder="1" applyAlignment="1">
      <alignment horizontal="center" vertical="center"/>
    </xf>
    <xf numFmtId="49" fontId="7" fillId="2" borderId="13" xfId="0" applyNumberFormat="1" applyFont="1" applyFill="1" applyBorder="1" applyAlignment="1">
      <alignment horizontal="center" vertical="center"/>
    </xf>
    <xf numFmtId="166" fontId="7" fillId="0" borderId="17" xfId="2" applyNumberFormat="1" applyFont="1" applyFill="1" applyBorder="1" applyAlignment="1">
      <alignment horizontal="center" vertical="center"/>
    </xf>
    <xf numFmtId="166" fontId="7" fillId="0" borderId="18" xfId="2" applyNumberFormat="1" applyFont="1" applyFill="1" applyBorder="1" applyAlignment="1">
      <alignment horizontal="center" vertical="center"/>
    </xf>
    <xf numFmtId="166" fontId="7" fillId="0" borderId="19" xfId="2" applyNumberFormat="1" applyFont="1" applyFill="1" applyBorder="1" applyAlignment="1">
      <alignment horizontal="center" vertical="center"/>
    </xf>
    <xf numFmtId="0" fontId="7" fillId="0" borderId="16" xfId="0" applyFont="1" applyBorder="1" applyAlignment="1" applyProtection="1">
      <alignment horizontal="center" vertical="center"/>
      <protection locked="0"/>
    </xf>
    <xf numFmtId="1" fontId="7" fillId="0" borderId="16" xfId="0" applyNumberFormat="1" applyFont="1" applyBorder="1" applyAlignment="1" applyProtection="1">
      <alignment horizontal="center" vertical="center"/>
      <protection locked="0"/>
    </xf>
    <xf numFmtId="0" fontId="7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166" fontId="7" fillId="0" borderId="16" xfId="2" applyNumberFormat="1" applyFont="1" applyFill="1" applyBorder="1" applyAlignment="1">
      <alignment horizontal="center" vertical="center"/>
    </xf>
    <xf numFmtId="49" fontId="7" fillId="0" borderId="16" xfId="0" applyNumberFormat="1" applyFont="1" applyBorder="1" applyAlignment="1">
      <alignment horizontal="center" vertical="center"/>
    </xf>
    <xf numFmtId="0" fontId="9" fillId="0" borderId="16" xfId="0" applyFont="1" applyBorder="1" applyAlignment="1" applyProtection="1">
      <alignment horizontal="center" vertical="center"/>
      <protection locked="0"/>
    </xf>
    <xf numFmtId="0" fontId="7" fillId="0" borderId="3" xfId="0" applyFont="1" applyFill="1" applyBorder="1" applyAlignment="1" applyProtection="1">
      <alignment horizontal="center" vertical="center"/>
      <protection locked="0"/>
    </xf>
    <xf numFmtId="1" fontId="7" fillId="0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Currency" xfId="2" builtinId="4"/>
    <cellStyle name="Normal" xfId="0" builtinId="0"/>
  </cellStyles>
  <dxfs count="185"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993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7;&#1601;&#1575;&#1585;&#1588;&#1575;&#1578;%20&#1705;&#1575;&#1604;&#1575;.xlsx" TargetMode="External"/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604;&#1740;&#1587;&#1578;%20&#1605;&#1581;&#1589;&#1608;&#1604;&#1575;&#1578;%20&#1575;&#1585;&#1583;&#1740;&#1576;&#1607;&#1588;&#1578;%20140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لیست محصولات 1402"/>
      <sheetName val="لیست محصولات اردیبهشت ۱۴۰۳"/>
      <sheetName val="Sheet1"/>
    </sheetNames>
    <sheetDataSet>
      <sheetData sheetId="0"/>
      <sheetData sheetId="1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3325.1</v>
          </cell>
          <cell r="C2" t="str">
            <v>راتناگری | Ratnagiri</v>
          </cell>
          <cell r="D2" t="str">
            <v>قهوه</v>
          </cell>
          <cell r="E2" t="str">
            <v>X Series</v>
          </cell>
          <cell r="F2">
            <v>150</v>
          </cell>
          <cell r="G2">
            <v>4250000</v>
          </cell>
        </row>
        <row r="3">
          <cell r="B3">
            <v>3325.2</v>
          </cell>
          <cell r="C3" t="str">
            <v>راتناگری | Ratnagiri</v>
          </cell>
          <cell r="D3" t="str">
            <v>قهوه</v>
          </cell>
          <cell r="E3" t="str">
            <v>X Series</v>
          </cell>
          <cell r="F3">
            <v>750</v>
          </cell>
          <cell r="G3">
            <v>20700000</v>
          </cell>
        </row>
        <row r="4">
          <cell r="B4">
            <v>3325.3</v>
          </cell>
          <cell r="C4" t="str">
            <v>راتناگری | Ratnagiri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1250000</v>
          </cell>
        </row>
        <row r="5">
          <cell r="B5">
            <v>3326.1</v>
          </cell>
          <cell r="C5" t="str">
            <v>میاگروس | Milagros</v>
          </cell>
          <cell r="D5" t="str">
            <v>قهوه</v>
          </cell>
          <cell r="E5" t="str">
            <v>X Series</v>
          </cell>
          <cell r="F5">
            <v>150</v>
          </cell>
          <cell r="G5">
            <v>3750000</v>
          </cell>
        </row>
        <row r="6">
          <cell r="B6">
            <v>3326.2</v>
          </cell>
          <cell r="C6" t="str">
            <v>میاگروس | Milagros</v>
          </cell>
          <cell r="D6" t="str">
            <v>قهوه</v>
          </cell>
          <cell r="E6" t="str">
            <v>X Series</v>
          </cell>
          <cell r="F6">
            <v>750</v>
          </cell>
          <cell r="G6">
            <v>18150000</v>
          </cell>
        </row>
        <row r="7">
          <cell r="B7">
            <v>3326.3</v>
          </cell>
          <cell r="C7" t="str">
            <v>میاگروس | Milagros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1100000</v>
          </cell>
        </row>
        <row r="8">
          <cell r="B8">
            <v>5522.1</v>
          </cell>
          <cell r="C8" t="str">
            <v>تامارا | Tamara</v>
          </cell>
          <cell r="D8" t="str">
            <v>قهوه</v>
          </cell>
          <cell r="E8" t="str">
            <v>X Series</v>
          </cell>
          <cell r="F8">
            <v>150</v>
          </cell>
          <cell r="G8">
            <v>2600000</v>
          </cell>
        </row>
        <row r="9">
          <cell r="B9">
            <v>5522.2</v>
          </cell>
          <cell r="C9" t="str">
            <v>تامارا | Tamara</v>
          </cell>
          <cell r="D9" t="str">
            <v>قهوه</v>
          </cell>
          <cell r="E9" t="str">
            <v>X Series</v>
          </cell>
          <cell r="F9">
            <v>750</v>
          </cell>
          <cell r="G9">
            <v>12450000</v>
          </cell>
        </row>
        <row r="10">
          <cell r="B10"/>
          <cell r="C10" t="e">
            <v>#N/A</v>
          </cell>
          <cell r="D10" t="str">
            <v>قهوه</v>
          </cell>
          <cell r="E10" t="str">
            <v>X Series</v>
          </cell>
          <cell r="F10">
            <v>40</v>
          </cell>
          <cell r="G10" t="e">
            <v>#N/A</v>
          </cell>
        </row>
        <row r="11">
          <cell r="B11"/>
          <cell r="C11" t="e">
            <v>#N/A</v>
          </cell>
          <cell r="D11" t="str">
            <v>قهوه</v>
          </cell>
          <cell r="E11" t="str">
            <v>X Series</v>
          </cell>
          <cell r="F11">
            <v>80</v>
          </cell>
          <cell r="G11" t="e">
            <v>#N/A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>
            <v>80</v>
          </cell>
          <cell r="G12" t="e">
            <v>#N/A</v>
          </cell>
        </row>
        <row r="13">
          <cell r="B13"/>
          <cell r="C13" t="e">
            <v>#N/A</v>
          </cell>
          <cell r="D13" t="str">
            <v>قهوه</v>
          </cell>
          <cell r="E13" t="str">
            <v>X Series</v>
          </cell>
          <cell r="F13">
            <v>40</v>
          </cell>
          <cell r="G13" t="e">
            <v>#N/A</v>
          </cell>
        </row>
        <row r="14">
          <cell r="B14"/>
          <cell r="C14" t="e">
            <v>#N/A</v>
          </cell>
          <cell r="D14" t="str">
            <v>قهوه</v>
          </cell>
          <cell r="E14" t="str">
            <v>X Series</v>
          </cell>
          <cell r="F14">
            <v>80</v>
          </cell>
          <cell r="G14" t="e">
            <v>#N/A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>
            <v>80</v>
          </cell>
          <cell r="G15" t="e">
            <v>#N/A</v>
          </cell>
        </row>
        <row r="16">
          <cell r="B16"/>
          <cell r="C16" t="e">
            <v>#N/A</v>
          </cell>
          <cell r="D16" t="str">
            <v>قهوه</v>
          </cell>
          <cell r="E16" t="str">
            <v>X Series</v>
          </cell>
          <cell r="F16">
            <v>40</v>
          </cell>
          <cell r="G16" t="e">
            <v>#N/A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/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/>
          <cell r="D24"/>
          <cell r="E24"/>
          <cell r="F24"/>
          <cell r="G24" t="e">
            <v>#N/A</v>
          </cell>
        </row>
        <row r="25">
          <cell r="B25"/>
          <cell r="C25"/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/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/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/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/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/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/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/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/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/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/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/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/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/>
          <cell r="D38"/>
          <cell r="E38"/>
          <cell r="F38"/>
          <cell r="G38" t="e">
            <v>#N/A</v>
          </cell>
        </row>
        <row r="39">
          <cell r="B39">
            <v>3311.1</v>
          </cell>
          <cell r="C39" t="str">
            <v>فوجی | Rwanda Fugi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3050000</v>
          </cell>
        </row>
        <row r="40">
          <cell r="B40">
            <v>3311.2</v>
          </cell>
          <cell r="C40" t="str">
            <v>فوجی | Rwanda Fugi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14700000</v>
          </cell>
        </row>
        <row r="41">
          <cell r="B41">
            <v>3311.3</v>
          </cell>
          <cell r="C41" t="str">
            <v>فوجی | Rwanda Fugi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950000</v>
          </cell>
        </row>
        <row r="42">
          <cell r="B42">
            <v>3316.1</v>
          </cell>
          <cell r="C42" t="str">
            <v>کیاوامورورو | Kiawamururu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4000000</v>
          </cell>
        </row>
        <row r="43">
          <cell r="B43">
            <v>3316.2</v>
          </cell>
          <cell r="C43" t="str">
            <v>کیاوامورورو | Kiawamururu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19350000</v>
          </cell>
        </row>
        <row r="44">
          <cell r="B44">
            <v>3316.3</v>
          </cell>
          <cell r="C44" t="str">
            <v>کیاوامورورو | Kiawamururu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1200000</v>
          </cell>
        </row>
        <row r="45">
          <cell r="B45">
            <v>3317.1</v>
          </cell>
          <cell r="C45" t="str">
            <v>ماسیمبا | Masimba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4000000</v>
          </cell>
        </row>
        <row r="46">
          <cell r="B46">
            <v>3317.2</v>
          </cell>
          <cell r="C46" t="str">
            <v>ماسیمبا | Masimba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19350000</v>
          </cell>
        </row>
        <row r="47">
          <cell r="B47">
            <v>3317.3</v>
          </cell>
          <cell r="C47" t="str">
            <v>ماسیمبا | Masimba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1200000</v>
          </cell>
        </row>
        <row r="48">
          <cell r="B48">
            <v>3318.1</v>
          </cell>
          <cell r="C48" t="str">
            <v>ال جاردین | El Jardin</v>
          </cell>
          <cell r="D48" t="str">
            <v>قهوه</v>
          </cell>
          <cell r="E48" t="str">
            <v>A Series</v>
          </cell>
          <cell r="F48">
            <v>150</v>
          </cell>
          <cell r="G48">
            <v>4150000</v>
          </cell>
        </row>
        <row r="49">
          <cell r="B49">
            <v>3318.2</v>
          </cell>
          <cell r="C49" t="str">
            <v>ال جاردین | El Jardin</v>
          </cell>
          <cell r="D49" t="str">
            <v>قهوه</v>
          </cell>
          <cell r="E49" t="str">
            <v>A Series</v>
          </cell>
          <cell r="F49">
            <v>750</v>
          </cell>
          <cell r="G49">
            <v>20100000</v>
          </cell>
        </row>
        <row r="50">
          <cell r="B50">
            <v>3318.3</v>
          </cell>
          <cell r="C50" t="str">
            <v>ال جاردین | El Jardin</v>
          </cell>
          <cell r="D50" t="str">
            <v>قهوه</v>
          </cell>
          <cell r="E50" t="str">
            <v>A Series</v>
          </cell>
          <cell r="F50">
            <v>40</v>
          </cell>
          <cell r="G50">
            <v>1250000</v>
          </cell>
        </row>
        <row r="51">
          <cell r="B51"/>
          <cell r="C51"/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/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/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/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/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/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/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/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/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/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/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/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/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/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/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/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/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/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1750000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8200000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41600000</v>
          </cell>
        </row>
        <row r="72">
          <cell r="B72"/>
          <cell r="C72"/>
          <cell r="D72" t="str">
            <v>قهوه</v>
          </cell>
          <cell r="E72" t="str">
            <v>V Series</v>
          </cell>
          <cell r="F72"/>
          <cell r="G72" t="e">
            <v>#N/A</v>
          </cell>
        </row>
        <row r="73">
          <cell r="B73"/>
          <cell r="C73"/>
          <cell r="D73" t="str">
            <v>قهوه</v>
          </cell>
          <cell r="E73" t="str">
            <v>V Series</v>
          </cell>
          <cell r="F73">
            <v>150</v>
          </cell>
          <cell r="G73" t="e">
            <v>#N/A</v>
          </cell>
        </row>
        <row r="74">
          <cell r="B74"/>
          <cell r="C74"/>
          <cell r="D74" t="str">
            <v>قهوه</v>
          </cell>
          <cell r="E74" t="str">
            <v>V Series</v>
          </cell>
          <cell r="F74">
            <v>750</v>
          </cell>
          <cell r="G74" t="e">
            <v>#N/A</v>
          </cell>
        </row>
        <row r="75">
          <cell r="B75"/>
          <cell r="C75"/>
          <cell r="D75" t="str">
            <v>قهوه</v>
          </cell>
          <cell r="E75" t="str">
            <v>V Series</v>
          </cell>
          <cell r="F75"/>
          <cell r="G75" t="e">
            <v>#N/A</v>
          </cell>
        </row>
        <row r="76">
          <cell r="B76"/>
          <cell r="C76"/>
          <cell r="D76" t="str">
            <v>قهوه</v>
          </cell>
          <cell r="E76" t="str">
            <v>V Series</v>
          </cell>
          <cell r="F76">
            <v>150</v>
          </cell>
          <cell r="G76" t="e">
            <v>#N/A</v>
          </cell>
        </row>
        <row r="77">
          <cell r="B77"/>
          <cell r="C77"/>
          <cell r="D77" t="str">
            <v>قهوه</v>
          </cell>
          <cell r="E77" t="str">
            <v>V Series</v>
          </cell>
          <cell r="F77">
            <v>750</v>
          </cell>
          <cell r="G77" t="e">
            <v>#N/A</v>
          </cell>
        </row>
        <row r="78">
          <cell r="B78"/>
          <cell r="C78"/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/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/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5519.1</v>
          </cell>
          <cell r="C81" t="str">
            <v>سرادو میناس | Brazil Cerrado de Minas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1700000</v>
          </cell>
        </row>
        <row r="82">
          <cell r="B82">
            <v>5519.2</v>
          </cell>
          <cell r="C82" t="str">
            <v>سرادو میناس | Brazil Cerrado de Minas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8050000</v>
          </cell>
        </row>
        <row r="83">
          <cell r="B83">
            <v>5519.3</v>
          </cell>
          <cell r="C83" t="str">
            <v>سرادو میناس | Brazil Cerrado de Minas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40800000</v>
          </cell>
        </row>
        <row r="84">
          <cell r="B84"/>
          <cell r="C84"/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2500000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11850000</v>
          </cell>
        </row>
        <row r="87">
          <cell r="B87"/>
          <cell r="C87"/>
          <cell r="D87" t="str">
            <v>قهوه</v>
          </cell>
          <cell r="E87" t="str">
            <v>A Series</v>
          </cell>
          <cell r="F87">
            <v>150</v>
          </cell>
          <cell r="G87" t="e">
            <v>#N/A</v>
          </cell>
        </row>
        <row r="88">
          <cell r="B88"/>
          <cell r="C88"/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/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/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/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5521.1</v>
          </cell>
          <cell r="C92" t="str">
            <v xml:space="preserve">Ethiopia Sidama |اتیوپی سیداما    </v>
          </cell>
          <cell r="D92" t="str">
            <v>قهوه</v>
          </cell>
          <cell r="E92" t="str">
            <v>V Series</v>
          </cell>
          <cell r="F92">
            <v>150</v>
          </cell>
          <cell r="G92" t="str">
            <v>تست</v>
          </cell>
        </row>
        <row r="93">
          <cell r="B93">
            <v>5521.2</v>
          </cell>
          <cell r="C93" t="str">
            <v xml:space="preserve">Ethiopia Sidama |اتیوپی سیداما    </v>
          </cell>
          <cell r="D93" t="str">
            <v>قهوه</v>
          </cell>
          <cell r="E93" t="str">
            <v>V Series</v>
          </cell>
          <cell r="F93">
            <v>750</v>
          </cell>
          <cell r="G93">
            <v>8150000</v>
          </cell>
        </row>
        <row r="94">
          <cell r="B94">
            <v>5521.3</v>
          </cell>
          <cell r="C94" t="str">
            <v xml:space="preserve">Ethiopia Sidama |اتیوپی سیداما    </v>
          </cell>
          <cell r="D94" t="str">
            <v>قهوه</v>
          </cell>
          <cell r="E94" t="str">
            <v>V Series</v>
          </cell>
          <cell r="F94">
            <v>4000</v>
          </cell>
          <cell r="G94">
            <v>41200000</v>
          </cell>
        </row>
        <row r="95">
          <cell r="B95"/>
          <cell r="C95"/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/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/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/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/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/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 t="str">
            <v>هوآنکایو | Peru Huancayo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1800000</v>
          </cell>
        </row>
        <row r="102">
          <cell r="B102">
            <v>5518.2</v>
          </cell>
          <cell r="C102" t="str">
            <v>هوآنکایو | Peru Huancayo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8300000</v>
          </cell>
        </row>
        <row r="103">
          <cell r="B103">
            <v>5518.3</v>
          </cell>
          <cell r="C103" t="str">
            <v>هوآنکایو | Peru Huancayo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42000000</v>
          </cell>
        </row>
        <row r="104">
          <cell r="B104"/>
          <cell r="C104"/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/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 t="str">
            <v>هامبلا(رست دمی) | Hambella( Filter Roast)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2500000</v>
          </cell>
        </row>
        <row r="110">
          <cell r="B110">
            <v>5511.22</v>
          </cell>
          <cell r="C110" t="str">
            <v>هامبلا(رست دمی) | Hambella( Filter Roast)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11850000</v>
          </cell>
        </row>
        <row r="111">
          <cell r="B111"/>
          <cell r="C111"/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3324.1</v>
          </cell>
          <cell r="C113" t="str">
            <v>التو کوکوزه | Elto Kokose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6700000</v>
          </cell>
        </row>
        <row r="114">
          <cell r="B114">
            <v>3324.2</v>
          </cell>
          <cell r="C114" t="str">
            <v>التو کوکوزه | Elto Kokose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32850000</v>
          </cell>
        </row>
        <row r="115">
          <cell r="B115">
            <v>3324.3</v>
          </cell>
          <cell r="C115" t="str">
            <v>التو کوکوزه | Elto Kokose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1900000</v>
          </cell>
        </row>
        <row r="116">
          <cell r="B116">
            <v>3322.1</v>
          </cell>
          <cell r="C116" t="str">
            <v>هاماشو | Hamasho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5800000</v>
          </cell>
        </row>
        <row r="117">
          <cell r="B117">
            <v>3322.2</v>
          </cell>
          <cell r="C117" t="str">
            <v>هاماشو | Hamasho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28350000</v>
          </cell>
        </row>
        <row r="118">
          <cell r="B118">
            <v>3322.3</v>
          </cell>
          <cell r="C118" t="str">
            <v>هاماشو | Hamasho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1650000</v>
          </cell>
        </row>
        <row r="119">
          <cell r="B119">
            <v>3323.1</v>
          </cell>
          <cell r="C119" t="str">
            <v>سرزا | La Cereza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6300000</v>
          </cell>
        </row>
        <row r="120">
          <cell r="B120">
            <v>3323.2</v>
          </cell>
          <cell r="C120" t="str">
            <v>سرزا | La Cereza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30900000</v>
          </cell>
        </row>
        <row r="121">
          <cell r="B121">
            <v>3323.3</v>
          </cell>
          <cell r="C121" t="str">
            <v>سرزا | La Cereza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1800000</v>
          </cell>
        </row>
        <row r="122">
          <cell r="B122">
            <v>3321.1</v>
          </cell>
          <cell r="C122" t="str">
            <v>ال‌کورو | El Chorro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4700000</v>
          </cell>
        </row>
        <row r="123">
          <cell r="B123">
            <v>3321.2</v>
          </cell>
          <cell r="C123" t="str">
            <v>ال‌کورو | El Chorro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22800000</v>
          </cell>
        </row>
        <row r="124">
          <cell r="B124">
            <v>3321.3</v>
          </cell>
          <cell r="C124" t="str">
            <v>ال‌کورو | El Chorro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1400000</v>
          </cell>
        </row>
        <row r="125">
          <cell r="B125">
            <v>1123.0999999999999</v>
          </cell>
          <cell r="C125" t="str">
            <v>ال‌ پارایسو ۹۲ ویلتون | El Paraiso 92 Wilton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4800000</v>
          </cell>
        </row>
        <row r="126">
          <cell r="B126"/>
          <cell r="C126"/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 t="str">
            <v>ال‌ پارایسو ۹۲ ویلتون | El Paraiso 92 Wilton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2500000</v>
          </cell>
        </row>
        <row r="128">
          <cell r="B128">
            <v>1126.0999999999999</v>
          </cell>
          <cell r="C128" t="str">
            <v>دبورا نیروانا | Deborah Nirvana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16600000</v>
          </cell>
        </row>
        <row r="129">
          <cell r="B129"/>
          <cell r="C129"/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 t="str">
            <v>دبورا نیروانا | Deborah Nirvana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8400000</v>
          </cell>
        </row>
        <row r="131">
          <cell r="B131">
            <v>1125.0999999999999</v>
          </cell>
          <cell r="C131" t="str">
            <v>بنجامین دیانوس | Benjamin De Dianous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11000000</v>
          </cell>
        </row>
        <row r="132">
          <cell r="B132"/>
          <cell r="C132"/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 t="str">
            <v>بنجامین دیانوس | Benjamin De Dianous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5600000</v>
          </cell>
        </row>
        <row r="134">
          <cell r="B134">
            <v>1124.0999999999999</v>
          </cell>
          <cell r="C134" t="str">
            <v>دهکده آلو | Alo Village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6000000</v>
          </cell>
        </row>
        <row r="135">
          <cell r="B135"/>
          <cell r="C135"/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 t="str">
            <v>دهکده آلو | Alo Village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3100000</v>
          </cell>
        </row>
        <row r="137">
          <cell r="B137">
            <v>1127.0999999999999</v>
          </cell>
          <cell r="C137" t="str">
            <v>سولداد | Soledad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4900000</v>
          </cell>
        </row>
        <row r="138">
          <cell r="B138"/>
          <cell r="C138"/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 t="str">
            <v>سولداد | Soledad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2550000</v>
          </cell>
        </row>
        <row r="140">
          <cell r="B140">
            <v>1129.0999999999999</v>
          </cell>
          <cell r="C140" t="str">
            <v>جانسون | Janson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9900000</v>
          </cell>
        </row>
        <row r="141">
          <cell r="B141"/>
          <cell r="C141"/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 t="str">
            <v>جانسون | Janson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5050000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/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 t="str">
            <v>لا ناتورا | La Natura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5500000</v>
          </cell>
        </row>
        <row r="147">
          <cell r="B147"/>
          <cell r="C147"/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 t="str">
            <v>لا ناتورا | La Natura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2850000</v>
          </cell>
        </row>
        <row r="149">
          <cell r="B149">
            <v>1118.0999999999999</v>
          </cell>
          <cell r="C149" t="str">
            <v>گرانجا | Granja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7500000</v>
          </cell>
        </row>
        <row r="150">
          <cell r="B150"/>
          <cell r="C150"/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 t="str">
            <v>گرانجا | Granja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3850000</v>
          </cell>
        </row>
        <row r="152">
          <cell r="B152"/>
          <cell r="C152"/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/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/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/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/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/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/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/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/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/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/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/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/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/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/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/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/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/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/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/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/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/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/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/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/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/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/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/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/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/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/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/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/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/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/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/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/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/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/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/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/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/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/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/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/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/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/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/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/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/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/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/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/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/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/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/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/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/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/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/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/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/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/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/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/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/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/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/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/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/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/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/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/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/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/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/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/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/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/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/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/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/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/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/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/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/>
          <cell r="D237"/>
          <cell r="E237"/>
          <cell r="F237" t="str">
            <v>-</v>
          </cell>
          <cell r="G237" t="e">
            <v>#N/A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Sheet1"/>
      <sheetName val="لیست محصولات اردیبهشت 1403"/>
      <sheetName val="1"/>
      <sheetName val="2"/>
      <sheetName val="3"/>
      <sheetName val="4"/>
      <sheetName val="5"/>
      <sheetName val="6"/>
      <sheetName val="8"/>
      <sheetName val="9"/>
      <sheetName val="10"/>
      <sheetName val="11"/>
      <sheetName val="12"/>
      <sheetName val="13"/>
      <sheetName val="16"/>
      <sheetName val="17"/>
      <sheetName val="18"/>
      <sheetName val="19"/>
      <sheetName val="20"/>
      <sheetName val="22"/>
      <sheetName val="23"/>
      <sheetName val="24"/>
      <sheetName val="25"/>
      <sheetName val="26"/>
      <sheetName val="27"/>
      <sheetName val="30"/>
      <sheetName val="29"/>
      <sheetName val="31"/>
    </sheetNames>
    <sheetDataSet>
      <sheetData sheetId="0" refreshError="1"/>
      <sheetData sheetId="1" refreshError="1"/>
      <sheetData sheetId="2" refreshError="1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3325.1</v>
          </cell>
          <cell r="C2" t="str">
            <v>راتناگری | Ratnagiri</v>
          </cell>
          <cell r="D2" t="str">
            <v>قهوه</v>
          </cell>
          <cell r="E2" t="str">
            <v>A Series</v>
          </cell>
          <cell r="F2">
            <v>150</v>
          </cell>
          <cell r="G2">
            <v>4250000</v>
          </cell>
        </row>
        <row r="3">
          <cell r="B3">
            <v>3325.2</v>
          </cell>
          <cell r="C3" t="str">
            <v>راتناگری | Ratnagiri</v>
          </cell>
          <cell r="D3" t="str">
            <v>قهوه</v>
          </cell>
          <cell r="E3" t="str">
            <v>A Series</v>
          </cell>
          <cell r="F3">
            <v>750</v>
          </cell>
          <cell r="G3">
            <v>20700000</v>
          </cell>
        </row>
        <row r="4">
          <cell r="B4">
            <v>3325.3</v>
          </cell>
          <cell r="C4" t="str">
            <v>راتناگری | Ratnagiri</v>
          </cell>
          <cell r="D4" t="str">
            <v>قهوه</v>
          </cell>
          <cell r="E4" t="str">
            <v>A Series</v>
          </cell>
          <cell r="F4">
            <v>40</v>
          </cell>
          <cell r="G4">
            <v>1250000</v>
          </cell>
        </row>
        <row r="5">
          <cell r="B5">
            <v>3326.1</v>
          </cell>
          <cell r="C5" t="str">
            <v>میاگروس | Milagros</v>
          </cell>
          <cell r="D5" t="str">
            <v>قهوه</v>
          </cell>
          <cell r="E5" t="str">
            <v>A Series</v>
          </cell>
          <cell r="F5">
            <v>150</v>
          </cell>
          <cell r="G5">
            <v>3750000</v>
          </cell>
        </row>
        <row r="6">
          <cell r="B6">
            <v>3326.2</v>
          </cell>
          <cell r="C6" t="str">
            <v>میاگروس | Milagros</v>
          </cell>
          <cell r="D6" t="str">
            <v>قهوه</v>
          </cell>
          <cell r="E6" t="str">
            <v>A Series</v>
          </cell>
          <cell r="F6">
            <v>750</v>
          </cell>
          <cell r="G6">
            <v>18150000</v>
          </cell>
        </row>
        <row r="7">
          <cell r="B7">
            <v>3326.3</v>
          </cell>
          <cell r="C7" t="str">
            <v>میاگروس | Milagros</v>
          </cell>
          <cell r="D7" t="str">
            <v>قهوه</v>
          </cell>
          <cell r="E7" t="str">
            <v>A Series</v>
          </cell>
          <cell r="F7">
            <v>40</v>
          </cell>
          <cell r="G7">
            <v>1100000</v>
          </cell>
        </row>
        <row r="8">
          <cell r="B8">
            <v>5522.1</v>
          </cell>
          <cell r="C8" t="str">
            <v>تامارا | Tamara</v>
          </cell>
          <cell r="D8" t="str">
            <v>قهوه</v>
          </cell>
          <cell r="E8" t="str">
            <v>V Series</v>
          </cell>
          <cell r="F8">
            <v>150</v>
          </cell>
          <cell r="G8">
            <v>2600000</v>
          </cell>
        </row>
        <row r="9">
          <cell r="B9">
            <v>5522.2</v>
          </cell>
          <cell r="C9" t="str">
            <v>تامارا | Tamara</v>
          </cell>
          <cell r="D9" t="str">
            <v>قهوه</v>
          </cell>
          <cell r="E9" t="str">
            <v>V Series</v>
          </cell>
          <cell r="F9">
            <v>750</v>
          </cell>
          <cell r="G9">
            <v>12450000</v>
          </cell>
        </row>
        <row r="10">
          <cell r="B10"/>
          <cell r="C10" t="e">
            <v>#N/A</v>
          </cell>
          <cell r="D10" t="str">
            <v>قهوه</v>
          </cell>
          <cell r="E10" t="str">
            <v>X Series</v>
          </cell>
          <cell r="F10">
            <v>40</v>
          </cell>
          <cell r="G10" t="e">
            <v>#N/A</v>
          </cell>
        </row>
        <row r="11">
          <cell r="B11"/>
          <cell r="C11" t="e">
            <v>#N/A</v>
          </cell>
          <cell r="D11" t="str">
            <v>قهوه</v>
          </cell>
          <cell r="E11" t="str">
            <v>X Series</v>
          </cell>
          <cell r="F11">
            <v>80</v>
          </cell>
          <cell r="G11" t="e">
            <v>#N/A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>
            <v>80</v>
          </cell>
          <cell r="G12" t="e">
            <v>#N/A</v>
          </cell>
        </row>
        <row r="13">
          <cell r="B13"/>
          <cell r="C13" t="e">
            <v>#N/A</v>
          </cell>
          <cell r="D13" t="str">
            <v>قهوه</v>
          </cell>
          <cell r="E13" t="str">
            <v>X Series</v>
          </cell>
          <cell r="F13">
            <v>40</v>
          </cell>
          <cell r="G13" t="e">
            <v>#N/A</v>
          </cell>
        </row>
        <row r="14">
          <cell r="B14"/>
          <cell r="C14" t="e">
            <v>#N/A</v>
          </cell>
          <cell r="D14" t="str">
            <v>قهوه</v>
          </cell>
          <cell r="E14" t="str">
            <v>X Series</v>
          </cell>
          <cell r="F14">
            <v>80</v>
          </cell>
          <cell r="G14" t="e">
            <v>#N/A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>
            <v>80</v>
          </cell>
          <cell r="G15" t="e">
            <v>#N/A</v>
          </cell>
        </row>
        <row r="16">
          <cell r="B16"/>
          <cell r="C16" t="e">
            <v>#N/A</v>
          </cell>
          <cell r="D16" t="str">
            <v>قهوه</v>
          </cell>
          <cell r="E16" t="str">
            <v>X Series</v>
          </cell>
          <cell r="F16">
            <v>40</v>
          </cell>
          <cell r="G16" t="e">
            <v>#N/A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/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/>
          <cell r="D24"/>
          <cell r="E24"/>
          <cell r="F24"/>
          <cell r="G24" t="e">
            <v>#N/A</v>
          </cell>
        </row>
        <row r="25">
          <cell r="B25"/>
          <cell r="C25"/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/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/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/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/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/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/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/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/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/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/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/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/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/>
          <cell r="D38"/>
          <cell r="E38"/>
          <cell r="F38"/>
          <cell r="G38" t="e">
            <v>#N/A</v>
          </cell>
        </row>
        <row r="39">
          <cell r="B39">
            <v>3311.1</v>
          </cell>
          <cell r="C39" t="str">
            <v>فوجی | Rwanda Fugi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3050000</v>
          </cell>
        </row>
        <row r="40">
          <cell r="B40">
            <v>3311.2</v>
          </cell>
          <cell r="C40" t="str">
            <v>فوجی | Rwanda Fugi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14700000</v>
          </cell>
        </row>
        <row r="41">
          <cell r="B41">
            <v>3311.3</v>
          </cell>
          <cell r="C41" t="str">
            <v>فوجی | Rwanda Fugi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950000</v>
          </cell>
        </row>
        <row r="42">
          <cell r="B42">
            <v>3316.1</v>
          </cell>
          <cell r="C42" t="str">
            <v>کیاوامورورو | Kiawamururu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4000000</v>
          </cell>
        </row>
        <row r="43">
          <cell r="B43">
            <v>3316.2</v>
          </cell>
          <cell r="C43" t="str">
            <v>کیاوامورورو | Kiawamururu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19350000</v>
          </cell>
        </row>
        <row r="44">
          <cell r="B44">
            <v>3316.3</v>
          </cell>
          <cell r="C44" t="str">
            <v>کیاوامورورو | Kiawamururu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1200000</v>
          </cell>
        </row>
        <row r="45">
          <cell r="B45">
            <v>3317.1</v>
          </cell>
          <cell r="C45" t="str">
            <v>ماسیمبا | Masimba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4000000</v>
          </cell>
        </row>
        <row r="46">
          <cell r="B46">
            <v>3317.2</v>
          </cell>
          <cell r="C46" t="str">
            <v>ماسیمبا | Masimba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19350000</v>
          </cell>
        </row>
        <row r="47">
          <cell r="B47">
            <v>3317.3</v>
          </cell>
          <cell r="C47" t="str">
            <v>ماسیمبا | Masimba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1200000</v>
          </cell>
        </row>
        <row r="48">
          <cell r="B48">
            <v>3318.1</v>
          </cell>
          <cell r="C48" t="str">
            <v>ال جاردین | El Jardin</v>
          </cell>
          <cell r="D48" t="str">
            <v>قهوه</v>
          </cell>
          <cell r="E48" t="str">
            <v>A Series</v>
          </cell>
          <cell r="F48">
            <v>150</v>
          </cell>
          <cell r="G48">
            <v>4150000</v>
          </cell>
        </row>
        <row r="49">
          <cell r="B49">
            <v>3318.2</v>
          </cell>
          <cell r="C49" t="str">
            <v>ال جاردین | El Jardin</v>
          </cell>
          <cell r="D49" t="str">
            <v>قهوه</v>
          </cell>
          <cell r="E49" t="str">
            <v>A Series</v>
          </cell>
          <cell r="F49">
            <v>750</v>
          </cell>
          <cell r="G49">
            <v>20100000</v>
          </cell>
        </row>
        <row r="50">
          <cell r="B50">
            <v>3318.3</v>
          </cell>
          <cell r="C50" t="str">
            <v>ال جاردین | El Jardin</v>
          </cell>
          <cell r="D50" t="str">
            <v>قهوه</v>
          </cell>
          <cell r="E50" t="str">
            <v>A Series</v>
          </cell>
          <cell r="F50">
            <v>40</v>
          </cell>
          <cell r="G50">
            <v>1250000</v>
          </cell>
        </row>
        <row r="51">
          <cell r="B51"/>
          <cell r="C51"/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/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/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/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/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/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/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/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/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/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/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/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/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/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/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/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/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/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2100000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9900000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/>
          <cell r="C72"/>
          <cell r="D72" t="str">
            <v>قهوه</v>
          </cell>
          <cell r="E72" t="str">
            <v>V Series</v>
          </cell>
          <cell r="F72"/>
          <cell r="G72" t="e">
            <v>#N/A</v>
          </cell>
        </row>
        <row r="73">
          <cell r="B73"/>
          <cell r="C73"/>
          <cell r="D73" t="str">
            <v>قهوه</v>
          </cell>
          <cell r="E73" t="str">
            <v>V Series</v>
          </cell>
          <cell r="F73">
            <v>150</v>
          </cell>
          <cell r="G73" t="e">
            <v>#N/A</v>
          </cell>
        </row>
        <row r="74">
          <cell r="B74"/>
          <cell r="C74"/>
          <cell r="D74" t="str">
            <v>قهوه</v>
          </cell>
          <cell r="E74" t="str">
            <v>V Series</v>
          </cell>
          <cell r="F74">
            <v>750</v>
          </cell>
          <cell r="G74" t="e">
            <v>#N/A</v>
          </cell>
        </row>
        <row r="75">
          <cell r="B75"/>
          <cell r="C75"/>
          <cell r="D75" t="str">
            <v>قهوه</v>
          </cell>
          <cell r="E75" t="str">
            <v>V Series</v>
          </cell>
          <cell r="F75"/>
          <cell r="G75" t="e">
            <v>#N/A</v>
          </cell>
        </row>
        <row r="76">
          <cell r="B76"/>
          <cell r="C76"/>
          <cell r="D76" t="str">
            <v>قهوه</v>
          </cell>
          <cell r="E76" t="str">
            <v>V Series</v>
          </cell>
          <cell r="F76">
            <v>150</v>
          </cell>
          <cell r="G76" t="e">
            <v>#N/A</v>
          </cell>
        </row>
        <row r="77">
          <cell r="B77"/>
          <cell r="C77"/>
          <cell r="D77" t="str">
            <v>قهوه</v>
          </cell>
          <cell r="E77" t="str">
            <v>V Series</v>
          </cell>
          <cell r="F77">
            <v>750</v>
          </cell>
          <cell r="G77" t="e">
            <v>#N/A</v>
          </cell>
        </row>
        <row r="78">
          <cell r="B78"/>
          <cell r="C78"/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/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/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5519.1</v>
          </cell>
          <cell r="C81" t="str">
            <v>سرادو میناس | Brazil Cerrado de Minas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2050000</v>
          </cell>
        </row>
        <row r="82">
          <cell r="B82">
            <v>5519.2</v>
          </cell>
          <cell r="C82" t="str">
            <v>سرادو میناس | Brazil Cerrado de Minas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9750000</v>
          </cell>
        </row>
        <row r="83">
          <cell r="B83">
            <v>5519.3</v>
          </cell>
          <cell r="C83" t="str">
            <v>سرادو میناس | Brazil Cerrado de Minas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50400000</v>
          </cell>
        </row>
        <row r="84">
          <cell r="B84"/>
          <cell r="C84"/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2800000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13350000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/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/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/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/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5521.1</v>
          </cell>
          <cell r="C92" t="str">
            <v xml:space="preserve">Ethiopia Sidama |اتیوپی سیداما    </v>
          </cell>
          <cell r="D92" t="str">
            <v>قهوه</v>
          </cell>
          <cell r="E92" t="str">
            <v>V Series</v>
          </cell>
          <cell r="F92">
            <v>150</v>
          </cell>
          <cell r="G92" t="str">
            <v>تست</v>
          </cell>
        </row>
        <row r="93">
          <cell r="B93">
            <v>5521.2</v>
          </cell>
          <cell r="C93" t="str">
            <v xml:space="preserve">Ethiopia Sidama |اتیوپی سیداما    </v>
          </cell>
          <cell r="D93" t="str">
            <v>قهوه</v>
          </cell>
          <cell r="E93" t="str">
            <v>V Series</v>
          </cell>
          <cell r="F93">
            <v>750</v>
          </cell>
          <cell r="G93">
            <v>8150000</v>
          </cell>
        </row>
        <row r="94">
          <cell r="B94">
            <v>5521.3</v>
          </cell>
          <cell r="C94" t="str">
            <v xml:space="preserve">Ethiopia Sidama |اتیوپی سیداما    </v>
          </cell>
          <cell r="D94" t="str">
            <v>قهوه</v>
          </cell>
          <cell r="E94" t="str">
            <v>V Series</v>
          </cell>
          <cell r="F94">
            <v>4000</v>
          </cell>
          <cell r="G94">
            <v>41200000</v>
          </cell>
        </row>
        <row r="95">
          <cell r="B95"/>
          <cell r="C95"/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/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/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/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/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/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 t="str">
            <v>هوآنکایو | Peru Huancayo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2100000</v>
          </cell>
        </row>
        <row r="102">
          <cell r="B102">
            <v>5518.2</v>
          </cell>
          <cell r="C102" t="str">
            <v>هوآنکایو | Peru Huancayo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10000000</v>
          </cell>
        </row>
        <row r="103">
          <cell r="B103">
            <v>5518.3</v>
          </cell>
          <cell r="C103" t="str">
            <v>هوآنکایو | Peru Huancayo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51600000</v>
          </cell>
        </row>
        <row r="104">
          <cell r="B104"/>
          <cell r="C104"/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/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 t="str">
            <v>هامبلا(رست دمی) | Hambella( Filter Roast)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2800000</v>
          </cell>
        </row>
        <row r="110">
          <cell r="B110">
            <v>5511.22</v>
          </cell>
          <cell r="C110" t="str">
            <v>هامبلا(رست دمی) | Hambella( Filter Roast)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13350000</v>
          </cell>
        </row>
        <row r="111">
          <cell r="B111"/>
          <cell r="C111"/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3324.1</v>
          </cell>
          <cell r="C113" t="str">
            <v>التو کوکوزه | Elto Kokose</v>
          </cell>
          <cell r="D113" t="str">
            <v>قهوه</v>
          </cell>
          <cell r="E113" t="str">
            <v>A Series</v>
          </cell>
          <cell r="F113">
            <v>150</v>
          </cell>
          <cell r="G113" t="e">
            <v>#N/A</v>
          </cell>
        </row>
        <row r="114">
          <cell r="B114">
            <v>3324.2</v>
          </cell>
          <cell r="C114" t="str">
            <v>التو کوکوزه | Elto Kokose</v>
          </cell>
          <cell r="D114" t="str">
            <v>قهوه</v>
          </cell>
          <cell r="E114" t="str">
            <v>A Series</v>
          </cell>
          <cell r="F114">
            <v>750</v>
          </cell>
          <cell r="G114" t="e">
            <v>#N/A</v>
          </cell>
        </row>
        <row r="115">
          <cell r="B115">
            <v>3324.3</v>
          </cell>
          <cell r="C115" t="str">
            <v>التو کوکوزه | Elto Kokose</v>
          </cell>
          <cell r="D115" t="str">
            <v>قهوه</v>
          </cell>
          <cell r="E115" t="str">
            <v>A Series</v>
          </cell>
          <cell r="F115">
            <v>40</v>
          </cell>
          <cell r="G115" t="e">
            <v>#N/A</v>
          </cell>
        </row>
        <row r="116">
          <cell r="B116">
            <v>3322.1</v>
          </cell>
          <cell r="C116" t="str">
            <v>هاماشو | Hamasho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5800000</v>
          </cell>
        </row>
        <row r="117">
          <cell r="B117">
            <v>3322.2</v>
          </cell>
          <cell r="C117" t="str">
            <v>هاماشو | Hamasho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28350000</v>
          </cell>
        </row>
        <row r="118">
          <cell r="B118">
            <v>3322.3</v>
          </cell>
          <cell r="C118" t="str">
            <v>هاماشو | Hamasho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1650000</v>
          </cell>
        </row>
        <row r="119">
          <cell r="B119">
            <v>3323.1</v>
          </cell>
          <cell r="C119" t="str">
            <v>سرزا | La Cereza</v>
          </cell>
          <cell r="D119" t="str">
            <v>قهوه</v>
          </cell>
          <cell r="E119" t="str">
            <v>A Series</v>
          </cell>
          <cell r="F119">
            <v>150</v>
          </cell>
          <cell r="G119" t="e">
            <v>#N/A</v>
          </cell>
        </row>
        <row r="120">
          <cell r="B120">
            <v>3323.2</v>
          </cell>
          <cell r="C120" t="str">
            <v>سرزا | La Cereza</v>
          </cell>
          <cell r="D120" t="str">
            <v>قهوه</v>
          </cell>
          <cell r="E120" t="str">
            <v>A Series</v>
          </cell>
          <cell r="F120">
            <v>750</v>
          </cell>
          <cell r="G120" t="e">
            <v>#N/A</v>
          </cell>
        </row>
        <row r="121">
          <cell r="B121">
            <v>3323.3</v>
          </cell>
          <cell r="C121" t="str">
            <v>سرزا | La Cereza</v>
          </cell>
          <cell r="D121" t="str">
            <v>قهوه</v>
          </cell>
          <cell r="E121" t="str">
            <v>A Series</v>
          </cell>
          <cell r="F121">
            <v>40</v>
          </cell>
          <cell r="G121" t="e">
            <v>#N/A</v>
          </cell>
        </row>
        <row r="122">
          <cell r="B122">
            <v>3321.1</v>
          </cell>
          <cell r="C122" t="str">
            <v>ال‌کورو | El Chorro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4700000</v>
          </cell>
        </row>
        <row r="123">
          <cell r="B123">
            <v>3321.2</v>
          </cell>
          <cell r="C123" t="str">
            <v>ال‌کورو | El Chorro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22800000</v>
          </cell>
        </row>
        <row r="124">
          <cell r="B124">
            <v>3321.3</v>
          </cell>
          <cell r="C124" t="str">
            <v>ال‌کورو | El Chorro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1400000</v>
          </cell>
        </row>
        <row r="125">
          <cell r="B125">
            <v>1123.0999999999999</v>
          </cell>
          <cell r="C125" t="str">
            <v>ال‌ پارایسو ۹۲ ویلتون | El Paraiso 92 Wilton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4800000</v>
          </cell>
        </row>
        <row r="126">
          <cell r="B126"/>
          <cell r="C126"/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 t="str">
            <v>ال‌ پارایسو ۹۲ ویلتون | El Paraiso 92 Wilton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2500000</v>
          </cell>
        </row>
        <row r="128">
          <cell r="B128">
            <v>1126.0999999999999</v>
          </cell>
          <cell r="C128" t="str">
            <v>دبورا نیروانا | Deborah Nirvana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16600000</v>
          </cell>
        </row>
        <row r="129">
          <cell r="B129"/>
          <cell r="C129"/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 t="str">
            <v>دبورا نیروانا | Deborah Nirvana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8400000</v>
          </cell>
        </row>
        <row r="131">
          <cell r="B131">
            <v>1125.0999999999999</v>
          </cell>
          <cell r="C131" t="str">
            <v>بنجامین دیانوس | Benjamin De Dianous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11000000</v>
          </cell>
        </row>
        <row r="132">
          <cell r="B132"/>
          <cell r="C132"/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 t="str">
            <v>بنجامین دیانوس | Benjamin De Dianous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5600000</v>
          </cell>
        </row>
        <row r="134">
          <cell r="B134">
            <v>1124.0999999999999</v>
          </cell>
          <cell r="C134" t="str">
            <v>دهکده آلو | Alo Village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6000000</v>
          </cell>
        </row>
        <row r="135">
          <cell r="B135"/>
          <cell r="C135"/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 t="str">
            <v>دهکده آلو | Alo Village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3100000</v>
          </cell>
        </row>
        <row r="137">
          <cell r="B137">
            <v>1127.0999999999999</v>
          </cell>
          <cell r="C137" t="str">
            <v>سولداد | Soledad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4900000</v>
          </cell>
        </row>
        <row r="138">
          <cell r="B138"/>
          <cell r="C138"/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 t="str">
            <v>سولداد | Soledad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2550000</v>
          </cell>
        </row>
        <row r="140">
          <cell r="B140">
            <v>1129.0999999999999</v>
          </cell>
          <cell r="C140" t="str">
            <v>جانسون | Janson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9900000</v>
          </cell>
        </row>
        <row r="141">
          <cell r="B141"/>
          <cell r="C141"/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 t="str">
            <v>جانسون | Janson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5050000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/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 t="str">
            <v>لا ناتورا | La Natura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5500000</v>
          </cell>
        </row>
        <row r="147">
          <cell r="B147"/>
          <cell r="C147"/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 t="str">
            <v>لا ناتورا | La Natura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2850000</v>
          </cell>
        </row>
        <row r="149">
          <cell r="B149">
            <v>1118.0999999999999</v>
          </cell>
          <cell r="C149" t="str">
            <v>گرانجا | Granja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7500000</v>
          </cell>
        </row>
        <row r="150">
          <cell r="B150"/>
          <cell r="C150"/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 t="str">
            <v>گرانجا | Granja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3850000</v>
          </cell>
        </row>
        <row r="152">
          <cell r="B152"/>
          <cell r="C152"/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/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/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/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/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/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/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/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/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/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/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/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/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/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/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/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/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/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/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/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/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/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/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/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/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/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/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/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/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/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/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/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/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/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/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/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/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/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/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/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/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/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/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/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/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/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/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/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/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/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/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/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/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/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/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/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/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/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/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/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/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/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/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/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/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/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/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/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/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/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/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/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/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/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/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/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/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/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/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/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/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/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/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/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/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/>
          <cell r="D237"/>
          <cell r="E237"/>
          <cell r="F237" t="str">
            <v>-</v>
          </cell>
          <cell r="G237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tel:09126013114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tel:0911580586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FB9E-5EC6-432F-BCFA-19539C7809DE}">
  <dimension ref="A1:AR267"/>
  <sheetViews>
    <sheetView rightToLeft="1" topLeftCell="Q1" zoomScale="70" zoomScaleNormal="70" workbookViewId="0">
      <selection activeCell="I11" sqref="I1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6.777343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36.77734375" style="24" bestFit="1" customWidth="1"/>
    <col min="29" max="29" width="15.77734375" style="31" bestFit="1" customWidth="1"/>
    <col min="30" max="30" width="13.6640625" style="32" bestFit="1" customWidth="1"/>
    <col min="31" max="31" width="36.88671875" style="24" bestFit="1" customWidth="1"/>
    <col min="32" max="32" width="28.33203125" style="24" bestFit="1" customWidth="1"/>
    <col min="33" max="33" width="13.5546875" style="24" bestFit="1" customWidth="1"/>
    <col min="34" max="34" width="140.8867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>
        <v>1</v>
      </c>
      <c r="H2" s="67" t="s">
        <v>74</v>
      </c>
      <c r="I2" s="66" t="s">
        <v>75</v>
      </c>
      <c r="J2" s="9"/>
      <c r="K2" s="11" t="str">
        <f t="shared" ref="K2:K65" ca="1" si="0">IF(C2, TODAY(), "" )</f>
        <v/>
      </c>
      <c r="L2" s="12"/>
      <c r="M2" s="12" t="s">
        <v>76</v>
      </c>
      <c r="N2" s="12" t="s">
        <v>77</v>
      </c>
      <c r="O2" s="9">
        <v>5501.3</v>
      </c>
      <c r="P2" s="9">
        <v>10</v>
      </c>
      <c r="Q2" s="13" t="str">
        <f>VLOOKUP(O2, '[1]لیست محصولات 1402'!B:C,2,0)</f>
        <v>ورتکس | Vortex</v>
      </c>
      <c r="R2" s="9"/>
      <c r="S2" s="12">
        <f>VLOOKUP(O2, '[1]لیست محصولات 1402'!B:F,5,0)</f>
        <v>4000</v>
      </c>
      <c r="T2" s="14">
        <f>VLOOKUP(O2, '[1]لیست محصولات 1402'!B:G,6,0)</f>
        <v>41600000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416000000</v>
      </c>
      <c r="Y2" s="17"/>
      <c r="Z2" s="14">
        <f t="shared" ref="Z2:Z65" si="4">X2-Y2</f>
        <v>416000000</v>
      </c>
      <c r="AA2" s="18" t="s">
        <v>78</v>
      </c>
      <c r="AB2" s="13" t="s">
        <v>81</v>
      </c>
      <c r="AC2" s="19" t="s">
        <v>79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اقدسيه-خيابان موحد دانش-جنب خيابان فيروز بخش-مجتمع تجاري آوا سنتر-طبقه منفي - خانم قهرمانی 09369912100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 t="s">
        <v>74</v>
      </c>
      <c r="I3" s="167" t="s">
        <v>75</v>
      </c>
      <c r="J3" s="9"/>
      <c r="K3" s="11" t="str">
        <f t="shared" ca="1" si="0"/>
        <v/>
      </c>
      <c r="L3" s="159"/>
      <c r="M3" s="159" t="s">
        <v>76</v>
      </c>
      <c r="N3" s="159" t="s">
        <v>80</v>
      </c>
      <c r="O3" s="9">
        <v>5501.3</v>
      </c>
      <c r="P3" s="9">
        <v>10</v>
      </c>
      <c r="Q3" s="13" t="str">
        <f>VLOOKUP(O3, '[1]لیست محصولات 1402'!B:C,2,0)</f>
        <v>ورتکس | Vortex</v>
      </c>
      <c r="R3" s="9"/>
      <c r="S3" s="12">
        <f>VLOOKUP(O3, '[1]لیست محصولات 1402'!B:F,5,0)</f>
        <v>4000</v>
      </c>
      <c r="T3" s="14">
        <f>VLOOKUP(O3, '[1]لیست محصولات 1402'!B:G,6,0)</f>
        <v>41600000</v>
      </c>
      <c r="U3" s="15"/>
      <c r="V3" s="16">
        <f t="shared" si="1"/>
        <v>0</v>
      </c>
      <c r="W3" s="12">
        <f t="shared" si="2"/>
        <v>10</v>
      </c>
      <c r="X3" s="14">
        <f t="shared" si="3"/>
        <v>416000000</v>
      </c>
      <c r="Y3" s="17"/>
      <c r="Z3" s="14">
        <f t="shared" si="4"/>
        <v>416000000</v>
      </c>
      <c r="AA3" s="151" t="s">
        <v>78</v>
      </c>
      <c r="AB3" s="153" t="s">
        <v>82</v>
      </c>
      <c r="AC3" s="155" t="s">
        <v>79</v>
      </c>
      <c r="AD3" s="157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بلوار اندرزگو-خيابان علوي-ورودي پاركينگ سانا سنتر-طبقه منفي ۳-ستون ۳۰۴ - آقای افقری 09102136005 کافه بیکری روستار سانا سنتر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8"/>
      <c r="H4" s="170"/>
      <c r="I4" s="168"/>
      <c r="J4" s="9"/>
      <c r="K4" s="11" t="str">
        <f t="shared" ca="1" si="0"/>
        <v/>
      </c>
      <c r="L4" s="160"/>
      <c r="M4" s="160"/>
      <c r="N4" s="160"/>
      <c r="O4" s="9">
        <v>5511.2</v>
      </c>
      <c r="P4" s="9">
        <v>11</v>
      </c>
      <c r="Q4" s="13" t="str">
        <f>VLOOKUP(O4, '[1]لیست محصولات 1402'!B:C,2,0)</f>
        <v>هامبلا | Hambella</v>
      </c>
      <c r="R4" s="9"/>
      <c r="S4" s="12">
        <f>VLOOKUP(O4, '[1]لیست محصولات 1402'!B:F,5,0)</f>
        <v>750</v>
      </c>
      <c r="T4" s="14">
        <f>VLOOKUP(O4, '[1]لیست محصولات 1402'!B:G,6,0)</f>
        <v>11850000</v>
      </c>
      <c r="U4" s="15"/>
      <c r="V4" s="16">
        <f t="shared" si="1"/>
        <v>0</v>
      </c>
      <c r="W4" s="12">
        <f t="shared" si="2"/>
        <v>11</v>
      </c>
      <c r="X4" s="14">
        <f t="shared" si="3"/>
        <v>130350000</v>
      </c>
      <c r="Y4" s="17"/>
      <c r="Z4" s="14">
        <f t="shared" si="4"/>
        <v>130350000</v>
      </c>
      <c r="AA4" s="152"/>
      <c r="AB4" s="154"/>
      <c r="AC4" s="156"/>
      <c r="AD4" s="158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52697454302</v>
      </c>
      <c r="I5" s="25" t="s">
        <v>75</v>
      </c>
      <c r="J5" s="9"/>
      <c r="K5" s="11" t="str">
        <f t="shared" ca="1" si="0"/>
        <v/>
      </c>
      <c r="L5" s="12" t="s">
        <v>83</v>
      </c>
      <c r="M5" s="12" t="s">
        <v>84</v>
      </c>
      <c r="N5" s="12"/>
      <c r="O5" s="9">
        <v>5518.3</v>
      </c>
      <c r="P5" s="9">
        <v>2</v>
      </c>
      <c r="Q5" s="13" t="str">
        <f>VLOOKUP(O5, '[1]لیست محصولات 1402'!B:C,2,0)</f>
        <v>هوآنکایو | Peru Huancayo</v>
      </c>
      <c r="R5" s="9"/>
      <c r="S5" s="12">
        <f>VLOOKUP(O5, '[1]لیست محصولات 1402'!B:F,5,0)</f>
        <v>4000</v>
      </c>
      <c r="T5" s="14">
        <f>VLOOKUP(O5, '[1]لیست محصولات 1402'!B:G,6,0)</f>
        <v>42000000</v>
      </c>
      <c r="U5" s="15"/>
      <c r="V5" s="16">
        <f t="shared" si="1"/>
        <v>0</v>
      </c>
      <c r="W5" s="12">
        <f t="shared" si="2"/>
        <v>2</v>
      </c>
      <c r="X5" s="14">
        <f t="shared" si="3"/>
        <v>84000000</v>
      </c>
      <c r="Y5" s="17"/>
      <c r="Z5" s="14">
        <f t="shared" si="4"/>
        <v>84000000</v>
      </c>
      <c r="AA5" s="18" t="s">
        <v>78</v>
      </c>
      <c r="AB5" s="13" t="s">
        <v>85</v>
      </c>
      <c r="AC5" s="19" t="s">
        <v>86</v>
      </c>
      <c r="AD5" s="20"/>
      <c r="AE5" s="19"/>
      <c r="AF5" s="21"/>
      <c r="AG5" s="22" t="str">
        <f t="shared" si="5"/>
        <v>TRUE</v>
      </c>
      <c r="AH5" s="23" t="str">
        <f t="shared" si="6"/>
        <v>تهران خ نیاوران ، خ مقدسی ، خیابان محمود احمدی زمانی ، پلاک ۴ واحد ۱۰۰۲  - یاسمن مطهری اصل 09121081921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52699362302</v>
      </c>
      <c r="I6" s="25" t="s">
        <v>75</v>
      </c>
      <c r="J6" s="9"/>
      <c r="K6" s="11" t="str">
        <f t="shared" ca="1" si="0"/>
        <v/>
      </c>
      <c r="L6" s="12" t="s">
        <v>87</v>
      </c>
      <c r="M6" s="12" t="s">
        <v>88</v>
      </c>
      <c r="N6" s="12" t="s">
        <v>89</v>
      </c>
      <c r="O6" s="9">
        <v>5518.2</v>
      </c>
      <c r="P6" s="9">
        <v>2</v>
      </c>
      <c r="Q6" s="13" t="str">
        <f>VLOOKUP(O6, '[1]لیست محصولات 1402'!B:C,2,0)</f>
        <v>هوآنکایو | Peru Huancayo</v>
      </c>
      <c r="R6" s="9"/>
      <c r="S6" s="12">
        <f>VLOOKUP(O6, '[1]لیست محصولات 1402'!B:F,5,0)</f>
        <v>750</v>
      </c>
      <c r="T6" s="14">
        <f>VLOOKUP(O6, '[1]لیست محصولات 1402'!B:G,6,0)</f>
        <v>8300000</v>
      </c>
      <c r="U6" s="15"/>
      <c r="V6" s="16">
        <f t="shared" si="1"/>
        <v>0</v>
      </c>
      <c r="W6" s="12">
        <f t="shared" si="2"/>
        <v>2</v>
      </c>
      <c r="X6" s="14">
        <f t="shared" si="3"/>
        <v>16600000</v>
      </c>
      <c r="Y6" s="17"/>
      <c r="Z6" s="14">
        <f t="shared" si="4"/>
        <v>16600000</v>
      </c>
      <c r="AA6" s="18" t="s">
        <v>90</v>
      </c>
      <c r="AB6" s="13" t="s">
        <v>91</v>
      </c>
      <c r="AC6" s="19" t="s">
        <v>92</v>
      </c>
      <c r="AD6" s="20"/>
      <c r="AE6" s="68" t="s">
        <v>93</v>
      </c>
      <c r="AF6" s="21"/>
      <c r="AG6" s="22" t="str">
        <f t="shared" si="5"/>
        <v>TRUE</v>
      </c>
      <c r="AH6" s="23" t="str">
        <f t="shared" si="6"/>
        <v>گیلان رشت - چهار راه گلسار ابتدای تختی روبروی شهرداری منطقه ۳ کافه نیروانا - معین امدادی 09118872550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49">
        <v>5</v>
      </c>
      <c r="H7" s="161">
        <v>52709401702</v>
      </c>
      <c r="I7" s="149" t="s">
        <v>94</v>
      </c>
      <c r="J7" s="9"/>
      <c r="K7" s="11" t="str">
        <f t="shared" ca="1" si="0"/>
        <v/>
      </c>
      <c r="L7" s="159" t="s">
        <v>95</v>
      </c>
      <c r="M7" s="159" t="s">
        <v>96</v>
      </c>
      <c r="N7" s="159"/>
      <c r="O7" s="9">
        <v>5501.2</v>
      </c>
      <c r="P7" s="9">
        <v>1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750</v>
      </c>
      <c r="T7" s="14">
        <f>VLOOKUP(O7, '[1]لیست محصولات 1402'!B:G,6,0)</f>
        <v>8200000</v>
      </c>
      <c r="U7" s="26"/>
      <c r="V7" s="16">
        <f t="shared" si="1"/>
        <v>0</v>
      </c>
      <c r="W7" s="12">
        <f t="shared" si="2"/>
        <v>1</v>
      </c>
      <c r="X7" s="14">
        <f t="shared" si="3"/>
        <v>8200000</v>
      </c>
      <c r="Y7" s="17"/>
      <c r="Z7" s="14">
        <f t="shared" si="4"/>
        <v>8200000</v>
      </c>
      <c r="AA7" s="151" t="s">
        <v>78</v>
      </c>
      <c r="AB7" s="153" t="s">
        <v>97</v>
      </c>
      <c r="AC7" s="155" t="s">
        <v>98</v>
      </c>
      <c r="AD7" s="157"/>
      <c r="AE7" s="19"/>
      <c r="AF7" s="21"/>
      <c r="AG7" s="22" t="str">
        <f t="shared" si="5"/>
        <v>TRUE</v>
      </c>
      <c r="AH7" s="23" t="str">
        <f t="shared" si="6"/>
        <v>تهران گیشا،خیابان۷،پلاک۳۳، طبقه۵  - سارا صبور 09128399372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0"/>
        <v/>
      </c>
      <c r="L8" s="160"/>
      <c r="M8" s="160"/>
      <c r="N8" s="160"/>
      <c r="O8" s="9">
        <v>5511.11</v>
      </c>
      <c r="P8" s="9">
        <v>1</v>
      </c>
      <c r="Q8" s="69" t="str">
        <f>VLOOKUP(O8, '[1]لیست محصولات 1402'!B:C,2,0)</f>
        <v>هامبلا(رست دمی) | Hambella( Filter Roast)</v>
      </c>
      <c r="R8" s="9"/>
      <c r="S8" s="12">
        <f>VLOOKUP(O8, '[1]لیست محصولات 1402'!B:F,5,0)</f>
        <v>150</v>
      </c>
      <c r="T8" s="14">
        <f>VLOOKUP(O8, '[1]لیست محصولات 1402'!B:G,6,0)</f>
        <v>2500000</v>
      </c>
      <c r="U8" s="15"/>
      <c r="V8" s="16">
        <f t="shared" si="1"/>
        <v>0</v>
      </c>
      <c r="W8" s="12">
        <f t="shared" si="2"/>
        <v>1</v>
      </c>
      <c r="X8" s="14">
        <f t="shared" si="3"/>
        <v>2500000</v>
      </c>
      <c r="Y8" s="17"/>
      <c r="Z8" s="14">
        <f t="shared" si="4"/>
        <v>2500000</v>
      </c>
      <c r="AA8" s="152"/>
      <c r="AB8" s="154"/>
      <c r="AC8" s="156"/>
      <c r="AD8" s="158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70" t="s">
        <v>220</v>
      </c>
      <c r="I9" s="25" t="s">
        <v>94</v>
      </c>
      <c r="J9" s="9"/>
      <c r="K9" s="11" t="str">
        <f t="shared" ca="1" si="0"/>
        <v/>
      </c>
      <c r="L9" s="27" t="s">
        <v>99</v>
      </c>
      <c r="M9" s="12" t="s">
        <v>100</v>
      </c>
      <c r="N9" s="12"/>
      <c r="O9" s="9">
        <v>5511.22</v>
      </c>
      <c r="P9" s="9">
        <v>1</v>
      </c>
      <c r="Q9" s="13" t="str">
        <f>VLOOKUP(O9, '[1]لیست محصولات 1402'!B:C,2,0)</f>
        <v>هامبلا(رست دمی) | Hambella( Filter Roast)</v>
      </c>
      <c r="R9" s="9" t="s">
        <v>101</v>
      </c>
      <c r="S9" s="12">
        <f>VLOOKUP(O9, '[1]لیست محصولات 1402'!B:F,5,0)</f>
        <v>750</v>
      </c>
      <c r="T9" s="14">
        <f>VLOOKUP(O9, '[1]لیست محصولات 1402'!B:G,6,0)</f>
        <v>11850000</v>
      </c>
      <c r="U9" s="15"/>
      <c r="V9" s="16">
        <f t="shared" si="1"/>
        <v>0</v>
      </c>
      <c r="W9" s="12">
        <f t="shared" si="2"/>
        <v>1</v>
      </c>
      <c r="X9" s="14">
        <f t="shared" si="3"/>
        <v>11850000</v>
      </c>
      <c r="Y9" s="17"/>
      <c r="Z9" s="14">
        <f t="shared" si="4"/>
        <v>11850000</v>
      </c>
      <c r="AA9" s="18" t="s">
        <v>78</v>
      </c>
      <c r="AB9" s="13" t="s">
        <v>102</v>
      </c>
      <c r="AC9" s="19" t="s">
        <v>103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6"/>
        <v>تهران مجیدیه شمالی خیابان محمدی خیابان صباح شرقی بلوار توکل کوچه افتخار مجتمع بام سامان پلاک ۴ واحد ۲۳۱  - مهدی مهرعلیان 09124989125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52717890101</v>
      </c>
      <c r="I10" s="25" t="s">
        <v>94</v>
      </c>
      <c r="J10" s="9"/>
      <c r="K10" s="11" t="str">
        <f t="shared" ca="1" si="0"/>
        <v/>
      </c>
      <c r="L10" s="27" t="s">
        <v>105</v>
      </c>
      <c r="M10" s="27" t="s">
        <v>106</v>
      </c>
      <c r="N10" s="12" t="s">
        <v>107</v>
      </c>
      <c r="O10" s="9">
        <v>5501.3</v>
      </c>
      <c r="P10" s="9">
        <v>1</v>
      </c>
      <c r="Q10" s="13" t="str">
        <f>VLOOKUP(O10, '[1]لیست محصولات 1402'!B:C,2,0)</f>
        <v>ورتکس | Vortex</v>
      </c>
      <c r="R10" s="9"/>
      <c r="S10" s="12">
        <f>VLOOKUP(O10, '[1]لیست محصولات 1402'!B:F,5,0)</f>
        <v>4000</v>
      </c>
      <c r="T10" s="14">
        <f>VLOOKUP(O10, '[1]لیست محصولات 1402'!B:G,6,0)</f>
        <v>41600000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41600000</v>
      </c>
      <c r="Y10" s="17"/>
      <c r="Z10" s="14">
        <f t="shared" si="4"/>
        <v>41600000</v>
      </c>
      <c r="AA10" s="18" t="s">
        <v>78</v>
      </c>
      <c r="AB10" s="13" t="s">
        <v>108</v>
      </c>
      <c r="AC10" s="19" t="s">
        <v>109</v>
      </c>
      <c r="AD10" s="20"/>
      <c r="AE10" s="19"/>
      <c r="AF10" s="21"/>
      <c r="AG10" s="22" t="str">
        <f t="shared" si="5"/>
        <v>TRUE</v>
      </c>
      <c r="AH10" s="23" t="str">
        <f t="shared" si="6"/>
        <v>تهران خیابان مطهری بعد از چهار راه مفتح به سمت سهروردی پلاک ۲۱۲ طبقه دوم کافه کینو - کیانا حسین پور 09931172980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66">
        <v>8</v>
      </c>
      <c r="H11" s="67"/>
      <c r="I11" s="66" t="s">
        <v>147</v>
      </c>
      <c r="J11" s="9"/>
      <c r="K11" s="11" t="str">
        <f t="shared" ca="1" si="0"/>
        <v/>
      </c>
      <c r="L11" s="12" t="s">
        <v>99</v>
      </c>
      <c r="M11" s="12" t="s">
        <v>176</v>
      </c>
      <c r="N11" s="12" t="s">
        <v>177</v>
      </c>
      <c r="O11" s="9">
        <v>5518.3</v>
      </c>
      <c r="P11" s="9">
        <v>3</v>
      </c>
      <c r="Q11" s="13" t="str">
        <f>VLOOKUP(O11, '[1]لیست محصولات 1402'!B:C,2,0)</f>
        <v>هوآنکایو | Peru Huancayo</v>
      </c>
      <c r="R11" s="9"/>
      <c r="S11" s="12">
        <f>VLOOKUP(O11, '[1]لیست محصولات 1402'!B:F,5,0)</f>
        <v>4000</v>
      </c>
      <c r="T11" s="14">
        <f>VLOOKUP(O11, '[1]لیست محصولات 1402'!B:G,6,0)</f>
        <v>42000000</v>
      </c>
      <c r="U11" s="15"/>
      <c r="V11" s="16">
        <f t="shared" si="1"/>
        <v>0</v>
      </c>
      <c r="W11" s="12">
        <f t="shared" si="2"/>
        <v>3</v>
      </c>
      <c r="X11" s="14">
        <f t="shared" si="3"/>
        <v>126000000</v>
      </c>
      <c r="Y11" s="17"/>
      <c r="Z11" s="14">
        <f t="shared" si="4"/>
        <v>126000000</v>
      </c>
      <c r="AA11" s="18" t="s">
        <v>78</v>
      </c>
      <c r="AB11" s="13" t="s">
        <v>70</v>
      </c>
      <c r="AC11" s="19" t="s">
        <v>178</v>
      </c>
      <c r="AD11" s="20"/>
      <c r="AE11" s="68" t="s">
        <v>179</v>
      </c>
      <c r="AF11" s="21"/>
      <c r="AG11" s="22" t="str">
        <f t="shared" si="5"/>
        <v>TRUE</v>
      </c>
      <c r="AH11" s="23" t="str">
        <f t="shared" si="6"/>
        <v>تهران - هلو شف - مهدی زکایی 09125860219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66">
        <v>9</v>
      </c>
      <c r="H12" s="67"/>
      <c r="I12" s="66" t="s">
        <v>147</v>
      </c>
      <c r="J12" s="9"/>
      <c r="K12" s="11" t="str">
        <f t="shared" ca="1" si="0"/>
        <v/>
      </c>
      <c r="L12" s="12" t="s">
        <v>233</v>
      </c>
      <c r="M12" s="12" t="s">
        <v>234</v>
      </c>
      <c r="N12" s="12" t="s">
        <v>235</v>
      </c>
      <c r="O12" s="9">
        <v>5518.3</v>
      </c>
      <c r="P12" s="9">
        <v>10</v>
      </c>
      <c r="Q12" s="13" t="str">
        <f>VLOOKUP(O12, '[1]لیست محصولات 1402'!B:C,2,0)</f>
        <v>هوآنکایو | Peru Huancayo</v>
      </c>
      <c r="R12" s="9"/>
      <c r="S12" s="12">
        <f>VLOOKUP(O12, '[1]لیست محصولات 1402'!B:F,5,0)</f>
        <v>4000</v>
      </c>
      <c r="T12" s="14">
        <f>VLOOKUP(O12, '[1]لیست محصولات 1402'!B:G,6,0)</f>
        <v>42000000</v>
      </c>
      <c r="U12" s="15"/>
      <c r="V12" s="16">
        <f t="shared" si="1"/>
        <v>0</v>
      </c>
      <c r="W12" s="12">
        <f t="shared" si="2"/>
        <v>10</v>
      </c>
      <c r="X12" s="14">
        <f t="shared" si="3"/>
        <v>420000000</v>
      </c>
      <c r="Y12" s="17"/>
      <c r="Z12" s="14">
        <f t="shared" si="4"/>
        <v>420000000</v>
      </c>
      <c r="AA12" s="18" t="s">
        <v>78</v>
      </c>
      <c r="AB12" s="13" t="s">
        <v>70</v>
      </c>
      <c r="AC12" s="19" t="s">
        <v>236</v>
      </c>
      <c r="AD12" s="20"/>
      <c r="AE12" s="19"/>
      <c r="AF12" s="21"/>
      <c r="AG12" s="22" t="str">
        <f t="shared" si="5"/>
        <v>TRUE</v>
      </c>
      <c r="AH12" s="23" t="str">
        <f t="shared" si="6"/>
        <v>تهران - کافه بیکری رولن - محمدحسن شمیرانی 09126221305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10</v>
      </c>
      <c r="H13" s="10">
        <v>52766580701</v>
      </c>
      <c r="I13" s="9" t="s">
        <v>147</v>
      </c>
      <c r="J13" s="9"/>
      <c r="K13" s="11" t="str">
        <f t="shared" ca="1" si="0"/>
        <v/>
      </c>
      <c r="L13" s="12" t="s">
        <v>99</v>
      </c>
      <c r="M13" s="12" t="s">
        <v>148</v>
      </c>
      <c r="N13" s="12" t="s">
        <v>149</v>
      </c>
      <c r="O13" s="9">
        <v>5501.2</v>
      </c>
      <c r="P13" s="9">
        <v>1</v>
      </c>
      <c r="Q13" s="13" t="str">
        <f>VLOOKUP(O13, '[1]لیست محصولات 1402'!B:C,2,0)</f>
        <v>ورتکس | Vortex</v>
      </c>
      <c r="R13" s="9"/>
      <c r="S13" s="12">
        <f>VLOOKUP(O13, '[1]لیست محصولات 1402'!B:F,5,0)</f>
        <v>750</v>
      </c>
      <c r="T13" s="14">
        <f>VLOOKUP(O13, '[1]لیست محصولات 1402'!B:G,6,0)</f>
        <v>8200000</v>
      </c>
      <c r="U13" s="15"/>
      <c r="V13" s="16">
        <f t="shared" si="1"/>
        <v>0</v>
      </c>
      <c r="W13" s="12">
        <f t="shared" si="2"/>
        <v>1</v>
      </c>
      <c r="X13" s="14">
        <f t="shared" si="3"/>
        <v>8200000</v>
      </c>
      <c r="Y13" s="17"/>
      <c r="Z13" s="14">
        <f t="shared" si="4"/>
        <v>8200000</v>
      </c>
      <c r="AA13" s="18" t="s">
        <v>78</v>
      </c>
      <c r="AB13" s="13" t="s">
        <v>150</v>
      </c>
      <c r="AC13" s="19" t="s">
        <v>151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خ جمهوری خ رازی خ پرتوی پلاک 18/1 کافه والهالا - مهدی محمدی فخر 09376116149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1402'!B:C,2,0)</f>
        <v>#N/A</v>
      </c>
      <c r="R14" s="9"/>
      <c r="S14" s="12" t="e">
        <f>VLOOKUP(O14, '[1]لیست محصولات 1402'!B:F,5,0)</f>
        <v>#N/A</v>
      </c>
      <c r="T14" s="14" t="e">
        <f>VLOOKUP(O14, '[1]لیست محصولات 1402'!B:G,6,0)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1402'!B:C,2,0)</f>
        <v>#N/A</v>
      </c>
      <c r="R15" s="9"/>
      <c r="S15" s="12" t="e">
        <f>VLOOKUP(O15, '[1]لیست محصولات 1402'!B:F,5,0)</f>
        <v>#N/A</v>
      </c>
      <c r="T15" s="14" t="e">
        <f>VLOOKUP(O15, '[1]لیست محصولات 1402'!B:G,6,0)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1402'!B:C,2,0)</f>
        <v>#N/A</v>
      </c>
      <c r="R16" s="9"/>
      <c r="S16" s="12" t="e">
        <f>VLOOKUP(O16, '[1]لیست محصولات 1402'!B:F,5,0)</f>
        <v>#N/A</v>
      </c>
      <c r="T16" s="14" t="e">
        <f>VLOOKUP(O16, '[1]لیست محصولات 1402'!B:G,6,0)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1402'!B:C,2,0)</f>
        <v>#N/A</v>
      </c>
      <c r="R17" s="9"/>
      <c r="S17" s="12" t="e">
        <f>VLOOKUP(O17, '[1]لیست محصولات 1402'!B:F,5,0)</f>
        <v>#N/A</v>
      </c>
      <c r="T17" s="14" t="e">
        <f>VLOOKUP(O17, '[1]لیست محصولات 1402'!B:G,6,0)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1402'!B:C,2,0)</f>
        <v>#N/A</v>
      </c>
      <c r="R18" s="9"/>
      <c r="S18" s="12" t="e">
        <f>VLOOKUP(O18, '[1]لیست محصولات 1402'!B:F,5,0)</f>
        <v>#N/A</v>
      </c>
      <c r="T18" s="14" t="e">
        <f>VLOOKUP(O18, '[1]لیست محصولات 1402'!B:G,6,0)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1402'!B:C,2,0)</f>
        <v>#N/A</v>
      </c>
      <c r="R19" s="9"/>
      <c r="S19" s="12" t="e">
        <f>VLOOKUP(O19, '[1]لیست محصولات 1402'!B:F,5,0)</f>
        <v>#N/A</v>
      </c>
      <c r="T19" s="14" t="e">
        <f>VLOOKUP(O19, '[1]لیست محصولات 1402'!B:G,6,0)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1402'!B:C,2,0)</f>
        <v>#N/A</v>
      </c>
      <c r="R20" s="9"/>
      <c r="S20" s="12" t="e">
        <f>VLOOKUP(O20, '[1]لیست محصولات 1402'!B:F,5,0)</f>
        <v>#N/A</v>
      </c>
      <c r="T20" s="14" t="e">
        <f>VLOOKUP(O20, '[1]لیست محصولات 1402'!B:G,6,0)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1402'!B:C,2,0)</f>
        <v>#N/A</v>
      </c>
      <c r="R21" s="9"/>
      <c r="S21" s="12" t="e">
        <f>VLOOKUP(O21, '[1]لیست محصولات 1402'!B:F,5,0)</f>
        <v>#N/A</v>
      </c>
      <c r="T21" s="14" t="e">
        <f>VLOOKUP(O21, '[1]لیست محصولات 1402'!B:G,6,0)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1402'!B:C,2,0)</f>
        <v>#N/A</v>
      </c>
      <c r="R22" s="9"/>
      <c r="S22" s="12" t="e">
        <f>VLOOKUP(O22, '[1]لیست محصولات 1402'!B:F,5,0)</f>
        <v>#N/A</v>
      </c>
      <c r="T22" s="14" t="e">
        <f>VLOOKUP(O22, '[1]لیست محصولات 1402'!B:G,6,0)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1402'!B:C,2,0)</f>
        <v>#N/A</v>
      </c>
      <c r="R23" s="9"/>
      <c r="S23" s="12" t="e">
        <f>VLOOKUP(O23, '[1]لیست محصولات 1402'!B:F,5,0)</f>
        <v>#N/A</v>
      </c>
      <c r="T23" s="14" t="e">
        <f>VLOOKUP(O23, '[1]لیست محصولات 1402'!B:G,6,0)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1402'!B:C,2,0)</f>
        <v>#N/A</v>
      </c>
      <c r="R24" s="9"/>
      <c r="S24" s="12" t="e">
        <f>VLOOKUP(O24, '[1]لیست محصولات 1402'!B:F,5,0)</f>
        <v>#N/A</v>
      </c>
      <c r="T24" s="14" t="e">
        <f>VLOOKUP(O24, '[1]لیست محصولات 1402'!B:G,6,0)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1402'!B:C,2,0)</f>
        <v>#N/A</v>
      </c>
      <c r="R25" s="9"/>
      <c r="S25" s="12" t="e">
        <f>VLOOKUP(O25, '[1]لیست محصولات 1402'!B:F,5,0)</f>
        <v>#N/A</v>
      </c>
      <c r="T25" s="14" t="e">
        <f>VLOOKUP(O25, '[1]لیست محصولات 1402'!B:G,6,0)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1402'!B:C,2,0)</f>
        <v>#N/A</v>
      </c>
      <c r="R26" s="9"/>
      <c r="S26" s="12" t="e">
        <f>VLOOKUP(O26, '[1]لیست محصولات 1402'!B:F,5,0)</f>
        <v>#N/A</v>
      </c>
      <c r="T26" s="14" t="e">
        <f>VLOOKUP(O26, '[1]لیست محصولات 1402'!B:G,6,0)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1402'!B:C,2,0)</f>
        <v>#N/A</v>
      </c>
      <c r="R27" s="9"/>
      <c r="S27" s="12" t="e">
        <f>VLOOKUP(O27, '[1]لیست محصولات 1402'!B:F,5,0)</f>
        <v>#N/A</v>
      </c>
      <c r="T27" s="14" t="e">
        <f>VLOOKUP(O27, '[1]لیست محصولات 1402'!B:G,6,0)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1402'!B:C,2,0)</f>
        <v>#N/A</v>
      </c>
      <c r="R28" s="9"/>
      <c r="S28" s="12" t="e">
        <f>VLOOKUP(O28, '[1]لیست محصولات 1402'!B:F,5,0)</f>
        <v>#N/A</v>
      </c>
      <c r="T28" s="14" t="e">
        <f>VLOOKUP(O28, '[1]لیست محصولات 1402'!B:G,6,0)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1402'!B:C,2,0)</f>
        <v>#N/A</v>
      </c>
      <c r="R29" s="9"/>
      <c r="S29" s="12" t="e">
        <f>VLOOKUP(O29, '[1]لیست محصولات 1402'!B:F,5,0)</f>
        <v>#N/A</v>
      </c>
      <c r="T29" s="14" t="e">
        <f>VLOOKUP(O29, '[1]لیست محصولات 1402'!B:G,6,0)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1402'!B:C,2,0)</f>
        <v>#N/A</v>
      </c>
      <c r="R30" s="9"/>
      <c r="S30" s="12" t="e">
        <f>VLOOKUP(O30, '[1]لیست محصولات 1402'!B:F,5,0)</f>
        <v>#N/A</v>
      </c>
      <c r="T30" s="14" t="e">
        <f>VLOOKUP(O30, '[1]لیست محصولات 1402'!B:G,6,0)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1402'!B:C,2,0)</f>
        <v>#N/A</v>
      </c>
      <c r="R31" s="9"/>
      <c r="S31" s="12" t="e">
        <f>VLOOKUP(O31, '[1]لیست محصولات 1402'!B:F,5,0)</f>
        <v>#N/A</v>
      </c>
      <c r="T31" s="14" t="e">
        <f>VLOOKUP(O31, '[1]لیست محصولات 1402'!B:G,6,0)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1402'!B:C,2,0)</f>
        <v>#N/A</v>
      </c>
      <c r="R32" s="9"/>
      <c r="S32" s="12" t="e">
        <f>VLOOKUP(O32, '[1]لیست محصولات 1402'!B:F,5,0)</f>
        <v>#N/A</v>
      </c>
      <c r="T32" s="14" t="e">
        <f>VLOOKUP(O32, '[1]لیست محصولات 1402'!B:G,6,0)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1402'!B:C,2,0)</f>
        <v>#N/A</v>
      </c>
      <c r="R33" s="9"/>
      <c r="S33" s="12" t="e">
        <f>VLOOKUP(O33, '[1]لیست محصولات 1402'!B:F,5,0)</f>
        <v>#N/A</v>
      </c>
      <c r="T33" s="14" t="e">
        <f>VLOOKUP(O33, '[1]لیست محصولات 1402'!B:G,6,0)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1402'!B:C,2,0)</f>
        <v>#N/A</v>
      </c>
      <c r="R34" s="9"/>
      <c r="S34" s="12" t="e">
        <f>VLOOKUP(O34, '[1]لیست محصولات 1402'!B:F,5,0)</f>
        <v>#N/A</v>
      </c>
      <c r="T34" s="14" t="e">
        <f>VLOOKUP(O34, '[1]لیست محصولات 1402'!B:G,6,0)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1402'!B:C,2,0)</f>
        <v>#N/A</v>
      </c>
      <c r="R35" s="9"/>
      <c r="S35" s="12" t="e">
        <f>VLOOKUP(O35, '[1]لیست محصولات 1402'!B:F,5,0)</f>
        <v>#N/A</v>
      </c>
      <c r="T35" s="14" t="e">
        <f>VLOOKUP(O35, '[1]لیست محصولات 1402'!B:G,6,0)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1402'!B:C,2,0)</f>
        <v>#N/A</v>
      </c>
      <c r="R36" s="9"/>
      <c r="S36" s="12" t="e">
        <f>VLOOKUP(O36, '[1]لیست محصولات 1402'!B:F,5,0)</f>
        <v>#N/A</v>
      </c>
      <c r="T36" s="14" t="e">
        <f>VLOOKUP(O36, '[1]لیست محصولات 1402'!B:G,6,0)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1402'!B:C,2,0)</f>
        <v>#N/A</v>
      </c>
      <c r="R37" s="9"/>
      <c r="S37" s="12" t="e">
        <f>VLOOKUP(O37, '[1]لیست محصولات 1402'!B:F,5,0)</f>
        <v>#N/A</v>
      </c>
      <c r="T37" s="14" t="e">
        <f>VLOOKUP(O37, '[1]لیست محصولات 1402'!B:G,6,0)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1402'!B:C,2,0)</f>
        <v>#N/A</v>
      </c>
      <c r="R38" s="9"/>
      <c r="S38" s="12" t="e">
        <f>VLOOKUP(O38, '[1]لیست محصولات 1402'!B:F,5,0)</f>
        <v>#N/A</v>
      </c>
      <c r="T38" s="14" t="e">
        <f>VLOOKUP(O38, '[1]لیست محصولات 1402'!B:G,6,0)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21</v>
      </c>
      <c r="AI242" s="56">
        <f t="shared" si="19"/>
        <v>0</v>
      </c>
      <c r="AJ242" s="57">
        <f t="shared" si="27"/>
        <v>21</v>
      </c>
      <c r="AK242" s="58">
        <f t="shared" ref="AK242:AK267" si="28">AH242*AG242/1000</f>
        <v>84</v>
      </c>
      <c r="AL242" s="59">
        <f>AO242+AQ242-[2]Sheet1!$AH243</f>
        <v>0</v>
      </c>
      <c r="AM242" s="59">
        <f t="shared" si="25"/>
        <v>-21</v>
      </c>
      <c r="AN242" s="58">
        <f t="shared" si="21"/>
        <v>0</v>
      </c>
      <c r="AO242" s="59"/>
      <c r="AP242" s="58">
        <f t="shared" si="22"/>
        <v>-84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11</v>
      </c>
      <c r="AI252" s="56">
        <f t="shared" si="19"/>
        <v>0</v>
      </c>
      <c r="AJ252" s="57">
        <f t="shared" si="27"/>
        <v>11</v>
      </c>
      <c r="AK252" s="58">
        <f t="shared" si="28"/>
        <v>8.25</v>
      </c>
      <c r="AL252" s="59">
        <f>AO252+AQ252-[2]Sheet1!$AH253</f>
        <v>0</v>
      </c>
      <c r="AM252" s="59">
        <f t="shared" si="25"/>
        <v>-11</v>
      </c>
      <c r="AN252" s="58">
        <f t="shared" si="21"/>
        <v>0</v>
      </c>
      <c r="AO252" s="59"/>
      <c r="AP252" s="58">
        <f t="shared" si="22"/>
        <v>-8.25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</v>
      </c>
      <c r="AI253" s="56">
        <f t="shared" si="19"/>
        <v>0</v>
      </c>
      <c r="AJ253" s="57">
        <f t="shared" si="27"/>
        <v>1</v>
      </c>
      <c r="AK253" s="58">
        <f t="shared" si="28"/>
        <v>0.15</v>
      </c>
      <c r="AL253" s="59">
        <f>AO253+AQ253-[2]Sheet1!$AH254</f>
        <v>0</v>
      </c>
      <c r="AM253" s="59">
        <f t="shared" si="25"/>
        <v>-1</v>
      </c>
      <c r="AN253" s="58">
        <f t="shared" si="21"/>
        <v>0</v>
      </c>
      <c r="AO253" s="59"/>
      <c r="AP253" s="58">
        <f t="shared" si="22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2</v>
      </c>
      <c r="AI260" s="56">
        <f t="shared" si="19"/>
        <v>0</v>
      </c>
      <c r="AJ260" s="57">
        <f t="shared" si="27"/>
        <v>2</v>
      </c>
      <c r="AK260" s="58">
        <f t="shared" si="28"/>
        <v>1.5</v>
      </c>
      <c r="AL260" s="59">
        <f>AO260+AQ260-[2]Sheet1!$AH261</f>
        <v>0</v>
      </c>
      <c r="AM260" s="59">
        <f t="shared" si="25"/>
        <v>-2</v>
      </c>
      <c r="AN260" s="58">
        <f t="shared" si="21"/>
        <v>0</v>
      </c>
      <c r="AO260" s="59"/>
      <c r="AP260" s="58">
        <f t="shared" si="22"/>
        <v>-1.5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15</v>
      </c>
      <c r="AI261" s="56">
        <f t="shared" si="19"/>
        <v>0</v>
      </c>
      <c r="AJ261" s="57">
        <f t="shared" si="27"/>
        <v>15</v>
      </c>
      <c r="AK261" s="58">
        <f t="shared" si="28"/>
        <v>60</v>
      </c>
      <c r="AL261" s="59">
        <f>AO261+AQ261-[2]Sheet1!$AH262</f>
        <v>0</v>
      </c>
      <c r="AM261" s="59">
        <f t="shared" si="25"/>
        <v>-15</v>
      </c>
      <c r="AN261" s="58">
        <f t="shared" si="21"/>
        <v>0</v>
      </c>
      <c r="AO261" s="59"/>
      <c r="AP261" s="58">
        <f t="shared" si="22"/>
        <v>-60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12 W14:W200" name="باقیمانده_5"/>
    <protectedRange algorithmName="SHA-512" hashValue="f5WsBkExWTs/LKakVBbNBXjGjwaAPcOxHhJFt4MnEAAY0TgGUtLBwc6BQDnps5THm9Gccqda3SWXIrg2Z9o+GA==" saltValue="9EXh0tvvNrwpkDbSuYJ+Uw==" spinCount="100000" sqref="V2:V12 V14:V200" name="تعداد ارسال شده_4"/>
    <protectedRange algorithmName="SHA-512" hashValue="jjrV5Hy6JwvVqOO7tKoZVoRg7rpBcjqvT96GSIFiDncBaImziwFUF2JC6d0rT0SfgZv+eJ/5g2VdqSB7bdW0mg==" saltValue="0Igh3j97EZBwjtfDd8U1wg==" spinCount="100000" sqref="W13" name="باقیمانده_5_1"/>
    <protectedRange algorithmName="SHA-512" hashValue="f5WsBkExWTs/LKakVBbNBXjGjwaAPcOxHhJFt4MnEAAY0TgGUtLBwc6BQDnps5THm9Gccqda3SWXIrg2Z9o+GA==" saltValue="9EXh0tvvNrwpkDbSuYJ+Uw==" spinCount="100000" sqref="V13" name="تعداد ارسال شده_4_1"/>
  </protectedRanges>
  <mergeCells count="24">
    <mergeCell ref="AD3:AD4"/>
    <mergeCell ref="AC3:AC4"/>
    <mergeCell ref="AB3:AB4"/>
    <mergeCell ref="AA3:AA4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  <mergeCell ref="G7:G8"/>
    <mergeCell ref="AA7:AA8"/>
    <mergeCell ref="AB7:AB8"/>
    <mergeCell ref="AC7:AC8"/>
    <mergeCell ref="AD7:AD8"/>
    <mergeCell ref="N7:N8"/>
    <mergeCell ref="M7:M8"/>
    <mergeCell ref="L7:L8"/>
    <mergeCell ref="I7:I8"/>
    <mergeCell ref="H7:H8"/>
  </mergeCells>
  <conditionalFormatting sqref="G2:J3 AA2:AF3 J4:J12 AA5:AF7 G11:I12 K2:Z2 Q3:Z12 AA9:AF12 K3:P3 AE4:AF4 K4:K10 O4:P10 H5:H7 AE8:AF8 H9:H10 K11:P12">
    <cfRule type="expression" dxfId="184" priority="68">
      <formula>$C2</formula>
    </cfRule>
  </conditionalFormatting>
  <conditionalFormatting sqref="G2:J3 AD2:AD3 J4:J12 AD5:AD7 G11:I12">
    <cfRule type="expression" dxfId="183" priority="67">
      <formula>$A2</formula>
    </cfRule>
  </conditionalFormatting>
  <conditionalFormatting sqref="G2:J3 AD2:AD3 Z2:Z12 J4:J12 AD5:AD7 AD9:AD12 G11:I12">
    <cfRule type="expression" dxfId="182" priority="69">
      <formula>$E2</formula>
    </cfRule>
  </conditionalFormatting>
  <conditionalFormatting sqref="G13:J200 Z13:Z200 AD13:AD200">
    <cfRule type="expression" dxfId="181" priority="4">
      <formula>$E13</formula>
    </cfRule>
  </conditionalFormatting>
  <conditionalFormatting sqref="G13:AF200">
    <cfRule type="expression" dxfId="180" priority="3">
      <formula>$C13</formula>
    </cfRule>
  </conditionalFormatting>
  <conditionalFormatting sqref="W2:W200">
    <cfRule type="expression" dxfId="179" priority="1">
      <formula>$AG2</formula>
    </cfRule>
  </conditionalFormatting>
  <conditionalFormatting sqref="Z2:Z200 AD9:AD200 G13:J200">
    <cfRule type="expression" dxfId="178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{F6E92D8E-2E55-4164-8ACB-92343591BF33}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{14927E69-1EBE-4EE2-9F93-3BA0275EFFD0}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{6A79360A-626B-428F-8E8A-4839792D8FCA}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{0C9A0CC3-6618-4C17-A71A-E5950DF42C9B}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{C674609A-A6C8-4E5D-9963-3C263EEF4749}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{725E08D7-AB12-4454-A3DB-51FA8AF03AF2}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{4D9D25BC-BDFF-40CD-8753-AF7DFE67589D}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{60E4F0CC-68B9-4912-88FD-2516552302E5}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{2B0798AA-33BE-4C7E-866C-252CA817BF5F}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{A54837CA-A379-437E-9E7D-2590C0814602}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{C2BC4A56-EC28-4A80-A588-FA8465A19AB9}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{779F6065-F9A3-420B-807D-E9988198ABCD}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{55192DBD-60BE-4686-B95B-E0685B8A5CEE}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{1393625C-5CF5-462E-BBFE-3552A16D2C91}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{9A7D66BE-7641-4428-9E17-F9701AF77EDD}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{90770009-FF34-4F65-BB55-ACB592EA4943}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{AEB71FA8-77AD-47E2-868B-F4424B68C917}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{9C8DB402-F14B-4F46-86B7-77016418A19C}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{522418A2-90BB-4998-B470-E6C1A2F06B50}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{094CF465-A9FA-4586-BDD4-985168EDA8E8}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{D4ACC58E-1918-4A61-A92A-D2DBCEEA07EF}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{6AF32848-1405-49F1-B878-5D5DC466470F}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{CED013EC-E372-4E2B-A0AC-67ED499FD842}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{94E993EB-B789-493F-94B5-EEA6A88005EB}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{65299AF0-CB7E-42D6-BE54-DE4F4C192965}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{E4CE48DE-3CD6-4AD4-85A4-953592653139}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{D13800DD-C5CD-43D7-8FE9-3E7E362DCBE5}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{6E8B44FB-0A5C-4EC0-A510-7F3ABCA89F72}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{8DF58627-D9CB-4B3D-9C67-29B1AD7992AA}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{A37C9041-6F9E-4D6E-9439-9BBB38FF65D3}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{9DACDFA2-4F1D-4BC6-8592-6D16862EE67D}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{6C118377-14C5-4CEB-B178-4F80F5354D66}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{B772DF4A-C10D-40D2-97A5-358079E91DE2}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{A1352617-D7D4-4ED4-812E-6B37663D179D}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{C38635BD-E9B9-41D0-B1E3-5EEDBB087AAA}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{B196E418-C612-4AC9-A33B-3C30807EEEDD}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{792A2A14-8538-44AC-B035-E00989AD964F}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{7AB7C416-5EBE-45C4-9388-6F1D32428A43}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{5EDBA677-6739-47B6-991D-1677233BA73D}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{10FB6AFE-04F4-4CC4-B7FA-18A9334BE7A0}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{4638E63D-EBEA-4E32-9DE4-39683E180A4C}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{C7865629-2126-4A8E-BD3F-022F7EDB3E4A}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{029FA024-18CC-4B66-9121-97E1FB2EC51F}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{AFB17D8E-3B60-4701-BEAE-5C47875E8970}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{5F47E253-B7D2-47F5-8210-BBCB075909A5}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{5F3C5649-89FD-4A83-8DDF-896FF5A62F93}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{CCDF3B37-D1A8-4EDD-9BEC-A22EE2AC9CD0}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{024935A0-EE56-472E-8914-6F5739586295}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{B49C0231-DBFC-48DC-A485-4D93BFD13400}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{CA086E1F-7A09-4F21-B2DD-23AE0D995FB0}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{6C245396-3250-4AD7-9C14-1CB4E8309377}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{9BA5AA36-D81B-4EB4-9DE3-4976164FAE33}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{3BB14702-9649-4CFB-BC3F-525B751D406F}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{A709A289-D719-4330-94CC-9B8955024C26}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{2C722172-07DB-4FBC-9960-0714E94CB36E}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{71B42E7E-7BBE-4FC0-A88C-A25072B26962}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{2D600935-B3B3-415E-8E6C-5CBD8DD5D2D9}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{D9FF247D-A4D7-4BC6-B302-4CE986A56770}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{75ED762C-98D6-46A1-8FEE-3BEC95CE72AB}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{68F7055A-EEAF-4EAB-86A9-1A4200F7AE96}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{A98D2F25-3848-4AF5-AC0C-37BC5110342B}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E92D8E-2E55-4164-8ACB-92343591BF3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4927E69-1EBE-4EE2-9F93-3BA0275EFFD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A79360A-626B-428F-8E8A-4839792D8FC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C9A0CC3-6618-4C17-A71A-E5950DF42C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674609A-A6C8-4E5D-9963-3C263EEF474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725E08D7-AB12-4454-A3DB-51FA8AF03AF2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D9D25BC-BDFF-40CD-8753-AF7DFE67589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0E4F0CC-68B9-4912-88FD-2516552302E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B0798AA-33BE-4C7E-866C-252CA817BF5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54837CA-A379-437E-9E7D-2590C081460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2BC4A56-EC28-4A80-A588-FA8465A19AB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79F6065-F9A3-420B-807D-E9988198ABC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5192DBD-60BE-4686-B95B-E0685B8A5CE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393625C-5CF5-462E-BBFE-3552A16D2C9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A7D66BE-7641-4428-9E17-F9701AF77ED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0770009-FF34-4F65-BB55-ACB592EA494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EB71FA8-77AD-47E2-868B-F4424B68C91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C8DB402-F14B-4F46-86B7-77016418A19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22418A2-90BB-4998-B470-E6C1A2F06B5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94CF465-A9FA-4586-BDD4-985168EDA8E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4ACC58E-1918-4A61-A92A-D2DBCEEA07E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AF32848-1405-49F1-B878-5D5DC466470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ED013EC-E372-4E2B-A0AC-67ED499FD84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4E993EB-B789-493F-94B5-EEA6A88005E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5299AF0-CB7E-42D6-BE54-DE4F4C19296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CE48DE-3CD6-4AD4-85A4-9535926531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13800DD-C5CD-43D7-8FE9-3E7E362DCBE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E8B44FB-0A5C-4EC0-A510-7F3ABCA89F7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DF58627-D9CB-4B3D-9C67-29B1AD7992A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37C9041-6F9E-4D6E-9439-9BBB38FF65D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DACDFA2-4F1D-4BC6-8592-6D16862EE67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C118377-14C5-4CEB-B178-4F80F5354D6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B772DF4A-C10D-40D2-97A5-358079E91DE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1352617-D7D4-4ED4-812E-6B37663D17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38635BD-E9B9-41D0-B1E3-5EEDBB087AA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196E418-C612-4AC9-A33B-3C30807EEED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92A2A14-8538-44AC-B035-E00989AD964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B7C416-5EBE-45C4-9388-6F1D32428A4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EDBA677-6739-47B6-991D-1677233BA73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0FB6AFE-04F4-4CC4-B7FA-18A9334BE7A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638E63D-EBEA-4E32-9DE4-39683E180A4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7865629-2126-4A8E-BD3F-022F7EDB3E4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29FA024-18CC-4B66-9121-97E1FB2EC51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FB17D8E-3B60-4701-BEAE-5C47875E897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F47E253-B7D2-47F5-8210-BBCB075909A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F3C5649-89FD-4A83-8DDF-896FF5A62F9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CDF3B37-D1A8-4EDD-9BEC-A22EE2AC9CD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24935A0-EE56-472E-8914-6F573958629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49C0231-DBFC-48DC-A485-4D93BFD1340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A086E1F-7A09-4F21-B2DD-23AE0D995FB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C245396-3250-4AD7-9C14-1CB4E830937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BA5AA36-D81B-4EB4-9DE3-4976164FAE3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BB14702-9649-4CFB-BC3F-525B751D406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709A289-D719-4330-94CC-9B8955024C2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C722172-07DB-4FBC-9960-0714E94CB36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1B42E7E-7BBE-4FC0-A88C-A25072B2696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D600935-B3B3-415E-8E6C-5CBD8DD5D2D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9FF247D-A4D7-4BC6-B302-4CE986A5677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5ED762C-98D6-46A1-8FEE-3BEC95CE72A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8F7055A-EEAF-4EAB-86A9-1A4200F7AE9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8D2F25-3848-4AF5-AC0C-37BC5110342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B70B7-C0CE-4694-960B-816B3BBB6E97}">
  <dimension ref="A1:AR267"/>
  <sheetViews>
    <sheetView rightToLeft="1" topLeftCell="G37" zoomScale="85" zoomScaleNormal="85" workbookViewId="0">
      <selection activeCell="G39" sqref="G39:AF4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5546875" style="28" bestFit="1" customWidth="1"/>
    <col min="9" max="9" width="26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1.332031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112.33203125" style="24" bestFit="1" customWidth="1"/>
    <col min="29" max="29" width="15.77734375" style="31" bestFit="1" customWidth="1"/>
    <col min="30" max="30" width="13.6640625" style="32" bestFit="1" customWidth="1"/>
    <col min="31" max="31" width="31.5546875" style="24" bestFit="1" customWidth="1"/>
    <col min="32" max="32" width="28.33203125" style="24" bestFit="1" customWidth="1"/>
    <col min="33" max="33" width="13.5546875" style="24" bestFit="1" customWidth="1"/>
    <col min="34" max="34" width="128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52742315601</v>
      </c>
      <c r="I2" s="25" t="s">
        <v>110</v>
      </c>
      <c r="J2" s="9"/>
      <c r="K2" s="11" t="str">
        <f t="shared" ref="K2:K65" ca="1" si="0">IF(C2, TODAY(), "" )</f>
        <v/>
      </c>
      <c r="L2" s="12" t="s">
        <v>111</v>
      </c>
      <c r="M2" s="12" t="s">
        <v>112</v>
      </c>
      <c r="N2" s="12"/>
      <c r="O2" s="9">
        <v>5511.2</v>
      </c>
      <c r="P2" s="9">
        <v>1</v>
      </c>
      <c r="Q2" s="13" t="str">
        <f>VLOOKUP(O2, '[1]لیست محصولات 1402'!B:C,2,0)</f>
        <v>هامبلا | Hambella</v>
      </c>
      <c r="R2" s="9" t="s">
        <v>113</v>
      </c>
      <c r="S2" s="12">
        <f>VLOOKUP(O2, '[1]لیست محصولات 1402'!B:F,5,0)</f>
        <v>750</v>
      </c>
      <c r="T2" s="14">
        <f>VLOOKUP(O2, '[1]لیست محصولات 1402'!B:G,6,0)</f>
        <v>11850000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11850000</v>
      </c>
      <c r="Y2" s="17"/>
      <c r="Z2" s="14">
        <f t="shared" ref="Z2:Z65" si="4">X2-Y2</f>
        <v>11850000</v>
      </c>
      <c r="AA2" s="18" t="s">
        <v>114</v>
      </c>
      <c r="AB2" s="13" t="s">
        <v>115</v>
      </c>
      <c r="AC2" s="19" t="s">
        <v>116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البرز کرج - مهرويلا رودكى غربى بين سعدى و عطار پلاك ٢٥٤ واحد ٦  - نیلوفر سعیدی 09165804245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49">
        <v>2</v>
      </c>
      <c r="H3" s="161">
        <v>52744249301</v>
      </c>
      <c r="I3" s="149" t="s">
        <v>110</v>
      </c>
      <c r="J3" s="9"/>
      <c r="K3" s="11" t="str">
        <f t="shared" ca="1" si="0"/>
        <v/>
      </c>
      <c r="L3" s="159" t="s">
        <v>117</v>
      </c>
      <c r="M3" s="159" t="s">
        <v>118</v>
      </c>
      <c r="N3" s="159" t="s">
        <v>119</v>
      </c>
      <c r="O3" s="9">
        <v>1127.0999999999999</v>
      </c>
      <c r="P3" s="9">
        <v>1</v>
      </c>
      <c r="Q3" s="13" t="str">
        <f>VLOOKUP(O3, '[1]لیست محصولات 1402'!B:C,2,0)</f>
        <v>سولداد | Soledad</v>
      </c>
      <c r="R3" s="9"/>
      <c r="S3" s="12">
        <f>VLOOKUP(O3, '[1]لیست محصولات 1402'!B:F,5,0)</f>
        <v>80</v>
      </c>
      <c r="T3" s="14">
        <f>VLOOKUP(O3, '[1]لیست محصولات 1402'!B:G,6,0)</f>
        <v>4900000</v>
      </c>
      <c r="U3" s="15"/>
      <c r="V3" s="16">
        <f t="shared" si="1"/>
        <v>0</v>
      </c>
      <c r="W3" s="12">
        <f t="shared" si="2"/>
        <v>1</v>
      </c>
      <c r="X3" s="14">
        <f t="shared" si="3"/>
        <v>4900000</v>
      </c>
      <c r="Y3" s="17"/>
      <c r="Z3" s="14">
        <f t="shared" si="4"/>
        <v>4900000</v>
      </c>
      <c r="AA3" s="151" t="s">
        <v>120</v>
      </c>
      <c r="AB3" s="153" t="s">
        <v>121</v>
      </c>
      <c r="AC3" s="155" t="s">
        <v>122</v>
      </c>
      <c r="AD3" s="157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گلستان گرگان - عدالت ۵۷، نبش جام جم۲ پیرو بیسترو - وحید عزیزی 09123693830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0"/>
      <c r="H4" s="162"/>
      <c r="I4" s="150"/>
      <c r="J4" s="9"/>
      <c r="K4" s="11" t="str">
        <f t="shared" ca="1" si="0"/>
        <v/>
      </c>
      <c r="L4" s="160"/>
      <c r="M4" s="160"/>
      <c r="N4" s="160"/>
      <c r="O4" s="9">
        <v>1125.0999999999999</v>
      </c>
      <c r="P4" s="9">
        <v>1</v>
      </c>
      <c r="Q4" s="13" t="str">
        <f>VLOOKUP(O4, '[1]لیست محصولات 1402'!B:C,2,0)</f>
        <v>بنجامین دیانوس | Benjamin De Dianous</v>
      </c>
      <c r="R4" s="9"/>
      <c r="S4" s="12">
        <f>VLOOKUP(O4, '[1]لیست محصولات 1402'!B:F,5,0)</f>
        <v>80</v>
      </c>
      <c r="T4" s="14">
        <f>VLOOKUP(O4, '[1]لیست محصولات 1402'!B:G,6,0)</f>
        <v>11000000</v>
      </c>
      <c r="U4" s="15"/>
      <c r="V4" s="16">
        <f t="shared" si="1"/>
        <v>0</v>
      </c>
      <c r="W4" s="12">
        <f t="shared" si="2"/>
        <v>1</v>
      </c>
      <c r="X4" s="14">
        <f t="shared" si="3"/>
        <v>11000000</v>
      </c>
      <c r="Y4" s="17"/>
      <c r="Z4" s="14">
        <f t="shared" si="4"/>
        <v>11000000</v>
      </c>
      <c r="AA4" s="152"/>
      <c r="AB4" s="154"/>
      <c r="AC4" s="156"/>
      <c r="AD4" s="158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52752798001</v>
      </c>
      <c r="I5" s="25" t="s">
        <v>110</v>
      </c>
      <c r="J5" s="9"/>
      <c r="K5" s="11" t="str">
        <f t="shared" ca="1" si="0"/>
        <v/>
      </c>
      <c r="L5" s="12" t="s">
        <v>123</v>
      </c>
      <c r="M5" s="12" t="s">
        <v>124</v>
      </c>
      <c r="N5" s="12" t="s">
        <v>125</v>
      </c>
      <c r="O5" s="9">
        <v>5511.22</v>
      </c>
      <c r="P5" s="9">
        <v>2</v>
      </c>
      <c r="Q5" s="69" t="str">
        <f>VLOOKUP(O5, '[1]لیست محصولات 1402'!B:C,2,0)</f>
        <v>هامبلا(رست دمی) | Hambella( Filter Roast)</v>
      </c>
      <c r="R5" s="9"/>
      <c r="S5" s="12">
        <f>VLOOKUP(O5, '[1]لیست محصولات 1402'!B:F,5,0)</f>
        <v>750</v>
      </c>
      <c r="T5" s="14">
        <f>VLOOKUP(O5, '[1]لیست محصولات 1402'!B:G,6,0)</f>
        <v>11850000</v>
      </c>
      <c r="U5" s="15"/>
      <c r="V5" s="16">
        <f t="shared" si="1"/>
        <v>0</v>
      </c>
      <c r="W5" s="12">
        <f t="shared" si="2"/>
        <v>2</v>
      </c>
      <c r="X5" s="14">
        <f t="shared" si="3"/>
        <v>23700000</v>
      </c>
      <c r="Y5" s="17"/>
      <c r="Z5" s="14">
        <f t="shared" si="4"/>
        <v>23700000</v>
      </c>
      <c r="AA5" s="18" t="s">
        <v>90</v>
      </c>
      <c r="AB5" s="13" t="s">
        <v>126</v>
      </c>
      <c r="AC5" s="19" t="s">
        <v>127</v>
      </c>
      <c r="AD5" s="20"/>
      <c r="AE5" s="19"/>
      <c r="AF5" s="21"/>
      <c r="AG5" s="22" t="str">
        <f t="shared" si="5"/>
        <v>TRUE</v>
      </c>
      <c r="AH5" s="23" t="str">
        <f t="shared" si="6"/>
        <v>گیلان لاهیجان روستای سوستان بالا خیابان مسجد آقا سید مظفر کوچه مهر پنج خانه روستایی است و پلاک ندارد کافه اُپِل - نیما نظری 09393741144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52755452801</v>
      </c>
      <c r="I6" s="25" t="s">
        <v>110</v>
      </c>
      <c r="J6" s="9"/>
      <c r="K6" s="11" t="str">
        <f t="shared" ca="1" si="0"/>
        <v/>
      </c>
      <c r="L6" s="12" t="s">
        <v>128</v>
      </c>
      <c r="M6" s="12" t="s">
        <v>129</v>
      </c>
      <c r="N6" s="12"/>
      <c r="O6" s="9">
        <v>5511.22</v>
      </c>
      <c r="P6" s="9">
        <v>1</v>
      </c>
      <c r="Q6" s="69" t="str">
        <f>VLOOKUP(O6, '[1]لیست محصولات 1402'!B:C,2,0)</f>
        <v>هامبلا(رست دمی) | Hambella( Filter Roast)</v>
      </c>
      <c r="R6" s="9"/>
      <c r="S6" s="12">
        <f>VLOOKUP(O6, '[1]لیست محصولات 1402'!B:F,5,0)</f>
        <v>750</v>
      </c>
      <c r="T6" s="14">
        <f>VLOOKUP(O6, '[1]لیست محصولات 1402'!B:G,6,0)</f>
        <v>11850000</v>
      </c>
      <c r="U6" s="15"/>
      <c r="V6" s="16">
        <f t="shared" si="1"/>
        <v>0</v>
      </c>
      <c r="W6" s="12">
        <f t="shared" si="2"/>
        <v>1</v>
      </c>
      <c r="X6" s="14">
        <f t="shared" si="3"/>
        <v>11850000</v>
      </c>
      <c r="Y6" s="17"/>
      <c r="Z6" s="14">
        <f t="shared" si="4"/>
        <v>11850000</v>
      </c>
      <c r="AA6" s="18" t="s">
        <v>130</v>
      </c>
      <c r="AB6" s="13" t="s">
        <v>131</v>
      </c>
      <c r="AC6" s="19" t="s">
        <v>132</v>
      </c>
      <c r="AD6" s="20"/>
      <c r="AE6" s="68" t="s">
        <v>133</v>
      </c>
      <c r="AF6" s="21"/>
      <c r="AG6" s="22" t="str">
        <f t="shared" si="5"/>
        <v>TRUE</v>
      </c>
      <c r="AH6" s="23" t="str">
        <f t="shared" si="6"/>
        <v>زنجان خیابان ۱۰وسط( اسماعیل بهرامی) پلاک۴۷  - خلیل موسوی 09127722247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52758133701</v>
      </c>
      <c r="I7" s="9" t="s">
        <v>110</v>
      </c>
      <c r="J7" s="9"/>
      <c r="K7" s="11" t="str">
        <f t="shared" ca="1" si="0"/>
        <v/>
      </c>
      <c r="L7" s="12" t="s">
        <v>134</v>
      </c>
      <c r="M7" s="12" t="s">
        <v>135</v>
      </c>
      <c r="N7" s="12" t="s">
        <v>136</v>
      </c>
      <c r="O7" s="9">
        <v>5501.2</v>
      </c>
      <c r="P7" s="9">
        <v>3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750</v>
      </c>
      <c r="T7" s="14">
        <f>VLOOKUP(O7, '[1]لیست محصولات 1402'!B:G,6,0)</f>
        <v>8200000</v>
      </c>
      <c r="U7" s="26"/>
      <c r="V7" s="16">
        <f t="shared" si="1"/>
        <v>0</v>
      </c>
      <c r="W7" s="12">
        <f t="shared" si="2"/>
        <v>3</v>
      </c>
      <c r="X7" s="14">
        <f t="shared" si="3"/>
        <v>24600000</v>
      </c>
      <c r="Y7" s="17"/>
      <c r="Z7" s="14">
        <f t="shared" si="4"/>
        <v>24600000</v>
      </c>
      <c r="AA7" s="18" t="s">
        <v>78</v>
      </c>
      <c r="AB7" s="13" t="s">
        <v>137</v>
      </c>
      <c r="AC7" s="19" t="s">
        <v>138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سعادت آباد، سرو غربى، خيابان آريا، نبش كوچه نامى، پلاك ١ كافه رستوران رسپيروتو - مینو رحمانی 09102077467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52760312901</v>
      </c>
      <c r="I8" s="9" t="s">
        <v>110</v>
      </c>
      <c r="J8" s="9"/>
      <c r="K8" s="11" t="str">
        <f t="shared" ca="1" si="0"/>
        <v/>
      </c>
      <c r="L8" s="12" t="s">
        <v>139</v>
      </c>
      <c r="M8" s="12" t="s">
        <v>237</v>
      </c>
      <c r="N8" s="12"/>
      <c r="O8" s="9">
        <v>5518.1</v>
      </c>
      <c r="P8" s="9">
        <v>3</v>
      </c>
      <c r="Q8" s="13" t="str">
        <f>VLOOKUP(O8, '[1]لیست محصولات 1402'!B:C,2,0)</f>
        <v>هوآنکایو | Peru Huancayo</v>
      </c>
      <c r="R8" s="9"/>
      <c r="S8" s="12">
        <f>VLOOKUP(O8, '[1]لیست محصولات 1402'!B:F,5,0)</f>
        <v>150</v>
      </c>
      <c r="T8" s="14">
        <f>VLOOKUP(O8, '[1]لیست محصولات 1402'!B:G,6,0)</f>
        <v>1800000</v>
      </c>
      <c r="U8" s="15"/>
      <c r="V8" s="16">
        <f t="shared" si="1"/>
        <v>0</v>
      </c>
      <c r="W8" s="12">
        <f t="shared" si="2"/>
        <v>3</v>
      </c>
      <c r="X8" s="14">
        <f t="shared" si="3"/>
        <v>5400000</v>
      </c>
      <c r="Y8" s="17"/>
      <c r="Z8" s="14">
        <f t="shared" si="4"/>
        <v>5400000</v>
      </c>
      <c r="AA8" s="18" t="s">
        <v>78</v>
      </c>
      <c r="AB8" s="13" t="s">
        <v>140</v>
      </c>
      <c r="AC8" s="19" t="s">
        <v>141</v>
      </c>
      <c r="AD8" s="20" t="s">
        <v>104</v>
      </c>
      <c r="AE8" s="68" t="s">
        <v>238</v>
      </c>
      <c r="AF8" s="21"/>
      <c r="AG8" s="22" t="str">
        <f t="shared" si="5"/>
        <v>TRUE</v>
      </c>
      <c r="AH8" s="23" t="str">
        <f t="shared" si="6"/>
        <v>تهران انتهای اتوبان ستاری شمال سیمون بولیوار بلوار خانی (صبا) کوچه شقایق یکم پلاک ۱۴ واحد ۵  - محمدرضا راضی 09981917691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49">
        <v>7</v>
      </c>
      <c r="H9" s="161">
        <v>52762809701</v>
      </c>
      <c r="I9" s="149" t="s">
        <v>110</v>
      </c>
      <c r="J9" s="9"/>
      <c r="K9" s="11" t="str">
        <f t="shared" ca="1" si="0"/>
        <v/>
      </c>
      <c r="L9" s="159" t="s">
        <v>142</v>
      </c>
      <c r="M9" s="159" t="s">
        <v>143</v>
      </c>
      <c r="N9" s="159" t="s">
        <v>144</v>
      </c>
      <c r="O9" s="9">
        <v>5501.2</v>
      </c>
      <c r="P9" s="9">
        <v>2</v>
      </c>
      <c r="Q9" s="13" t="str">
        <f>VLOOKUP(O9, '[1]لیست محصولات 1402'!B:C,2,0)</f>
        <v>ورتکس | Vortex</v>
      </c>
      <c r="R9" s="9"/>
      <c r="S9" s="12">
        <f>VLOOKUP(O9, '[1]لیست محصولات 1402'!B:F,5,0)</f>
        <v>750</v>
      </c>
      <c r="T9" s="14">
        <f>VLOOKUP(O9, '[1]لیست محصولات 1402'!B:G,6,0)</f>
        <v>8200000</v>
      </c>
      <c r="U9" s="15"/>
      <c r="V9" s="16">
        <f t="shared" si="1"/>
        <v>0</v>
      </c>
      <c r="W9" s="12">
        <f t="shared" si="2"/>
        <v>2</v>
      </c>
      <c r="X9" s="14">
        <f t="shared" si="3"/>
        <v>16400000</v>
      </c>
      <c r="Y9" s="17"/>
      <c r="Z9" s="14">
        <f t="shared" si="4"/>
        <v>16400000</v>
      </c>
      <c r="AA9" s="151" t="s">
        <v>78</v>
      </c>
      <c r="AB9" s="153" t="s">
        <v>145</v>
      </c>
      <c r="AC9" s="155" t="s">
        <v>146</v>
      </c>
      <c r="AD9" s="157"/>
      <c r="AE9" s="19"/>
      <c r="AF9" s="21"/>
      <c r="AG9" s="22" t="str">
        <f t="shared" si="5"/>
        <v>TRUE</v>
      </c>
      <c r="AH9" s="23" t="str">
        <f t="shared" si="6"/>
        <v>تهران بلوارفردوس بین وفا اذر و رامین پلاک ۲۹۲ مورالانژ - ایلیا حقیقی 09001378119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0"/>
      <c r="H10" s="162"/>
      <c r="I10" s="150"/>
      <c r="J10" s="9"/>
      <c r="K10" s="11" t="str">
        <f t="shared" ca="1" si="0"/>
        <v/>
      </c>
      <c r="L10" s="160"/>
      <c r="M10" s="160"/>
      <c r="N10" s="160"/>
      <c r="O10" s="9">
        <v>5518.2</v>
      </c>
      <c r="P10" s="9">
        <v>2</v>
      </c>
      <c r="Q10" s="13" t="str">
        <f>VLOOKUP(O10, '[1]لیست محصولات 1402'!B:C,2,0)</f>
        <v>هوآنکایو | Peru Huancayo</v>
      </c>
      <c r="R10" s="9"/>
      <c r="S10" s="12">
        <f>VLOOKUP(O10, '[1]لیست محصولات 1402'!B:F,5,0)</f>
        <v>750</v>
      </c>
      <c r="T10" s="14">
        <f>VLOOKUP(O10, '[1]لیست محصولات 1402'!B:G,6,0)</f>
        <v>8300000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16600000</v>
      </c>
      <c r="Y10" s="17"/>
      <c r="Z10" s="14">
        <f t="shared" si="4"/>
        <v>16600000</v>
      </c>
      <c r="AA10" s="152"/>
      <c r="AB10" s="154"/>
      <c r="AC10" s="156"/>
      <c r="AD10" s="158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52782005801</v>
      </c>
      <c r="I11" s="9" t="s">
        <v>147</v>
      </c>
      <c r="J11" s="9"/>
      <c r="K11" s="11" t="str">
        <f t="shared" ca="1" si="0"/>
        <v/>
      </c>
      <c r="L11" s="12" t="s">
        <v>239</v>
      </c>
      <c r="M11" s="12" t="s">
        <v>243</v>
      </c>
      <c r="N11" s="12"/>
      <c r="O11" s="9">
        <v>5501.1</v>
      </c>
      <c r="P11" s="9">
        <v>1</v>
      </c>
      <c r="Q11" s="13" t="str">
        <f>VLOOKUP(O11, '[1]لیست محصولات 1402'!B:C,2,0)</f>
        <v>ورتکس | Vortex</v>
      </c>
      <c r="R11" s="9"/>
      <c r="S11" s="12">
        <f>VLOOKUP(O11, '[1]لیست محصولات 1402'!B:F,5,0)</f>
        <v>150</v>
      </c>
      <c r="T11" s="14">
        <f>VLOOKUP(O11, '[1]لیست محصولات 1402'!B:G,6,0)</f>
        <v>1750000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1750000</v>
      </c>
      <c r="Y11" s="17"/>
      <c r="Z11" s="14">
        <f t="shared" si="4"/>
        <v>1750000</v>
      </c>
      <c r="AA11" s="18" t="s">
        <v>240</v>
      </c>
      <c r="AB11" s="13" t="s">
        <v>241</v>
      </c>
      <c r="AC11" s="19" t="s">
        <v>242</v>
      </c>
      <c r="AD11" s="20"/>
      <c r="AE11" s="19"/>
      <c r="AF11" s="21"/>
      <c r="AG11" s="22" t="str">
        <f t="shared" si="5"/>
        <v>TRUE</v>
      </c>
      <c r="AH11" s="23" t="str">
        <f t="shared" si="6"/>
        <v>کرمانشاه بلوار شهید بهشتی _ بعد از سه راه ۲۲ بهمن _ روبه روی سازمان همیاری و شهرداری _ کوی فاطمه زهرا _ پلاک ۲۴_ واحد ۴  - آیدا سمینی 09183290189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52768638201</v>
      </c>
      <c r="I12" s="9" t="s">
        <v>147</v>
      </c>
      <c r="J12" s="9"/>
      <c r="K12" s="11" t="str">
        <f t="shared" ca="1" si="0"/>
        <v/>
      </c>
      <c r="L12" s="12" t="s">
        <v>152</v>
      </c>
      <c r="M12" s="12" t="s">
        <v>153</v>
      </c>
      <c r="N12" s="12"/>
      <c r="O12" s="9">
        <v>5511.2</v>
      </c>
      <c r="P12" s="9">
        <v>1</v>
      </c>
      <c r="Q12" s="13" t="str">
        <f>VLOOKUP(O12, '[1]لیست محصولات 1402'!B:C,2,0)</f>
        <v>هامبلا | Hambella</v>
      </c>
      <c r="R12" s="9"/>
      <c r="S12" s="12">
        <f>VLOOKUP(O12, '[1]لیست محصولات 1402'!B:F,5,0)</f>
        <v>750</v>
      </c>
      <c r="T12" s="14">
        <f>VLOOKUP(O12, '[1]لیست محصولات 1402'!B:G,6,0)</f>
        <v>11850000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11850000</v>
      </c>
      <c r="Y12" s="17"/>
      <c r="Z12" s="14">
        <f t="shared" si="4"/>
        <v>11850000</v>
      </c>
      <c r="AA12" s="18" t="s">
        <v>78</v>
      </c>
      <c r="AB12" s="13" t="s">
        <v>155</v>
      </c>
      <c r="AC12" s="19" t="s">
        <v>154</v>
      </c>
      <c r="AD12" s="20" t="s">
        <v>104</v>
      </c>
      <c r="AE12" s="19"/>
      <c r="AF12" s="21"/>
      <c r="AG12" s="22" t="str">
        <f t="shared" si="5"/>
        <v>TRUE</v>
      </c>
      <c r="AH12" s="23" t="str">
        <f t="shared" si="6"/>
        <v>تهران انتهای کارگرشمالی- خیابان نوزدهم 19- پلاک 59 *واقع در خیابان نوزدهم تقاطع والفجر ۲* - زنگ 4  - شهاب حشمت 09905544965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10</v>
      </c>
      <c r="H13" s="10">
        <v>52772480701</v>
      </c>
      <c r="I13" s="9" t="s">
        <v>147</v>
      </c>
      <c r="J13" s="9"/>
      <c r="K13" s="11" t="str">
        <f t="shared" ca="1" si="0"/>
        <v/>
      </c>
      <c r="L13" s="12" t="s">
        <v>156</v>
      </c>
      <c r="M13" s="12" t="s">
        <v>157</v>
      </c>
      <c r="N13" s="12"/>
      <c r="O13" s="9">
        <v>5518.2</v>
      </c>
      <c r="P13" s="9">
        <v>1</v>
      </c>
      <c r="Q13" s="13" t="str">
        <f>VLOOKUP(O13, '[1]لیست محصولات 1402'!B:C,2,0)</f>
        <v>هوآنکایو | Peru Huancayo</v>
      </c>
      <c r="R13" s="9"/>
      <c r="S13" s="12">
        <f>VLOOKUP(O13, '[1]لیست محصولات 1402'!B:F,5,0)</f>
        <v>750</v>
      </c>
      <c r="T13" s="14">
        <f>VLOOKUP(O13, '[1]لیست محصولات 1402'!B:G,6,0)</f>
        <v>8300000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8300000</v>
      </c>
      <c r="Y13" s="17"/>
      <c r="Z13" s="14">
        <f t="shared" si="4"/>
        <v>8300000</v>
      </c>
      <c r="AA13" s="18" t="s">
        <v>78</v>
      </c>
      <c r="AB13" s="13" t="s">
        <v>158</v>
      </c>
      <c r="AC13" s="19" t="s">
        <v>159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سعادت اباد بالای میدان کاج خیابان عبقری پلاک 12 زنگ 05 طبقه دوم  - شکیبا پورتقی 09122339870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11</v>
      </c>
      <c r="H14" s="10">
        <v>52773446701</v>
      </c>
      <c r="I14" s="9" t="s">
        <v>147</v>
      </c>
      <c r="J14" s="9"/>
      <c r="K14" s="11" t="str">
        <f t="shared" ca="1" si="0"/>
        <v/>
      </c>
      <c r="L14" s="12" t="s">
        <v>160</v>
      </c>
      <c r="M14" s="12" t="s">
        <v>161</v>
      </c>
      <c r="N14" s="12" t="s">
        <v>162</v>
      </c>
      <c r="O14" s="9">
        <v>5501.3</v>
      </c>
      <c r="P14" s="9">
        <v>1</v>
      </c>
      <c r="Q14" s="13" t="str">
        <f>VLOOKUP(O14, '[1]لیست محصولات 1402'!B:C,2,0)</f>
        <v>ورتکس | Vortex</v>
      </c>
      <c r="R14" s="9"/>
      <c r="S14" s="12">
        <f>VLOOKUP(O14, '[1]لیست محصولات 1402'!B:F,5,0)</f>
        <v>4000</v>
      </c>
      <c r="T14" s="14">
        <f>VLOOKUP(O14, '[1]لیست محصولات 1402'!B:G,6,0)</f>
        <v>41600000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41600000</v>
      </c>
      <c r="Y14" s="17"/>
      <c r="Z14" s="14">
        <f t="shared" si="4"/>
        <v>41600000</v>
      </c>
      <c r="AA14" s="18" t="s">
        <v>163</v>
      </c>
      <c r="AB14" s="13" t="s">
        <v>164</v>
      </c>
      <c r="AC14" s="19" t="s">
        <v>165</v>
      </c>
      <c r="AD14" s="20"/>
      <c r="AE14" s="19"/>
      <c r="AF14" s="21"/>
      <c r="AG14" s="22" t="str">
        <f t="shared" si="5"/>
        <v>TRUE</v>
      </c>
      <c r="AH14" s="23" t="str">
        <f t="shared" si="6"/>
        <v>فارس شیراز - معالی اباد انتهای کوچه ۱۳ کافه باپیرو - رسول فرهادی 09178963909</v>
      </c>
    </row>
    <row r="15" spans="1:34" ht="22.35" customHeight="1">
      <c r="A15" s="7"/>
      <c r="B15" s="7"/>
      <c r="C15" s="7"/>
      <c r="D15" s="7"/>
      <c r="E15" s="7"/>
      <c r="F15" s="8"/>
      <c r="G15" s="9">
        <v>12</v>
      </c>
      <c r="H15" s="10">
        <v>52774092801</v>
      </c>
      <c r="I15" s="9" t="s">
        <v>147</v>
      </c>
      <c r="J15" s="9"/>
      <c r="K15" s="11" t="str">
        <f t="shared" ca="1" si="0"/>
        <v/>
      </c>
      <c r="L15" s="12" t="s">
        <v>166</v>
      </c>
      <c r="M15" s="12" t="s">
        <v>167</v>
      </c>
      <c r="N15" s="12" t="s">
        <v>168</v>
      </c>
      <c r="O15" s="9">
        <v>5501.3</v>
      </c>
      <c r="P15" s="9">
        <v>2</v>
      </c>
      <c r="Q15" s="13" t="str">
        <f>VLOOKUP(O15, '[1]لیست محصولات 1402'!B:C,2,0)</f>
        <v>ورتکس | Vortex</v>
      </c>
      <c r="R15" s="9"/>
      <c r="S15" s="12">
        <f>VLOOKUP(O15, '[1]لیست محصولات 1402'!B:F,5,0)</f>
        <v>4000</v>
      </c>
      <c r="T15" s="14">
        <f>VLOOKUP(O15, '[1]لیست محصولات 1402'!B:G,6,0)</f>
        <v>41600000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83200000</v>
      </c>
      <c r="Y15" s="17"/>
      <c r="Z15" s="14">
        <f t="shared" si="4"/>
        <v>83200000</v>
      </c>
      <c r="AA15" s="18" t="s">
        <v>78</v>
      </c>
      <c r="AB15" s="13" t="s">
        <v>169</v>
      </c>
      <c r="AC15" s="19" t="s">
        <v>170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بزرگراه حقانى بلوار كتابخانه ملى ضلع جنوبى پرديس تئاتر موسيقى کافه کُر - فهیمه قدم یاری 09124431359</v>
      </c>
    </row>
    <row r="16" spans="1:34" ht="22.35" customHeight="1">
      <c r="A16" s="7"/>
      <c r="B16" s="7"/>
      <c r="C16" s="7"/>
      <c r="D16" s="7"/>
      <c r="E16" s="7"/>
      <c r="F16" s="8"/>
      <c r="G16" s="149">
        <v>13</v>
      </c>
      <c r="H16" s="161">
        <v>52775297801</v>
      </c>
      <c r="I16" s="149" t="s">
        <v>147</v>
      </c>
      <c r="J16" s="9"/>
      <c r="K16" s="11" t="str">
        <f t="shared" ca="1" si="0"/>
        <v/>
      </c>
      <c r="L16" s="159" t="s">
        <v>171</v>
      </c>
      <c r="M16" s="159" t="s">
        <v>172</v>
      </c>
      <c r="N16" s="159" t="s">
        <v>173</v>
      </c>
      <c r="O16" s="9">
        <v>1127.0999999999999</v>
      </c>
      <c r="P16" s="9">
        <v>1</v>
      </c>
      <c r="Q16" s="13" t="str">
        <f>VLOOKUP(O16, '[1]لیست محصولات 1402'!B:C,2,0)</f>
        <v>سولداد | Soledad</v>
      </c>
      <c r="R16" s="9" t="s">
        <v>113</v>
      </c>
      <c r="S16" s="12">
        <f>VLOOKUP(O16, '[1]لیست محصولات 1402'!B:F,5,0)</f>
        <v>80</v>
      </c>
      <c r="T16" s="14">
        <f>VLOOKUP(O16, '[1]لیست محصولات 1402'!B:G,6,0)</f>
        <v>4900000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4900000</v>
      </c>
      <c r="Y16" s="17"/>
      <c r="Z16" s="14">
        <f t="shared" si="4"/>
        <v>4900000</v>
      </c>
      <c r="AA16" s="151" t="s">
        <v>78</v>
      </c>
      <c r="AB16" s="153" t="s">
        <v>174</v>
      </c>
      <c r="AC16" s="155" t="s">
        <v>175</v>
      </c>
      <c r="AD16" s="157" t="s">
        <v>104</v>
      </c>
      <c r="AE16" s="19"/>
      <c r="AF16" s="21"/>
      <c r="AG16" s="22" t="str">
        <f t="shared" si="5"/>
        <v>TRUE</v>
      </c>
      <c r="AH16" s="23" t="str">
        <f t="shared" si="6"/>
        <v>تهران ملاصدرا، شیخ بهایی شمالی، نبش بن بست مهران شرکت لوتوس پارسیان - عطیه هجری 09363259118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0"/>
        <v/>
      </c>
      <c r="L17" s="160"/>
      <c r="M17" s="160"/>
      <c r="N17" s="160"/>
      <c r="O17" s="9">
        <v>5501.1</v>
      </c>
      <c r="P17" s="9">
        <v>1</v>
      </c>
      <c r="Q17" s="13" t="str">
        <f>VLOOKUP(O17, '[1]لیست محصولات 1402'!B:C,2,0)</f>
        <v>ورتکس | Vortex</v>
      </c>
      <c r="R17" s="9" t="s">
        <v>113</v>
      </c>
      <c r="S17" s="12">
        <f>VLOOKUP(O17, '[1]لیست محصولات 1402'!B:F,5,0)</f>
        <v>150</v>
      </c>
      <c r="T17" s="14">
        <f>VLOOKUP(O17, '[1]لیست محصولات 1402'!B:G,6,0)</f>
        <v>1750000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1750000</v>
      </c>
      <c r="Y17" s="17"/>
      <c r="Z17" s="14">
        <f t="shared" si="4"/>
        <v>1750000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14</v>
      </c>
      <c r="H18" s="10">
        <v>52775861401</v>
      </c>
      <c r="I18" s="9" t="s">
        <v>147</v>
      </c>
      <c r="J18" s="9"/>
      <c r="K18" s="11" t="str">
        <f t="shared" ca="1" si="0"/>
        <v/>
      </c>
      <c r="L18" s="24" t="s">
        <v>182</v>
      </c>
      <c r="M18" s="12" t="s">
        <v>183</v>
      </c>
      <c r="N18" s="12"/>
      <c r="O18" s="9">
        <v>5501.2</v>
      </c>
      <c r="P18" s="9">
        <v>1</v>
      </c>
      <c r="Q18" s="13" t="str">
        <f>VLOOKUP(O18, '[1]لیست محصولات 1402'!B:C,2,0)</f>
        <v>ورتکس | Vortex</v>
      </c>
      <c r="R18" s="9"/>
      <c r="S18" s="12">
        <f>VLOOKUP(O18, '[1]لیست محصولات 1402'!B:F,5,0)</f>
        <v>750</v>
      </c>
      <c r="T18" s="14">
        <f>VLOOKUP(O18, '[1]لیست محصولات 1402'!B:G,6,0)</f>
        <v>8200000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8200000</v>
      </c>
      <c r="Y18" s="17"/>
      <c r="Z18" s="14">
        <f t="shared" si="4"/>
        <v>8200000</v>
      </c>
      <c r="AA18" s="18" t="s">
        <v>184</v>
      </c>
      <c r="AB18" s="13" t="s">
        <v>185</v>
      </c>
      <c r="AC18" s="19" t="s">
        <v>186</v>
      </c>
      <c r="AD18" s="20"/>
      <c r="AE18" s="19"/>
      <c r="AF18" s="21"/>
      <c r="AG18" s="22" t="str">
        <f t="shared" si="5"/>
        <v>TRUE</v>
      </c>
      <c r="AH18" s="23" t="str">
        <f t="shared" si="6"/>
        <v>ایلام میدان میلاد بلوار دانشجو روبرو مجتمع ورزشی نشاط بن بست خرسند  - سجاد احمدی 09185884414</v>
      </c>
    </row>
    <row r="19" spans="1:34" ht="22.35" customHeight="1">
      <c r="A19" s="7"/>
      <c r="B19" s="7"/>
      <c r="C19" s="7"/>
      <c r="D19" s="7"/>
      <c r="E19" s="7"/>
      <c r="F19" s="8"/>
      <c r="G19" s="149">
        <v>15</v>
      </c>
      <c r="H19" s="161">
        <v>52776066101</v>
      </c>
      <c r="I19" s="149" t="s">
        <v>147</v>
      </c>
      <c r="J19" s="9"/>
      <c r="K19" s="11" t="str">
        <f t="shared" ca="1" si="0"/>
        <v/>
      </c>
      <c r="L19" s="159" t="s">
        <v>187</v>
      </c>
      <c r="M19" s="159" t="s">
        <v>188</v>
      </c>
      <c r="N19" s="159"/>
      <c r="O19" s="9">
        <v>5511.1</v>
      </c>
      <c r="P19" s="9">
        <v>2</v>
      </c>
      <c r="Q19" s="13" t="str">
        <f>VLOOKUP(O19, '[1]لیست محصولات 1402'!B:C,2,0)</f>
        <v>هامبلا | Hambella</v>
      </c>
      <c r="R19" s="9" t="s">
        <v>113</v>
      </c>
      <c r="S19" s="12">
        <f>VLOOKUP(O19, '[1]لیست محصولات 1402'!B:F,5,0)</f>
        <v>150</v>
      </c>
      <c r="T19" s="14">
        <f>VLOOKUP(O19, '[1]لیست محصولات 1402'!B:G,6,0)</f>
        <v>2500000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5000000</v>
      </c>
      <c r="Y19" s="17"/>
      <c r="Z19" s="14">
        <f t="shared" si="4"/>
        <v>5000000</v>
      </c>
      <c r="AA19" s="151" t="s">
        <v>163</v>
      </c>
      <c r="AB19" s="153" t="s">
        <v>189</v>
      </c>
      <c r="AC19" s="155" t="s">
        <v>190</v>
      </c>
      <c r="AD19" s="157"/>
      <c r="AE19" s="68" t="s">
        <v>191</v>
      </c>
      <c r="AF19" s="21"/>
      <c r="AG19" s="22" t="str">
        <f t="shared" si="5"/>
        <v>TRUE</v>
      </c>
      <c r="AH19" s="23" t="str">
        <f t="shared" si="6"/>
        <v>فارس مرودشت - خیابان ۱۷ شهریور شرقی- جنب ابزار ۷ستاره  - علی نوروزی 09380080828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0"/>
      <c r="H20" s="181"/>
      <c r="I20" s="180"/>
      <c r="J20" s="9"/>
      <c r="K20" s="11" t="str">
        <f t="shared" ca="1" si="0"/>
        <v/>
      </c>
      <c r="L20" s="178"/>
      <c r="M20" s="178"/>
      <c r="N20" s="178"/>
      <c r="O20" s="9">
        <v>5511.1</v>
      </c>
      <c r="P20" s="9">
        <v>1</v>
      </c>
      <c r="Q20" s="13" t="str">
        <f>VLOOKUP(O20, '[1]لیست محصولات 1402'!B:C,2,0)</f>
        <v>هامبلا | Hambella</v>
      </c>
      <c r="R20" s="9"/>
      <c r="S20" s="12">
        <f>VLOOKUP(O20, '[1]لیست محصولات 1402'!B:F,5,0)</f>
        <v>150</v>
      </c>
      <c r="T20" s="14">
        <f>VLOOKUP(O20, '[1]لیست محصولات 1402'!B:G,6,0)</f>
        <v>2500000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2500000</v>
      </c>
      <c r="Y20" s="17"/>
      <c r="Z20" s="14">
        <f t="shared" si="4"/>
        <v>2500000</v>
      </c>
      <c r="AA20" s="177"/>
      <c r="AB20" s="176"/>
      <c r="AC20" s="175"/>
      <c r="AD20" s="17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0"/>
      <c r="H21" s="162"/>
      <c r="I21" s="150"/>
      <c r="J21" s="9"/>
      <c r="K21" s="11" t="str">
        <f t="shared" ca="1" si="0"/>
        <v/>
      </c>
      <c r="L21" s="160"/>
      <c r="M21" s="160"/>
      <c r="N21" s="160"/>
      <c r="O21" s="9">
        <v>5511.11</v>
      </c>
      <c r="P21" s="9">
        <v>1</v>
      </c>
      <c r="Q21" s="69" t="str">
        <f>VLOOKUP(O21, '[1]لیست محصولات 1402'!B:C,2,0)</f>
        <v>هامبلا(رست دمی) | Hambella( Filter Roast)</v>
      </c>
      <c r="R21" s="9"/>
      <c r="S21" s="12">
        <f>VLOOKUP(O21, '[1]لیست محصولات 1402'!B:F,5,0)</f>
        <v>150</v>
      </c>
      <c r="T21" s="14">
        <f>VLOOKUP(O21, '[1]لیست محصولات 1402'!B:G,6,0)</f>
        <v>2500000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2500000</v>
      </c>
      <c r="Y21" s="17"/>
      <c r="Z21" s="14">
        <f t="shared" si="4"/>
        <v>2500000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16</v>
      </c>
      <c r="H22" s="10">
        <v>52776459601</v>
      </c>
      <c r="I22" s="9" t="s">
        <v>147</v>
      </c>
      <c r="J22" s="9"/>
      <c r="K22" s="11" t="str">
        <f t="shared" ca="1" si="0"/>
        <v/>
      </c>
      <c r="L22" s="12" t="s">
        <v>187</v>
      </c>
      <c r="M22" s="12" t="s">
        <v>192</v>
      </c>
      <c r="N22" s="12"/>
      <c r="O22" s="9">
        <v>5518.2</v>
      </c>
      <c r="P22" s="9">
        <v>2</v>
      </c>
      <c r="Q22" s="13" t="str">
        <f>VLOOKUP(O22, '[1]لیست محصولات 1402'!B:C,2,0)</f>
        <v>هوآنکایو | Peru Huancayo</v>
      </c>
      <c r="R22" s="9"/>
      <c r="S22" s="12">
        <f>VLOOKUP(O22, '[1]لیست محصولات 1402'!B:F,5,0)</f>
        <v>750</v>
      </c>
      <c r="T22" s="14">
        <f>VLOOKUP(O22, '[1]لیست محصولات 1402'!B:G,6,0)</f>
        <v>8300000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16600000</v>
      </c>
      <c r="Y22" s="17"/>
      <c r="Z22" s="14">
        <f t="shared" si="4"/>
        <v>16600000</v>
      </c>
      <c r="AA22" s="18" t="s">
        <v>78</v>
      </c>
      <c r="AB22" s="13" t="s">
        <v>193</v>
      </c>
      <c r="AC22" s="19" t="s">
        <v>194</v>
      </c>
      <c r="AD22" s="20" t="s">
        <v>104</v>
      </c>
      <c r="AE22" s="19"/>
      <c r="AF22" s="21"/>
      <c r="AG22" s="22" t="str">
        <f t="shared" si="5"/>
        <v>TRUE</v>
      </c>
      <c r="AH22" s="23" t="str">
        <f t="shared" si="6"/>
        <v>تهران شهریار ،باغستان،باباسلمان،ابتدای بلوار شهید کلهر  - علی دشتی 09123671245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17</v>
      </c>
      <c r="H23" s="10">
        <v>52776671701</v>
      </c>
      <c r="I23" s="9" t="s">
        <v>147</v>
      </c>
      <c r="J23" s="9"/>
      <c r="K23" s="11" t="str">
        <f t="shared" ca="1" si="0"/>
        <v/>
      </c>
      <c r="L23" s="12" t="s">
        <v>139</v>
      </c>
      <c r="M23" s="12" t="s">
        <v>195</v>
      </c>
      <c r="N23" s="12"/>
      <c r="O23" s="9">
        <v>5501.1</v>
      </c>
      <c r="P23" s="9">
        <v>1</v>
      </c>
      <c r="Q23" s="13" t="str">
        <f>VLOOKUP(O23, '[1]لیست محصولات 1402'!B:C,2,0)</f>
        <v>ورتکس | Vortex</v>
      </c>
      <c r="R23" s="9"/>
      <c r="S23" s="12">
        <f>VLOOKUP(O23, '[1]لیست محصولات 1402'!B:F,5,0)</f>
        <v>150</v>
      </c>
      <c r="T23" s="14">
        <f>VLOOKUP(O23, '[1]لیست محصولات 1402'!B:G,6,0)</f>
        <v>1750000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1750000</v>
      </c>
      <c r="Y23" s="17"/>
      <c r="Z23" s="14">
        <f t="shared" si="4"/>
        <v>1750000</v>
      </c>
      <c r="AA23" s="18" t="s">
        <v>78</v>
      </c>
      <c r="AB23" s="13" t="s">
        <v>196</v>
      </c>
      <c r="AC23" s="19" t="s">
        <v>197</v>
      </c>
      <c r="AD23" s="20" t="s">
        <v>104</v>
      </c>
      <c r="AE23" s="19"/>
      <c r="AF23" s="21"/>
      <c r="AG23" s="22" t="str">
        <f t="shared" si="5"/>
        <v>TRUE</v>
      </c>
      <c r="AH23" s="23" t="str">
        <f t="shared" si="6"/>
        <v>تهران لویزان میدان شاهرضایی مجتمع گلها.بلوک ارکیده.طبقه دوم غربی.واحد۶  - محمدرضا جعفری 09031876654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18</v>
      </c>
      <c r="H24" s="67"/>
      <c r="I24" s="66" t="s">
        <v>147</v>
      </c>
      <c r="J24" s="9"/>
      <c r="K24" s="11" t="str">
        <f t="shared" ca="1" si="0"/>
        <v/>
      </c>
      <c r="L24" s="12" t="s">
        <v>198</v>
      </c>
      <c r="M24" s="12" t="s">
        <v>199</v>
      </c>
      <c r="N24" s="12" t="s">
        <v>200</v>
      </c>
      <c r="O24" s="9">
        <v>5511.2</v>
      </c>
      <c r="P24" s="9">
        <v>10</v>
      </c>
      <c r="Q24" s="13" t="str">
        <f>VLOOKUP(O24, '[1]لیست محصولات 1402'!B:C,2,0)</f>
        <v>هامبلا | Hambella</v>
      </c>
      <c r="R24" s="9"/>
      <c r="S24" s="12">
        <f>VLOOKUP(O24, '[1]لیست محصولات 1402'!B:F,5,0)</f>
        <v>750</v>
      </c>
      <c r="T24" s="14">
        <f>VLOOKUP(O24, '[1]لیست محصولات 1402'!B:G,6,0)</f>
        <v>11850000</v>
      </c>
      <c r="U24" s="15"/>
      <c r="V24" s="16">
        <f t="shared" si="1"/>
        <v>0</v>
      </c>
      <c r="W24" s="12">
        <f t="shared" si="2"/>
        <v>10</v>
      </c>
      <c r="X24" s="14">
        <f t="shared" si="3"/>
        <v>118500000</v>
      </c>
      <c r="Y24" s="17"/>
      <c r="Z24" s="14">
        <f t="shared" si="4"/>
        <v>118500000</v>
      </c>
      <c r="AA24" s="18" t="s">
        <v>78</v>
      </c>
      <c r="AB24" s="13" t="s">
        <v>201</v>
      </c>
      <c r="AC24" s="19" t="s">
        <v>202</v>
      </c>
      <c r="AD24" s="20"/>
      <c r="AE24" s="19"/>
      <c r="AF24" s="21"/>
      <c r="AG24" s="22" t="str">
        <f t="shared" si="5"/>
        <v>TRUE</v>
      </c>
      <c r="AH24" s="23" t="str">
        <f t="shared" si="6"/>
        <v>تهران خ فرشته نبش خ بوسنى مركز خريد ملل طبقه همكف  کافه پرا - افشین امیری 09123060890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19</v>
      </c>
      <c r="H25" s="169"/>
      <c r="I25" s="167" t="s">
        <v>147</v>
      </c>
      <c r="J25" s="9"/>
      <c r="K25" s="11" t="str">
        <f t="shared" ca="1" si="0"/>
        <v/>
      </c>
      <c r="L25" s="159" t="s">
        <v>203</v>
      </c>
      <c r="M25" s="159"/>
      <c r="N25" s="159" t="s">
        <v>205</v>
      </c>
      <c r="O25" s="9">
        <v>5511.1</v>
      </c>
      <c r="P25" s="9">
        <v>30</v>
      </c>
      <c r="Q25" s="13" t="str">
        <f>VLOOKUP(O25, '[1]لیست محصولات 1402'!B:C,2,0)</f>
        <v>هامبلا | Hambella</v>
      </c>
      <c r="R25" s="9"/>
      <c r="S25" s="12">
        <f>VLOOKUP(O25, '[1]لیست محصولات 1402'!B:F,5,0)</f>
        <v>150</v>
      </c>
      <c r="T25" s="14">
        <f>VLOOKUP(O25, '[1]لیست محصولات 1402'!B:G,6,0)</f>
        <v>2500000</v>
      </c>
      <c r="U25" s="15"/>
      <c r="V25" s="16">
        <f t="shared" si="1"/>
        <v>0</v>
      </c>
      <c r="W25" s="12">
        <f t="shared" si="2"/>
        <v>30</v>
      </c>
      <c r="X25" s="14">
        <f t="shared" si="3"/>
        <v>75000000</v>
      </c>
      <c r="Y25" s="17"/>
      <c r="Z25" s="14">
        <f t="shared" si="4"/>
        <v>75000000</v>
      </c>
      <c r="AA25" s="151" t="s">
        <v>114</v>
      </c>
      <c r="AB25" s="153" t="s">
        <v>206</v>
      </c>
      <c r="AC25" s="155" t="s">
        <v>207</v>
      </c>
      <c r="AD25" s="157"/>
      <c r="AE25" s="19"/>
      <c r="AF25" s="21"/>
      <c r="AG25" s="22" t="str">
        <f t="shared" si="5"/>
        <v>TRUE</v>
      </c>
      <c r="AH25" s="23" t="str">
        <f t="shared" si="6"/>
        <v>البرز كرج - جهانشهر - ميدان هلال احمر - خ هلال احمر - نبش كوچه سنبل  کافه دارچین - کیاوش  09368962774</v>
      </c>
    </row>
    <row r="26" spans="1:34" ht="22.35" customHeight="1">
      <c r="A26" s="7"/>
      <c r="B26" s="7"/>
      <c r="C26" s="7"/>
      <c r="D26" s="7"/>
      <c r="E26" s="7"/>
      <c r="F26" s="8"/>
      <c r="G26" s="173"/>
      <c r="H26" s="179"/>
      <c r="I26" s="173"/>
      <c r="J26" s="9"/>
      <c r="K26" s="11" t="str">
        <f t="shared" ca="1" si="0"/>
        <v/>
      </c>
      <c r="L26" s="178"/>
      <c r="M26" s="178"/>
      <c r="N26" s="178"/>
      <c r="O26" s="9">
        <v>5518.1</v>
      </c>
      <c r="P26" s="9">
        <v>30</v>
      </c>
      <c r="Q26" s="13" t="str">
        <f>VLOOKUP(O26, '[1]لیست محصولات 1402'!B:C,2,0)</f>
        <v>هوآنکایو | Peru Huancayo</v>
      </c>
      <c r="R26" s="9"/>
      <c r="S26" s="12">
        <f>VLOOKUP(O26, '[1]لیست محصولات 1402'!B:F,5,0)</f>
        <v>150</v>
      </c>
      <c r="T26" s="14">
        <f>VLOOKUP(O26, '[1]لیست محصولات 1402'!B:G,6,0)</f>
        <v>1800000</v>
      </c>
      <c r="U26" s="15"/>
      <c r="V26" s="16">
        <f t="shared" si="1"/>
        <v>0</v>
      </c>
      <c r="W26" s="12">
        <f t="shared" si="2"/>
        <v>30</v>
      </c>
      <c r="X26" s="14">
        <f t="shared" si="3"/>
        <v>54000000</v>
      </c>
      <c r="Y26" s="17"/>
      <c r="Z26" s="14">
        <f t="shared" si="4"/>
        <v>54000000</v>
      </c>
      <c r="AA26" s="177"/>
      <c r="AB26" s="176"/>
      <c r="AC26" s="175"/>
      <c r="AD26" s="174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8"/>
      <c r="H27" s="170"/>
      <c r="I27" s="168"/>
      <c r="J27" s="9"/>
      <c r="K27" s="11" t="str">
        <f t="shared" ca="1" si="0"/>
        <v/>
      </c>
      <c r="L27" s="160"/>
      <c r="M27" s="160"/>
      <c r="N27" s="160"/>
      <c r="O27" s="9">
        <v>5501.1</v>
      </c>
      <c r="P27" s="9">
        <v>30</v>
      </c>
      <c r="Q27" s="13" t="str">
        <f>VLOOKUP(O27, '[1]لیست محصولات 1402'!B:C,2,0)</f>
        <v>ورتکس | Vortex</v>
      </c>
      <c r="R27" s="9"/>
      <c r="S27" s="12">
        <f>VLOOKUP(O27, '[1]لیست محصولات 1402'!B:F,5,0)</f>
        <v>150</v>
      </c>
      <c r="T27" s="14">
        <f>VLOOKUP(O27, '[1]لیست محصولات 1402'!B:G,6,0)</f>
        <v>1750000</v>
      </c>
      <c r="U27" s="15"/>
      <c r="V27" s="16">
        <f t="shared" si="1"/>
        <v>0</v>
      </c>
      <c r="W27" s="12">
        <f t="shared" si="2"/>
        <v>30</v>
      </c>
      <c r="X27" s="14">
        <f t="shared" si="3"/>
        <v>52500000</v>
      </c>
      <c r="Y27" s="17"/>
      <c r="Z27" s="14">
        <f t="shared" si="4"/>
        <v>52500000</v>
      </c>
      <c r="AA27" s="152"/>
      <c r="AB27" s="154"/>
      <c r="AC27" s="156"/>
      <c r="AD27" s="15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49">
        <v>20</v>
      </c>
      <c r="H28" s="161">
        <v>52777691701</v>
      </c>
      <c r="I28" s="149" t="s">
        <v>147</v>
      </c>
      <c r="J28" s="9"/>
      <c r="K28" s="11" t="str">
        <f t="shared" ca="1" si="0"/>
        <v/>
      </c>
      <c r="L28" s="159" t="s">
        <v>208</v>
      </c>
      <c r="M28" s="159" t="s">
        <v>209</v>
      </c>
      <c r="N28" s="159"/>
      <c r="O28" s="9">
        <v>5511.1</v>
      </c>
      <c r="P28" s="9">
        <v>1</v>
      </c>
      <c r="Q28" s="13" t="str">
        <f>VLOOKUP(O28, '[1]لیست محصولات 1402'!B:C,2,0)</f>
        <v>هامبلا | Hambella</v>
      </c>
      <c r="R28" s="9" t="s">
        <v>113</v>
      </c>
      <c r="S28" s="12">
        <f>VLOOKUP(O28, '[1]لیست محصولات 1402'!B:F,5,0)</f>
        <v>150</v>
      </c>
      <c r="T28" s="14">
        <f>VLOOKUP(O28, '[1]لیست محصولات 1402'!B:G,6,0)</f>
        <v>2500000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2500000</v>
      </c>
      <c r="Y28" s="17"/>
      <c r="Z28" s="14">
        <f t="shared" si="4"/>
        <v>2500000</v>
      </c>
      <c r="AA28" s="151" t="s">
        <v>78</v>
      </c>
      <c r="AB28" s="153" t="s">
        <v>210</v>
      </c>
      <c r="AC28" s="155" t="s">
        <v>211</v>
      </c>
      <c r="AD28" s="157" t="s">
        <v>104</v>
      </c>
      <c r="AE28" s="19"/>
      <c r="AF28" s="21"/>
      <c r="AG28" s="22" t="str">
        <f t="shared" si="5"/>
        <v>TRUE</v>
      </c>
      <c r="AH28" s="23" t="str">
        <f t="shared" si="6"/>
        <v>تهران پایین تر از فلکه اول شهران خیابان قائم غربی پلاک۴۰واحد۵  - احمد دادگر 09128856787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0"/>
      <c r="H29" s="162"/>
      <c r="I29" s="150"/>
      <c r="J29" s="9"/>
      <c r="K29" s="11" t="str">
        <f t="shared" ca="1" si="0"/>
        <v/>
      </c>
      <c r="L29" s="160"/>
      <c r="M29" s="160"/>
      <c r="N29" s="160"/>
      <c r="O29" s="9">
        <v>5518.1</v>
      </c>
      <c r="P29" s="9">
        <v>1</v>
      </c>
      <c r="Q29" s="13" t="str">
        <f>VLOOKUP(O29, '[1]لیست محصولات 1402'!B:C,2,0)</f>
        <v>هوآنکایو | Peru Huancayo</v>
      </c>
      <c r="R29" s="9" t="s">
        <v>113</v>
      </c>
      <c r="S29" s="12">
        <f>VLOOKUP(O29, '[1]لیست محصولات 1402'!B:F,5,0)</f>
        <v>150</v>
      </c>
      <c r="T29" s="14">
        <f>VLOOKUP(O29, '[1]لیست محصولات 1402'!B:G,6,0)</f>
        <v>1800000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1800000</v>
      </c>
      <c r="Y29" s="17"/>
      <c r="Z29" s="14">
        <f t="shared" si="4"/>
        <v>1800000</v>
      </c>
      <c r="AA29" s="152"/>
      <c r="AB29" s="154"/>
      <c r="AC29" s="156"/>
      <c r="AD29" s="158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49">
        <v>21</v>
      </c>
      <c r="H30" s="161">
        <v>52777886201</v>
      </c>
      <c r="I30" s="149" t="s">
        <v>147</v>
      </c>
      <c r="J30" s="9"/>
      <c r="K30" s="11" t="str">
        <f t="shared" ca="1" si="0"/>
        <v/>
      </c>
      <c r="L30" s="159" t="s">
        <v>139</v>
      </c>
      <c r="M30" s="159" t="s">
        <v>212</v>
      </c>
      <c r="N30" s="159" t="s">
        <v>213</v>
      </c>
      <c r="O30" s="9">
        <v>5501.3</v>
      </c>
      <c r="P30" s="9">
        <v>1</v>
      </c>
      <c r="Q30" s="13" t="str">
        <f>VLOOKUP(O30, '[1]لیست محصولات 1402'!B:C,2,0)</f>
        <v>ورتکس | Vortex</v>
      </c>
      <c r="R30" s="9"/>
      <c r="S30" s="12">
        <f>VLOOKUP(O30, '[1]لیست محصولات 1402'!B:F,5,0)</f>
        <v>4000</v>
      </c>
      <c r="T30" s="14">
        <f>VLOOKUP(O30, '[1]لیست محصولات 1402'!B:G,6,0)</f>
        <v>41600000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41600000</v>
      </c>
      <c r="Y30" s="17"/>
      <c r="Z30" s="14">
        <f t="shared" si="4"/>
        <v>41600000</v>
      </c>
      <c r="AA30" s="151" t="s">
        <v>214</v>
      </c>
      <c r="AB30" s="153" t="s">
        <v>215</v>
      </c>
      <c r="AC30" s="155" t="s">
        <v>216</v>
      </c>
      <c r="AD30" s="157"/>
      <c r="AE30" s="19"/>
      <c r="AF30" s="21"/>
      <c r="AG30" s="22" t="str">
        <f t="shared" si="5"/>
        <v>TRUE</v>
      </c>
      <c r="AH30" s="23" t="str">
        <f t="shared" si="6"/>
        <v>مازندران ساری میدان امام بلوار آزادی خیابان بعثت بین بعثت ۲ و ۴ کافه قهومون - محمدرضا غلامی شه بندی 09376143341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0"/>
      <c r="H31" s="162"/>
      <c r="I31" s="150"/>
      <c r="J31" s="9"/>
      <c r="K31" s="11" t="str">
        <f t="shared" ca="1" si="0"/>
        <v/>
      </c>
      <c r="L31" s="160"/>
      <c r="M31" s="160"/>
      <c r="N31" s="160"/>
      <c r="O31" s="9">
        <v>5518.3</v>
      </c>
      <c r="P31" s="9">
        <v>1</v>
      </c>
      <c r="Q31" s="13" t="str">
        <f>VLOOKUP(O31, '[1]لیست محصولات 1402'!B:C,2,0)</f>
        <v>هوآنکایو | Peru Huancayo</v>
      </c>
      <c r="R31" s="9"/>
      <c r="S31" s="12">
        <f>VLOOKUP(O31, '[1]لیست محصولات 1402'!B:F,5,0)</f>
        <v>4000</v>
      </c>
      <c r="T31" s="14">
        <f>VLOOKUP(O31, '[1]لیست محصولات 1402'!B:G,6,0)</f>
        <v>42000000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42000000</v>
      </c>
      <c r="Y31" s="17"/>
      <c r="Z31" s="14">
        <f t="shared" si="4"/>
        <v>42000000</v>
      </c>
      <c r="AA31" s="152"/>
      <c r="AB31" s="154"/>
      <c r="AC31" s="156"/>
      <c r="AD31" s="158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67">
        <v>22</v>
      </c>
      <c r="H32" s="169"/>
      <c r="I32" s="167" t="s">
        <v>147</v>
      </c>
      <c r="J32" s="9"/>
      <c r="K32" s="11" t="str">
        <f t="shared" ca="1" si="0"/>
        <v/>
      </c>
      <c r="L32" s="159" t="s">
        <v>217</v>
      </c>
      <c r="M32" s="159" t="s">
        <v>218</v>
      </c>
      <c r="N32" s="159" t="s">
        <v>219</v>
      </c>
      <c r="O32" s="9">
        <v>5518.3</v>
      </c>
      <c r="P32" s="9">
        <v>2</v>
      </c>
      <c r="Q32" s="13" t="str">
        <f>VLOOKUP(O32, '[1]لیست محصولات 1402'!B:C,2,0)</f>
        <v>هوآنکایو | Peru Huancayo</v>
      </c>
      <c r="R32" s="9"/>
      <c r="S32" s="12">
        <f>VLOOKUP(O32, '[1]لیست محصولات 1402'!B:F,5,0)</f>
        <v>4000</v>
      </c>
      <c r="T32" s="14">
        <f>VLOOKUP(O32, '[1]لیست محصولات 1402'!B:G,6,0)</f>
        <v>42000000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84000000</v>
      </c>
      <c r="Y32" s="17"/>
      <c r="Z32" s="14">
        <f t="shared" si="4"/>
        <v>84000000</v>
      </c>
      <c r="AA32" s="151" t="s">
        <v>78</v>
      </c>
      <c r="AB32" s="153" t="s">
        <v>221</v>
      </c>
      <c r="AC32" s="155" t="s">
        <v>222</v>
      </c>
      <c r="AD32" s="157"/>
      <c r="AE32" s="19"/>
      <c r="AF32" s="21"/>
      <c r="AG32" s="22" t="str">
        <f t="shared" si="5"/>
        <v>TRUE</v>
      </c>
      <c r="AH32" s="23" t="str">
        <f t="shared" si="6"/>
        <v>تهران نياوران، دزاشيب، خيابان عليرضا افشار، پلاك 10 کافه فوکاچا - امیرحسین قزلباش 09127891169</v>
      </c>
    </row>
    <row r="33" spans="1:34" ht="22.35" customHeight="1">
      <c r="A33" s="7"/>
      <c r="B33" s="7"/>
      <c r="C33" s="7"/>
      <c r="D33" s="7"/>
      <c r="E33" s="7"/>
      <c r="F33" s="8"/>
      <c r="G33" s="168"/>
      <c r="H33" s="170"/>
      <c r="I33" s="168"/>
      <c r="J33" s="9"/>
      <c r="K33" s="11" t="str">
        <f t="shared" ca="1" si="0"/>
        <v/>
      </c>
      <c r="L33" s="160"/>
      <c r="M33" s="160"/>
      <c r="N33" s="160"/>
      <c r="O33" s="9">
        <v>1127.0999999999999</v>
      </c>
      <c r="P33" s="9">
        <v>2</v>
      </c>
      <c r="Q33" s="13" t="str">
        <f>VLOOKUP(O33, '[1]لیست محصولات 1402'!B:C,2,0)</f>
        <v>سولداد | Soledad</v>
      </c>
      <c r="R33" s="9"/>
      <c r="S33" s="12">
        <f>VLOOKUP(O33, '[1]لیست محصولات 1402'!B:F,5,0)</f>
        <v>80</v>
      </c>
      <c r="T33" s="14">
        <f>VLOOKUP(O33, '[1]لیست محصولات 1402'!B:G,6,0)</f>
        <v>4900000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9800000</v>
      </c>
      <c r="Y33" s="17"/>
      <c r="Z33" s="14">
        <f t="shared" si="4"/>
        <v>9800000</v>
      </c>
      <c r="AA33" s="152"/>
      <c r="AB33" s="154"/>
      <c r="AC33" s="156"/>
      <c r="AD33" s="158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67">
        <v>23</v>
      </c>
      <c r="H34" s="169"/>
      <c r="I34" s="167" t="s">
        <v>147</v>
      </c>
      <c r="J34" s="9"/>
      <c r="K34" s="11" t="str">
        <f t="shared" ca="1" si="0"/>
        <v/>
      </c>
      <c r="L34" s="159" t="s">
        <v>187</v>
      </c>
      <c r="M34" s="159" t="s">
        <v>223</v>
      </c>
      <c r="N34" s="159" t="s">
        <v>204</v>
      </c>
      <c r="O34" s="9">
        <v>5501.3</v>
      </c>
      <c r="P34" s="9">
        <v>10</v>
      </c>
      <c r="Q34" s="13" t="str">
        <f>VLOOKUP(O34, '[1]لیست محصولات 1402'!B:C,2,0)</f>
        <v>ورتکس | Vortex</v>
      </c>
      <c r="R34" s="9"/>
      <c r="S34" s="12">
        <f>VLOOKUP(O34, '[1]لیست محصولات 1402'!B:F,5,0)</f>
        <v>4000</v>
      </c>
      <c r="T34" s="14">
        <f>VLOOKUP(O34, '[1]لیست محصولات 1402'!B:G,6,0)</f>
        <v>41600000</v>
      </c>
      <c r="U34" s="15"/>
      <c r="V34" s="16">
        <f t="shared" si="1"/>
        <v>0</v>
      </c>
      <c r="W34" s="12">
        <f t="shared" si="2"/>
        <v>10</v>
      </c>
      <c r="X34" s="14">
        <f t="shared" si="3"/>
        <v>416000000</v>
      </c>
      <c r="Y34" s="17"/>
      <c r="Z34" s="14">
        <f t="shared" si="4"/>
        <v>416000000</v>
      </c>
      <c r="AA34" s="151" t="s">
        <v>224</v>
      </c>
      <c r="AB34" s="153" t="s">
        <v>225</v>
      </c>
      <c r="AC34" s="155" t="s">
        <v>226</v>
      </c>
      <c r="AD34" s="157"/>
      <c r="AE34" s="19"/>
      <c r="AF34" s="21"/>
      <c r="AG34" s="22" t="str">
        <f t="shared" si="5"/>
        <v>TRUE</v>
      </c>
      <c r="AH34" s="23" t="str">
        <f t="shared" si="6"/>
        <v>قم خيابان شهيد صدوقي ميدان مفتح خيابان مفتح نبش كوچه 8  کافه کی آر بی - علی کرباسچی 09191954192</v>
      </c>
    </row>
    <row r="35" spans="1:34" ht="22.35" customHeight="1">
      <c r="A35" s="7"/>
      <c r="B35" s="7"/>
      <c r="C35" s="7"/>
      <c r="D35" s="7"/>
      <c r="E35" s="7"/>
      <c r="F35" s="8"/>
      <c r="G35" s="168"/>
      <c r="H35" s="170"/>
      <c r="I35" s="168"/>
      <c r="J35" s="9"/>
      <c r="K35" s="11" t="str">
        <f t="shared" ca="1" si="0"/>
        <v/>
      </c>
      <c r="L35" s="160"/>
      <c r="M35" s="160"/>
      <c r="N35" s="160"/>
      <c r="O35" s="9">
        <v>5511.2</v>
      </c>
      <c r="P35" s="9">
        <v>5</v>
      </c>
      <c r="Q35" s="13" t="str">
        <f>VLOOKUP(O35, '[1]لیست محصولات 1402'!B:C,2,0)</f>
        <v>هامبلا | Hambella</v>
      </c>
      <c r="R35" s="9"/>
      <c r="S35" s="12">
        <f>VLOOKUP(O35, '[1]لیست محصولات 1402'!B:F,5,0)</f>
        <v>750</v>
      </c>
      <c r="T35" s="14">
        <f>VLOOKUP(O35, '[1]لیست محصولات 1402'!B:G,6,0)</f>
        <v>11850000</v>
      </c>
      <c r="U35" s="15"/>
      <c r="V35" s="16">
        <f t="shared" si="1"/>
        <v>0</v>
      </c>
      <c r="W35" s="12">
        <f t="shared" si="2"/>
        <v>5</v>
      </c>
      <c r="X35" s="14">
        <f t="shared" si="3"/>
        <v>59250000</v>
      </c>
      <c r="Y35" s="17"/>
      <c r="Z35" s="14">
        <f t="shared" si="4"/>
        <v>59250000</v>
      </c>
      <c r="AA35" s="152"/>
      <c r="AB35" s="154"/>
      <c r="AC35" s="156"/>
      <c r="AD35" s="158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66">
        <v>24</v>
      </c>
      <c r="H36" s="67"/>
      <c r="I36" s="66" t="s">
        <v>147</v>
      </c>
      <c r="J36" s="9"/>
      <c r="K36" s="11" t="str">
        <f t="shared" ca="1" si="0"/>
        <v/>
      </c>
      <c r="L36" s="12" t="s">
        <v>139</v>
      </c>
      <c r="M36" s="12" t="s">
        <v>180</v>
      </c>
      <c r="N36" s="12" t="s">
        <v>181</v>
      </c>
      <c r="O36" s="9">
        <v>5511.2</v>
      </c>
      <c r="P36" s="9">
        <v>30</v>
      </c>
      <c r="Q36" s="13" t="str">
        <f>VLOOKUP(O36, '[1]لیست محصولات 1402'!B:C,2,0)</f>
        <v>هامبلا | Hambella</v>
      </c>
      <c r="R36" s="9"/>
      <c r="S36" s="12">
        <f>VLOOKUP(O36, '[1]لیست محصولات 1402'!B:F,5,0)</f>
        <v>750</v>
      </c>
      <c r="T36" s="14">
        <f>VLOOKUP(O36, '[1]لیست محصولات 1402'!B:G,6,0)</f>
        <v>11850000</v>
      </c>
      <c r="U36" s="15"/>
      <c r="V36" s="16">
        <f t="shared" si="1"/>
        <v>0</v>
      </c>
      <c r="W36" s="12">
        <f t="shared" si="2"/>
        <v>30</v>
      </c>
      <c r="X36" s="14">
        <f t="shared" si="3"/>
        <v>355500000</v>
      </c>
      <c r="Y36" s="17"/>
      <c r="Z36" s="14">
        <f t="shared" si="4"/>
        <v>355500000</v>
      </c>
      <c r="AA36" s="18" t="s">
        <v>78</v>
      </c>
      <c r="AB36" s="13" t="s">
        <v>70</v>
      </c>
      <c r="AC36" s="19" t="s">
        <v>227</v>
      </c>
      <c r="AD36" s="20"/>
      <c r="AE36" s="19"/>
      <c r="AF36" s="21"/>
      <c r="AG36" s="22" t="str">
        <f t="shared" si="5"/>
        <v>TRUE</v>
      </c>
      <c r="AH36" s="23" t="str">
        <f t="shared" si="6"/>
        <v>تهران - ویکافه - محمدرضا دلجو 09051534303</v>
      </c>
    </row>
    <row r="37" spans="1:34" ht="22.35" customHeight="1">
      <c r="A37" s="7"/>
      <c r="B37" s="7"/>
      <c r="C37" s="7"/>
      <c r="D37" s="7"/>
      <c r="E37" s="7"/>
      <c r="F37" s="8"/>
      <c r="G37" s="149">
        <v>25</v>
      </c>
      <c r="H37" s="161">
        <v>52779556401</v>
      </c>
      <c r="I37" s="149" t="s">
        <v>147</v>
      </c>
      <c r="J37" s="9"/>
      <c r="K37" s="11" t="str">
        <f t="shared" ca="1" si="0"/>
        <v/>
      </c>
      <c r="L37" s="159" t="s">
        <v>228</v>
      </c>
      <c r="M37" s="159" t="s">
        <v>229</v>
      </c>
      <c r="N37" s="159" t="s">
        <v>230</v>
      </c>
      <c r="O37" s="9">
        <v>5511.2</v>
      </c>
      <c r="P37" s="9">
        <v>26</v>
      </c>
      <c r="Q37" s="13" t="str">
        <f>VLOOKUP(O37, '[1]لیست محصولات 1402'!B:C,2,0)</f>
        <v>هامبلا | Hambella</v>
      </c>
      <c r="R37" s="9"/>
      <c r="S37" s="12">
        <f>VLOOKUP(O37, '[1]لیست محصولات 1402'!B:F,5,0)</f>
        <v>750</v>
      </c>
      <c r="T37" s="14">
        <f>VLOOKUP(O37, '[1]لیست محصولات 1402'!B:G,6,0)</f>
        <v>11850000</v>
      </c>
      <c r="U37" s="15"/>
      <c r="V37" s="16">
        <f t="shared" si="1"/>
        <v>0</v>
      </c>
      <c r="W37" s="12">
        <f t="shared" si="2"/>
        <v>26</v>
      </c>
      <c r="X37" s="14">
        <f t="shared" si="3"/>
        <v>308100000</v>
      </c>
      <c r="Y37" s="17"/>
      <c r="Z37" s="14">
        <f t="shared" si="4"/>
        <v>308100000</v>
      </c>
      <c r="AA37" s="151" t="s">
        <v>114</v>
      </c>
      <c r="AB37" s="153" t="s">
        <v>231</v>
      </c>
      <c r="AC37" s="155" t="s">
        <v>232</v>
      </c>
      <c r="AD37" s="157"/>
      <c r="AE37" s="19"/>
      <c r="AF37" s="21"/>
      <c r="AG37" s="22" t="str">
        <f t="shared" si="5"/>
        <v>TRUE</v>
      </c>
      <c r="AH37" s="23" t="str">
        <f t="shared" si="6"/>
        <v>البرز کرج-مهرشهر-بلوارشهرداری-انتهای خیابان ۱۱۱-نبش خیابان ۱۱۷- پلاک ۳۹۸ کافه بلوباتل - کاوه زارع 09122024114</v>
      </c>
    </row>
    <row r="38" spans="1:34" ht="22.35" customHeight="1">
      <c r="A38" s="7"/>
      <c r="B38" s="7"/>
      <c r="C38" s="7"/>
      <c r="D38" s="7"/>
      <c r="E38" s="7"/>
      <c r="F38" s="8"/>
      <c r="G38" s="150"/>
      <c r="H38" s="162"/>
      <c r="I38" s="150"/>
      <c r="J38" s="9"/>
      <c r="K38" s="11" t="str">
        <f t="shared" ca="1" si="0"/>
        <v/>
      </c>
      <c r="L38" s="160"/>
      <c r="M38" s="160"/>
      <c r="N38" s="160"/>
      <c r="O38" s="9">
        <v>5511.22</v>
      </c>
      <c r="P38" s="9">
        <v>4</v>
      </c>
      <c r="Q38" s="69" t="str">
        <f>VLOOKUP(O38, '[1]لیست محصولات 1402'!B:C,2,0)</f>
        <v>هامبلا(رست دمی) | Hambella( Filter Roast)</v>
      </c>
      <c r="R38" s="9"/>
      <c r="S38" s="12">
        <f>VLOOKUP(O38, '[1]لیست محصولات 1402'!B:F,5,0)</f>
        <v>750</v>
      </c>
      <c r="T38" s="14">
        <f>VLOOKUP(O38, '[1]لیست محصولات 1402'!B:G,6,0)</f>
        <v>11850000</v>
      </c>
      <c r="U38" s="15"/>
      <c r="V38" s="16">
        <f t="shared" si="1"/>
        <v>0</v>
      </c>
      <c r="W38" s="12">
        <f t="shared" si="2"/>
        <v>4</v>
      </c>
      <c r="X38" s="14">
        <f t="shared" si="3"/>
        <v>47400000</v>
      </c>
      <c r="Y38" s="17"/>
      <c r="Z38" s="14">
        <f t="shared" si="4"/>
        <v>47400000</v>
      </c>
      <c r="AA38" s="152"/>
      <c r="AB38" s="154"/>
      <c r="AC38" s="156"/>
      <c r="AD38" s="158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7">
        <v>26</v>
      </c>
      <c r="H39" s="169"/>
      <c r="I39" s="167" t="s">
        <v>147</v>
      </c>
      <c r="J39" s="9"/>
      <c r="K39" s="11" t="str">
        <f t="shared" ca="1" si="0"/>
        <v/>
      </c>
      <c r="L39" s="159" t="s">
        <v>99</v>
      </c>
      <c r="M39" s="159" t="s">
        <v>244</v>
      </c>
      <c r="N39" s="159" t="s">
        <v>245</v>
      </c>
      <c r="O39" s="9">
        <v>5501.3</v>
      </c>
      <c r="P39" s="9">
        <v>1</v>
      </c>
      <c r="Q39" s="13" t="str">
        <f>VLOOKUP(O39, '[1]لیست محصولات 1402'!B:C,2,0)</f>
        <v>ورتکس | Vortex</v>
      </c>
      <c r="R39" s="9"/>
      <c r="S39" s="12">
        <f>VLOOKUP(O39, '[1]لیست محصولات 1402'!B:F,5,0)</f>
        <v>4000</v>
      </c>
      <c r="T39" s="14">
        <f>VLOOKUP(O39, '[1]لیست محصولات 1402'!B:G,6,0)</f>
        <v>41600000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41600000</v>
      </c>
      <c r="Y39" s="17"/>
      <c r="Z39" s="14">
        <f t="shared" si="4"/>
        <v>41600000</v>
      </c>
      <c r="AA39" s="151" t="s">
        <v>78</v>
      </c>
      <c r="AB39" s="153" t="s">
        <v>70</v>
      </c>
      <c r="AC39" s="155" t="s">
        <v>246</v>
      </c>
      <c r="AD39" s="157"/>
      <c r="AE39" s="19"/>
      <c r="AF39" s="21"/>
      <c r="AG39" s="22" t="str">
        <f t="shared" si="5"/>
        <v>TRUE</v>
      </c>
      <c r="AH39" s="23" t="str">
        <f t="shared" si="6"/>
        <v>تهران - کافه ویوو لانژ - مهدی مولایی 09197844409</v>
      </c>
    </row>
    <row r="40" spans="1:34" ht="22.35" customHeight="1">
      <c r="A40" s="7"/>
      <c r="B40" s="7"/>
      <c r="C40" s="7"/>
      <c r="D40" s="7"/>
      <c r="E40" s="7"/>
      <c r="F40" s="8"/>
      <c r="G40" s="168"/>
      <c r="H40" s="170"/>
      <c r="I40" s="168"/>
      <c r="J40" s="9"/>
      <c r="K40" s="11" t="str">
        <f t="shared" ca="1" si="0"/>
        <v/>
      </c>
      <c r="L40" s="160"/>
      <c r="M40" s="160"/>
      <c r="N40" s="160"/>
      <c r="O40" s="9">
        <v>5511.2</v>
      </c>
      <c r="P40" s="9">
        <v>4</v>
      </c>
      <c r="Q40" s="13" t="str">
        <f>VLOOKUP(O40, '[1]لیست محصولات 1402'!B:C,2,0)</f>
        <v>هامبلا | Hambella</v>
      </c>
      <c r="R40" s="9"/>
      <c r="S40" s="12">
        <f>VLOOKUP(O40, '[1]لیست محصولات 1402'!B:F,5,0)</f>
        <v>750</v>
      </c>
      <c r="T40" s="14">
        <f>VLOOKUP(O40, '[1]لیست محصولات 1402'!B:G,6,0)</f>
        <v>11850000</v>
      </c>
      <c r="U40" s="15"/>
      <c r="V40" s="16">
        <f t="shared" si="1"/>
        <v>0</v>
      </c>
      <c r="W40" s="12">
        <f t="shared" si="2"/>
        <v>4</v>
      </c>
      <c r="X40" s="14">
        <f t="shared" si="3"/>
        <v>47400000</v>
      </c>
      <c r="Y40" s="17"/>
      <c r="Z40" s="14">
        <f t="shared" si="4"/>
        <v>47400000</v>
      </c>
      <c r="AA40" s="152"/>
      <c r="AB40" s="154"/>
      <c r="AC40" s="156"/>
      <c r="AD40" s="158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>
        <v>27</v>
      </c>
      <c r="H41" s="10">
        <v>52783204001</v>
      </c>
      <c r="I41" s="9" t="s">
        <v>147</v>
      </c>
      <c r="J41" s="9"/>
      <c r="K41" s="11" t="str">
        <f t="shared" ca="1" si="0"/>
        <v/>
      </c>
      <c r="L41" s="12" t="s">
        <v>247</v>
      </c>
      <c r="M41" s="12" t="s">
        <v>248</v>
      </c>
      <c r="N41" s="12"/>
      <c r="O41" s="9">
        <v>5511.22</v>
      </c>
      <c r="P41" s="9">
        <v>1</v>
      </c>
      <c r="Q41" s="69" t="str">
        <f>VLOOKUP(O41, '[1]لیست محصولات 1402'!B:C,2,0)</f>
        <v>هامبلا(رست دمی) | Hambella( Filter Roast)</v>
      </c>
      <c r="R41" s="9"/>
      <c r="S41" s="12">
        <f>VLOOKUP(O41, '[1]لیست محصولات 1402'!B:F,5,0)</f>
        <v>750</v>
      </c>
      <c r="T41" s="14">
        <f>VLOOKUP(O41, '[1]لیست محصولات 1402'!B:G,6,0)</f>
        <v>11850000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11850000</v>
      </c>
      <c r="Y41" s="17"/>
      <c r="Z41" s="14">
        <f t="shared" si="4"/>
        <v>11850000</v>
      </c>
      <c r="AA41" s="18" t="s">
        <v>249</v>
      </c>
      <c r="AB41" s="13" t="s">
        <v>250</v>
      </c>
      <c r="AC41" s="19" t="s">
        <v>251</v>
      </c>
      <c r="AD41" s="20"/>
      <c r="AE41" s="19"/>
      <c r="AF41" s="21"/>
      <c r="AG41" s="22" t="str">
        <f t="shared" si="5"/>
        <v>TRUE</v>
      </c>
      <c r="AH41" s="23" t="str">
        <f t="shared" si="6"/>
        <v>اصفهان ملکشهر خیابان مطهری کوچه 35 پلاک 44 واحد 3  - محمد حسن میری 09337347280</v>
      </c>
    </row>
    <row r="42" spans="1:34" ht="22.35" customHeight="1">
      <c r="A42" s="7"/>
      <c r="B42" s="7"/>
      <c r="C42" s="7"/>
      <c r="D42" s="7"/>
      <c r="E42" s="7"/>
      <c r="F42" s="8"/>
      <c r="G42" s="149">
        <v>28</v>
      </c>
      <c r="H42" s="161">
        <v>52784215201</v>
      </c>
      <c r="I42" s="149" t="s">
        <v>147</v>
      </c>
      <c r="J42" s="9"/>
      <c r="K42" s="11" t="str">
        <f t="shared" ca="1" si="0"/>
        <v/>
      </c>
      <c r="L42" s="159" t="s">
        <v>253</v>
      </c>
      <c r="M42" s="159" t="s">
        <v>252</v>
      </c>
      <c r="N42" s="159"/>
      <c r="O42" s="9">
        <v>5518.2</v>
      </c>
      <c r="P42" s="9">
        <v>1</v>
      </c>
      <c r="Q42" s="13" t="str">
        <f>VLOOKUP(O42, '[1]لیست محصولات 1402'!B:C,2,0)</f>
        <v>هوآنکایو | Peru Huancayo</v>
      </c>
      <c r="R42" s="9"/>
      <c r="S42" s="12">
        <f>VLOOKUP(O42, '[1]لیست محصولات 1402'!B:F,5,0)</f>
        <v>750</v>
      </c>
      <c r="T42" s="14">
        <f>VLOOKUP(O42, '[1]لیست محصولات 1402'!B:G,6,0)</f>
        <v>8300000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8300000</v>
      </c>
      <c r="Y42" s="17"/>
      <c r="Z42" s="14">
        <f t="shared" si="4"/>
        <v>8300000</v>
      </c>
      <c r="AA42" s="151" t="s">
        <v>78</v>
      </c>
      <c r="AB42" s="153" t="s">
        <v>254</v>
      </c>
      <c r="AC42" s="155" t="s">
        <v>255</v>
      </c>
      <c r="AD42" s="157" t="s">
        <v>104</v>
      </c>
      <c r="AE42" s="19"/>
      <c r="AF42" s="21"/>
      <c r="AG42" s="22" t="str">
        <f t="shared" si="5"/>
        <v>TRUE</v>
      </c>
      <c r="AH42" s="23" t="str">
        <f t="shared" si="6"/>
        <v>تهران بزرگراه محلاتی. آهنگ. خیابان نبرد . نبرد جنوبی . بعد از تقاطع ده حقی . پلاک ۸۶ . واحد ۱  - آی تک مرتضوی 09919599418</v>
      </c>
    </row>
    <row r="43" spans="1:34" ht="22.35" customHeight="1">
      <c r="A43" s="7"/>
      <c r="B43" s="7"/>
      <c r="C43" s="7"/>
      <c r="D43" s="7"/>
      <c r="E43" s="7"/>
      <c r="F43" s="8"/>
      <c r="G43" s="150"/>
      <c r="H43" s="162"/>
      <c r="I43" s="150"/>
      <c r="J43" s="9"/>
      <c r="K43" s="11" t="str">
        <f t="shared" ca="1" si="0"/>
        <v/>
      </c>
      <c r="L43" s="160"/>
      <c r="M43" s="160"/>
      <c r="N43" s="160"/>
      <c r="O43" s="9">
        <v>5501.2</v>
      </c>
      <c r="P43" s="9">
        <v>1</v>
      </c>
      <c r="Q43" s="13" t="str">
        <f>VLOOKUP(O43, '[1]لیست محصولات 1402'!B:C,2,0)</f>
        <v>ورتکس | Vortex</v>
      </c>
      <c r="R43" s="9"/>
      <c r="S43" s="12">
        <f>VLOOKUP(O43, '[1]لیست محصولات 1402'!B:F,5,0)</f>
        <v>750</v>
      </c>
      <c r="T43" s="14">
        <f>VLOOKUP(O43, '[1]لیست محصولات 1402'!B:G,6,0)</f>
        <v>8200000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8200000</v>
      </c>
      <c r="Y43" s="17"/>
      <c r="Z43" s="14">
        <f t="shared" si="4"/>
        <v>8200000</v>
      </c>
      <c r="AA43" s="152"/>
      <c r="AB43" s="154"/>
      <c r="AC43" s="156"/>
      <c r="AD43" s="158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49">
        <v>29</v>
      </c>
      <c r="H44" s="171" t="s">
        <v>220</v>
      </c>
      <c r="I44" s="149" t="s">
        <v>147</v>
      </c>
      <c r="J44" s="9"/>
      <c r="K44" s="11" t="str">
        <f t="shared" ca="1" si="0"/>
        <v/>
      </c>
      <c r="L44" s="159" t="s">
        <v>256</v>
      </c>
      <c r="M44" s="159" t="s">
        <v>257</v>
      </c>
      <c r="N44" s="159"/>
      <c r="O44" s="9">
        <v>5518.2</v>
      </c>
      <c r="P44" s="9">
        <v>1</v>
      </c>
      <c r="Q44" s="13" t="str">
        <f>VLOOKUP(O44, '[1]لیست محصولات 1402'!B:C,2,0)</f>
        <v>هوآنکایو | Peru Huancayo</v>
      </c>
      <c r="R44" s="9"/>
      <c r="S44" s="12">
        <f>VLOOKUP(O44, '[1]لیست محصولات 1402'!B:F,5,0)</f>
        <v>750</v>
      </c>
      <c r="T44" s="14">
        <f>VLOOKUP(O44, '[1]لیست محصولات 1402'!B:G,6,0)</f>
        <v>8300000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8300000</v>
      </c>
      <c r="Y44" s="17"/>
      <c r="Z44" s="14">
        <f t="shared" si="4"/>
        <v>8300000</v>
      </c>
      <c r="AA44" s="151" t="s">
        <v>258</v>
      </c>
      <c r="AB44" s="153" t="s">
        <v>260</v>
      </c>
      <c r="AC44" s="155" t="s">
        <v>259</v>
      </c>
      <c r="AD44" s="157"/>
      <c r="AE44" s="19"/>
      <c r="AF44" s="21"/>
      <c r="AG44" s="22" t="str">
        <f t="shared" si="5"/>
        <v>TRUE</v>
      </c>
      <c r="AH44" s="23" t="str">
        <f t="shared" si="6"/>
        <v>سیستان و بلوچستان زابل -خیابان امام خمینی- امام خمینی ۴۶ - پلاک ۵  - مصطفی عرب 09151261433</v>
      </c>
    </row>
    <row r="45" spans="1:34" ht="22.35" customHeight="1">
      <c r="A45" s="7"/>
      <c r="B45" s="7"/>
      <c r="C45" s="7"/>
      <c r="D45" s="7"/>
      <c r="E45" s="7"/>
      <c r="F45" s="8"/>
      <c r="G45" s="150"/>
      <c r="H45" s="172"/>
      <c r="I45" s="150"/>
      <c r="J45" s="9"/>
      <c r="K45" s="11" t="str">
        <f t="shared" ca="1" si="0"/>
        <v/>
      </c>
      <c r="L45" s="160"/>
      <c r="M45" s="160"/>
      <c r="N45" s="160"/>
      <c r="O45" s="9">
        <v>5511.22</v>
      </c>
      <c r="P45" s="9">
        <v>1</v>
      </c>
      <c r="Q45" s="69" t="str">
        <f>VLOOKUP(O45, '[1]لیست محصولات 1402'!B:C,2,0)</f>
        <v>هامبلا(رست دمی) | Hambella( Filter Roast)</v>
      </c>
      <c r="R45" s="9"/>
      <c r="S45" s="12">
        <f>VLOOKUP(O45, '[1]لیست محصولات 1402'!B:F,5,0)</f>
        <v>750</v>
      </c>
      <c r="T45" s="14">
        <f>VLOOKUP(O45, '[1]لیست محصولات 1402'!B:G,6,0)</f>
        <v>11850000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11850000</v>
      </c>
      <c r="Y45" s="17"/>
      <c r="Z45" s="14">
        <f t="shared" si="4"/>
        <v>11850000</v>
      </c>
      <c r="AA45" s="152"/>
      <c r="AB45" s="154"/>
      <c r="AC45" s="156"/>
      <c r="AD45" s="158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30</v>
      </c>
      <c r="H46" s="10" t="s">
        <v>220</v>
      </c>
      <c r="I46" s="9" t="s">
        <v>147</v>
      </c>
      <c r="J46" s="9"/>
      <c r="K46" s="11" t="str">
        <f t="shared" ca="1" si="0"/>
        <v/>
      </c>
      <c r="L46" s="12" t="s">
        <v>261</v>
      </c>
      <c r="M46" s="12" t="s">
        <v>124</v>
      </c>
      <c r="N46" s="12" t="s">
        <v>262</v>
      </c>
      <c r="O46" s="9">
        <v>5501.3</v>
      </c>
      <c r="P46" s="9">
        <v>1</v>
      </c>
      <c r="Q46" s="13" t="str">
        <f>VLOOKUP(O46, '[1]لیست محصولات 1402'!B:C,2,0)</f>
        <v>ورتکس | Vortex</v>
      </c>
      <c r="R46" s="9"/>
      <c r="S46" s="12">
        <f>VLOOKUP(O46, '[1]لیست محصولات 1402'!B:F,5,0)</f>
        <v>4000</v>
      </c>
      <c r="T46" s="14">
        <f>VLOOKUP(O46, '[1]لیست محصولات 1402'!B:G,6,0)</f>
        <v>41600000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41600000</v>
      </c>
      <c r="Y46" s="17"/>
      <c r="Z46" s="14">
        <f t="shared" si="4"/>
        <v>41600000</v>
      </c>
      <c r="AA46" s="18" t="s">
        <v>114</v>
      </c>
      <c r="AB46" s="13" t="s">
        <v>263</v>
      </c>
      <c r="AC46" s="19" t="s">
        <v>264</v>
      </c>
      <c r="AD46" s="20"/>
      <c r="AE46" s="19"/>
      <c r="AF46" s="21"/>
      <c r="AG46" s="22" t="str">
        <f t="shared" si="5"/>
        <v>TRUE</v>
      </c>
      <c r="AH46" s="23" t="str">
        <f t="shared" si="6"/>
        <v>البرز کرج مهرشهر کمربندی گلستان بین اول و دوم شرقی ساختمان tbc  کافه شیدوش - شیدوش نظری 09363536836</v>
      </c>
    </row>
    <row r="47" spans="1:34" ht="22.35" customHeight="1">
      <c r="A47" s="7"/>
      <c r="B47" s="7"/>
      <c r="C47" s="7"/>
      <c r="D47" s="7"/>
      <c r="E47" s="7"/>
      <c r="F47" s="8"/>
      <c r="G47" s="9">
        <v>31</v>
      </c>
      <c r="H47" s="10">
        <v>52788013401</v>
      </c>
      <c r="I47" s="9" t="s">
        <v>147</v>
      </c>
      <c r="J47" s="9"/>
      <c r="K47" s="11" t="str">
        <f t="shared" ca="1" si="0"/>
        <v/>
      </c>
      <c r="L47" s="12" t="s">
        <v>217</v>
      </c>
      <c r="M47" s="12" t="s">
        <v>265</v>
      </c>
      <c r="N47" s="12"/>
      <c r="O47" s="9">
        <v>5511.11</v>
      </c>
      <c r="P47" s="9">
        <v>1</v>
      </c>
      <c r="Q47" s="69" t="str">
        <f>VLOOKUP(O47, '[1]لیست محصولات 1402'!B:C,2,0)</f>
        <v>هامبلا(رست دمی) | Hambella( Filter Roast)</v>
      </c>
      <c r="R47" s="9"/>
      <c r="S47" s="12">
        <f>VLOOKUP(O47, '[1]لیست محصولات 1402'!B:F,5,0)</f>
        <v>150</v>
      </c>
      <c r="T47" s="14">
        <f>VLOOKUP(O47, '[1]لیست محصولات 1402'!B:G,6,0)</f>
        <v>2500000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2500000</v>
      </c>
      <c r="Y47" s="17"/>
      <c r="Z47" s="14">
        <f t="shared" si="4"/>
        <v>2500000</v>
      </c>
      <c r="AA47" s="18" t="s">
        <v>78</v>
      </c>
      <c r="AB47" s="13" t="s">
        <v>266</v>
      </c>
      <c r="AC47" s="19" t="s">
        <v>267</v>
      </c>
      <c r="AD47" s="20" t="s">
        <v>104</v>
      </c>
      <c r="AE47" s="68" t="s">
        <v>268</v>
      </c>
      <c r="AF47" s="21"/>
      <c r="AG47" s="22" t="str">
        <f t="shared" si="5"/>
        <v>TRUE</v>
      </c>
      <c r="AH47" s="23" t="str">
        <f t="shared" si="6"/>
        <v>تهران خ فاطمی خ دائمی کوچه سرآبادانی پلاک 19 زنگ 7  - امیرحسین کوچکیان 09929860815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33</v>
      </c>
      <c r="AI240" s="56">
        <f t="shared" si="19"/>
        <v>0</v>
      </c>
      <c r="AJ240" s="57">
        <f>AH240-AI240</f>
        <v>33</v>
      </c>
      <c r="AK240" s="58">
        <f t="shared" si="23"/>
        <v>4.95</v>
      </c>
      <c r="AL240" s="59">
        <f>AO240+AQ240-[2]Sheet1!$AH241</f>
        <v>0</v>
      </c>
      <c r="AM240" s="59">
        <f t="shared" si="25"/>
        <v>-33</v>
      </c>
      <c r="AN240" s="58">
        <f t="shared" si="21"/>
        <v>0</v>
      </c>
      <c r="AO240" s="59"/>
      <c r="AP240" s="58">
        <f t="shared" si="22"/>
        <v>-4.95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7</v>
      </c>
      <c r="AI241" s="56">
        <f t="shared" si="19"/>
        <v>0</v>
      </c>
      <c r="AJ241" s="57">
        <f t="shared" ref="AJ241:AJ264" si="27">AH241-AI241</f>
        <v>7</v>
      </c>
      <c r="AK241" s="58">
        <f>AH241*AG241/1000</f>
        <v>5.25</v>
      </c>
      <c r="AL241" s="59">
        <f>AO241+AQ241-[2]Sheet1!$AH242</f>
        <v>0</v>
      </c>
      <c r="AM241" s="59">
        <f t="shared" si="25"/>
        <v>-7</v>
      </c>
      <c r="AN241" s="58">
        <f t="shared" si="21"/>
        <v>0</v>
      </c>
      <c r="AO241" s="59"/>
      <c r="AP241" s="58">
        <f t="shared" si="22"/>
        <v>-5.25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34</v>
      </c>
      <c r="AI251" s="56">
        <f t="shared" si="19"/>
        <v>0</v>
      </c>
      <c r="AJ251" s="57">
        <f t="shared" si="27"/>
        <v>34</v>
      </c>
      <c r="AK251" s="58">
        <f t="shared" si="28"/>
        <v>5.0999999999999996</v>
      </c>
      <c r="AL251" s="59">
        <f>AO251+AQ251-[2]Sheet1!$AH252</f>
        <v>0</v>
      </c>
      <c r="AM251" s="59">
        <f t="shared" si="25"/>
        <v>-34</v>
      </c>
      <c r="AN251" s="58">
        <f t="shared" si="21"/>
        <v>0</v>
      </c>
      <c r="AO251" s="59"/>
      <c r="AP251" s="58">
        <f t="shared" si="22"/>
        <v>-5.0999999999999996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77</v>
      </c>
      <c r="AI252" s="56">
        <f t="shared" si="19"/>
        <v>0</v>
      </c>
      <c r="AJ252" s="57">
        <f t="shared" si="27"/>
        <v>77</v>
      </c>
      <c r="AK252" s="58">
        <f t="shared" si="28"/>
        <v>57.75</v>
      </c>
      <c r="AL252" s="59">
        <f>AO252+AQ252-[2]Sheet1!$AH253</f>
        <v>0</v>
      </c>
      <c r="AM252" s="59">
        <f t="shared" si="25"/>
        <v>-77</v>
      </c>
      <c r="AN252" s="58">
        <f t="shared" si="21"/>
        <v>0</v>
      </c>
      <c r="AO252" s="59"/>
      <c r="AP252" s="58">
        <f t="shared" si="22"/>
        <v>-57.75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9</v>
      </c>
      <c r="AI254" s="56">
        <f t="shared" si="19"/>
        <v>0</v>
      </c>
      <c r="AJ254" s="57">
        <f t="shared" si="27"/>
        <v>9</v>
      </c>
      <c r="AK254" s="58">
        <f t="shared" si="28"/>
        <v>6.75</v>
      </c>
      <c r="AL254" s="59">
        <f>AO254+AQ254-[2]Sheet1!$AH255</f>
        <v>0</v>
      </c>
      <c r="AM254" s="59">
        <f t="shared" si="25"/>
        <v>-9</v>
      </c>
      <c r="AN254" s="58">
        <f t="shared" si="21"/>
        <v>0</v>
      </c>
      <c r="AO254" s="59"/>
      <c r="AP254" s="58">
        <f t="shared" si="22"/>
        <v>-6.75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34</v>
      </c>
      <c r="AI259" s="56">
        <f t="shared" si="19"/>
        <v>0</v>
      </c>
      <c r="AJ259" s="57">
        <f t="shared" si="27"/>
        <v>34</v>
      </c>
      <c r="AK259" s="58">
        <f t="shared" si="28"/>
        <v>5.0999999999999996</v>
      </c>
      <c r="AL259" s="59">
        <f>AO259+AQ259-[2]Sheet1!$AH260</f>
        <v>0</v>
      </c>
      <c r="AM259" s="59">
        <f t="shared" si="25"/>
        <v>-34</v>
      </c>
      <c r="AN259" s="58">
        <f t="shared" si="21"/>
        <v>0</v>
      </c>
      <c r="AO259" s="59"/>
      <c r="AP259" s="58">
        <f t="shared" si="22"/>
        <v>-5.0999999999999996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7</v>
      </c>
      <c r="AI260" s="56">
        <f t="shared" si="19"/>
        <v>0</v>
      </c>
      <c r="AJ260" s="57">
        <f t="shared" si="27"/>
        <v>7</v>
      </c>
      <c r="AK260" s="58">
        <f t="shared" si="28"/>
        <v>5.25</v>
      </c>
      <c r="AL260" s="59">
        <f>AO260+AQ260-[2]Sheet1!$AH261</f>
        <v>0</v>
      </c>
      <c r="AM260" s="59">
        <f t="shared" si="25"/>
        <v>-7</v>
      </c>
      <c r="AN260" s="58">
        <f t="shared" si="21"/>
        <v>0</v>
      </c>
      <c r="AO260" s="59"/>
      <c r="AP260" s="58">
        <f t="shared" si="22"/>
        <v>-5.25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6 W48:W200" name="باقیمانده_5"/>
    <protectedRange algorithmName="SHA-512" hashValue="f5WsBkExWTs/LKakVBbNBXjGjwaAPcOxHhJFt4MnEAAY0TgGUtLBwc6BQDnps5THm9Gccqda3SWXIrg2Z9o+GA==" saltValue="9EXh0tvvNrwpkDbSuYJ+Uw==" spinCount="100000" sqref="V2:V46 V48:V200" name="تعداد ارسال شده_4"/>
    <protectedRange algorithmName="SHA-512" hashValue="jjrV5Hy6JwvVqOO7tKoZVoRg7rpBcjqvT96GSIFiDncBaImziwFUF2JC6d0rT0SfgZv+eJ/5g2VdqSB7bdW0mg==" saltValue="0Igh3j97EZBwjtfDd8U1wg==" spinCount="100000" sqref="W47" name="باقیمانده_5_1"/>
    <protectedRange algorithmName="SHA-512" hashValue="f5WsBkExWTs/LKakVBbNBXjGjwaAPcOxHhJFt4MnEAAY0TgGUtLBwc6BQDnps5THm9Gccqda3SWXIrg2Z9o+GA==" saltValue="9EXh0tvvNrwpkDbSuYJ+Uw==" spinCount="100000" sqref="V47" name="تعداد ارسال شده_4_1"/>
  </protectedRanges>
  <mergeCells count="134"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  <mergeCell ref="M9:M10"/>
    <mergeCell ref="L9:L10"/>
    <mergeCell ref="I9:I10"/>
    <mergeCell ref="H9:H10"/>
    <mergeCell ref="G9:G10"/>
    <mergeCell ref="AD3:AD4"/>
    <mergeCell ref="AC3:AC4"/>
    <mergeCell ref="AB3:AB4"/>
    <mergeCell ref="AA3:AA4"/>
    <mergeCell ref="N9:N10"/>
    <mergeCell ref="AD9:AD10"/>
    <mergeCell ref="AC9:AC10"/>
    <mergeCell ref="AB9:AB10"/>
    <mergeCell ref="AA9:AA10"/>
    <mergeCell ref="M16:M17"/>
    <mergeCell ref="L16:L17"/>
    <mergeCell ref="I16:I17"/>
    <mergeCell ref="H16:H17"/>
    <mergeCell ref="G16:G17"/>
    <mergeCell ref="AD16:AD17"/>
    <mergeCell ref="AC16:AC17"/>
    <mergeCell ref="AB16:AB17"/>
    <mergeCell ref="AA16:AA17"/>
    <mergeCell ref="N16:N17"/>
    <mergeCell ref="N19:N21"/>
    <mergeCell ref="AD19:AD21"/>
    <mergeCell ref="AC19:AC21"/>
    <mergeCell ref="AB19:AB21"/>
    <mergeCell ref="AA19:AA21"/>
    <mergeCell ref="G19:G21"/>
    <mergeCell ref="H19:H21"/>
    <mergeCell ref="I19:I21"/>
    <mergeCell ref="L19:L21"/>
    <mergeCell ref="M19:M21"/>
    <mergeCell ref="G25:G27"/>
    <mergeCell ref="AD25:AD27"/>
    <mergeCell ref="AC25:AC27"/>
    <mergeCell ref="AB25:AB27"/>
    <mergeCell ref="AA25:AA27"/>
    <mergeCell ref="N25:N27"/>
    <mergeCell ref="M25:M27"/>
    <mergeCell ref="L25:L27"/>
    <mergeCell ref="I25:I27"/>
    <mergeCell ref="H25:H27"/>
    <mergeCell ref="M28:M29"/>
    <mergeCell ref="L28:L29"/>
    <mergeCell ref="I28:I29"/>
    <mergeCell ref="H28:H29"/>
    <mergeCell ref="G28:G29"/>
    <mergeCell ref="AD28:AD29"/>
    <mergeCell ref="AC28:AC29"/>
    <mergeCell ref="AB28:AB29"/>
    <mergeCell ref="AA28:AA29"/>
    <mergeCell ref="N28:N29"/>
    <mergeCell ref="G30:G31"/>
    <mergeCell ref="AD30:AD31"/>
    <mergeCell ref="AC30:AC31"/>
    <mergeCell ref="AB30:AB31"/>
    <mergeCell ref="AA30:AA31"/>
    <mergeCell ref="N30:N31"/>
    <mergeCell ref="M30:M31"/>
    <mergeCell ref="L30:L31"/>
    <mergeCell ref="I30:I31"/>
    <mergeCell ref="H30:H31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34:G35"/>
    <mergeCell ref="AD34:AD35"/>
    <mergeCell ref="AC34:AC35"/>
    <mergeCell ref="AB34:AB35"/>
    <mergeCell ref="AA34:AA35"/>
    <mergeCell ref="N34:N35"/>
    <mergeCell ref="M34:M35"/>
    <mergeCell ref="L34:L35"/>
    <mergeCell ref="I34:I35"/>
    <mergeCell ref="H34:H35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39:G40"/>
    <mergeCell ref="AD39:AD40"/>
    <mergeCell ref="AC39:AC40"/>
    <mergeCell ref="AB39:AB40"/>
    <mergeCell ref="AA39:AA40"/>
    <mergeCell ref="N39:N40"/>
    <mergeCell ref="M39:M40"/>
    <mergeCell ref="L39:L40"/>
    <mergeCell ref="I39:I40"/>
    <mergeCell ref="H39:H40"/>
    <mergeCell ref="G42:G43"/>
    <mergeCell ref="AD42:AD43"/>
    <mergeCell ref="AC42:AC43"/>
    <mergeCell ref="AB42:AB43"/>
    <mergeCell ref="AA42:AA43"/>
    <mergeCell ref="N42:N43"/>
    <mergeCell ref="M42:M43"/>
    <mergeCell ref="L42:L43"/>
    <mergeCell ref="I42:I43"/>
    <mergeCell ref="H42:H43"/>
    <mergeCell ref="G44:G45"/>
    <mergeCell ref="AD44:AD45"/>
    <mergeCell ref="AC44:AC45"/>
    <mergeCell ref="AB44:AB45"/>
    <mergeCell ref="AA44:AA45"/>
    <mergeCell ref="N44:N45"/>
    <mergeCell ref="M44:M45"/>
    <mergeCell ref="L44:L45"/>
    <mergeCell ref="I44:I45"/>
    <mergeCell ref="H44:H45"/>
  </mergeCells>
  <conditionalFormatting sqref="G2:H2 J2 AD2:AD3 G3:J3 J4:J46 AD5:AD9 G11:I16 AD11:AD16 G18:I19 AD18:AD19 G22:I25 AD22:AD25 G28:I28 AD28 G30:I30 AD30 G32:I32 AD32 G34:I34 AD34 G36:I37 AD36:AD37 G39:I39 AD39 G41:I42 AD41:AD42 G44:I44 AD44 G46:I46">
    <cfRule type="expression" dxfId="177" priority="67">
      <formula>$A2</formula>
    </cfRule>
  </conditionalFormatting>
  <conditionalFormatting sqref="G2:H2 J2 AD2:AD3 Z2:Z46 G3:J3 J4:J46 AD5:AD9 G11:I16 AD11:AD16 G18:I19 AD18:AD19 G22:I25 AD22:AD25 G28:I28 AD28 G30:I30 AD30 G32:I32 AD32 G34:I34 AD34 G36:I37 AD36:AD37 G39:I39 AD39 G41:I42 AD41:AD42 G44:I44 AD44 G46:I46 AD46">
    <cfRule type="expression" dxfId="176" priority="69">
      <formula>$E2</formula>
    </cfRule>
  </conditionalFormatting>
  <conditionalFormatting sqref="G2:H2 J2:Z2 AA2:AF3 G3:P3 J4:J46 AA5:AF9 G11:I16 AA11:AF16 G18:I19 AA18:AF19 G22:I25 AA22:AF25 G28:I28 AA28:AF28 G30:I30 AA30:AF30 G32:I32 AA32:AF32 G34:I34 AA34:AF34 G36:I37 AA36:AF37 G39:I39 AA39:AF39 G41:I42 AA41:AF42 G44:I44 AA44:AF44 G46:I46 Q3:Z46 AA46:AF46 AE4:AF4 K4:K10 O4:P10 H5:H9 AE10:AF10 K11:P16 O17:P17 AE17:AF17 K17:K18 M18:P18 K19:P19 K20:K21 O20:P21 AE20:AF21 K22:P25 K26:K27 O26:P27 AE26:AF27 K28:P28 K29 O29:P29 AE29:AF29 K30:P30 K31 O31:P31 AE31:AF31 K32:P32 K33 O33:P33 AE33:AF33 K34:P34 K35 O35:P35 AE35:AF35 K36:P37 K38 O38:P38 AE38:AF38 K39:P39 K40 O40:P40 AE40:AF40 K41:P42 K43 O43:P43 AE43:AF43 K44:P44 K45 O45:P45 AE45:AF45 K46:P46">
    <cfRule type="expression" dxfId="175" priority="68">
      <formula>$C2</formula>
    </cfRule>
  </conditionalFormatting>
  <conditionalFormatting sqref="G47:J200 Z47:Z200 AD47:AD200">
    <cfRule type="expression" dxfId="174" priority="4">
      <formula>$E47</formula>
    </cfRule>
  </conditionalFormatting>
  <conditionalFormatting sqref="G47:AF200">
    <cfRule type="expression" dxfId="173" priority="3">
      <formula>$C47</formula>
    </cfRule>
  </conditionalFormatting>
  <conditionalFormatting sqref="W2:W200">
    <cfRule type="expression" dxfId="172" priority="1">
      <formula>$AG2</formula>
    </cfRule>
  </conditionalFormatting>
  <conditionalFormatting sqref="Z2:Z200 AD46:AD200 G47:J200">
    <cfRule type="expression" dxfId="171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{A82495C0-0054-48E6-8749-4A2DA03DB440}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{A3CEE71D-B29D-48C7-B531-9BB038D88C4C}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{C204847D-B147-4093-B452-7D0F87BAE6A0}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{970CD4E4-FA5E-49DC-9BDD-FF4EC5A9E8F2}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{81EB03DF-0129-4C39-88B0-2EC5B1EBC6CA}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{A5C55E9D-8322-4C29-BA4C-3418981DCD63}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{4DAD1A4F-82B0-4D78-9163-E3787FC0FB68}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{AD1472D9-C2AA-4820-BC8B-9FB16287CA1E}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{3FD0FC03-564B-4C3A-A77E-FE2E1CD6748B}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{FBA6A38F-3454-43BD-B4F0-CCA36CDBA8B4}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{A73197FA-5778-44D6-9ACF-FC066863F4B4}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{C69B0586-368A-48FC-AC57-B5D04CF74E57}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{9B08839A-50B7-492E-94AE-2CA3E472CE3A}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{421A2C9E-FE1A-4259-BB57-8790C6CD4277}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{74F1DC77-6EC1-4EDF-90AC-F02BD698915A}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{528B037F-8013-4666-899F-BA4C45F7F768}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{A50E01B6-8375-457C-9319-AB23EEF8A52C}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{1A8A4DE3-2257-4CA1-95CF-6FFC3A3FB17C}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{8297D921-0B2B-4772-B013-27E94FBF6B46}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{0C15976B-A56D-4C62-A385-C8B49917B814}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{C737F60F-86ED-4DE6-9F3F-EA5E58908B6F}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{1F4B6DE5-CAA6-4782-86D7-BA8E1B47A1DB}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{9103ABC7-3A14-458D-B738-A96DD8AF55E7}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{D06EFB31-1162-496E-9DFA-85C9F826A5F6}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{BC386FF5-B4CA-4E72-A2BF-721532B9654E}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{636414B1-8455-4823-9F5E-0110A385966C}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{71CC763E-4A32-4EB1-8CD9-8B9528E3C4F6}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{EDB4FF71-E8B1-4B24-9E62-4D0B1A1931DF}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{FD2AEBB7-9611-4EBD-A931-DACADB1F3596}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{CD3A44F4-4D9E-42E3-AEA1-192E71283FF8}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{08654F94-477E-4AD9-B701-F8907E51043E}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{A04CF269-F7A6-481B-A15D-B6AC3B22ADF7}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{411983D5-4D6C-41D9-A13D-DFD63529ACF0}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{51E78731-4C3C-460B-BB2D-F33358F5FE7F}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{72DD282A-830F-48FA-9AAB-32082E67E225}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{C079E5EE-B21D-4FBC-ADA7-EB1A7153948D}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{E4C42116-9868-419E-BB98-718497B8C17A}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{8D9CF171-1570-4235-A317-B3E62D1D21FA}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{0AA497CD-2D5E-4E7F-842A-D8ECB63A35F0}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{1705B220-803C-42AB-9393-6A6855455443}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{540E7D14-EA7F-4F3B-90A0-A32E0A32ED13}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{7A8EEB25-07B3-483A-80EF-B90D4FE0F500}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{5AEF96DE-CAE2-4EA1-B612-B8A09EA0918F}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{00542A98-2DE8-46BA-9965-E122ADD90FF4}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{DCF9287A-748D-4D24-B404-4111A05F5933}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{CBEC8EBB-7E22-4018-AA2C-441AD7E37AD5}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{A837291E-B7FE-4777-AC35-789BAA60359E}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{2178B361-EE9A-44AA-92B0-C0C6DA634DAA}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{4E069CBF-6AC5-4EA3-95B6-470079114194}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{460325AA-5914-4953-8829-00BD08EB45B6}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{8A8CE0A9-2F5A-4B20-B3FA-D6F4CDD4B728}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{06D5C0C1-590B-49C2-9FB4-04488591A76F}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{FCADCA7D-3D16-45FE-9F95-3B90AB4DE237}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{46A5A349-C3A2-433C-A778-1848D6E2459D}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{739E4EC5-3BD2-4F14-91B3-F398C66ED69A}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{1C538187-E549-46EB-AC79-5D0CCB53E390}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{F3F7CD03-E75F-4FF6-9FAC-17FFE99EC51C}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{8ADFE17B-43AF-4F18-B07F-F33AF1BC2DAE}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{E5FD9857-C68F-4934-981B-8FEFFE6E929C}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{3CC0D01F-1ECD-477D-8E97-2D90E5FC14BA}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{1BEE990B-7F20-4241-B258-561D6E13CB83}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2495C0-0054-48E6-8749-4A2DA03DB44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3CEE71D-B29D-48C7-B531-9BB038D88C4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204847D-B147-4093-B452-7D0F87BAE6A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70CD4E4-FA5E-49DC-9BDD-FF4EC5A9E8F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1EB03DF-0129-4C39-88B0-2EC5B1EBC6C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5C55E9D-8322-4C29-BA4C-3418981DCD6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DAD1A4F-82B0-4D78-9163-E3787FC0FB6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D1472D9-C2AA-4820-BC8B-9FB16287CA1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FD0FC03-564B-4C3A-A77E-FE2E1CD6748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BA6A38F-3454-43BD-B4F0-CCA36CDBA8B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73197FA-5778-44D6-9ACF-FC066863F4B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69B0586-368A-48FC-AC57-B5D04CF74E5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B08839A-50B7-492E-94AE-2CA3E472CE3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21A2C9E-FE1A-4259-BB57-8790C6CD427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4F1DC77-6EC1-4EDF-90AC-F02BD698915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28B037F-8013-4666-899F-BA4C45F7F76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50E01B6-8375-457C-9319-AB23EEF8A52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A8A4DE3-2257-4CA1-95CF-6FFC3A3FB17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297D921-0B2B-4772-B013-27E94FBF6B4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C15976B-A56D-4C62-A385-C8B49917B81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737F60F-86ED-4DE6-9F3F-EA5E58908B6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F4B6DE5-CAA6-4782-86D7-BA8E1B47A1D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03ABC7-3A14-458D-B738-A96DD8AF55E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06EFB31-1162-496E-9DFA-85C9F826A5F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C386FF5-B4CA-4E72-A2BF-721532B9654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36414B1-8455-4823-9F5E-0110A38596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1CC763E-4A32-4EB1-8CD9-8B9528E3C4F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DB4FF71-E8B1-4B24-9E62-4D0B1A1931D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D2AEBB7-9611-4EBD-A931-DACADB1F359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CD3A44F4-4D9E-42E3-AEA1-192E71283FF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8654F94-477E-4AD9-B701-F8907E51043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04CF269-F7A6-481B-A15D-B6AC3B22ADF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11983D5-4D6C-41D9-A13D-DFD63529ACF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1E78731-4C3C-460B-BB2D-F33358F5FE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2DD282A-830F-48FA-9AAB-32082E67E22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079E5EE-B21D-4FBC-ADA7-EB1A7153948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4C42116-9868-419E-BB98-718497B8C17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D9CF171-1570-4235-A317-B3E62D1D21F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AA497CD-2D5E-4E7F-842A-D8ECB63A35F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705B220-803C-42AB-9393-6A685545544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40E7D14-EA7F-4F3B-90A0-A32E0A32ED1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A8EEB25-07B3-483A-80EF-B90D4FE0F50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AEF96DE-CAE2-4EA1-B612-B8A09EA0918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0542A98-2DE8-46BA-9965-E122ADD90FF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CF9287A-748D-4D24-B404-4111A05F593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EC8EBB-7E22-4018-AA2C-441AD7E37AD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837291E-B7FE-4777-AC35-789BAA60359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178B361-EE9A-44AA-92B0-C0C6DA634DA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E069CBF-6AC5-4EA3-95B6-47007911419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60325AA-5914-4953-8829-00BD08EB45B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A8CE0A9-2F5A-4B20-B3FA-D6F4CDD4B72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06D5C0C1-590B-49C2-9FB4-04488591A76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CADCA7D-3D16-45FE-9F95-3B90AB4DE2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6A5A349-C3A2-433C-A778-1848D6E2459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39E4EC5-3BD2-4F14-91B3-F398C66ED69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C538187-E549-46EB-AC79-5D0CCB53E39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3F7CD03-E75F-4FF6-9FAC-17FFE99EC51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ADFE17B-43AF-4F18-B07F-F33AF1BC2DA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E5FD9857-C68F-4934-981B-8FEFFE6E929C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CC0D01F-1ECD-477D-8E97-2D90E5FC14B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BEE990B-7F20-4241-B258-561D6E13CB8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12DCF-40BC-4434-AF54-EDDE3B2AC0E3}">
  <dimension ref="A1:AR267"/>
  <sheetViews>
    <sheetView rightToLeft="1" topLeftCell="G19" zoomScale="70" zoomScaleNormal="70" workbookViewId="0">
      <selection activeCell="G38" sqref="G38:AF3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7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4.21875" style="24" bestFit="1" customWidth="1"/>
    <col min="29" max="29" width="15.77734375" style="31" bestFit="1" customWidth="1"/>
    <col min="30" max="30" width="13.6640625" style="32" bestFit="1" customWidth="1"/>
    <col min="31" max="31" width="41.5546875" style="24" bestFit="1" customWidth="1"/>
    <col min="32" max="32" width="28.33203125" style="24" bestFit="1" customWidth="1"/>
    <col min="33" max="33" width="13.5546875" style="24" bestFit="1" customWidth="1"/>
    <col min="34" max="34" width="125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/>
      <c r="H2" s="67"/>
      <c r="I2" s="66"/>
      <c r="J2" s="66"/>
      <c r="K2" s="71"/>
      <c r="L2" s="72"/>
      <c r="M2" s="72"/>
      <c r="N2" s="72"/>
      <c r="O2" s="66"/>
      <c r="P2" s="66"/>
      <c r="Q2" s="73" t="e">
        <f>VLOOKUP(O2, '[1]لیست محصولات 1402'!B:C,2,0)</f>
        <v>#N/A</v>
      </c>
      <c r="R2" s="66"/>
      <c r="S2" s="72" t="e">
        <f>VLOOKUP(O2, '[1]لیست محصولات 1402'!B:F,5,0)</f>
        <v>#N/A</v>
      </c>
      <c r="T2" s="74" t="e">
        <f>VLOOKUP(O2, '[1]لیست محصولات 1402'!B:G,6,0)</f>
        <v>#N/A</v>
      </c>
      <c r="U2" s="75"/>
      <c r="V2" s="76">
        <f t="shared" ref="V2:V65" si="0">IF(C2, P2, U2 )</f>
        <v>0</v>
      </c>
      <c r="W2" s="72">
        <f t="shared" ref="W2:W65" si="1">P2-V2</f>
        <v>0</v>
      </c>
      <c r="X2" s="74" t="e">
        <f t="shared" ref="X2:X65" si="2">P2*T2</f>
        <v>#N/A</v>
      </c>
      <c r="Y2" s="77"/>
      <c r="Z2" s="74" t="e">
        <f t="shared" ref="Z2:Z65" si="3">X2-Y2</f>
        <v>#N/A</v>
      </c>
      <c r="AA2" s="78"/>
      <c r="AB2" s="73"/>
      <c r="AC2" s="79"/>
      <c r="AD2" s="80"/>
      <c r="AE2" s="79"/>
      <c r="AF2" s="81"/>
      <c r="AG2" s="22" t="str">
        <f t="shared" ref="AG2:AG65" si="4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1</v>
      </c>
      <c r="H3" s="10">
        <v>52791631001</v>
      </c>
      <c r="I3" s="9" t="s">
        <v>147</v>
      </c>
      <c r="J3" s="9"/>
      <c r="K3" s="11" t="str">
        <f t="shared" ref="K3:K65" ca="1" si="5">IF(C3, TODAY(), "" )</f>
        <v/>
      </c>
      <c r="L3" s="12" t="s">
        <v>217</v>
      </c>
      <c r="M3" s="12" t="s">
        <v>269</v>
      </c>
      <c r="N3" s="12"/>
      <c r="O3" s="9">
        <v>5518.2</v>
      </c>
      <c r="P3" s="9">
        <v>1</v>
      </c>
      <c r="Q3" s="13" t="str">
        <f>VLOOKUP(O3, '[1]لیست محصولات 1402'!B:C,2,0)</f>
        <v>هوآنکایو | Peru Huancayo</v>
      </c>
      <c r="R3" s="9"/>
      <c r="S3" s="12">
        <f>VLOOKUP(O3, '[1]لیست محصولات 1402'!B:F,5,0)</f>
        <v>750</v>
      </c>
      <c r="T3" s="14">
        <f>VLOOKUP(O3, '[1]لیست محصولات 1402'!B:G,6,0)</f>
        <v>8300000</v>
      </c>
      <c r="U3" s="15"/>
      <c r="V3" s="16">
        <f t="shared" si="0"/>
        <v>0</v>
      </c>
      <c r="W3" s="12">
        <f t="shared" si="1"/>
        <v>1</v>
      </c>
      <c r="X3" s="14">
        <f t="shared" si="2"/>
        <v>8300000</v>
      </c>
      <c r="Y3" s="17"/>
      <c r="Z3" s="14">
        <f t="shared" si="3"/>
        <v>8300000</v>
      </c>
      <c r="AA3" s="18" t="s">
        <v>78</v>
      </c>
      <c r="AB3" s="13" t="s">
        <v>270</v>
      </c>
      <c r="AC3" s="19" t="s">
        <v>271</v>
      </c>
      <c r="AD3" s="20" t="s">
        <v>104</v>
      </c>
      <c r="AE3" s="19"/>
      <c r="AF3" s="21"/>
      <c r="AG3" s="22" t="str">
        <f t="shared" si="4"/>
        <v>TRUE</v>
      </c>
      <c r="AH3" s="23" t="str">
        <f>AA3&amp;" "&amp;AB3&amp;" "&amp;N3&amp;" - "&amp;L3&amp;" "&amp;M3&amp;" "&amp;AC3</f>
        <v>تهران خواجه‌عبدالله انصاری خیابان هشتم کوچه زاوش پلاک ۷ طبقه دوم  - امیرحسین مطیعا 09128935583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49">
        <v>2</v>
      </c>
      <c r="H4" s="161">
        <v>52795998201</v>
      </c>
      <c r="I4" s="149" t="s">
        <v>147</v>
      </c>
      <c r="J4" s="9"/>
      <c r="K4" s="11" t="str">
        <f t="shared" ca="1" si="5"/>
        <v/>
      </c>
      <c r="L4" s="159" t="s">
        <v>272</v>
      </c>
      <c r="M4" s="159" t="s">
        <v>273</v>
      </c>
      <c r="N4" s="159" t="s">
        <v>274</v>
      </c>
      <c r="O4" s="9">
        <v>5501.2</v>
      </c>
      <c r="P4" s="9">
        <v>15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750</v>
      </c>
      <c r="T4" s="14">
        <f>VLOOKUP(O4, '[1]لیست محصولات 1402'!B:G,6,0)</f>
        <v>8200000</v>
      </c>
      <c r="U4" s="15"/>
      <c r="V4" s="16">
        <f t="shared" si="0"/>
        <v>0</v>
      </c>
      <c r="W4" s="12">
        <f t="shared" si="1"/>
        <v>15</v>
      </c>
      <c r="X4" s="14">
        <f t="shared" si="2"/>
        <v>123000000</v>
      </c>
      <c r="Y4" s="17"/>
      <c r="Z4" s="14">
        <f t="shared" si="3"/>
        <v>123000000</v>
      </c>
      <c r="AA4" s="151" t="s">
        <v>90</v>
      </c>
      <c r="AB4" s="153" t="s">
        <v>275</v>
      </c>
      <c r="AC4" s="155" t="s">
        <v>276</v>
      </c>
      <c r="AD4" s="157"/>
      <c r="AE4" s="19"/>
      <c r="AF4" s="21"/>
      <c r="AG4" s="22" t="str">
        <f t="shared" si="4"/>
        <v>TRUE</v>
      </c>
      <c r="AH4" s="23" t="str">
        <f t="shared" ref="AH4:AH67" si="6">AA4&amp;" "&amp;AB4&amp;" "&amp;N4&amp;" - "&amp;L4&amp;" "&amp;M4&amp;" "&amp;AC4</f>
        <v>گیلان لاهیجان - خیابان حشمت رو به رو ورزشگاه شهدا ما بین حشمت ۶ و ۸ کافه کیوباکس - میر پوریا سید حاتمی 09194153151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0"/>
      <c r="H5" s="162"/>
      <c r="I5" s="150"/>
      <c r="J5" s="9"/>
      <c r="K5" s="11" t="str">
        <f t="shared" ca="1" si="5"/>
        <v/>
      </c>
      <c r="L5" s="160"/>
      <c r="M5" s="160"/>
      <c r="N5" s="160"/>
      <c r="O5" s="9">
        <v>1127.0999999999999</v>
      </c>
      <c r="P5" s="9">
        <v>1</v>
      </c>
      <c r="Q5" s="13" t="str">
        <f>VLOOKUP(O5, '[1]لیست محصولات 1402'!B:C,2,0)</f>
        <v>سولداد | Soledad</v>
      </c>
      <c r="R5" s="9"/>
      <c r="S5" s="12">
        <f>VLOOKUP(O5, '[1]لیست محصولات 1402'!B:F,5,0)</f>
        <v>80</v>
      </c>
      <c r="T5" s="14">
        <f>VLOOKUP(O5, '[1]لیست محصولات 1402'!B:G,6,0)</f>
        <v>4900000</v>
      </c>
      <c r="U5" s="15"/>
      <c r="V5" s="16">
        <f t="shared" si="0"/>
        <v>0</v>
      </c>
      <c r="W5" s="12">
        <f t="shared" si="1"/>
        <v>1</v>
      </c>
      <c r="X5" s="14">
        <f t="shared" si="2"/>
        <v>4900000</v>
      </c>
      <c r="Y5" s="17"/>
      <c r="Z5" s="14">
        <f t="shared" si="3"/>
        <v>4900000</v>
      </c>
      <c r="AA5" s="152"/>
      <c r="AB5" s="154"/>
      <c r="AC5" s="156"/>
      <c r="AD5" s="158"/>
      <c r="AE5" s="19"/>
      <c r="AF5" s="21"/>
      <c r="AG5" s="22" t="str">
        <f t="shared" si="4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52800905301</v>
      </c>
      <c r="I6" s="25" t="s">
        <v>147</v>
      </c>
      <c r="J6" s="9"/>
      <c r="K6" s="11" t="str">
        <f t="shared" ca="1" si="5"/>
        <v/>
      </c>
      <c r="L6" s="12" t="s">
        <v>187</v>
      </c>
      <c r="M6" s="12" t="s">
        <v>277</v>
      </c>
      <c r="N6" s="12"/>
      <c r="O6" s="9">
        <v>5511.11</v>
      </c>
      <c r="P6" s="9">
        <v>2</v>
      </c>
      <c r="Q6" s="69" t="str">
        <f>VLOOKUP(O6, '[1]لیست محصولات 1402'!B:C,2,0)</f>
        <v>هامبلا(رست دمی) | Hambella( Filter Roast)</v>
      </c>
      <c r="R6" s="9"/>
      <c r="S6" s="12">
        <f>VLOOKUP(O6, '[1]لیست محصولات 1402'!B:F,5,0)</f>
        <v>150</v>
      </c>
      <c r="T6" s="14">
        <f>VLOOKUP(O6, '[1]لیست محصولات 1402'!B:G,6,0)</f>
        <v>2500000</v>
      </c>
      <c r="U6" s="15"/>
      <c r="V6" s="16">
        <f t="shared" si="0"/>
        <v>0</v>
      </c>
      <c r="W6" s="12">
        <f t="shared" si="1"/>
        <v>2</v>
      </c>
      <c r="X6" s="14">
        <f t="shared" si="2"/>
        <v>5000000</v>
      </c>
      <c r="Y6" s="17"/>
      <c r="Z6" s="14">
        <f t="shared" si="3"/>
        <v>5000000</v>
      </c>
      <c r="AA6" s="18" t="s">
        <v>78</v>
      </c>
      <c r="AB6" s="13" t="s">
        <v>278</v>
      </c>
      <c r="AC6" s="19" t="s">
        <v>279</v>
      </c>
      <c r="AD6" s="20" t="s">
        <v>104</v>
      </c>
      <c r="AE6" s="19"/>
      <c r="AF6" s="21"/>
      <c r="AG6" s="22" t="str">
        <f t="shared" si="4"/>
        <v>TRUE</v>
      </c>
      <c r="AH6" s="23" t="str">
        <f t="shared" si="6"/>
        <v>تهران شهر ری - دیلمان، بل امام حسین، خ. مصطفی خمینی، خ. هشت متری ششم حسینی، پلاک 19 ، واحد10  - علی توسلی 09361150934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49">
        <v>4</v>
      </c>
      <c r="H7" s="161">
        <v>52806075701</v>
      </c>
      <c r="I7" s="149" t="s">
        <v>280</v>
      </c>
      <c r="J7" s="9"/>
      <c r="K7" s="11" t="str">
        <f t="shared" ca="1" si="5"/>
        <v/>
      </c>
      <c r="L7" s="159" t="s">
        <v>281</v>
      </c>
      <c r="M7" s="159" t="s">
        <v>282</v>
      </c>
      <c r="N7" s="159"/>
      <c r="O7" s="9">
        <v>5518.2</v>
      </c>
      <c r="P7" s="9">
        <v>1</v>
      </c>
      <c r="Q7" s="13" t="str">
        <f>VLOOKUP(O7, '[1]لیست محصولات 1402'!B:C,2,0)</f>
        <v>هوآنکایو | Peru Huancayo</v>
      </c>
      <c r="R7" s="9"/>
      <c r="S7" s="12">
        <f>VLOOKUP(O7, '[1]لیست محصولات 1402'!B:F,5,0)</f>
        <v>750</v>
      </c>
      <c r="T7" s="14">
        <f>VLOOKUP(O7, '[1]لیست محصولات 1402'!B:G,6,0)</f>
        <v>8300000</v>
      </c>
      <c r="U7" s="26"/>
      <c r="V7" s="16">
        <f t="shared" si="0"/>
        <v>0</v>
      </c>
      <c r="W7" s="12">
        <f t="shared" si="1"/>
        <v>1</v>
      </c>
      <c r="X7" s="14">
        <f t="shared" si="2"/>
        <v>8300000</v>
      </c>
      <c r="Y7" s="17"/>
      <c r="Z7" s="14">
        <f t="shared" si="3"/>
        <v>8300000</v>
      </c>
      <c r="AA7" s="151" t="s">
        <v>283</v>
      </c>
      <c r="AB7" s="153" t="s">
        <v>284</v>
      </c>
      <c r="AC7" s="155" t="s">
        <v>285</v>
      </c>
      <c r="AD7" s="157"/>
      <c r="AE7" s="19"/>
      <c r="AF7" s="21"/>
      <c r="AG7" s="22" t="str">
        <f t="shared" si="4"/>
        <v>TRUE</v>
      </c>
      <c r="AH7" s="23" t="str">
        <f t="shared" si="6"/>
        <v>هرمزگان بلوار شهید ناصر،کوی فرهنگیان،خیابان معلم،ساختمان دریا  - امیرعباس عراقی زاده 09123450958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5"/>
        <v/>
      </c>
      <c r="L8" s="160"/>
      <c r="M8" s="160"/>
      <c r="N8" s="160"/>
      <c r="O8" s="9">
        <v>5511.22</v>
      </c>
      <c r="P8" s="9">
        <v>1</v>
      </c>
      <c r="Q8" s="69" t="str">
        <f>VLOOKUP(O8, '[1]لیست محصولات 1402'!B:C,2,0)</f>
        <v>هامبلا(رست دمی) | Hambella( Filter Roast)</v>
      </c>
      <c r="R8" s="9"/>
      <c r="S8" s="12">
        <f>VLOOKUP(O8, '[1]لیست محصولات 1402'!B:F,5,0)</f>
        <v>750</v>
      </c>
      <c r="T8" s="14">
        <f>VLOOKUP(O8, '[1]لیست محصولات 1402'!B:G,6,0)</f>
        <v>11850000</v>
      </c>
      <c r="U8" s="15"/>
      <c r="V8" s="16">
        <f t="shared" si="0"/>
        <v>0</v>
      </c>
      <c r="W8" s="12">
        <f t="shared" si="1"/>
        <v>1</v>
      </c>
      <c r="X8" s="14">
        <f t="shared" si="2"/>
        <v>11850000</v>
      </c>
      <c r="Y8" s="17"/>
      <c r="Z8" s="14">
        <f t="shared" si="3"/>
        <v>11850000</v>
      </c>
      <c r="AA8" s="152"/>
      <c r="AB8" s="154"/>
      <c r="AC8" s="156"/>
      <c r="AD8" s="158"/>
      <c r="AE8" s="19"/>
      <c r="AF8" s="21"/>
      <c r="AG8" s="22" t="str">
        <f t="shared" si="4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49">
        <v>5</v>
      </c>
      <c r="H9" s="161">
        <v>52807600501</v>
      </c>
      <c r="I9" s="149" t="s">
        <v>280</v>
      </c>
      <c r="J9" s="9"/>
      <c r="K9" s="11" t="str">
        <f t="shared" ca="1" si="5"/>
        <v/>
      </c>
      <c r="L9" s="159" t="s">
        <v>286</v>
      </c>
      <c r="M9" s="159" t="s">
        <v>287</v>
      </c>
      <c r="N9" s="159"/>
      <c r="O9" s="9">
        <v>5518.1</v>
      </c>
      <c r="P9" s="9">
        <v>1</v>
      </c>
      <c r="Q9" s="13" t="str">
        <f>VLOOKUP(O9, '[1]لیست محصولات 1402'!B:C,2,0)</f>
        <v>هوآنکایو | Peru Huancayo</v>
      </c>
      <c r="R9" s="9"/>
      <c r="S9" s="12">
        <f>VLOOKUP(O9, '[1]لیست محصولات 1402'!B:F,5,0)</f>
        <v>150</v>
      </c>
      <c r="T9" s="14">
        <f>VLOOKUP(O9, '[1]لیست محصولات 1402'!B:G,6,0)</f>
        <v>1800000</v>
      </c>
      <c r="U9" s="15"/>
      <c r="V9" s="16">
        <f t="shared" si="0"/>
        <v>0</v>
      </c>
      <c r="W9" s="12">
        <f t="shared" si="1"/>
        <v>1</v>
      </c>
      <c r="X9" s="14">
        <f t="shared" si="2"/>
        <v>1800000</v>
      </c>
      <c r="Y9" s="17"/>
      <c r="Z9" s="14">
        <f t="shared" si="3"/>
        <v>1800000</v>
      </c>
      <c r="AA9" s="151" t="s">
        <v>78</v>
      </c>
      <c r="AB9" s="153" t="s">
        <v>288</v>
      </c>
      <c r="AC9" s="155" t="s">
        <v>289</v>
      </c>
      <c r="AD9" s="157" t="s">
        <v>104</v>
      </c>
      <c r="AE9" s="19"/>
      <c r="AF9" s="21"/>
      <c r="AG9" s="22" t="str">
        <f t="shared" si="4"/>
        <v>TRUE</v>
      </c>
      <c r="AH9" s="23" t="str">
        <f t="shared" si="6"/>
        <v>تهران سعادت آباد، خیابان صرافهای جنوبی، کوچه شهید قره تپه ای (۲۵) غربی، پ ۱۱۰، و ۷، ط ۴  - علیرضا جمالی نیا 09124947837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0"/>
      <c r="H10" s="162"/>
      <c r="I10" s="150"/>
      <c r="J10" s="9"/>
      <c r="K10" s="11" t="str">
        <f t="shared" ca="1" si="5"/>
        <v/>
      </c>
      <c r="L10" s="160"/>
      <c r="M10" s="160"/>
      <c r="N10" s="160"/>
      <c r="O10" s="9">
        <v>5511.11</v>
      </c>
      <c r="P10" s="9">
        <v>1</v>
      </c>
      <c r="Q10" s="69" t="str">
        <f>VLOOKUP(O10, '[1]لیست محصولات 1402'!B:C,2,0)</f>
        <v>هامبلا(رست دمی) | Hambella( Filter Roast)</v>
      </c>
      <c r="R10" s="9"/>
      <c r="S10" s="12">
        <f>VLOOKUP(O10, '[1]لیست محصولات 1402'!B:F,5,0)</f>
        <v>150</v>
      </c>
      <c r="T10" s="14">
        <f>VLOOKUP(O10, '[1]لیست محصولات 1402'!B:G,6,0)</f>
        <v>2500000</v>
      </c>
      <c r="U10" s="15"/>
      <c r="V10" s="16">
        <f t="shared" si="0"/>
        <v>0</v>
      </c>
      <c r="W10" s="12">
        <f t="shared" si="1"/>
        <v>1</v>
      </c>
      <c r="X10" s="14">
        <f t="shared" si="2"/>
        <v>2500000</v>
      </c>
      <c r="Y10" s="17"/>
      <c r="Z10" s="14">
        <f t="shared" si="3"/>
        <v>2500000</v>
      </c>
      <c r="AA10" s="152"/>
      <c r="AB10" s="154"/>
      <c r="AC10" s="156"/>
      <c r="AD10" s="158"/>
      <c r="AE10" s="19"/>
      <c r="AF10" s="21"/>
      <c r="AG10" s="22" t="str">
        <f t="shared" si="4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6</v>
      </c>
      <c r="H11" s="10">
        <v>52809427301</v>
      </c>
      <c r="I11" s="9" t="s">
        <v>280</v>
      </c>
      <c r="J11" s="9"/>
      <c r="K11" s="11" t="str">
        <f t="shared" ca="1" si="5"/>
        <v/>
      </c>
      <c r="L11" s="12" t="s">
        <v>290</v>
      </c>
      <c r="M11" s="12" t="s">
        <v>291</v>
      </c>
      <c r="N11" s="12"/>
      <c r="O11" s="9">
        <v>5511.11</v>
      </c>
      <c r="P11" s="9">
        <v>1</v>
      </c>
      <c r="Q11" s="69" t="str">
        <f>VLOOKUP(O11, '[1]لیست محصولات 1402'!B:C,2,0)</f>
        <v>هامبلا(رست دمی) | Hambella( Filter Roast)</v>
      </c>
      <c r="R11" s="9"/>
      <c r="S11" s="12">
        <f>VLOOKUP(O11, '[1]لیست محصولات 1402'!B:F,5,0)</f>
        <v>150</v>
      </c>
      <c r="T11" s="14">
        <f>VLOOKUP(O11, '[1]لیست محصولات 1402'!B:G,6,0)</f>
        <v>2500000</v>
      </c>
      <c r="U11" s="15"/>
      <c r="V11" s="16">
        <f t="shared" si="0"/>
        <v>0</v>
      </c>
      <c r="W11" s="12">
        <f t="shared" si="1"/>
        <v>1</v>
      </c>
      <c r="X11" s="14">
        <f t="shared" si="2"/>
        <v>2500000</v>
      </c>
      <c r="Y11" s="17"/>
      <c r="Z11" s="14">
        <f t="shared" si="3"/>
        <v>2500000</v>
      </c>
      <c r="AA11" s="18" t="s">
        <v>214</v>
      </c>
      <c r="AB11" s="13" t="s">
        <v>292</v>
      </c>
      <c r="AC11" s="19" t="s">
        <v>293</v>
      </c>
      <c r="AD11" s="20"/>
      <c r="AE11" s="19"/>
      <c r="AF11" s="21"/>
      <c r="AG11" s="22" t="str">
        <f t="shared" si="4"/>
        <v>TRUE</v>
      </c>
      <c r="AH11" s="23" t="str">
        <f t="shared" si="6"/>
        <v>مازندران ساری خیابان پیام نور نبش بهمن غربی و فدک شهرکتاب ساری  - هانیه نوری 09334316932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7</v>
      </c>
      <c r="H12" s="10">
        <v>52812775901</v>
      </c>
      <c r="I12" s="9" t="s">
        <v>280</v>
      </c>
      <c r="J12" s="9"/>
      <c r="K12" s="11" t="str">
        <f t="shared" ca="1" si="5"/>
        <v/>
      </c>
      <c r="L12" s="12" t="s">
        <v>294</v>
      </c>
      <c r="M12" s="12" t="s">
        <v>295</v>
      </c>
      <c r="N12" s="12"/>
      <c r="O12" s="9">
        <v>5518.2</v>
      </c>
      <c r="P12" s="9">
        <v>1</v>
      </c>
      <c r="Q12" s="13" t="str">
        <f>VLOOKUP(O12, '[1]لیست محصولات 1402'!B:C,2,0)</f>
        <v>هوآنکایو | Peru Huancayo</v>
      </c>
      <c r="R12" s="9" t="s">
        <v>113</v>
      </c>
      <c r="S12" s="12">
        <f>VLOOKUP(O12, '[1]لیست محصولات 1402'!B:F,5,0)</f>
        <v>750</v>
      </c>
      <c r="T12" s="14">
        <f>VLOOKUP(O12, '[1]لیست محصولات 1402'!B:G,6,0)</f>
        <v>8300000</v>
      </c>
      <c r="U12" s="15"/>
      <c r="V12" s="16">
        <f t="shared" si="0"/>
        <v>0</v>
      </c>
      <c r="W12" s="12">
        <f t="shared" si="1"/>
        <v>1</v>
      </c>
      <c r="X12" s="14">
        <f t="shared" si="2"/>
        <v>8300000</v>
      </c>
      <c r="Y12" s="17"/>
      <c r="Z12" s="14">
        <f t="shared" si="3"/>
        <v>8300000</v>
      </c>
      <c r="AA12" s="18" t="s">
        <v>78</v>
      </c>
      <c r="AB12" s="13" t="s">
        <v>296</v>
      </c>
      <c r="AC12" s="19" t="s">
        <v>297</v>
      </c>
      <c r="AD12" s="20" t="s">
        <v>104</v>
      </c>
      <c r="AE12" s="19"/>
      <c r="AF12" s="21"/>
      <c r="AG12" s="22" t="str">
        <f t="shared" si="4"/>
        <v>TRUE</v>
      </c>
      <c r="AH12" s="23" t="str">
        <f t="shared" si="6"/>
        <v>تهران سعادت‌آباد، بالاتر از میدان کاج، بلوار بهزاد، نبش کوچه  - بردیا میرزایی 09305905763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52813589301</v>
      </c>
      <c r="I13" s="9" t="s">
        <v>280</v>
      </c>
      <c r="J13" s="9"/>
      <c r="K13" s="11" t="str">
        <f t="shared" ca="1" si="5"/>
        <v/>
      </c>
      <c r="L13" s="12" t="s">
        <v>286</v>
      </c>
      <c r="M13" s="12" t="s">
        <v>298</v>
      </c>
      <c r="N13" s="12" t="s">
        <v>299</v>
      </c>
      <c r="O13" s="9">
        <v>5501.2</v>
      </c>
      <c r="P13" s="9">
        <v>2</v>
      </c>
      <c r="Q13" s="13" t="str">
        <f>VLOOKUP(O13, '[1]لیست محصولات 1402'!B:C,2,0)</f>
        <v>ورتکس | Vortex</v>
      </c>
      <c r="R13" s="9"/>
      <c r="S13" s="12">
        <f>VLOOKUP(O13, '[1]لیست محصولات 1402'!B:F,5,0)</f>
        <v>750</v>
      </c>
      <c r="T13" s="14">
        <f>VLOOKUP(O13, '[1]لیست محصولات 1402'!B:G,6,0)</f>
        <v>8200000</v>
      </c>
      <c r="U13" s="26"/>
      <c r="V13" s="16">
        <f t="shared" si="0"/>
        <v>0</v>
      </c>
      <c r="W13" s="12">
        <f t="shared" si="1"/>
        <v>2</v>
      </c>
      <c r="X13" s="14">
        <f t="shared" si="2"/>
        <v>16400000</v>
      </c>
      <c r="Y13" s="17"/>
      <c r="Z13" s="14">
        <f t="shared" si="3"/>
        <v>16400000</v>
      </c>
      <c r="AA13" s="18" t="s">
        <v>249</v>
      </c>
      <c r="AB13" s="13" t="s">
        <v>300</v>
      </c>
      <c r="AC13" s="19" t="s">
        <v>301</v>
      </c>
      <c r="AD13" s="20"/>
      <c r="AE13" s="19"/>
      <c r="AF13" s="21"/>
      <c r="AG13" s="22" t="str">
        <f t="shared" si="4"/>
        <v>TRUE</v>
      </c>
      <c r="AH13" s="23" t="str">
        <f t="shared" si="6"/>
        <v>اصفهان کاشان - خیابان جانبازان نرسیده به میدان ۱۲ فروردین کافه ریبار - علیرضا امانتی 09386353223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52813998801</v>
      </c>
      <c r="I14" s="9" t="s">
        <v>280</v>
      </c>
      <c r="J14" s="9"/>
      <c r="K14" s="11" t="str">
        <f t="shared" ca="1" si="5"/>
        <v/>
      </c>
      <c r="L14" s="12" t="s">
        <v>302</v>
      </c>
      <c r="M14" s="12" t="s">
        <v>303</v>
      </c>
      <c r="N14" s="12" t="s">
        <v>304</v>
      </c>
      <c r="O14" s="9">
        <v>5501.3</v>
      </c>
      <c r="P14" s="9">
        <v>2</v>
      </c>
      <c r="Q14" s="13" t="str">
        <f>VLOOKUP(O14, '[1]لیست محصولات 1402'!B:C,2,0)</f>
        <v>ورتکس | Vortex</v>
      </c>
      <c r="R14" s="9"/>
      <c r="S14" s="12">
        <f>VLOOKUP(O14, '[1]لیست محصولات 1402'!B:F,5,0)</f>
        <v>4000</v>
      </c>
      <c r="T14" s="14">
        <f>VLOOKUP(O14, '[1]لیست محصولات 1402'!B:G,6,0)</f>
        <v>41600000</v>
      </c>
      <c r="U14" s="15"/>
      <c r="V14" s="16">
        <f t="shared" si="0"/>
        <v>0</v>
      </c>
      <c r="W14" s="12">
        <f t="shared" si="1"/>
        <v>2</v>
      </c>
      <c r="X14" s="14">
        <f t="shared" si="2"/>
        <v>83200000</v>
      </c>
      <c r="Y14" s="17"/>
      <c r="Z14" s="14">
        <f t="shared" si="3"/>
        <v>83200000</v>
      </c>
      <c r="AA14" s="18" t="s">
        <v>305</v>
      </c>
      <c r="AB14" s="13" t="s">
        <v>306</v>
      </c>
      <c r="AC14" s="19" t="s">
        <v>307</v>
      </c>
      <c r="AD14" s="20"/>
      <c r="AE14" s="68" t="s">
        <v>318</v>
      </c>
      <c r="AF14" s="21"/>
      <c r="AG14" s="22" t="str">
        <f t="shared" si="4"/>
        <v>TRUE</v>
      </c>
      <c r="AH14" s="23" t="str">
        <f t="shared" si="6"/>
        <v>بوشهر خیابان بعثت نبش شقایق ۶  کافه لیکارد - رضا بهروززیارتی 09120213944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52814474501</v>
      </c>
      <c r="I15" s="9" t="s">
        <v>280</v>
      </c>
      <c r="J15" s="9"/>
      <c r="K15" s="11" t="str">
        <f t="shared" ca="1" si="5"/>
        <v/>
      </c>
      <c r="L15" s="12" t="s">
        <v>308</v>
      </c>
      <c r="M15" s="12" t="s">
        <v>309</v>
      </c>
      <c r="N15" s="12"/>
      <c r="O15" s="9">
        <v>5511.11</v>
      </c>
      <c r="P15" s="9">
        <v>1</v>
      </c>
      <c r="Q15" s="69" t="str">
        <f>VLOOKUP(O15, '[1]لیست محصولات 1402'!B:C,2,0)</f>
        <v>هامبلا(رست دمی) | Hambella( Filter Roast)</v>
      </c>
      <c r="R15" s="9"/>
      <c r="S15" s="12">
        <f>VLOOKUP(O15, '[1]لیست محصولات 1402'!B:F,5,0)</f>
        <v>150</v>
      </c>
      <c r="T15" s="14">
        <f>VLOOKUP(O15, '[1]لیست محصولات 1402'!B:G,6,0)</f>
        <v>2500000</v>
      </c>
      <c r="U15" s="15"/>
      <c r="V15" s="16">
        <f t="shared" si="0"/>
        <v>0</v>
      </c>
      <c r="W15" s="12">
        <f t="shared" si="1"/>
        <v>1</v>
      </c>
      <c r="X15" s="14">
        <f t="shared" si="2"/>
        <v>2500000</v>
      </c>
      <c r="Y15" s="17"/>
      <c r="Z15" s="14">
        <f t="shared" si="3"/>
        <v>2500000</v>
      </c>
      <c r="AA15" s="18" t="s">
        <v>310</v>
      </c>
      <c r="AB15" s="13" t="s">
        <v>311</v>
      </c>
      <c r="AC15" s="19" t="s">
        <v>312</v>
      </c>
      <c r="AD15" s="20"/>
      <c r="AE15" s="19"/>
      <c r="AF15" s="21"/>
      <c r="AG15" s="22" t="str">
        <f t="shared" si="4"/>
        <v>TRUE</v>
      </c>
      <c r="AH15" s="23" t="str">
        <f t="shared" si="6"/>
        <v>آذربایجان شرقی تبریز - ولیعصر خیابان نظامی . کوچه 10 متری مولوی .پلاک 33 واحد 2  - ناصر سزاوارا 09144940854</v>
      </c>
    </row>
    <row r="16" spans="1:34" ht="22.35" customHeight="1">
      <c r="A16" s="7"/>
      <c r="B16" s="7"/>
      <c r="C16" s="7"/>
      <c r="D16" s="7"/>
      <c r="E16" s="7"/>
      <c r="F16" s="8"/>
      <c r="G16" s="149">
        <v>11</v>
      </c>
      <c r="H16" s="161">
        <v>52814817101</v>
      </c>
      <c r="I16" s="149" t="s">
        <v>280</v>
      </c>
      <c r="J16" s="9"/>
      <c r="K16" s="11" t="str">
        <f t="shared" ca="1" si="5"/>
        <v/>
      </c>
      <c r="L16" s="159" t="s">
        <v>217</v>
      </c>
      <c r="M16" s="159" t="s">
        <v>313</v>
      </c>
      <c r="N16" s="159" t="s">
        <v>314</v>
      </c>
      <c r="O16" s="9">
        <v>5511.2</v>
      </c>
      <c r="P16" s="9">
        <v>5</v>
      </c>
      <c r="Q16" s="13" t="str">
        <f>VLOOKUP(O16, '[1]لیست محصولات 1402'!B:C,2,0)</f>
        <v>هامبلا | Hambella</v>
      </c>
      <c r="R16" s="9"/>
      <c r="S16" s="12">
        <f>VLOOKUP(O16, '[1]لیست محصولات 1402'!B:F,5,0)</f>
        <v>750</v>
      </c>
      <c r="T16" s="14">
        <f>VLOOKUP(O16, '[1]لیست محصولات 1402'!B:G,6,0)</f>
        <v>11850000</v>
      </c>
      <c r="U16" s="15"/>
      <c r="V16" s="16">
        <f t="shared" si="0"/>
        <v>0</v>
      </c>
      <c r="W16" s="12">
        <f t="shared" si="1"/>
        <v>5</v>
      </c>
      <c r="X16" s="14">
        <f t="shared" si="2"/>
        <v>59250000</v>
      </c>
      <c r="Y16" s="17"/>
      <c r="Z16" s="14">
        <f t="shared" si="3"/>
        <v>59250000</v>
      </c>
      <c r="AA16" s="151" t="s">
        <v>78</v>
      </c>
      <c r="AB16" s="153" t="s">
        <v>316</v>
      </c>
      <c r="AC16" s="155" t="s">
        <v>317</v>
      </c>
      <c r="AD16" s="157"/>
      <c r="AE16" s="19"/>
      <c r="AF16" s="21"/>
      <c r="AG16" s="22" t="str">
        <f t="shared" si="4"/>
        <v>TRUE</v>
      </c>
      <c r="AH16" s="23" t="str">
        <f t="shared" si="6"/>
        <v>تهران فرمانیه،بلوار اندرزگو ،پلاک۶۸ کافه نان و شیرینی نیشکر پلاس - امیرحسین خسروی سرشکی 09386100188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5"/>
        <v/>
      </c>
      <c r="L17" s="160"/>
      <c r="M17" s="160"/>
      <c r="N17" s="160"/>
      <c r="O17" s="9">
        <v>5511.11</v>
      </c>
      <c r="P17" s="9">
        <v>1</v>
      </c>
      <c r="Q17" s="69" t="str">
        <f>VLOOKUP(O17, '[1]لیست محصولات 1402'!B:C,2,0)</f>
        <v>هامبلا(رست دمی) | Hambella( Filter Roast)</v>
      </c>
      <c r="R17" s="9" t="s">
        <v>315</v>
      </c>
      <c r="S17" s="12">
        <f>VLOOKUP(O17, '[1]لیست محصولات 1402'!B:F,5,0)</f>
        <v>150</v>
      </c>
      <c r="T17" s="14">
        <f>VLOOKUP(O17, '[1]لیست محصولات 1402'!B:G,6,0)</f>
        <v>2500000</v>
      </c>
      <c r="U17" s="15"/>
      <c r="V17" s="16">
        <f t="shared" si="0"/>
        <v>0</v>
      </c>
      <c r="W17" s="12">
        <f t="shared" si="1"/>
        <v>1</v>
      </c>
      <c r="X17" s="14">
        <f t="shared" si="2"/>
        <v>2500000</v>
      </c>
      <c r="Y17" s="17"/>
      <c r="Z17" s="14">
        <f t="shared" si="3"/>
        <v>2500000</v>
      </c>
      <c r="AA17" s="152"/>
      <c r="AB17" s="154"/>
      <c r="AC17" s="156"/>
      <c r="AD17" s="158"/>
      <c r="AE17" s="19"/>
      <c r="AF17" s="21"/>
      <c r="AG17" s="22" t="str">
        <f t="shared" si="4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66">
        <v>12</v>
      </c>
      <c r="H18" s="67" t="s">
        <v>374</v>
      </c>
      <c r="I18" s="66" t="s">
        <v>280</v>
      </c>
      <c r="J18" s="9"/>
      <c r="K18" s="11" t="str">
        <f t="shared" ca="1" si="5"/>
        <v/>
      </c>
      <c r="L18" s="12" t="s">
        <v>330</v>
      </c>
      <c r="M18" s="12" t="s">
        <v>320</v>
      </c>
      <c r="N18" s="12" t="s">
        <v>319</v>
      </c>
      <c r="O18" s="9">
        <v>5518.2</v>
      </c>
      <c r="P18" s="9">
        <v>1</v>
      </c>
      <c r="Q18" s="13" t="str">
        <f>VLOOKUP(O18, '[1]لیست محصولات 1402'!B:C,2,0)</f>
        <v>هوآنکایو | Peru Huancayo</v>
      </c>
      <c r="R18" s="9"/>
      <c r="S18" s="12">
        <f>VLOOKUP(O18, '[1]لیست محصولات 1402'!B:F,5,0)</f>
        <v>750</v>
      </c>
      <c r="T18" s="14">
        <f>VLOOKUP(O18, '[1]لیست محصولات 1402'!B:G,6,0)</f>
        <v>8300000</v>
      </c>
      <c r="U18" s="15"/>
      <c r="V18" s="16">
        <f t="shared" si="0"/>
        <v>0</v>
      </c>
      <c r="W18" s="12">
        <f t="shared" si="1"/>
        <v>1</v>
      </c>
      <c r="X18" s="14">
        <f t="shared" si="2"/>
        <v>8300000</v>
      </c>
      <c r="Y18" s="17"/>
      <c r="Z18" s="14">
        <f t="shared" si="3"/>
        <v>8300000</v>
      </c>
      <c r="AA18" s="18" t="s">
        <v>322</v>
      </c>
      <c r="AB18" s="13" t="s">
        <v>323</v>
      </c>
      <c r="AC18" s="19" t="s">
        <v>324</v>
      </c>
      <c r="AD18" s="20"/>
      <c r="AE18" s="19"/>
      <c r="AF18" s="21"/>
      <c r="AG18" s="22" t="str">
        <f t="shared" si="4"/>
        <v>TRUE</v>
      </c>
      <c r="AH18" s="23" t="str">
        <f t="shared" si="6"/>
        <v>مشهد نبش ابوذر - غفاری 33 کافه رستوران نیکافه - مهدیه بهبودی 09045241578</v>
      </c>
    </row>
    <row r="19" spans="1:34" ht="22.35" customHeight="1">
      <c r="A19" s="7"/>
      <c r="B19" s="7"/>
      <c r="C19" s="7"/>
      <c r="D19" s="7"/>
      <c r="E19" s="7"/>
      <c r="F19" s="8"/>
      <c r="G19" s="66">
        <v>13</v>
      </c>
      <c r="H19" s="67" t="s">
        <v>321</v>
      </c>
      <c r="I19" s="66" t="s">
        <v>280</v>
      </c>
      <c r="J19" s="9"/>
      <c r="K19" s="11" t="str">
        <f t="shared" ca="1" si="5"/>
        <v/>
      </c>
      <c r="L19" s="12" t="s">
        <v>328</v>
      </c>
      <c r="M19" s="12" t="s">
        <v>329</v>
      </c>
      <c r="N19" s="12" t="s">
        <v>325</v>
      </c>
      <c r="O19" s="9">
        <v>5501.3</v>
      </c>
      <c r="P19" s="9">
        <v>1</v>
      </c>
      <c r="Q19" s="13" t="str">
        <f>VLOOKUP(O19, '[1]لیست محصولات 1402'!B:C,2,0)</f>
        <v>ورتکس | Vortex</v>
      </c>
      <c r="R19" s="9"/>
      <c r="S19" s="12">
        <f>VLOOKUP(O19, '[1]لیست محصولات 1402'!B:F,5,0)</f>
        <v>4000</v>
      </c>
      <c r="T19" s="14">
        <f>VLOOKUP(O19, '[1]لیست محصولات 1402'!B:G,6,0)</f>
        <v>41600000</v>
      </c>
      <c r="U19" s="15"/>
      <c r="V19" s="16">
        <f t="shared" si="0"/>
        <v>0</v>
      </c>
      <c r="W19" s="12">
        <f t="shared" si="1"/>
        <v>1</v>
      </c>
      <c r="X19" s="14">
        <f t="shared" si="2"/>
        <v>41600000</v>
      </c>
      <c r="Y19" s="17"/>
      <c r="Z19" s="14">
        <f t="shared" si="3"/>
        <v>41600000</v>
      </c>
      <c r="AA19" s="18" t="s">
        <v>78</v>
      </c>
      <c r="AB19" s="13" t="s">
        <v>326</v>
      </c>
      <c r="AC19" s="19" t="s">
        <v>327</v>
      </c>
      <c r="AD19" s="20"/>
      <c r="AE19" s="19"/>
      <c r="AF19" s="21"/>
      <c r="AG19" s="22" t="str">
        <f t="shared" si="4"/>
        <v>TRUE</v>
      </c>
      <c r="AH19" s="23" t="str">
        <f t="shared" si="6"/>
        <v>تهران خیابان ولنجک،خیابان چهاردهم،پاساژ توچال،طبقه همکف تی کافه - سپیده منوچهری 09123962851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14</v>
      </c>
      <c r="H20" s="10">
        <v>52816865301</v>
      </c>
      <c r="I20" s="9" t="s">
        <v>280</v>
      </c>
      <c r="J20" s="9"/>
      <c r="K20" s="11" t="str">
        <f t="shared" ca="1" si="5"/>
        <v/>
      </c>
      <c r="L20" s="12" t="s">
        <v>331</v>
      </c>
      <c r="M20" s="12" t="s">
        <v>332</v>
      </c>
      <c r="N20" s="12" t="s">
        <v>373</v>
      </c>
      <c r="O20" s="9">
        <v>5501.3</v>
      </c>
      <c r="P20" s="9">
        <v>2</v>
      </c>
      <c r="Q20" s="13" t="str">
        <f>VLOOKUP(O20, '[1]لیست محصولات 1402'!B:C,2,0)</f>
        <v>ورتکس | Vortex</v>
      </c>
      <c r="R20" s="9"/>
      <c r="S20" s="12">
        <f>VLOOKUP(O20, '[1]لیست محصولات 1402'!B:F,5,0)</f>
        <v>4000</v>
      </c>
      <c r="T20" s="14">
        <f>VLOOKUP(O20, '[1]لیست محصولات 1402'!B:G,6,0)</f>
        <v>41600000</v>
      </c>
      <c r="U20" s="15"/>
      <c r="V20" s="16">
        <f t="shared" si="0"/>
        <v>0</v>
      </c>
      <c r="W20" s="12">
        <f t="shared" si="1"/>
        <v>2</v>
      </c>
      <c r="X20" s="14">
        <f t="shared" si="2"/>
        <v>83200000</v>
      </c>
      <c r="Y20" s="17"/>
      <c r="Z20" s="14">
        <f t="shared" si="3"/>
        <v>83200000</v>
      </c>
      <c r="AA20" s="18" t="s">
        <v>78</v>
      </c>
      <c r="AB20" s="13" t="s">
        <v>334</v>
      </c>
      <c r="AC20" s="19" t="s">
        <v>333</v>
      </c>
      <c r="AD20" s="20"/>
      <c r="AE20" s="19"/>
      <c r="AF20" s="21"/>
      <c r="AG20" s="22" t="str">
        <f t="shared" si="4"/>
        <v>TRUE</v>
      </c>
      <c r="AH20" s="23" t="str">
        <f t="shared" si="6"/>
        <v>تهران میدان هروی - خیابان کاظم موسوی - مرکز خرید هدیش مال - طبقه همکف اول - پلاک 1  کافه قنادی نون خامه ای - محمد محمودسلطانی 09125858773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15</v>
      </c>
      <c r="H21" s="10" t="s">
        <v>70</v>
      </c>
      <c r="I21" s="9" t="s">
        <v>280</v>
      </c>
      <c r="J21" s="9"/>
      <c r="K21" s="11" t="str">
        <f t="shared" ca="1" si="5"/>
        <v/>
      </c>
      <c r="L21" s="12" t="s">
        <v>187</v>
      </c>
      <c r="M21" s="12" t="s">
        <v>335</v>
      </c>
      <c r="N21" s="12" t="s">
        <v>336</v>
      </c>
      <c r="O21" s="9">
        <v>1127.0999999999999</v>
      </c>
      <c r="P21" s="9">
        <v>1</v>
      </c>
      <c r="Q21" s="13" t="str">
        <f>VLOOKUP(O21, '[1]لیست محصولات 1402'!B:C,2,0)</f>
        <v>سولداد | Soledad</v>
      </c>
      <c r="R21" s="9"/>
      <c r="S21" s="12">
        <f>VLOOKUP(O21, '[1]لیست محصولات 1402'!B:F,5,0)</f>
        <v>80</v>
      </c>
      <c r="T21" s="14">
        <f>VLOOKUP(O21, '[1]لیست محصولات 1402'!B:G,6,0)</f>
        <v>4900000</v>
      </c>
      <c r="U21" s="15"/>
      <c r="V21" s="16">
        <f t="shared" si="0"/>
        <v>0</v>
      </c>
      <c r="W21" s="12">
        <f t="shared" si="1"/>
        <v>1</v>
      </c>
      <c r="X21" s="14">
        <f t="shared" si="2"/>
        <v>4900000</v>
      </c>
      <c r="Y21" s="17"/>
      <c r="Z21" s="14">
        <f t="shared" si="3"/>
        <v>4900000</v>
      </c>
      <c r="AA21" s="18" t="s">
        <v>70</v>
      </c>
      <c r="AB21" s="13" t="s">
        <v>70</v>
      </c>
      <c r="AC21" s="19" t="s">
        <v>70</v>
      </c>
      <c r="AD21" s="20"/>
      <c r="AE21" s="19"/>
      <c r="AF21" s="21"/>
      <c r="AG21" s="22" t="str">
        <f t="shared" si="4"/>
        <v>TRUE</v>
      </c>
      <c r="AH21" s="23" t="str">
        <f t="shared" si="6"/>
        <v>- - (پرسنل) - علی شاه حسینی -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16</v>
      </c>
      <c r="H22" s="10">
        <v>52820290001</v>
      </c>
      <c r="I22" s="9" t="s">
        <v>280</v>
      </c>
      <c r="J22" s="9"/>
      <c r="K22" s="11" t="str">
        <f t="shared" ca="1" si="5"/>
        <v/>
      </c>
      <c r="L22" s="12" t="s">
        <v>337</v>
      </c>
      <c r="M22" s="12" t="s">
        <v>338</v>
      </c>
      <c r="N22" s="12" t="s">
        <v>339</v>
      </c>
      <c r="O22" s="9">
        <v>5501.3</v>
      </c>
      <c r="P22" s="9">
        <v>7</v>
      </c>
      <c r="Q22" s="13" t="str">
        <f>VLOOKUP(O22, '[1]لیست محصولات 1402'!B:C,2,0)</f>
        <v>ورتکس | Vortex</v>
      </c>
      <c r="R22" s="9"/>
      <c r="S22" s="12">
        <f>VLOOKUP(O22, '[1]لیست محصولات 1402'!B:F,5,0)</f>
        <v>4000</v>
      </c>
      <c r="T22" s="14">
        <f>VLOOKUP(O22, '[1]لیست محصولات 1402'!B:G,6,0)</f>
        <v>41600000</v>
      </c>
      <c r="U22" s="15"/>
      <c r="V22" s="16">
        <f t="shared" si="0"/>
        <v>0</v>
      </c>
      <c r="W22" s="12">
        <f t="shared" si="1"/>
        <v>7</v>
      </c>
      <c r="X22" s="14">
        <f t="shared" si="2"/>
        <v>291200000</v>
      </c>
      <c r="Y22" s="17"/>
      <c r="Z22" s="14">
        <f t="shared" si="3"/>
        <v>291200000</v>
      </c>
      <c r="AA22" s="18" t="s">
        <v>224</v>
      </c>
      <c r="AB22" s="13" t="s">
        <v>340</v>
      </c>
      <c r="AC22" s="19" t="s">
        <v>341</v>
      </c>
      <c r="AD22" s="20"/>
      <c r="AE22" s="19"/>
      <c r="AF22" s="21"/>
      <c r="AG22" s="22" t="str">
        <f t="shared" si="4"/>
        <v>TRUE</v>
      </c>
      <c r="AH22" s="23" t="str">
        <f t="shared" si="6"/>
        <v>قم شهرک قدس بلوار غدیر جنب بانک ملت کافه کافکا - حسین صدیق 09370452225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49">
        <v>17</v>
      </c>
      <c r="H23" s="161">
        <v>52820903501</v>
      </c>
      <c r="I23" s="149" t="s">
        <v>280</v>
      </c>
      <c r="J23" s="9"/>
      <c r="K23" s="11" t="str">
        <f t="shared" ca="1" si="5"/>
        <v/>
      </c>
      <c r="L23" s="159" t="s">
        <v>343</v>
      </c>
      <c r="M23" s="159" t="s">
        <v>342</v>
      </c>
      <c r="N23" s="159" t="s">
        <v>344</v>
      </c>
      <c r="O23" s="9">
        <v>5501.3</v>
      </c>
      <c r="P23" s="9">
        <v>2</v>
      </c>
      <c r="Q23" s="13" t="str">
        <f>VLOOKUP(O23, '[1]لیست محصولات 1402'!B:C,2,0)</f>
        <v>ورتکس | Vortex</v>
      </c>
      <c r="R23" s="9"/>
      <c r="S23" s="12">
        <f>VLOOKUP(O23, '[1]لیست محصولات 1402'!B:F,5,0)</f>
        <v>4000</v>
      </c>
      <c r="T23" s="14">
        <f>VLOOKUP(O23, '[1]لیست محصولات 1402'!B:G,6,0)</f>
        <v>41600000</v>
      </c>
      <c r="U23" s="15"/>
      <c r="V23" s="16">
        <f t="shared" si="0"/>
        <v>0</v>
      </c>
      <c r="W23" s="12">
        <f t="shared" si="1"/>
        <v>2</v>
      </c>
      <c r="X23" s="14">
        <f t="shared" si="2"/>
        <v>83200000</v>
      </c>
      <c r="Y23" s="17"/>
      <c r="Z23" s="14">
        <f t="shared" si="3"/>
        <v>83200000</v>
      </c>
      <c r="AA23" s="151" t="s">
        <v>224</v>
      </c>
      <c r="AB23" s="153" t="s">
        <v>345</v>
      </c>
      <c r="AC23" s="155" t="s">
        <v>346</v>
      </c>
      <c r="AD23" s="157"/>
      <c r="AE23" s="19"/>
      <c r="AF23" s="21"/>
      <c r="AG23" s="22" t="str">
        <f t="shared" si="4"/>
        <v>TRUE</v>
      </c>
      <c r="AH23" s="23" t="str">
        <f t="shared" si="6"/>
        <v>قم بلوار بسيج نبش كوچه ١٦ کافه رزتا - امیر برومند 09193533615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50"/>
      <c r="H24" s="162"/>
      <c r="I24" s="150"/>
      <c r="J24" s="9"/>
      <c r="K24" s="11" t="str">
        <f t="shared" ca="1" si="5"/>
        <v/>
      </c>
      <c r="L24" s="160"/>
      <c r="M24" s="160"/>
      <c r="N24" s="160"/>
      <c r="O24" s="9">
        <v>5511.22</v>
      </c>
      <c r="P24" s="9">
        <v>2</v>
      </c>
      <c r="Q24" s="69" t="str">
        <f>VLOOKUP(O24, '[1]لیست محصولات 1402'!B:C,2,0)</f>
        <v>هامبلا(رست دمی) | Hambella( Filter Roast)</v>
      </c>
      <c r="R24" s="9"/>
      <c r="S24" s="12">
        <f>VLOOKUP(O24, '[1]لیست محصولات 1402'!B:F,5,0)</f>
        <v>750</v>
      </c>
      <c r="T24" s="14">
        <f>VLOOKUP(O24, '[1]لیست محصولات 1402'!B:G,6,0)</f>
        <v>11850000</v>
      </c>
      <c r="U24" s="15"/>
      <c r="V24" s="16">
        <f t="shared" si="0"/>
        <v>0</v>
      </c>
      <c r="W24" s="12">
        <f t="shared" si="1"/>
        <v>2</v>
      </c>
      <c r="X24" s="14">
        <f t="shared" si="2"/>
        <v>23700000</v>
      </c>
      <c r="Y24" s="17"/>
      <c r="Z24" s="14">
        <f t="shared" si="3"/>
        <v>23700000</v>
      </c>
      <c r="AA24" s="152"/>
      <c r="AB24" s="154"/>
      <c r="AC24" s="156"/>
      <c r="AD24" s="158"/>
      <c r="AE24" s="19"/>
      <c r="AF24" s="21"/>
      <c r="AG24" s="22" t="str">
        <f t="shared" si="4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49">
        <v>18</v>
      </c>
      <c r="H25" s="161">
        <v>52822078401</v>
      </c>
      <c r="I25" s="149" t="s">
        <v>280</v>
      </c>
      <c r="J25" s="9"/>
      <c r="K25" s="11" t="str">
        <f t="shared" ca="1" si="5"/>
        <v/>
      </c>
      <c r="L25" s="159" t="s">
        <v>217</v>
      </c>
      <c r="M25" s="159" t="s">
        <v>347</v>
      </c>
      <c r="N25" s="159" t="s">
        <v>375</v>
      </c>
      <c r="O25" s="9">
        <v>5501.3</v>
      </c>
      <c r="P25" s="9">
        <v>3</v>
      </c>
      <c r="Q25" s="13" t="str">
        <f>VLOOKUP(O25, '[1]لیست محصولات 1402'!B:C,2,0)</f>
        <v>ورتکس | Vortex</v>
      </c>
      <c r="R25" s="9"/>
      <c r="S25" s="12">
        <f>VLOOKUP(O25, '[1]لیست محصولات 1402'!B:F,5,0)</f>
        <v>4000</v>
      </c>
      <c r="T25" s="14">
        <f>VLOOKUP(O25, '[1]لیست محصولات 1402'!B:G,6,0)</f>
        <v>41600000</v>
      </c>
      <c r="U25" s="15"/>
      <c r="V25" s="16">
        <f t="shared" si="0"/>
        <v>0</v>
      </c>
      <c r="W25" s="12">
        <f t="shared" si="1"/>
        <v>3</v>
      </c>
      <c r="X25" s="14">
        <f t="shared" si="2"/>
        <v>124800000</v>
      </c>
      <c r="Y25" s="17"/>
      <c r="Z25" s="14">
        <f t="shared" si="3"/>
        <v>124800000</v>
      </c>
      <c r="AA25" s="151" t="s">
        <v>78</v>
      </c>
      <c r="AB25" s="153" t="s">
        <v>376</v>
      </c>
      <c r="AC25" s="155" t="s">
        <v>348</v>
      </c>
      <c r="AD25" s="157"/>
      <c r="AE25" s="19"/>
      <c r="AF25" s="21"/>
      <c r="AG25" s="22" t="str">
        <f t="shared" si="4"/>
        <v>TRUE</v>
      </c>
      <c r="AH25" s="23" t="str">
        <f t="shared" si="6"/>
        <v>تهران تهرانپارس فلکه اول بلوار برادران قانع جنب بوستان آب ایوار لانژ - امیرحسین تاجیک 09391942344</v>
      </c>
    </row>
    <row r="26" spans="1:34" ht="22.35" customHeight="1">
      <c r="A26" s="7"/>
      <c r="B26" s="7"/>
      <c r="C26" s="7"/>
      <c r="D26" s="7"/>
      <c r="E26" s="7"/>
      <c r="F26" s="8"/>
      <c r="G26" s="180"/>
      <c r="H26" s="181"/>
      <c r="I26" s="180"/>
      <c r="J26" s="9"/>
      <c r="K26" s="11" t="str">
        <f t="shared" ca="1" si="5"/>
        <v/>
      </c>
      <c r="L26" s="178"/>
      <c r="M26" s="178"/>
      <c r="N26" s="178"/>
      <c r="O26" s="9">
        <v>5511.22</v>
      </c>
      <c r="P26" s="9">
        <v>1</v>
      </c>
      <c r="Q26" s="69" t="str">
        <f>VLOOKUP(O26, '[1]لیست محصولات 1402'!B:C,2,0)</f>
        <v>هامبلا(رست دمی) | Hambella( Filter Roast)</v>
      </c>
      <c r="R26" s="9"/>
      <c r="S26" s="12">
        <f>VLOOKUP(O26, '[1]لیست محصولات 1402'!B:F,5,0)</f>
        <v>750</v>
      </c>
      <c r="T26" s="14">
        <f>VLOOKUP(O26, '[1]لیست محصولات 1402'!B:G,6,0)</f>
        <v>11850000</v>
      </c>
      <c r="U26" s="15"/>
      <c r="V26" s="16">
        <f t="shared" si="0"/>
        <v>0</v>
      </c>
      <c r="W26" s="12">
        <f t="shared" si="1"/>
        <v>1</v>
      </c>
      <c r="X26" s="14">
        <f t="shared" si="2"/>
        <v>11850000</v>
      </c>
      <c r="Y26" s="17"/>
      <c r="Z26" s="14">
        <f t="shared" si="3"/>
        <v>11850000</v>
      </c>
      <c r="AA26" s="177"/>
      <c r="AB26" s="176"/>
      <c r="AC26" s="175"/>
      <c r="AD26" s="174"/>
      <c r="AE26" s="19"/>
      <c r="AF26" s="21"/>
      <c r="AG26" s="22" t="str">
        <f t="shared" si="4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50"/>
      <c r="H27" s="162"/>
      <c r="I27" s="150"/>
      <c r="J27" s="9"/>
      <c r="K27" s="11" t="str">
        <f t="shared" ca="1" si="5"/>
        <v/>
      </c>
      <c r="L27" s="160"/>
      <c r="M27" s="160"/>
      <c r="N27" s="160"/>
      <c r="O27" s="9">
        <v>5518.3</v>
      </c>
      <c r="P27" s="9">
        <v>2</v>
      </c>
      <c r="Q27" s="13" t="str">
        <f>VLOOKUP(O27, '[1]لیست محصولات 1402'!B:C,2,0)</f>
        <v>هوآنکایو | Peru Huancayo</v>
      </c>
      <c r="R27" s="9"/>
      <c r="S27" s="12">
        <f>VLOOKUP(O27, '[1]لیست محصولات 1402'!B:F,5,0)</f>
        <v>4000</v>
      </c>
      <c r="T27" s="14">
        <f>VLOOKUP(O27, '[1]لیست محصولات 1402'!B:G,6,0)</f>
        <v>42000000</v>
      </c>
      <c r="U27" s="15"/>
      <c r="V27" s="16">
        <f t="shared" si="0"/>
        <v>0</v>
      </c>
      <c r="W27" s="12">
        <f t="shared" si="1"/>
        <v>2</v>
      </c>
      <c r="X27" s="14">
        <f t="shared" si="2"/>
        <v>84000000</v>
      </c>
      <c r="Y27" s="17"/>
      <c r="Z27" s="14">
        <f t="shared" si="3"/>
        <v>84000000</v>
      </c>
      <c r="AA27" s="152"/>
      <c r="AB27" s="154"/>
      <c r="AC27" s="156"/>
      <c r="AD27" s="158"/>
      <c r="AE27" s="19"/>
      <c r="AF27" s="21"/>
      <c r="AG27" s="22" t="str">
        <f t="shared" si="4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19</v>
      </c>
      <c r="H28" s="10">
        <v>52823242501</v>
      </c>
      <c r="I28" s="9" t="s">
        <v>280</v>
      </c>
      <c r="J28" s="9"/>
      <c r="K28" s="11" t="str">
        <f t="shared" ca="1" si="5"/>
        <v/>
      </c>
      <c r="L28" s="12" t="s">
        <v>349</v>
      </c>
      <c r="M28" s="12" t="s">
        <v>350</v>
      </c>
      <c r="N28" s="12"/>
      <c r="O28" s="9">
        <v>5518.2</v>
      </c>
      <c r="P28" s="9">
        <v>1</v>
      </c>
      <c r="Q28" s="13" t="str">
        <f>VLOOKUP(O28, '[1]لیست محصولات 1402'!B:C,2,0)</f>
        <v>هوآنکایو | Peru Huancayo</v>
      </c>
      <c r="R28" s="9" t="s">
        <v>315</v>
      </c>
      <c r="S28" s="12">
        <f>VLOOKUP(O28, '[1]لیست محصولات 1402'!B:F,5,0)</f>
        <v>750</v>
      </c>
      <c r="T28" s="14">
        <f>VLOOKUP(O28, '[1]لیست محصولات 1402'!B:G,6,0)</f>
        <v>8300000</v>
      </c>
      <c r="U28" s="15"/>
      <c r="V28" s="16">
        <f t="shared" si="0"/>
        <v>0</v>
      </c>
      <c r="W28" s="12">
        <f t="shared" si="1"/>
        <v>1</v>
      </c>
      <c r="X28" s="14">
        <f t="shared" si="2"/>
        <v>8300000</v>
      </c>
      <c r="Y28" s="17"/>
      <c r="Z28" s="14">
        <f t="shared" si="3"/>
        <v>8300000</v>
      </c>
      <c r="AA28" s="18" t="s">
        <v>78</v>
      </c>
      <c r="AB28" s="13" t="s">
        <v>351</v>
      </c>
      <c r="AC28" s="19" t="s">
        <v>352</v>
      </c>
      <c r="AD28" s="20" t="s">
        <v>104</v>
      </c>
      <c r="AE28" s="19"/>
      <c r="AF28" s="21"/>
      <c r="AG28" s="22" t="str">
        <f t="shared" si="4"/>
        <v>TRUE</v>
      </c>
      <c r="AH28" s="23" t="str">
        <f t="shared" si="6"/>
        <v>تهران پاسداران سه راه ضرابخانه ،سروستان ۵، کوچه اول، پلاک ۱ ،واحد ۳  - فرشاد مقدسی 09147894009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49">
        <v>20</v>
      </c>
      <c r="H29" s="171" t="s">
        <v>220</v>
      </c>
      <c r="I29" s="149" t="s">
        <v>280</v>
      </c>
      <c r="J29" s="9"/>
      <c r="K29" s="11" t="str">
        <f t="shared" ca="1" si="5"/>
        <v/>
      </c>
      <c r="L29" s="159" t="s">
        <v>139</v>
      </c>
      <c r="M29" s="159" t="s">
        <v>212</v>
      </c>
      <c r="N29" s="159" t="s">
        <v>213</v>
      </c>
      <c r="O29" s="9">
        <v>5518.3</v>
      </c>
      <c r="P29" s="9">
        <v>1</v>
      </c>
      <c r="Q29" s="13" t="str">
        <f>VLOOKUP(O29, '[1]لیست محصولات 1402'!B:C,2,0)</f>
        <v>هوآنکایو | Peru Huancayo</v>
      </c>
      <c r="R29" s="9"/>
      <c r="S29" s="12">
        <f>VLOOKUP(O29, '[1]لیست محصولات 1402'!B:F,5,0)</f>
        <v>4000</v>
      </c>
      <c r="T29" s="14">
        <f>VLOOKUP(O29, '[1]لیست محصولات 1402'!B:G,6,0)</f>
        <v>42000000</v>
      </c>
      <c r="U29" s="15"/>
      <c r="V29" s="16">
        <f t="shared" si="0"/>
        <v>0</v>
      </c>
      <c r="W29" s="12">
        <f t="shared" si="1"/>
        <v>1</v>
      </c>
      <c r="X29" s="14">
        <f t="shared" si="2"/>
        <v>42000000</v>
      </c>
      <c r="Y29" s="17"/>
      <c r="Z29" s="14">
        <f t="shared" si="3"/>
        <v>42000000</v>
      </c>
      <c r="AA29" s="151" t="s">
        <v>214</v>
      </c>
      <c r="AB29" s="153" t="s">
        <v>353</v>
      </c>
      <c r="AC29" s="155" t="s">
        <v>216</v>
      </c>
      <c r="AD29" s="157"/>
      <c r="AE29" s="19"/>
      <c r="AF29" s="21"/>
      <c r="AG29" s="22" t="str">
        <f t="shared" si="4"/>
        <v>TRUE</v>
      </c>
      <c r="AH29" s="23" t="str">
        <f t="shared" si="6"/>
        <v>مازندران ساری - میدان امام بلوار آزادی خیابان بعثت بین بعثت ۲ و ۴ کافه قهومون - محمدرضا غلامی شه بندی 09376143341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0"/>
      <c r="H30" s="172"/>
      <c r="I30" s="150"/>
      <c r="J30" s="9"/>
      <c r="K30" s="11" t="str">
        <f t="shared" ca="1" si="5"/>
        <v/>
      </c>
      <c r="L30" s="160"/>
      <c r="M30" s="160"/>
      <c r="N30" s="160"/>
      <c r="O30" s="9">
        <v>5501.3</v>
      </c>
      <c r="P30" s="9">
        <v>1</v>
      </c>
      <c r="Q30" s="13" t="str">
        <f>VLOOKUP(O30, '[1]لیست محصولات 1402'!B:C,2,0)</f>
        <v>ورتکس | Vortex</v>
      </c>
      <c r="R30" s="9"/>
      <c r="S30" s="12">
        <f>VLOOKUP(O30, '[1]لیست محصولات 1402'!B:F,5,0)</f>
        <v>4000</v>
      </c>
      <c r="T30" s="14">
        <f>VLOOKUP(O30, '[1]لیست محصولات 1402'!B:G,6,0)</f>
        <v>41600000</v>
      </c>
      <c r="U30" s="15"/>
      <c r="V30" s="16">
        <f t="shared" si="0"/>
        <v>0</v>
      </c>
      <c r="W30" s="12">
        <f t="shared" si="1"/>
        <v>1</v>
      </c>
      <c r="X30" s="14">
        <f t="shared" si="2"/>
        <v>41600000</v>
      </c>
      <c r="Y30" s="17"/>
      <c r="Z30" s="14">
        <f t="shared" si="3"/>
        <v>41600000</v>
      </c>
      <c r="AA30" s="152"/>
      <c r="AB30" s="154"/>
      <c r="AC30" s="156"/>
      <c r="AD30" s="158"/>
      <c r="AE30" s="19"/>
      <c r="AF30" s="21"/>
      <c r="AG30" s="22" t="str">
        <f t="shared" si="4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21</v>
      </c>
      <c r="H31" s="70" t="s">
        <v>220</v>
      </c>
      <c r="I31" s="9" t="s">
        <v>280</v>
      </c>
      <c r="J31" s="9"/>
      <c r="K31" s="11" t="str">
        <f t="shared" ca="1" si="5"/>
        <v/>
      </c>
      <c r="L31" s="12" t="s">
        <v>354</v>
      </c>
      <c r="M31" s="12" t="s">
        <v>199</v>
      </c>
      <c r="N31" s="12" t="s">
        <v>355</v>
      </c>
      <c r="O31" s="9">
        <v>5511.2</v>
      </c>
      <c r="P31" s="9">
        <v>4</v>
      </c>
      <c r="Q31" s="13" t="str">
        <f>VLOOKUP(O31, '[1]لیست محصولات 1402'!B:C,2,0)</f>
        <v>هامبلا | Hambella</v>
      </c>
      <c r="R31" s="9"/>
      <c r="S31" s="12">
        <f>VLOOKUP(O31, '[1]لیست محصولات 1402'!B:F,5,0)</f>
        <v>750</v>
      </c>
      <c r="T31" s="14">
        <f>VLOOKUP(O31, '[1]لیست محصولات 1402'!B:G,6,0)</f>
        <v>11850000</v>
      </c>
      <c r="U31" s="15"/>
      <c r="V31" s="16">
        <f t="shared" si="0"/>
        <v>0</v>
      </c>
      <c r="W31" s="12">
        <f t="shared" si="1"/>
        <v>4</v>
      </c>
      <c r="X31" s="14">
        <f t="shared" si="2"/>
        <v>47400000</v>
      </c>
      <c r="Y31" s="17"/>
      <c r="Z31" s="14">
        <f t="shared" si="3"/>
        <v>47400000</v>
      </c>
      <c r="AA31" s="18" t="s">
        <v>240</v>
      </c>
      <c r="AB31" s="13" t="s">
        <v>356</v>
      </c>
      <c r="AC31" s="19" t="s">
        <v>357</v>
      </c>
      <c r="AD31" s="20"/>
      <c r="AE31" s="19"/>
      <c r="AF31" s="21"/>
      <c r="AG31" s="22" t="str">
        <f t="shared" si="4"/>
        <v>TRUE</v>
      </c>
      <c r="AH31" s="23" t="str">
        <f t="shared" si="6"/>
        <v>کرمانشاه میدان فردوسی ،روبروی پارک لاله کافه ژوان - احسان امیری 09386580018</v>
      </c>
    </row>
    <row r="32" spans="1:34" ht="22.35" customHeight="1">
      <c r="A32" s="7"/>
      <c r="B32" s="7"/>
      <c r="C32" s="7"/>
      <c r="D32" s="7"/>
      <c r="E32" s="7"/>
      <c r="F32" s="8"/>
      <c r="G32" s="149">
        <v>22</v>
      </c>
      <c r="H32" s="171" t="s">
        <v>220</v>
      </c>
      <c r="I32" s="149" t="s">
        <v>280</v>
      </c>
      <c r="J32" s="9"/>
      <c r="K32" s="11" t="str">
        <f t="shared" ca="1" si="5"/>
        <v/>
      </c>
      <c r="L32" s="159" t="s">
        <v>358</v>
      </c>
      <c r="M32" s="159" t="s">
        <v>359</v>
      </c>
      <c r="N32" s="159"/>
      <c r="O32" s="9">
        <v>5501.1</v>
      </c>
      <c r="P32" s="9">
        <v>1</v>
      </c>
      <c r="Q32" s="13" t="str">
        <f>VLOOKUP(O32, '[1]لیست محصولات 1402'!B:C,2,0)</f>
        <v>ورتکس | Vortex</v>
      </c>
      <c r="R32" s="9"/>
      <c r="S32" s="12">
        <f>VLOOKUP(O32, '[1]لیست محصولات 1402'!B:F,5,0)</f>
        <v>150</v>
      </c>
      <c r="T32" s="14">
        <f>VLOOKUP(O32, '[1]لیست محصولات 1402'!B:G,6,0)</f>
        <v>1750000</v>
      </c>
      <c r="U32" s="15"/>
      <c r="V32" s="16">
        <f t="shared" si="0"/>
        <v>0</v>
      </c>
      <c r="W32" s="12">
        <f t="shared" si="1"/>
        <v>1</v>
      </c>
      <c r="X32" s="14">
        <f t="shared" si="2"/>
        <v>1750000</v>
      </c>
      <c r="Y32" s="17"/>
      <c r="Z32" s="14">
        <f t="shared" si="3"/>
        <v>1750000</v>
      </c>
      <c r="AA32" s="151" t="s">
        <v>360</v>
      </c>
      <c r="AB32" s="153" t="s">
        <v>361</v>
      </c>
      <c r="AC32" s="155" t="s">
        <v>362</v>
      </c>
      <c r="AD32" s="157"/>
      <c r="AE32" s="19"/>
      <c r="AF32" s="21"/>
      <c r="AG32" s="22" t="str">
        <f t="shared" si="4"/>
        <v>TRUE</v>
      </c>
      <c r="AH32" s="23" t="str">
        <f t="shared" si="6"/>
        <v>آذربایجان غربی مهاباد - وفایی ، خیابان ایوبیان ، اپارتمان یاس ، واحد ۱۰  - امین محمدامینی 09149796532</v>
      </c>
    </row>
    <row r="33" spans="1:34" ht="22.35" customHeight="1">
      <c r="A33" s="7"/>
      <c r="B33" s="7"/>
      <c r="C33" s="7"/>
      <c r="D33" s="7"/>
      <c r="E33" s="7"/>
      <c r="F33" s="8"/>
      <c r="G33" s="150"/>
      <c r="H33" s="172"/>
      <c r="I33" s="150"/>
      <c r="J33" s="9"/>
      <c r="K33" s="11" t="str">
        <f t="shared" ca="1" si="5"/>
        <v/>
      </c>
      <c r="L33" s="160"/>
      <c r="M33" s="160"/>
      <c r="N33" s="160"/>
      <c r="O33" s="9">
        <v>5511.11</v>
      </c>
      <c r="P33" s="9">
        <v>1</v>
      </c>
      <c r="Q33" s="69" t="str">
        <f>VLOOKUP(O33, '[1]لیست محصولات 1402'!B:C,2,0)</f>
        <v>هامبلا(رست دمی) | Hambella( Filter Roast)</v>
      </c>
      <c r="R33" s="9"/>
      <c r="S33" s="12">
        <f>VLOOKUP(O33, '[1]لیست محصولات 1402'!B:F,5,0)</f>
        <v>150</v>
      </c>
      <c r="T33" s="14">
        <f>VLOOKUP(O33, '[1]لیست محصولات 1402'!B:G,6,0)</f>
        <v>2500000</v>
      </c>
      <c r="U33" s="15"/>
      <c r="V33" s="16">
        <f t="shared" si="0"/>
        <v>0</v>
      </c>
      <c r="W33" s="12">
        <f t="shared" si="1"/>
        <v>1</v>
      </c>
      <c r="X33" s="14">
        <f t="shared" si="2"/>
        <v>2500000</v>
      </c>
      <c r="Y33" s="17"/>
      <c r="Z33" s="14">
        <f t="shared" si="3"/>
        <v>2500000</v>
      </c>
      <c r="AA33" s="152"/>
      <c r="AB33" s="154"/>
      <c r="AC33" s="156"/>
      <c r="AD33" s="158"/>
      <c r="AE33" s="19"/>
      <c r="AF33" s="21"/>
      <c r="AG33" s="22" t="str">
        <f t="shared" si="4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23</v>
      </c>
      <c r="H34" s="70" t="s">
        <v>220</v>
      </c>
      <c r="I34" s="9" t="s">
        <v>280</v>
      </c>
      <c r="J34" s="9"/>
      <c r="K34" s="11" t="str">
        <f t="shared" ca="1" si="5"/>
        <v/>
      </c>
      <c r="L34" s="12" t="s">
        <v>331</v>
      </c>
      <c r="M34" s="12" t="s">
        <v>332</v>
      </c>
      <c r="N34" s="12" t="s">
        <v>373</v>
      </c>
      <c r="O34" s="9">
        <v>5501.3</v>
      </c>
      <c r="P34" s="9">
        <v>2</v>
      </c>
      <c r="Q34" s="13" t="str">
        <f>VLOOKUP(O34, '[1]لیست محصولات 1402'!B:C,2,0)</f>
        <v>ورتکس | Vortex</v>
      </c>
      <c r="R34" s="9"/>
      <c r="S34" s="12">
        <f>VLOOKUP(O34, '[1]لیست محصولات 1402'!B:F,5,0)</f>
        <v>4000</v>
      </c>
      <c r="T34" s="14">
        <f>VLOOKUP(O34, '[1]لیست محصولات 1402'!B:G,6,0)</f>
        <v>41600000</v>
      </c>
      <c r="U34" s="15"/>
      <c r="V34" s="16">
        <f t="shared" si="0"/>
        <v>0</v>
      </c>
      <c r="W34" s="12">
        <f t="shared" si="1"/>
        <v>2</v>
      </c>
      <c r="X34" s="14">
        <f t="shared" si="2"/>
        <v>83200000</v>
      </c>
      <c r="Y34" s="17"/>
      <c r="Z34" s="14">
        <f t="shared" si="3"/>
        <v>83200000</v>
      </c>
      <c r="AA34" s="18" t="s">
        <v>78</v>
      </c>
      <c r="AB34" s="13" t="s">
        <v>334</v>
      </c>
      <c r="AC34" s="19" t="s">
        <v>333</v>
      </c>
      <c r="AD34" s="20"/>
      <c r="AE34" s="19"/>
      <c r="AF34" s="21"/>
      <c r="AG34" s="22" t="str">
        <f t="shared" si="4"/>
        <v>TRUE</v>
      </c>
      <c r="AH34" s="23" t="str">
        <f t="shared" si="6"/>
        <v>تهران میدان هروی - خیابان کاظم موسوی - مرکز خرید هدیش مال - طبقه همکف اول - پلاک 1  کافه قنادی نون خامه ای - محمد محمودسلطانی 09125858773</v>
      </c>
    </row>
    <row r="35" spans="1:34" ht="22.35" customHeight="1">
      <c r="A35" s="7"/>
      <c r="B35" s="7"/>
      <c r="C35" s="7"/>
      <c r="D35" s="7"/>
      <c r="E35" s="7"/>
      <c r="F35" s="8"/>
      <c r="G35" s="149">
        <v>24</v>
      </c>
      <c r="H35" s="161">
        <v>52855596701</v>
      </c>
      <c r="I35" s="149" t="s">
        <v>377</v>
      </c>
      <c r="J35" s="9"/>
      <c r="K35" s="11" t="str">
        <f t="shared" ca="1" si="5"/>
        <v/>
      </c>
      <c r="L35" s="159" t="s">
        <v>378</v>
      </c>
      <c r="M35" s="159" t="s">
        <v>379</v>
      </c>
      <c r="N35" s="159"/>
      <c r="O35" s="9">
        <v>5511.11</v>
      </c>
      <c r="P35" s="9">
        <v>1</v>
      </c>
      <c r="Q35" s="69" t="str">
        <f>VLOOKUP(O35, '[1]لیست محصولات 1402'!B:C,2,0)</f>
        <v>هامبلا(رست دمی) | Hambella( Filter Roast)</v>
      </c>
      <c r="R35" s="9"/>
      <c r="S35" s="12">
        <f>VLOOKUP(O35, '[1]لیست محصولات 1402'!B:F,5,0)</f>
        <v>150</v>
      </c>
      <c r="T35" s="14">
        <f>VLOOKUP(O35, '[1]لیست محصولات 1402'!B:G,6,0)</f>
        <v>2500000</v>
      </c>
      <c r="U35" s="15"/>
      <c r="V35" s="16">
        <f t="shared" si="0"/>
        <v>0</v>
      </c>
      <c r="W35" s="12">
        <f t="shared" si="1"/>
        <v>1</v>
      </c>
      <c r="X35" s="14">
        <f t="shared" si="2"/>
        <v>2500000</v>
      </c>
      <c r="Y35" s="17"/>
      <c r="Z35" s="14">
        <f t="shared" si="3"/>
        <v>2500000</v>
      </c>
      <c r="AA35" s="151" t="s">
        <v>78</v>
      </c>
      <c r="AB35" s="153" t="s">
        <v>380</v>
      </c>
      <c r="AC35" s="155" t="s">
        <v>381</v>
      </c>
      <c r="AD35" s="157"/>
      <c r="AE35" s="182" t="s">
        <v>382</v>
      </c>
      <c r="AF35" s="21"/>
      <c r="AG35" s="22" t="str">
        <f t="shared" si="4"/>
        <v>TRUE</v>
      </c>
      <c r="AH35" s="23" t="str">
        <f t="shared" si="6"/>
        <v>تهران یوسف آباد- میدان اسد آبادی- بن بست باغچه بان  - آرین سپهری 09113213912</v>
      </c>
    </row>
    <row r="36" spans="1:34" ht="22.35" customHeight="1">
      <c r="A36" s="7"/>
      <c r="B36" s="7"/>
      <c r="C36" s="7"/>
      <c r="D36" s="7"/>
      <c r="E36" s="7"/>
      <c r="F36" s="8"/>
      <c r="G36" s="150"/>
      <c r="H36" s="162"/>
      <c r="I36" s="150"/>
      <c r="J36" s="9"/>
      <c r="K36" s="11" t="str">
        <f t="shared" ca="1" si="5"/>
        <v/>
      </c>
      <c r="L36" s="160"/>
      <c r="M36" s="160"/>
      <c r="N36" s="160"/>
      <c r="O36" s="9">
        <v>5501.1</v>
      </c>
      <c r="P36" s="9">
        <v>1</v>
      </c>
      <c r="Q36" s="13" t="str">
        <f>VLOOKUP(O36, '[1]لیست محصولات 1402'!B:C,2,0)</f>
        <v>ورتکس | Vortex</v>
      </c>
      <c r="R36" s="9"/>
      <c r="S36" s="12">
        <f>VLOOKUP(O36, '[1]لیست محصولات 1402'!B:F,5,0)</f>
        <v>150</v>
      </c>
      <c r="T36" s="14">
        <f>VLOOKUP(O36, '[1]لیست محصولات 1402'!B:G,6,0)</f>
        <v>1750000</v>
      </c>
      <c r="U36" s="15"/>
      <c r="V36" s="16">
        <f t="shared" si="0"/>
        <v>0</v>
      </c>
      <c r="W36" s="12">
        <f t="shared" si="1"/>
        <v>1</v>
      </c>
      <c r="X36" s="14">
        <f t="shared" si="2"/>
        <v>1750000</v>
      </c>
      <c r="Y36" s="17"/>
      <c r="Z36" s="14">
        <f t="shared" si="3"/>
        <v>1750000</v>
      </c>
      <c r="AA36" s="152"/>
      <c r="AB36" s="154"/>
      <c r="AC36" s="156"/>
      <c r="AD36" s="158"/>
      <c r="AE36" s="183"/>
      <c r="AF36" s="21"/>
      <c r="AG36" s="22" t="str">
        <f t="shared" si="4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>
        <v>25</v>
      </c>
      <c r="H37" s="10">
        <v>52861642901</v>
      </c>
      <c r="I37" s="9" t="s">
        <v>377</v>
      </c>
      <c r="J37" s="9"/>
      <c r="K37" s="11" t="str">
        <f t="shared" ca="1" si="5"/>
        <v/>
      </c>
      <c r="L37" s="12" t="s">
        <v>464</v>
      </c>
      <c r="M37" s="12" t="s">
        <v>465</v>
      </c>
      <c r="N37" s="12" t="s">
        <v>476</v>
      </c>
      <c r="O37" s="9">
        <v>5501.2</v>
      </c>
      <c r="P37" s="9">
        <v>2</v>
      </c>
      <c r="Q37" s="13" t="str">
        <f>VLOOKUP(O37, '[1]لیست محصولات 1402'!B:C,2,0)</f>
        <v>ورتکس | Vortex</v>
      </c>
      <c r="R37" s="9"/>
      <c r="S37" s="12">
        <f>VLOOKUP(O37, '[1]لیست محصولات 1402'!B:F,5,0)</f>
        <v>750</v>
      </c>
      <c r="T37" s="14">
        <f>VLOOKUP(O37, '[1]لیست محصولات 1402'!B:G,6,0)</f>
        <v>8200000</v>
      </c>
      <c r="U37" s="15"/>
      <c r="V37" s="16">
        <f t="shared" si="0"/>
        <v>0</v>
      </c>
      <c r="W37" s="12">
        <f t="shared" si="1"/>
        <v>2</v>
      </c>
      <c r="X37" s="14">
        <f t="shared" si="2"/>
        <v>16400000</v>
      </c>
      <c r="Y37" s="17"/>
      <c r="Z37" s="14">
        <f t="shared" si="3"/>
        <v>16400000</v>
      </c>
      <c r="AA37" s="18" t="s">
        <v>78</v>
      </c>
      <c r="AB37" s="13" t="s">
        <v>477</v>
      </c>
      <c r="AC37" s="19" t="s">
        <v>478</v>
      </c>
      <c r="AD37" s="20" t="s">
        <v>104</v>
      </c>
      <c r="AE37" s="19"/>
      <c r="AF37" s="21"/>
      <c r="AG37" s="22" t="str">
        <f t="shared" si="4"/>
        <v>TRUE</v>
      </c>
      <c r="AH37" s="23" t="str">
        <f t="shared" si="6"/>
        <v>تهران شهرک اکباتان فاز 1 شکوری غربی روبروی دانشگاه بهشتی بازارچه 10 پلاک 4 کافه مدار - مریم آژیده 09914274340</v>
      </c>
    </row>
    <row r="38" spans="1:34" ht="22.35" customHeight="1">
      <c r="A38" s="7"/>
      <c r="B38" s="7"/>
      <c r="C38" s="7"/>
      <c r="D38" s="7"/>
      <c r="E38" s="7"/>
      <c r="F38" s="8"/>
      <c r="G38" s="66">
        <v>26</v>
      </c>
      <c r="H38" s="67"/>
      <c r="I38" s="66" t="s">
        <v>377</v>
      </c>
      <c r="J38" s="9"/>
      <c r="K38" s="11" t="str">
        <f t="shared" ca="1" si="5"/>
        <v/>
      </c>
      <c r="L38" s="12" t="s">
        <v>479</v>
      </c>
      <c r="M38" s="12" t="s">
        <v>480</v>
      </c>
      <c r="N38" s="12"/>
      <c r="O38" s="9">
        <v>5501.1</v>
      </c>
      <c r="P38" s="9">
        <v>1</v>
      </c>
      <c r="Q38" s="13" t="str">
        <f>VLOOKUP(O38, '[1]لیست محصولات 1402'!B:C,2,0)</f>
        <v>ورتکس | Vortex</v>
      </c>
      <c r="R38" s="9"/>
      <c r="S38" s="12">
        <f>VLOOKUP(O38, '[1]لیست محصولات 1402'!B:F,5,0)</f>
        <v>150</v>
      </c>
      <c r="T38" s="14">
        <f>VLOOKUP(O38, '[1]لیست محصولات 1402'!B:G,6,0)</f>
        <v>1750000</v>
      </c>
      <c r="U38" s="15"/>
      <c r="V38" s="16">
        <f t="shared" si="0"/>
        <v>0</v>
      </c>
      <c r="W38" s="12">
        <f t="shared" si="1"/>
        <v>1</v>
      </c>
      <c r="X38" s="14">
        <f t="shared" si="2"/>
        <v>1750000</v>
      </c>
      <c r="Y38" s="17"/>
      <c r="Z38" s="14">
        <f t="shared" si="3"/>
        <v>1750000</v>
      </c>
      <c r="AA38" s="18"/>
      <c r="AB38" s="13"/>
      <c r="AC38" s="19"/>
      <c r="AD38" s="20"/>
      <c r="AE38" s="68" t="s">
        <v>481</v>
      </c>
      <c r="AF38" s="21"/>
      <c r="AG38" s="22" t="str">
        <f t="shared" si="4"/>
        <v>TRUE</v>
      </c>
      <c r="AH38" s="23" t="str">
        <f t="shared" si="6"/>
        <v xml:space="preserve">   - پرستو نبیان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5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0"/>
        <v>0</v>
      </c>
      <c r="W39" s="12">
        <f t="shared" si="1"/>
        <v>0</v>
      </c>
      <c r="X39" s="14" t="e">
        <f t="shared" si="2"/>
        <v>#N/A</v>
      </c>
      <c r="Y39" s="17"/>
      <c r="Z39" s="14" t="e">
        <f t="shared" si="3"/>
        <v>#N/A</v>
      </c>
      <c r="AA39" s="18"/>
      <c r="AB39" s="13"/>
      <c r="AC39" s="19"/>
      <c r="AD39" s="20"/>
      <c r="AE39" s="19"/>
      <c r="AF39" s="21"/>
      <c r="AG39" s="22" t="str">
        <f t="shared" si="4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5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0"/>
        <v>0</v>
      </c>
      <c r="W40" s="12">
        <f t="shared" si="1"/>
        <v>0</v>
      </c>
      <c r="X40" s="14" t="e">
        <f t="shared" si="2"/>
        <v>#N/A</v>
      </c>
      <c r="Y40" s="17"/>
      <c r="Z40" s="14" t="e">
        <f t="shared" si="3"/>
        <v>#N/A</v>
      </c>
      <c r="AA40" s="18"/>
      <c r="AB40" s="13"/>
      <c r="AC40" s="19"/>
      <c r="AD40" s="20"/>
      <c r="AE40" s="19"/>
      <c r="AF40" s="21"/>
      <c r="AG40" s="22" t="str">
        <f t="shared" si="4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5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0"/>
        <v>0</v>
      </c>
      <c r="W41" s="12">
        <f t="shared" si="1"/>
        <v>0</v>
      </c>
      <c r="X41" s="14" t="e">
        <f t="shared" si="2"/>
        <v>#N/A</v>
      </c>
      <c r="Y41" s="17"/>
      <c r="Z41" s="14" t="e">
        <f t="shared" si="3"/>
        <v>#N/A</v>
      </c>
      <c r="AA41" s="18"/>
      <c r="AB41" s="13"/>
      <c r="AC41" s="19"/>
      <c r="AD41" s="20"/>
      <c r="AE41" s="19"/>
      <c r="AF41" s="21"/>
      <c r="AG41" s="22" t="str">
        <f t="shared" si="4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5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0"/>
        <v>0</v>
      </c>
      <c r="W42" s="12">
        <f t="shared" si="1"/>
        <v>0</v>
      </c>
      <c r="X42" s="14" t="e">
        <f t="shared" si="2"/>
        <v>#N/A</v>
      </c>
      <c r="Y42" s="17"/>
      <c r="Z42" s="14" t="e">
        <f t="shared" si="3"/>
        <v>#N/A</v>
      </c>
      <c r="AA42" s="18"/>
      <c r="AB42" s="13"/>
      <c r="AC42" s="19"/>
      <c r="AD42" s="20"/>
      <c r="AE42" s="19"/>
      <c r="AF42" s="21"/>
      <c r="AG42" s="22" t="str">
        <f t="shared" si="4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5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0"/>
        <v>0</v>
      </c>
      <c r="W43" s="12">
        <f t="shared" si="1"/>
        <v>0</v>
      </c>
      <c r="X43" s="14" t="e">
        <f t="shared" si="2"/>
        <v>#N/A</v>
      </c>
      <c r="Y43" s="17"/>
      <c r="Z43" s="14" t="e">
        <f t="shared" si="3"/>
        <v>#N/A</v>
      </c>
      <c r="AA43" s="18"/>
      <c r="AB43" s="13"/>
      <c r="AC43" s="19"/>
      <c r="AD43" s="20"/>
      <c r="AE43" s="19"/>
      <c r="AF43" s="21"/>
      <c r="AG43" s="22" t="str">
        <f t="shared" si="4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5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0"/>
        <v>0</v>
      </c>
      <c r="W44" s="12">
        <f t="shared" si="1"/>
        <v>0</v>
      </c>
      <c r="X44" s="14" t="e">
        <f t="shared" si="2"/>
        <v>#N/A</v>
      </c>
      <c r="Y44" s="17"/>
      <c r="Z44" s="14" t="e">
        <f t="shared" si="3"/>
        <v>#N/A</v>
      </c>
      <c r="AA44" s="18"/>
      <c r="AB44" s="13"/>
      <c r="AC44" s="19"/>
      <c r="AD44" s="20"/>
      <c r="AE44" s="19"/>
      <c r="AF44" s="21"/>
      <c r="AG44" s="22" t="str">
        <f t="shared" si="4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5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0"/>
        <v>0</v>
      </c>
      <c r="W45" s="12">
        <f t="shared" si="1"/>
        <v>0</v>
      </c>
      <c r="X45" s="14" t="e">
        <f t="shared" si="2"/>
        <v>#N/A</v>
      </c>
      <c r="Y45" s="17"/>
      <c r="Z45" s="14" t="e">
        <f t="shared" si="3"/>
        <v>#N/A</v>
      </c>
      <c r="AA45" s="18"/>
      <c r="AB45" s="13"/>
      <c r="AC45" s="19"/>
      <c r="AD45" s="20"/>
      <c r="AE45" s="19"/>
      <c r="AF45" s="21"/>
      <c r="AG45" s="22" t="str">
        <f t="shared" si="4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5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0"/>
        <v>0</v>
      </c>
      <c r="W46" s="12">
        <f t="shared" si="1"/>
        <v>0</v>
      </c>
      <c r="X46" s="14" t="e">
        <f t="shared" si="2"/>
        <v>#N/A</v>
      </c>
      <c r="Y46" s="17"/>
      <c r="Z46" s="14" t="e">
        <f t="shared" si="3"/>
        <v>#N/A</v>
      </c>
      <c r="AA46" s="18"/>
      <c r="AB46" s="13"/>
      <c r="AC46" s="19"/>
      <c r="AD46" s="20"/>
      <c r="AE46" s="19"/>
      <c r="AF46" s="21"/>
      <c r="AG46" s="22" t="str">
        <f t="shared" si="4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5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0"/>
        <v>0</v>
      </c>
      <c r="W47" s="12">
        <f t="shared" si="1"/>
        <v>0</v>
      </c>
      <c r="X47" s="14" t="e">
        <f t="shared" si="2"/>
        <v>#N/A</v>
      </c>
      <c r="Y47" s="17"/>
      <c r="Z47" s="14" t="e">
        <f t="shared" si="3"/>
        <v>#N/A</v>
      </c>
      <c r="AA47" s="18"/>
      <c r="AB47" s="13"/>
      <c r="AC47" s="19"/>
      <c r="AD47" s="20"/>
      <c r="AE47" s="19"/>
      <c r="AF47" s="21"/>
      <c r="AG47" s="22" t="str">
        <f t="shared" si="4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5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0"/>
        <v>0</v>
      </c>
      <c r="W48" s="12">
        <f t="shared" si="1"/>
        <v>0</v>
      </c>
      <c r="X48" s="14" t="e">
        <f t="shared" si="2"/>
        <v>#N/A</v>
      </c>
      <c r="Y48" s="17"/>
      <c r="Z48" s="14" t="e">
        <f t="shared" si="3"/>
        <v>#N/A</v>
      </c>
      <c r="AA48" s="18"/>
      <c r="AB48" s="13"/>
      <c r="AC48" s="19"/>
      <c r="AD48" s="20"/>
      <c r="AE48" s="19"/>
      <c r="AF48" s="21"/>
      <c r="AG48" s="22" t="str">
        <f t="shared" si="4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5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0"/>
        <v>0</v>
      </c>
      <c r="W49" s="12">
        <f t="shared" si="1"/>
        <v>0</v>
      </c>
      <c r="X49" s="14" t="e">
        <f t="shared" si="2"/>
        <v>#N/A</v>
      </c>
      <c r="Y49" s="17"/>
      <c r="Z49" s="14" t="e">
        <f t="shared" si="3"/>
        <v>#N/A</v>
      </c>
      <c r="AA49" s="18"/>
      <c r="AB49" s="13"/>
      <c r="AC49" s="19"/>
      <c r="AD49" s="20"/>
      <c r="AE49" s="19"/>
      <c r="AF49" s="21"/>
      <c r="AG49" s="22" t="str">
        <f t="shared" si="4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5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0"/>
        <v>0</v>
      </c>
      <c r="W50" s="12">
        <f t="shared" si="1"/>
        <v>0</v>
      </c>
      <c r="X50" s="14" t="e">
        <f t="shared" si="2"/>
        <v>#N/A</v>
      </c>
      <c r="Y50" s="17"/>
      <c r="Z50" s="14" t="e">
        <f t="shared" si="3"/>
        <v>#N/A</v>
      </c>
      <c r="AA50" s="18"/>
      <c r="AB50" s="13"/>
      <c r="AC50" s="19"/>
      <c r="AD50" s="20"/>
      <c r="AE50" s="19"/>
      <c r="AF50" s="21"/>
      <c r="AG50" s="22" t="str">
        <f t="shared" si="4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5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0"/>
        <v>0</v>
      </c>
      <c r="W51" s="12">
        <f t="shared" si="1"/>
        <v>0</v>
      </c>
      <c r="X51" s="14" t="e">
        <f t="shared" si="2"/>
        <v>#N/A</v>
      </c>
      <c r="Y51" s="17"/>
      <c r="Z51" s="14" t="e">
        <f t="shared" si="3"/>
        <v>#N/A</v>
      </c>
      <c r="AA51" s="18"/>
      <c r="AB51" s="13"/>
      <c r="AC51" s="19"/>
      <c r="AD51" s="20"/>
      <c r="AE51" s="19"/>
      <c r="AF51" s="21"/>
      <c r="AG51" s="22" t="str">
        <f t="shared" si="4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5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0"/>
        <v>0</v>
      </c>
      <c r="W52" s="12">
        <f t="shared" si="1"/>
        <v>0</v>
      </c>
      <c r="X52" s="14" t="e">
        <f t="shared" si="2"/>
        <v>#N/A</v>
      </c>
      <c r="Y52" s="17"/>
      <c r="Z52" s="14" t="e">
        <f t="shared" si="3"/>
        <v>#N/A</v>
      </c>
      <c r="AA52" s="18"/>
      <c r="AB52" s="13"/>
      <c r="AC52" s="19"/>
      <c r="AD52" s="20"/>
      <c r="AE52" s="19"/>
      <c r="AF52" s="21"/>
      <c r="AG52" s="22" t="str">
        <f t="shared" si="4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5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0"/>
        <v>0</v>
      </c>
      <c r="W53" s="12">
        <f t="shared" si="1"/>
        <v>0</v>
      </c>
      <c r="X53" s="14" t="e">
        <f t="shared" si="2"/>
        <v>#N/A</v>
      </c>
      <c r="Y53" s="17"/>
      <c r="Z53" s="14" t="e">
        <f t="shared" si="3"/>
        <v>#N/A</v>
      </c>
      <c r="AA53" s="18"/>
      <c r="AB53" s="13"/>
      <c r="AC53" s="19"/>
      <c r="AD53" s="20"/>
      <c r="AE53" s="19"/>
      <c r="AF53" s="21"/>
      <c r="AG53" s="22" t="str">
        <f t="shared" si="4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5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0"/>
        <v>0</v>
      </c>
      <c r="W54" s="12">
        <f t="shared" si="1"/>
        <v>0</v>
      </c>
      <c r="X54" s="14" t="e">
        <f t="shared" si="2"/>
        <v>#N/A</v>
      </c>
      <c r="Y54" s="17"/>
      <c r="Z54" s="14" t="e">
        <f t="shared" si="3"/>
        <v>#N/A</v>
      </c>
      <c r="AA54" s="18"/>
      <c r="AB54" s="13"/>
      <c r="AC54" s="19"/>
      <c r="AD54" s="20"/>
      <c r="AE54" s="19"/>
      <c r="AF54" s="21"/>
      <c r="AG54" s="22" t="str">
        <f t="shared" si="4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5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0"/>
        <v>0</v>
      </c>
      <c r="W55" s="12">
        <f t="shared" si="1"/>
        <v>0</v>
      </c>
      <c r="X55" s="14" t="e">
        <f t="shared" si="2"/>
        <v>#N/A</v>
      </c>
      <c r="Y55" s="17"/>
      <c r="Z55" s="14" t="e">
        <f t="shared" si="3"/>
        <v>#N/A</v>
      </c>
      <c r="AA55" s="18"/>
      <c r="AB55" s="13"/>
      <c r="AC55" s="19"/>
      <c r="AD55" s="20"/>
      <c r="AE55" s="19"/>
      <c r="AF55" s="21"/>
      <c r="AG55" s="22" t="str">
        <f t="shared" si="4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5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0"/>
        <v>0</v>
      </c>
      <c r="W56" s="12">
        <f t="shared" si="1"/>
        <v>0</v>
      </c>
      <c r="X56" s="14" t="e">
        <f t="shared" si="2"/>
        <v>#N/A</v>
      </c>
      <c r="Y56" s="17"/>
      <c r="Z56" s="14" t="e">
        <f t="shared" si="3"/>
        <v>#N/A</v>
      </c>
      <c r="AA56" s="18"/>
      <c r="AB56" s="13"/>
      <c r="AC56" s="19"/>
      <c r="AD56" s="20"/>
      <c r="AE56" s="19"/>
      <c r="AF56" s="21"/>
      <c r="AG56" s="22" t="str">
        <f t="shared" si="4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5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0"/>
        <v>0</v>
      </c>
      <c r="W57" s="12">
        <f t="shared" si="1"/>
        <v>0</v>
      </c>
      <c r="X57" s="14" t="e">
        <f t="shared" si="2"/>
        <v>#N/A</v>
      </c>
      <c r="Y57" s="17"/>
      <c r="Z57" s="14" t="e">
        <f t="shared" si="3"/>
        <v>#N/A</v>
      </c>
      <c r="AA57" s="18"/>
      <c r="AB57" s="13"/>
      <c r="AC57" s="19"/>
      <c r="AD57" s="20"/>
      <c r="AE57" s="19"/>
      <c r="AF57" s="21"/>
      <c r="AG57" s="22" t="str">
        <f t="shared" si="4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5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0"/>
        <v>0</v>
      </c>
      <c r="W58" s="12">
        <f t="shared" si="1"/>
        <v>0</v>
      </c>
      <c r="X58" s="14" t="e">
        <f t="shared" si="2"/>
        <v>#N/A</v>
      </c>
      <c r="Y58" s="17"/>
      <c r="Z58" s="14" t="e">
        <f t="shared" si="3"/>
        <v>#N/A</v>
      </c>
      <c r="AA58" s="18"/>
      <c r="AB58" s="13"/>
      <c r="AC58" s="19"/>
      <c r="AD58" s="20"/>
      <c r="AE58" s="19"/>
      <c r="AF58" s="21"/>
      <c r="AG58" s="22" t="str">
        <f t="shared" si="4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5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0"/>
        <v>0</v>
      </c>
      <c r="W59" s="12">
        <f t="shared" si="1"/>
        <v>0</v>
      </c>
      <c r="X59" s="14" t="e">
        <f t="shared" si="2"/>
        <v>#N/A</v>
      </c>
      <c r="Y59" s="17"/>
      <c r="Z59" s="14" t="e">
        <f t="shared" si="3"/>
        <v>#N/A</v>
      </c>
      <c r="AA59" s="18"/>
      <c r="AB59" s="13"/>
      <c r="AC59" s="19"/>
      <c r="AD59" s="20"/>
      <c r="AE59" s="19"/>
      <c r="AF59" s="21"/>
      <c r="AG59" s="22" t="str">
        <f t="shared" si="4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5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0"/>
        <v>0</v>
      </c>
      <c r="W60" s="12">
        <f t="shared" si="1"/>
        <v>0</v>
      </c>
      <c r="X60" s="14" t="e">
        <f t="shared" si="2"/>
        <v>#N/A</v>
      </c>
      <c r="Y60" s="17"/>
      <c r="Z60" s="14" t="e">
        <f t="shared" si="3"/>
        <v>#N/A</v>
      </c>
      <c r="AA60" s="18"/>
      <c r="AB60" s="13"/>
      <c r="AC60" s="19"/>
      <c r="AD60" s="20"/>
      <c r="AE60" s="19"/>
      <c r="AF60" s="21"/>
      <c r="AG60" s="22" t="str">
        <f t="shared" si="4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5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0"/>
        <v>0</v>
      </c>
      <c r="W61" s="12">
        <f t="shared" si="1"/>
        <v>0</v>
      </c>
      <c r="X61" s="14" t="e">
        <f t="shared" si="2"/>
        <v>#N/A</v>
      </c>
      <c r="Y61" s="17"/>
      <c r="Z61" s="14" t="e">
        <f t="shared" si="3"/>
        <v>#N/A</v>
      </c>
      <c r="AA61" s="18"/>
      <c r="AB61" s="13"/>
      <c r="AC61" s="19"/>
      <c r="AD61" s="20"/>
      <c r="AE61" s="19"/>
      <c r="AF61" s="21"/>
      <c r="AG61" s="22" t="str">
        <f t="shared" si="4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5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0"/>
        <v>0</v>
      </c>
      <c r="W62" s="12">
        <f t="shared" si="1"/>
        <v>0</v>
      </c>
      <c r="X62" s="14" t="e">
        <f t="shared" si="2"/>
        <v>#N/A</v>
      </c>
      <c r="Y62" s="17"/>
      <c r="Z62" s="14" t="e">
        <f t="shared" si="3"/>
        <v>#N/A</v>
      </c>
      <c r="AA62" s="18"/>
      <c r="AB62" s="13"/>
      <c r="AC62" s="19"/>
      <c r="AD62" s="20"/>
      <c r="AE62" s="19"/>
      <c r="AF62" s="21"/>
      <c r="AG62" s="22" t="str">
        <f t="shared" si="4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5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0"/>
        <v>0</v>
      </c>
      <c r="W63" s="12">
        <f t="shared" si="1"/>
        <v>0</v>
      </c>
      <c r="X63" s="14" t="e">
        <f t="shared" si="2"/>
        <v>#N/A</v>
      </c>
      <c r="Y63" s="17"/>
      <c r="Z63" s="14" t="e">
        <f t="shared" si="3"/>
        <v>#N/A</v>
      </c>
      <c r="AA63" s="18"/>
      <c r="AB63" s="13"/>
      <c r="AC63" s="19"/>
      <c r="AD63" s="20"/>
      <c r="AE63" s="19"/>
      <c r="AF63" s="21"/>
      <c r="AG63" s="22" t="str">
        <f t="shared" si="4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5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0"/>
        <v>0</v>
      </c>
      <c r="W64" s="12">
        <f t="shared" si="1"/>
        <v>0</v>
      </c>
      <c r="X64" s="14" t="e">
        <f t="shared" si="2"/>
        <v>#N/A</v>
      </c>
      <c r="Y64" s="17"/>
      <c r="Z64" s="14" t="e">
        <f t="shared" si="3"/>
        <v>#N/A</v>
      </c>
      <c r="AA64" s="18"/>
      <c r="AB64" s="13"/>
      <c r="AC64" s="19"/>
      <c r="AD64" s="20"/>
      <c r="AE64" s="19"/>
      <c r="AF64" s="21"/>
      <c r="AG64" s="22" t="str">
        <f t="shared" si="4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5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0"/>
        <v>0</v>
      </c>
      <c r="W65" s="12">
        <f t="shared" si="1"/>
        <v>0</v>
      </c>
      <c r="X65" s="14" t="e">
        <f t="shared" si="2"/>
        <v>#N/A</v>
      </c>
      <c r="Y65" s="17"/>
      <c r="Z65" s="14" t="e">
        <f t="shared" si="3"/>
        <v>#N/A</v>
      </c>
      <c r="AA65" s="18"/>
      <c r="AB65" s="13"/>
      <c r="AC65" s="19"/>
      <c r="AD65" s="20"/>
      <c r="AE65" s="19"/>
      <c r="AF65" s="21"/>
      <c r="AG65" s="22" t="str">
        <f t="shared" si="4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19</v>
      </c>
      <c r="AI241" s="56">
        <f t="shared" si="19"/>
        <v>0</v>
      </c>
      <c r="AJ241" s="57">
        <f t="shared" ref="AJ241:AJ264" si="27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25"/>
        <v>-19</v>
      </c>
      <c r="AN241" s="58">
        <f t="shared" si="21"/>
        <v>0</v>
      </c>
      <c r="AO241" s="59"/>
      <c r="AP241" s="58">
        <f t="shared" si="22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20</v>
      </c>
      <c r="AI242" s="56">
        <f t="shared" si="19"/>
        <v>0</v>
      </c>
      <c r="AJ242" s="57">
        <f t="shared" si="27"/>
        <v>20</v>
      </c>
      <c r="AK242" s="58">
        <f t="shared" ref="AK242:AK267" si="28">AH242*AG242/1000</f>
        <v>80</v>
      </c>
      <c r="AL242" s="59">
        <f>AO242+AQ242-[2]Sheet1!$AH243</f>
        <v>0</v>
      </c>
      <c r="AM242" s="59">
        <f t="shared" si="25"/>
        <v>-20</v>
      </c>
      <c r="AN242" s="58">
        <f t="shared" si="21"/>
        <v>0</v>
      </c>
      <c r="AO242" s="59"/>
      <c r="AP242" s="58">
        <f t="shared" si="22"/>
        <v>-80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9</v>
      </c>
      <c r="AI252" s="56">
        <f t="shared" si="19"/>
        <v>0</v>
      </c>
      <c r="AJ252" s="57">
        <f t="shared" si="27"/>
        <v>9</v>
      </c>
      <c r="AK252" s="58">
        <f t="shared" si="28"/>
        <v>6.75</v>
      </c>
      <c r="AL252" s="59">
        <f>AO252+AQ252-[2]Sheet1!$AH253</f>
        <v>0</v>
      </c>
      <c r="AM252" s="59">
        <f t="shared" si="25"/>
        <v>-9</v>
      </c>
      <c r="AN252" s="58">
        <f t="shared" si="21"/>
        <v>0</v>
      </c>
      <c r="AO252" s="59"/>
      <c r="AP252" s="58">
        <f t="shared" si="22"/>
        <v>-6.75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8</v>
      </c>
      <c r="AI253" s="56">
        <f t="shared" si="19"/>
        <v>0</v>
      </c>
      <c r="AJ253" s="57">
        <f t="shared" si="27"/>
        <v>8</v>
      </c>
      <c r="AK253" s="58">
        <f t="shared" si="28"/>
        <v>1.2</v>
      </c>
      <c r="AL253" s="59">
        <f>AO253+AQ253-[2]Sheet1!$AH254</f>
        <v>0</v>
      </c>
      <c r="AM253" s="59">
        <f t="shared" si="25"/>
        <v>-8</v>
      </c>
      <c r="AN253" s="58">
        <f t="shared" si="21"/>
        <v>0</v>
      </c>
      <c r="AO253" s="59"/>
      <c r="AP253" s="58">
        <f t="shared" si="22"/>
        <v>-1.2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4</v>
      </c>
      <c r="AI254" s="56">
        <f t="shared" si="19"/>
        <v>0</v>
      </c>
      <c r="AJ254" s="57">
        <f t="shared" si="27"/>
        <v>4</v>
      </c>
      <c r="AK254" s="58">
        <f t="shared" si="28"/>
        <v>3</v>
      </c>
      <c r="AL254" s="59">
        <f>AO254+AQ254-[2]Sheet1!$AH255</f>
        <v>0</v>
      </c>
      <c r="AM254" s="59">
        <f t="shared" si="25"/>
        <v>-4</v>
      </c>
      <c r="AN254" s="58">
        <f t="shared" si="21"/>
        <v>0</v>
      </c>
      <c r="AO254" s="59"/>
      <c r="AP254" s="58">
        <f t="shared" si="22"/>
        <v>-3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5</v>
      </c>
      <c r="AI260" s="56">
        <f t="shared" si="19"/>
        <v>0</v>
      </c>
      <c r="AJ260" s="57">
        <f t="shared" si="27"/>
        <v>5</v>
      </c>
      <c r="AK260" s="58">
        <f t="shared" si="28"/>
        <v>3.75</v>
      </c>
      <c r="AL260" s="59">
        <f>AO260+AQ260-[2]Sheet1!$AH261</f>
        <v>0</v>
      </c>
      <c r="AM260" s="59">
        <f t="shared" si="25"/>
        <v>-5</v>
      </c>
      <c r="AN260" s="58">
        <f t="shared" si="21"/>
        <v>0</v>
      </c>
      <c r="AO260" s="59"/>
      <c r="AP260" s="58">
        <f t="shared" si="22"/>
        <v>-3.75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5"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29:G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G25:G27"/>
    <mergeCell ref="AD25:AD27"/>
    <mergeCell ref="AC25:AC27"/>
    <mergeCell ref="AB25:AB27"/>
    <mergeCell ref="AA25:AA27"/>
    <mergeCell ref="N25:N27"/>
    <mergeCell ref="M25:M27"/>
    <mergeCell ref="L25:L27"/>
    <mergeCell ref="I25:I27"/>
    <mergeCell ref="H25:H27"/>
    <mergeCell ref="G23:G24"/>
    <mergeCell ref="AD23:AD24"/>
    <mergeCell ref="AC23:AC24"/>
    <mergeCell ref="AB23:AB24"/>
    <mergeCell ref="AA23:AA24"/>
    <mergeCell ref="N23:N24"/>
    <mergeCell ref="M23:M24"/>
    <mergeCell ref="L23:L24"/>
    <mergeCell ref="I23:I24"/>
    <mergeCell ref="H23:H24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9:G10"/>
    <mergeCell ref="AD9:AD10"/>
    <mergeCell ref="AC9:AC10"/>
    <mergeCell ref="AB9:AB10"/>
    <mergeCell ref="AA9:AA10"/>
    <mergeCell ref="N9:N10"/>
    <mergeCell ref="M9:M10"/>
    <mergeCell ref="L9:L10"/>
    <mergeCell ref="I9:I10"/>
    <mergeCell ref="H9:H10"/>
    <mergeCell ref="M7:M8"/>
    <mergeCell ref="L7:L8"/>
    <mergeCell ref="I7:I8"/>
    <mergeCell ref="H7:H8"/>
    <mergeCell ref="G7:G8"/>
    <mergeCell ref="AD4:AD5"/>
    <mergeCell ref="AC4:AC5"/>
    <mergeCell ref="AB4:AB5"/>
    <mergeCell ref="AA4:AA5"/>
    <mergeCell ref="N7:N8"/>
    <mergeCell ref="AD7:AD8"/>
    <mergeCell ref="AC7:AC8"/>
    <mergeCell ref="AB7:AB8"/>
    <mergeCell ref="AA7:AA8"/>
    <mergeCell ref="A1:B1"/>
    <mergeCell ref="C1:D1"/>
    <mergeCell ref="E1:F1"/>
    <mergeCell ref="U1:V1"/>
    <mergeCell ref="N4:N5"/>
    <mergeCell ref="M4:M5"/>
    <mergeCell ref="L4:L5"/>
    <mergeCell ref="I4:I5"/>
    <mergeCell ref="H4:H5"/>
    <mergeCell ref="G4:G5"/>
    <mergeCell ref="G35:G36"/>
    <mergeCell ref="AE35:AE36"/>
    <mergeCell ref="AD35:AD36"/>
    <mergeCell ref="AC35:AC36"/>
    <mergeCell ref="AB35:AB36"/>
    <mergeCell ref="AA35:AA36"/>
    <mergeCell ref="N35:N36"/>
    <mergeCell ref="M35:M36"/>
    <mergeCell ref="L35:L36"/>
    <mergeCell ref="I35:I36"/>
    <mergeCell ref="H35:H36"/>
  </mergeCells>
  <conditionalFormatting sqref="G2:J3 AD2:AD4 Z2:Z200 J4:J200 AD6:AD7 AD9 G11:I16 AD11:AD16 G18:I23 AD18:AD23 G25:I25 AD25 G28:I29 AD28:AD29 G31:I32 AD31:AD32 G34:I35 AD34:AD35 G37:I200 AD37:AD200">
    <cfRule type="expression" dxfId="170" priority="63">
      <formula>$A2</formula>
    </cfRule>
    <cfRule type="expression" dxfId="169" priority="65">
      <formula>$E2</formula>
    </cfRule>
  </conditionalFormatting>
  <conditionalFormatting sqref="K2:Z2 G2:J3 AA2:AF4 Q3:Z200 J4:J200 AA6:AF7 AA9:AF9 G11:I16 AA11:AF16 G18:I23 AA18:AF23 G25:I25 AA25:AF25 G28:I29 AA28:AF29 G31:I32 AA31:AF32 G34:I35 AA34:AF35 G37:I200 AA37:AF200 K3:P3 H4 K4:K10 O4:P10 AE5:AF5 H6:H7 AE8:AF8 H9 AE10:AF10 K11:P16 K17 O17:P17 AE17:AF17 K18:P23 K24 O24:P24 AE24:AF24 K25:P25 K26:K27 O26:P27 AE26:AF27 K28:P29 K30 O30:P30 AE30:AF30 K31:P32 K33 O33:P33 AE33:AF33 K34:P35 K36 O36:P36 AF36 K37:P200">
    <cfRule type="expression" dxfId="168" priority="64">
      <formula>$C2</formula>
    </cfRule>
  </conditionalFormatting>
  <conditionalFormatting sqref="W2:W200">
    <cfRule type="expression" dxfId="16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{D754B8FF-116B-4C8A-A179-36291C3A40F6}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{1CF060A8-9A37-465F-9B2B-77111BBF3E80}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{D91F86A6-9EDD-4095-8E7F-C3C84C455B38}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{21E2B111-6059-40D4-8579-9678A2512018}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{B6B9B3FA-4E4F-427C-8614-4BA166D3BE40}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{5FC25425-740A-4413-AF41-5B41DD78FBF0}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{5DB51187-2D67-4277-9AB1-25B1459F0B7F}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{464E6883-A354-4B02-BB35-364B20EE86BA}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{6559E669-F242-4A0A-8AF7-ABF5F650ADA9}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{F5EBD2EF-6481-4602-AAB1-5404D01E17CE}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{0596F47F-4B19-4281-A4A0-D6A62DEB147E}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{4208A839-FB04-45CC-B752-AC2DFE8F6376}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{02EB79AC-5B8A-44C7-AAE7-FFDF71756B7E}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{838D40C8-EA77-4999-97F2-DD6EC36D04D9}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{65838551-E9FE-4952-B177-87370B7460B8}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{41F52EF4-5419-4B79-8990-099D5029A636}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{5978E8F2-D148-4A26-8A50-8C61C08AF234}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{EDF7722D-C81D-4031-9B42-507F7E15FCFA}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{0FF572A8-C8BF-4DD3-A975-0D3DB5D98CA3}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{93598B7B-0DBC-410B-A7F1-424D069FC675}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{5C7BEE4D-E82E-4D0D-995F-C906B8949E7F}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{AABF70C4-2342-4856-AD71-5E9F911A73EE}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{6E140043-FF9A-47E3-B893-371E431EAA65}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{E9A9EC25-51C7-4E5D-A36F-F880A61B4EC8}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{A3E520B3-4CDC-4390-B539-68A7D982ABEC}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{0140022A-D779-4C79-814E-5C455D5CE060}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{AB4BDB44-D252-40EB-BD37-9999950D7659}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{AE1AB6A3-46E1-4BA1-AADF-85FFB041A4D5}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{DED97277-81D3-4169-8D02-6F01FC5EC3DF}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{5CC4336F-5CB0-4260-B6E6-DA113D6008E0}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{1C17D3B5-E387-464D-BC6A-3BA3407400D0}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{8CC9532B-5C42-4469-A986-C253E7FC67E2}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{39AA628B-A72F-4AA3-8D79-9DBFEBBFF2E2}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{EECFFFE9-70BF-40D5-BE17-FE7E53E8726E}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{E3992D7F-8111-422E-BF46-B5318859A9AD}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{AB99EBF7-43EE-4AB2-B648-64312C29E565}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{CA6B0939-15F7-4511-8F5D-FB96444E81A9}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{3FC75535-CF52-42C5-BAB7-35CA91E5926B}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{946DA327-494D-45E8-B8F6-8225AF70A9F6}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{F40CBA89-9BD3-420D-8BF5-880628099ADE}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{B51312A7-CA06-43E5-BCB2-72CAE835D531}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{8761CAF7-ECC3-494B-8FB2-101A29200B64}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{E0634ACC-2957-42E5-B69B-2D8AA753D1A4}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{15D2621A-9123-4DEA-8DE4-3C65F6F649EE}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{447D51DF-4A5B-412E-B7A9-C8C7278904A8}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{B2701488-CEEC-4F90-9D41-B6396215024A}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{A197C8ED-CE95-4E48-B255-A17BAE7E04CD}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{2A629FF2-9AA6-475A-8EE4-EE0F52943FB3}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{69750872-CADE-4D70-A844-997305EA6984}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{B6137FE0-9730-45FD-B0C2-2C6EDB12183E}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{11227EC5-6A71-4348-8B43-CF4213AA6F29}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{D24E0DF6-BC7F-4F4E-832A-A100ACB29EAA}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{96B80D36-6000-411B-92B6-C3FCB7980722}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{72CBF1C3-C4B3-4454-9375-9CA529E04C7F}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{490136C2-8A14-476D-B882-95EC9B28EE11}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{0A2C9941-CF4D-4878-B20D-48A5FCC6F90C}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{0B5E2852-EE2E-4FD2-9960-06DCD7570A6D}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{E6602D07-5DEC-491A-9704-724E69CF238F}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{626E72BC-694A-4B8B-BC22-E9E3E0B356C6}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{A71DDD3D-0CC8-411E-B616-8EF53795D51A}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{ED882FAD-7B40-489A-B1AB-AF7EEADF791C}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54B8FF-116B-4C8A-A179-36291C3A40F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CF060A8-9A37-465F-9B2B-77111BBF3E8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91F86A6-9EDD-4095-8E7F-C3C84C455B3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1E2B111-6059-40D4-8579-9678A251201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B9B3FA-4E4F-427C-8614-4BA166D3BE4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C25425-740A-4413-AF41-5B41DD78FBF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B51187-2D67-4277-9AB1-25B1459F0B7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464E6883-A354-4B02-BB35-364B20EE86B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559E669-F242-4A0A-8AF7-ABF5F650ADA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5EBD2EF-6481-4602-AAB1-5404D01E17C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596F47F-4B19-4281-A4A0-D6A62DEB147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208A839-FB04-45CC-B752-AC2DFE8F637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2EB79AC-5B8A-44C7-AAE7-FFDF71756B7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38D40C8-EA77-4999-97F2-DD6EC36D04D9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5838551-E9FE-4952-B177-87370B7460B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1F52EF4-5419-4B79-8990-099D5029A63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978E8F2-D148-4A26-8A50-8C61C08AF23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DF7722D-C81D-4031-9B42-507F7E15FCF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FF572A8-C8BF-4DD3-A975-0D3DB5D98CA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3598B7B-0DBC-410B-A7F1-424D069FC67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C7BEE4D-E82E-4D0D-995F-C906B8949E7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ABF70C4-2342-4856-AD71-5E9F911A73E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E140043-FF9A-47E3-B893-371E431EAA6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9A9EC25-51C7-4E5D-A36F-F880A61B4EC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3E520B3-4CDC-4390-B539-68A7D982ABE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140022A-D779-4C79-814E-5C455D5CE06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B4BDB44-D252-40EB-BD37-9999950D765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E1AB6A3-46E1-4BA1-AADF-85FFB041A4D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ED97277-81D3-4169-8D02-6F01FC5EC3D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CC4336F-5CB0-4260-B6E6-DA113D6008E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C17D3B5-E387-464D-BC6A-3BA3407400D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CC9532B-5C42-4469-A986-C253E7FC67E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9AA628B-A72F-4AA3-8D79-9DBFEBBFF2E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ECFFFE9-70BF-40D5-BE17-FE7E53E8726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3992D7F-8111-422E-BF46-B5318859A9A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B99EBF7-43EE-4AB2-B648-64312C29E56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A6B0939-15F7-4511-8F5D-FB96444E81A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FC75535-CF52-42C5-BAB7-35CA91E5926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946DA327-494D-45E8-B8F6-8225AF70A9F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40CBA89-9BD3-420D-8BF5-880628099AD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B51312A7-CA06-43E5-BCB2-72CAE835D53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761CAF7-ECC3-494B-8FB2-101A29200B6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0634ACC-2957-42E5-B69B-2D8AA753D1A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5D2621A-9123-4DEA-8DE4-3C65F6F649E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47D51DF-4A5B-412E-B7A9-C8C7278904A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2701488-CEEC-4F90-9D41-B6396215024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197C8ED-CE95-4E48-B255-A17BAE7E04C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A629FF2-9AA6-475A-8EE4-EE0F52943FB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9750872-CADE-4D70-A844-997305EA698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6137FE0-9730-45FD-B0C2-2C6EDB12183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1227EC5-6A71-4348-8B43-CF4213AA6F2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24E0DF6-BC7F-4F4E-832A-A100ACB29EA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6B80D36-6000-411B-92B6-C3FCB798072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2CBF1C3-C4B3-4454-9375-9CA529E04C7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90136C2-8A14-476D-B882-95EC9B28EE1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A2C9941-CF4D-4878-B20D-48A5FCC6F90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0B5E2852-EE2E-4FD2-9960-06DCD7570A6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6602D07-5DEC-491A-9704-724E69CF238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26E72BC-694A-4B8B-BC22-E9E3E0B356C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71DDD3D-0CC8-411E-B616-8EF53795D51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ED882FAD-7B40-489A-B1AB-AF7EEADF791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3E4F-1C50-4808-8D26-21A8CF6F9527}">
  <dimension ref="A1:AR267"/>
  <sheetViews>
    <sheetView rightToLeft="1" topLeftCell="G22" zoomScale="55" zoomScaleNormal="55" workbookViewId="0">
      <selection activeCell="G39" sqref="G39:AF4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9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1.33203125" style="24" bestFit="1" customWidth="1"/>
    <col min="28" max="28" width="169.77734375" style="24" bestFit="1" customWidth="1"/>
    <col min="29" max="29" width="15.77734375" style="31" bestFit="1" customWidth="1"/>
    <col min="30" max="30" width="13.6640625" style="32" bestFit="1" customWidth="1"/>
    <col min="31" max="31" width="34.21875" style="24" bestFit="1" customWidth="1"/>
    <col min="32" max="32" width="28.33203125" style="24" bestFit="1" customWidth="1"/>
    <col min="33" max="33" width="13.5546875" style="24" bestFit="1" customWidth="1"/>
    <col min="34" max="34" width="175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52825728501</v>
      </c>
      <c r="I2" s="9" t="s">
        <v>280</v>
      </c>
      <c r="J2" s="9"/>
      <c r="K2" s="11" t="str">
        <f t="shared" ref="K2:K65" ca="1" si="0">IF(C2, TODAY(), "" )</f>
        <v/>
      </c>
      <c r="L2" s="12" t="s">
        <v>363</v>
      </c>
      <c r="M2" s="12" t="s">
        <v>364</v>
      </c>
      <c r="N2" s="12"/>
      <c r="O2" s="9">
        <v>5518.2</v>
      </c>
      <c r="P2" s="9">
        <v>1</v>
      </c>
      <c r="Q2" s="13" t="str">
        <f>VLOOKUP(O2, '[1]لیست محصولات 1402'!B:C,2,0)</f>
        <v>هوآنکایو | Peru Huancayo</v>
      </c>
      <c r="R2" s="9"/>
      <c r="S2" s="12">
        <f>VLOOKUP(O2, '[1]لیست محصولات 1402'!B:F,5,0)</f>
        <v>750</v>
      </c>
      <c r="T2" s="14">
        <f>VLOOKUP(O2, '[1]لیست محصولات 1402'!B:G,6,0)</f>
        <v>8300000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8300000</v>
      </c>
      <c r="Y2" s="17"/>
      <c r="Z2" s="14">
        <f t="shared" ref="Z2:Z65" si="4">X2-Y2</f>
        <v>8300000</v>
      </c>
      <c r="AA2" s="18" t="s">
        <v>365</v>
      </c>
      <c r="AB2" s="13" t="s">
        <v>366</v>
      </c>
      <c r="AC2" s="19" t="s">
        <v>367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لرستان خرم آباد میدان امام _خیابان دکتر حسابی انتهای آرش ۳ سمت ساحلی روبروی اپارتمان بهاران ۱ _ ساختمان دو طبقه_زنگ دوم  - میلاد یاراحمدی 09163980207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/>
      <c r="I3" s="167" t="s">
        <v>280</v>
      </c>
      <c r="J3" s="9"/>
      <c r="K3" s="11" t="str">
        <f t="shared" ca="1" si="0"/>
        <v/>
      </c>
      <c r="L3" s="159" t="s">
        <v>368</v>
      </c>
      <c r="M3" s="159" t="s">
        <v>369</v>
      </c>
      <c r="N3" s="159" t="s">
        <v>370</v>
      </c>
      <c r="O3" s="9">
        <v>5518.2</v>
      </c>
      <c r="P3" s="9">
        <v>1</v>
      </c>
      <c r="Q3" s="13" t="str">
        <f>VLOOKUP(O3, '[1]لیست محصولات 1402'!B:C,2,0)</f>
        <v>هوآنکایو | Peru Huancayo</v>
      </c>
      <c r="R3" s="9"/>
      <c r="S3" s="12">
        <f>VLOOKUP(O3, '[1]لیست محصولات 1402'!B:F,5,0)</f>
        <v>750</v>
      </c>
      <c r="T3" s="14">
        <f>VLOOKUP(O3, '[1]لیست محصولات 1402'!B:G,6,0)</f>
        <v>8300000</v>
      </c>
      <c r="U3" s="15"/>
      <c r="V3" s="16">
        <f t="shared" si="1"/>
        <v>0</v>
      </c>
      <c r="W3" s="12">
        <f t="shared" si="2"/>
        <v>1</v>
      </c>
      <c r="X3" s="14">
        <f t="shared" si="3"/>
        <v>8300000</v>
      </c>
      <c r="Y3" s="17"/>
      <c r="Z3" s="14">
        <f t="shared" si="4"/>
        <v>8300000</v>
      </c>
      <c r="AA3" s="151" t="s">
        <v>360</v>
      </c>
      <c r="AB3" s="153" t="s">
        <v>371</v>
      </c>
      <c r="AC3" s="155" t="s">
        <v>372</v>
      </c>
      <c r="AD3" s="157"/>
      <c r="AE3" s="184" t="s">
        <v>576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آذربایجان غربی ارومیه - بلوار نبوت، انتهاي كوچه هجده، مغازه نبش فروشگاه پینچ - ساسان حامدی 09370999001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73"/>
      <c r="H4" s="179"/>
      <c r="I4" s="173"/>
      <c r="J4" s="9"/>
      <c r="K4" s="11" t="str">
        <f t="shared" ca="1" si="0"/>
        <v/>
      </c>
      <c r="L4" s="178"/>
      <c r="M4" s="178"/>
      <c r="N4" s="178"/>
      <c r="O4" s="9">
        <v>5511.11</v>
      </c>
      <c r="P4" s="9">
        <v>8</v>
      </c>
      <c r="Q4" s="69" t="str">
        <f>VLOOKUP(O4, '[1]لیست محصولات 1402'!B:C,2,0)</f>
        <v>هامبلا(رست دمی) | Hambella( Filter Roast)</v>
      </c>
      <c r="R4" s="9"/>
      <c r="S4" s="12">
        <f>VLOOKUP(O4, '[1]لیست محصولات 1402'!B:F,5,0)</f>
        <v>150</v>
      </c>
      <c r="T4" s="14">
        <f>VLOOKUP(O4, '[1]لیست محصولات 1402'!B:G,6,0)</f>
        <v>2500000</v>
      </c>
      <c r="U4" s="15"/>
      <c r="V4" s="16">
        <f t="shared" si="1"/>
        <v>0</v>
      </c>
      <c r="W4" s="12">
        <f t="shared" si="2"/>
        <v>8</v>
      </c>
      <c r="X4" s="14">
        <f t="shared" si="3"/>
        <v>20000000</v>
      </c>
      <c r="Y4" s="17"/>
      <c r="Z4" s="14">
        <f t="shared" si="4"/>
        <v>20000000</v>
      </c>
      <c r="AA4" s="177"/>
      <c r="AB4" s="176"/>
      <c r="AC4" s="175"/>
      <c r="AD4" s="174"/>
      <c r="AE4" s="185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73"/>
      <c r="H5" s="179"/>
      <c r="I5" s="173"/>
      <c r="J5" s="9"/>
      <c r="K5" s="11" t="str">
        <f t="shared" ca="1" si="0"/>
        <v/>
      </c>
      <c r="L5" s="178"/>
      <c r="M5" s="178"/>
      <c r="N5" s="178"/>
      <c r="O5" s="9">
        <v>5511.2</v>
      </c>
      <c r="P5" s="9">
        <v>4</v>
      </c>
      <c r="Q5" s="13" t="str">
        <f>VLOOKUP(O5, '[1]لیست محصولات 1402'!B:C,2,0)</f>
        <v>هامبلا | Hambella</v>
      </c>
      <c r="R5" s="9"/>
      <c r="S5" s="12">
        <f>VLOOKUP(O5, '[1]لیست محصولات 1402'!B:F,5,0)</f>
        <v>750</v>
      </c>
      <c r="T5" s="14">
        <f>VLOOKUP(O5, '[1]لیست محصولات 1402'!B:G,6,0)</f>
        <v>11850000</v>
      </c>
      <c r="U5" s="15"/>
      <c r="V5" s="16">
        <f t="shared" si="1"/>
        <v>0</v>
      </c>
      <c r="W5" s="12">
        <f t="shared" si="2"/>
        <v>4</v>
      </c>
      <c r="X5" s="14">
        <f t="shared" si="3"/>
        <v>47400000</v>
      </c>
      <c r="Y5" s="17"/>
      <c r="Z5" s="14">
        <f t="shared" si="4"/>
        <v>47400000</v>
      </c>
      <c r="AA5" s="177"/>
      <c r="AB5" s="176"/>
      <c r="AC5" s="175"/>
      <c r="AD5" s="174"/>
      <c r="AE5" s="185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8"/>
      <c r="H6" s="170"/>
      <c r="I6" s="168"/>
      <c r="J6" s="9"/>
      <c r="K6" s="11" t="str">
        <f t="shared" ca="1" si="0"/>
        <v/>
      </c>
      <c r="L6" s="160"/>
      <c r="M6" s="160"/>
      <c r="N6" s="160"/>
      <c r="O6" s="9">
        <v>1129.0999999999999</v>
      </c>
      <c r="P6" s="9">
        <v>2</v>
      </c>
      <c r="Q6" s="13" t="str">
        <f>VLOOKUP(O6, '[1]لیست محصولات 1402'!B:C,2,0)</f>
        <v>جانسون | Janson</v>
      </c>
      <c r="R6" s="9"/>
      <c r="S6" s="12">
        <f>VLOOKUP(O6, '[1]لیست محصولات 1402'!B:F,5,0)</f>
        <v>80</v>
      </c>
      <c r="T6" s="14">
        <f>VLOOKUP(O6, '[1]لیست محصولات 1402'!B:G,6,0)</f>
        <v>9900000</v>
      </c>
      <c r="U6" s="15"/>
      <c r="V6" s="16">
        <f t="shared" si="1"/>
        <v>0</v>
      </c>
      <c r="W6" s="12">
        <f t="shared" si="2"/>
        <v>2</v>
      </c>
      <c r="X6" s="14">
        <f t="shared" si="3"/>
        <v>19800000</v>
      </c>
      <c r="Y6" s="17"/>
      <c r="Z6" s="14">
        <f t="shared" si="4"/>
        <v>19800000</v>
      </c>
      <c r="AA6" s="152"/>
      <c r="AB6" s="154"/>
      <c r="AC6" s="156"/>
      <c r="AD6" s="158"/>
      <c r="AE6" s="186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49">
        <v>3</v>
      </c>
      <c r="H7" s="161">
        <v>52828313101</v>
      </c>
      <c r="I7" s="149" t="s">
        <v>280</v>
      </c>
      <c r="J7" s="9"/>
      <c r="K7" s="11" t="str">
        <f t="shared" ca="1" si="0"/>
        <v/>
      </c>
      <c r="L7" s="159" t="s">
        <v>383</v>
      </c>
      <c r="M7" s="159" t="s">
        <v>384</v>
      </c>
      <c r="N7" s="159" t="s">
        <v>385</v>
      </c>
      <c r="O7" s="9">
        <v>5511.11</v>
      </c>
      <c r="P7" s="9">
        <v>1</v>
      </c>
      <c r="Q7" s="69" t="str">
        <f>VLOOKUP(O7, '[1]لیست محصولات 1402'!B:C,2,0)</f>
        <v>هامبلا(رست دمی) | Hambella( Filter Roast)</v>
      </c>
      <c r="R7" s="9"/>
      <c r="S7" s="12">
        <f>VLOOKUP(O7, '[1]لیست محصولات 1402'!B:F,5,0)</f>
        <v>150</v>
      </c>
      <c r="T7" s="14">
        <f>VLOOKUP(O7, '[1]لیست محصولات 1402'!B:G,6,0)</f>
        <v>2500000</v>
      </c>
      <c r="U7" s="26"/>
      <c r="V7" s="16">
        <f t="shared" si="1"/>
        <v>0</v>
      </c>
      <c r="W7" s="12">
        <f t="shared" si="2"/>
        <v>1</v>
      </c>
      <c r="X7" s="14">
        <f t="shared" si="3"/>
        <v>2500000</v>
      </c>
      <c r="Y7" s="17"/>
      <c r="Z7" s="14">
        <f t="shared" si="4"/>
        <v>2500000</v>
      </c>
      <c r="AA7" s="151" t="s">
        <v>386</v>
      </c>
      <c r="AB7" s="153" t="s">
        <v>387</v>
      </c>
      <c r="AC7" s="155" t="s">
        <v>388</v>
      </c>
      <c r="AD7" s="157"/>
      <c r="AE7" s="19"/>
      <c r="AF7" s="21"/>
      <c r="AG7" s="22" t="str">
        <f t="shared" si="5"/>
        <v>TRUE</v>
      </c>
      <c r="AH7" s="23" t="str">
        <f t="shared" si="6"/>
        <v>خراسان رضوی مشهد - نبش معلم ۲۲ کافه آزاد - آزاد ابراهیم زاده 09358712661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0"/>
        <v/>
      </c>
      <c r="L8" s="160"/>
      <c r="M8" s="160"/>
      <c r="N8" s="160"/>
      <c r="O8" s="9">
        <v>1127.0999999999999</v>
      </c>
      <c r="P8" s="9">
        <v>1</v>
      </c>
      <c r="Q8" s="13" t="str">
        <f>VLOOKUP(O8, '[1]لیست محصولات 1402'!B:C,2,0)</f>
        <v>سولداد | Soledad</v>
      </c>
      <c r="R8" s="9"/>
      <c r="S8" s="12">
        <f>VLOOKUP(O8, '[1]لیست محصولات 1402'!B:F,5,0)</f>
        <v>80</v>
      </c>
      <c r="T8" s="14">
        <f>VLOOKUP(O8, '[1]لیست محصولات 1402'!B:G,6,0)</f>
        <v>4900000</v>
      </c>
      <c r="U8" s="15"/>
      <c r="V8" s="16">
        <f t="shared" si="1"/>
        <v>0</v>
      </c>
      <c r="W8" s="12">
        <f t="shared" si="2"/>
        <v>1</v>
      </c>
      <c r="X8" s="14">
        <f t="shared" si="3"/>
        <v>4900000</v>
      </c>
      <c r="Y8" s="17"/>
      <c r="Z8" s="14">
        <f t="shared" si="4"/>
        <v>4900000</v>
      </c>
      <c r="AA8" s="152"/>
      <c r="AB8" s="154"/>
      <c r="AC8" s="156"/>
      <c r="AD8" s="158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52828482501</v>
      </c>
      <c r="I9" s="25" t="s">
        <v>280</v>
      </c>
      <c r="J9" s="9"/>
      <c r="K9" s="11" t="str">
        <f t="shared" ca="1" si="0"/>
        <v/>
      </c>
      <c r="L9" s="27" t="s">
        <v>389</v>
      </c>
      <c r="M9" s="12" t="s">
        <v>390</v>
      </c>
      <c r="N9" s="12"/>
      <c r="O9" s="9">
        <v>5511.2</v>
      </c>
      <c r="P9" s="9">
        <v>1</v>
      </c>
      <c r="Q9" s="13" t="str">
        <f>VLOOKUP(O9, '[1]لیست محصولات 1402'!B:C,2,0)</f>
        <v>هامبلا | Hambella</v>
      </c>
      <c r="R9" s="9"/>
      <c r="S9" s="12">
        <f>VLOOKUP(O9, '[1]لیست محصولات 1402'!B:F,5,0)</f>
        <v>750</v>
      </c>
      <c r="T9" s="14">
        <f>VLOOKUP(O9, '[1]لیست محصولات 1402'!B:G,6,0)</f>
        <v>11850000</v>
      </c>
      <c r="U9" s="15"/>
      <c r="V9" s="16">
        <f t="shared" si="1"/>
        <v>0</v>
      </c>
      <c r="W9" s="12">
        <f t="shared" si="2"/>
        <v>1</v>
      </c>
      <c r="X9" s="14">
        <f t="shared" si="3"/>
        <v>11850000</v>
      </c>
      <c r="Y9" s="17"/>
      <c r="Z9" s="14">
        <f t="shared" si="4"/>
        <v>11850000</v>
      </c>
      <c r="AA9" s="18" t="s">
        <v>78</v>
      </c>
      <c r="AB9" s="13" t="s">
        <v>391</v>
      </c>
      <c r="AC9" s="19" t="s">
        <v>392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6"/>
        <v>تهران بلوار قیطریه-خیابان سلیمانی شرقی-کوچه مینو-پلاک ۱۳-واحد ۱  - پرهام رجبی مهر 09127362617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5</v>
      </c>
      <c r="H10" s="161">
        <v>52829469801</v>
      </c>
      <c r="I10" s="149" t="s">
        <v>280</v>
      </c>
      <c r="J10" s="9"/>
      <c r="K10" s="11" t="str">
        <f t="shared" ca="1" si="0"/>
        <v/>
      </c>
      <c r="L10" s="159" t="s">
        <v>393</v>
      </c>
      <c r="M10" s="159" t="s">
        <v>394</v>
      </c>
      <c r="N10" s="159"/>
      <c r="O10" s="9">
        <v>5501.1</v>
      </c>
      <c r="P10" s="9">
        <v>1</v>
      </c>
      <c r="Q10" s="13" t="str">
        <f>VLOOKUP(O10, '[1]لیست محصولات 1402'!B:C,2,0)</f>
        <v>ورتکس | Vortex</v>
      </c>
      <c r="R10" s="9"/>
      <c r="S10" s="12">
        <f>VLOOKUP(O10, '[1]لیست محصولات 1402'!B:F,5,0)</f>
        <v>150</v>
      </c>
      <c r="T10" s="14">
        <f>VLOOKUP(O10, '[1]لیست محصولات 1402'!B:G,6,0)</f>
        <v>1750000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1750000</v>
      </c>
      <c r="Y10" s="17"/>
      <c r="Z10" s="14">
        <f t="shared" si="4"/>
        <v>1750000</v>
      </c>
      <c r="AA10" s="151" t="s">
        <v>114</v>
      </c>
      <c r="AB10" s="153" t="s">
        <v>395</v>
      </c>
      <c r="AC10" s="155" t="s">
        <v>396</v>
      </c>
      <c r="AD10" s="157"/>
      <c r="AE10" s="19"/>
      <c r="AF10" s="21"/>
      <c r="AG10" s="22" t="str">
        <f t="shared" si="5"/>
        <v>TRUE</v>
      </c>
      <c r="AH10" s="23" t="str">
        <f t="shared" si="6"/>
        <v>البرز کرج - میدان استاندارد به طرف رزکان نو بعد از ریل راه آهن جنب شرکت تجهیزات ایمنی راهها شرکت لکوموتیو مپنا برسد به دست رضا آرا شماره موبایل ۰۹۲۲۱۵۶۱۸۸۶تلفن ۰۲۶۳۶۱۸۶۸۳۶  - ساره نصیری 09177281725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0"/>
      <c r="H11" s="162"/>
      <c r="I11" s="150"/>
      <c r="J11" s="9"/>
      <c r="K11" s="11" t="str">
        <f t="shared" ca="1" si="0"/>
        <v/>
      </c>
      <c r="L11" s="160"/>
      <c r="M11" s="160"/>
      <c r="N11" s="160"/>
      <c r="O11" s="9">
        <v>5518.1</v>
      </c>
      <c r="P11" s="9">
        <v>1</v>
      </c>
      <c r="Q11" s="13" t="str">
        <f>VLOOKUP(O11, '[1]لیست محصولات 1402'!B:C,2,0)</f>
        <v>هوآنکایو | Peru Huancayo</v>
      </c>
      <c r="R11" s="9"/>
      <c r="S11" s="12">
        <f>VLOOKUP(O11, '[1]لیست محصولات 1402'!B:F,5,0)</f>
        <v>150</v>
      </c>
      <c r="T11" s="14">
        <f>VLOOKUP(O11, '[1]لیست محصولات 1402'!B:G,6,0)</f>
        <v>1800000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1800000</v>
      </c>
      <c r="Y11" s="17"/>
      <c r="Z11" s="14">
        <f t="shared" si="4"/>
        <v>1800000</v>
      </c>
      <c r="AA11" s="152"/>
      <c r="AB11" s="154"/>
      <c r="AC11" s="156"/>
      <c r="AD11" s="158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52829662101</v>
      </c>
      <c r="I12" s="9" t="s">
        <v>280</v>
      </c>
      <c r="J12" s="9"/>
      <c r="K12" s="11" t="str">
        <f t="shared" ca="1" si="0"/>
        <v/>
      </c>
      <c r="L12" s="12" t="s">
        <v>397</v>
      </c>
      <c r="M12" s="12" t="s">
        <v>398</v>
      </c>
      <c r="N12" s="12"/>
      <c r="O12" s="9">
        <v>5511.11</v>
      </c>
      <c r="P12" s="9">
        <v>1</v>
      </c>
      <c r="Q12" s="69" t="str">
        <f>VLOOKUP(O12, '[1]لیست محصولات 1402'!B:C,2,0)</f>
        <v>هامبلا(رست دمی) | Hambella( Filter Roast)</v>
      </c>
      <c r="R12" s="9"/>
      <c r="S12" s="12">
        <f>VLOOKUP(O12, '[1]لیست محصولات 1402'!B:F,5,0)</f>
        <v>150</v>
      </c>
      <c r="T12" s="14">
        <f>VLOOKUP(O12, '[1]لیست محصولات 1402'!B:G,6,0)</f>
        <v>2500000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2500000</v>
      </c>
      <c r="Y12" s="17"/>
      <c r="Z12" s="14">
        <f t="shared" si="4"/>
        <v>2500000</v>
      </c>
      <c r="AA12" s="18" t="s">
        <v>399</v>
      </c>
      <c r="AB12" s="13" t="s">
        <v>400</v>
      </c>
      <c r="AC12" s="19" t="s">
        <v>401</v>
      </c>
      <c r="AD12" s="20"/>
      <c r="AE12" s="19"/>
      <c r="AF12" s="21"/>
      <c r="AG12" s="22" t="str">
        <f t="shared" si="5"/>
        <v>TRUE</v>
      </c>
      <c r="AH12" s="23" t="str">
        <f t="shared" si="6"/>
        <v>خوزستان اهواز - گلستان خ فرهنگ ۲ ساختمان ترنج ۷ واحد ۴  - حامد عرفانی نژاد 09167399644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52831732801</v>
      </c>
      <c r="I13" s="9" t="s">
        <v>280</v>
      </c>
      <c r="J13" s="9"/>
      <c r="K13" s="11" t="str">
        <f t="shared" ca="1" si="0"/>
        <v/>
      </c>
      <c r="L13" s="12" t="s">
        <v>402</v>
      </c>
      <c r="M13" s="12" t="s">
        <v>403</v>
      </c>
      <c r="N13" s="12"/>
      <c r="O13" s="9">
        <v>5501.1</v>
      </c>
      <c r="P13" s="9">
        <v>2</v>
      </c>
      <c r="Q13" s="13" t="str">
        <f>VLOOKUP(O13, '[1]لیست محصولات 1402'!B:C,2,0)</f>
        <v>ورتکس | Vortex</v>
      </c>
      <c r="R13" s="9" t="s">
        <v>404</v>
      </c>
      <c r="S13" s="12">
        <f>VLOOKUP(O13, '[1]لیست محصولات 1402'!B:F,5,0)</f>
        <v>150</v>
      </c>
      <c r="T13" s="14">
        <f>VLOOKUP(O13, '[1]لیست محصولات 1402'!B:G,6,0)</f>
        <v>1750000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3500000</v>
      </c>
      <c r="Y13" s="17"/>
      <c r="Z13" s="14">
        <f t="shared" si="4"/>
        <v>3500000</v>
      </c>
      <c r="AA13" s="18" t="s">
        <v>405</v>
      </c>
      <c r="AB13" s="13" t="s">
        <v>406</v>
      </c>
      <c r="AC13" s="19" t="s">
        <v>407</v>
      </c>
      <c r="AD13" s="20"/>
      <c r="AE13" s="68" t="s">
        <v>408</v>
      </c>
      <c r="AF13" s="21"/>
      <c r="AG13" s="22" t="str">
        <f t="shared" si="5"/>
        <v>TRUE</v>
      </c>
      <c r="AH13" s="23" t="str">
        <f t="shared" si="6"/>
        <v>چهارمحال و بختیاری بروجن - میدان امام، خیابان رازی، پلاک ۱۹۱  - مهسا اسدی 09371698543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8</v>
      </c>
      <c r="H14" s="10">
        <v>52839772501</v>
      </c>
      <c r="I14" s="9" t="s">
        <v>280</v>
      </c>
      <c r="J14" s="9"/>
      <c r="K14" s="11" t="str">
        <f t="shared" ca="1" si="0"/>
        <v/>
      </c>
      <c r="L14" s="12" t="s">
        <v>409</v>
      </c>
      <c r="M14" s="12" t="s">
        <v>410</v>
      </c>
      <c r="N14" s="12" t="s">
        <v>411</v>
      </c>
      <c r="O14" s="9">
        <v>5518.2</v>
      </c>
      <c r="P14" s="9">
        <v>6</v>
      </c>
      <c r="Q14" s="13" t="str">
        <f>VLOOKUP(O14, '[1]لیست محصولات 1402'!B:C,2,0)</f>
        <v>هوآنکایو | Peru Huancayo</v>
      </c>
      <c r="R14" s="9"/>
      <c r="S14" s="12">
        <f>VLOOKUP(O14, '[1]لیست محصولات 1402'!B:F,5,0)</f>
        <v>750</v>
      </c>
      <c r="T14" s="14">
        <f>VLOOKUP(O14, '[1]لیست محصولات 1402'!B:G,6,0)</f>
        <v>8300000</v>
      </c>
      <c r="U14" s="15"/>
      <c r="V14" s="16">
        <f t="shared" si="1"/>
        <v>0</v>
      </c>
      <c r="W14" s="12">
        <f t="shared" si="2"/>
        <v>6</v>
      </c>
      <c r="X14" s="14">
        <f t="shared" si="3"/>
        <v>49800000</v>
      </c>
      <c r="Y14" s="17"/>
      <c r="Z14" s="14">
        <f t="shared" si="4"/>
        <v>49800000</v>
      </c>
      <c r="AA14" s="18" t="s">
        <v>412</v>
      </c>
      <c r="AB14" s="13" t="s">
        <v>413</v>
      </c>
      <c r="AC14" s="19" t="s">
        <v>414</v>
      </c>
      <c r="AD14" s="20"/>
      <c r="AE14" s="19"/>
      <c r="AF14" s="21"/>
      <c r="AG14" s="22" t="str">
        <f t="shared" si="5"/>
        <v>TRUE</v>
      </c>
      <c r="AH14" s="23" t="str">
        <f t="shared" si="6"/>
        <v>اردبیل فلکه آب فاضلاب کمپ کشت و صنعت کوچه اول پلاک ۲۴ کافه آدرنالین - داود اصغری 09144521191</v>
      </c>
    </row>
    <row r="15" spans="1:34" ht="22.35" customHeight="1">
      <c r="A15" s="7"/>
      <c r="B15" s="7"/>
      <c r="C15" s="7"/>
      <c r="D15" s="7"/>
      <c r="E15" s="7"/>
      <c r="F15" s="8"/>
      <c r="G15" s="167">
        <v>9</v>
      </c>
      <c r="H15" s="169"/>
      <c r="I15" s="167" t="s">
        <v>280</v>
      </c>
      <c r="J15" s="9"/>
      <c r="K15" s="11" t="str">
        <f t="shared" ca="1" si="0"/>
        <v/>
      </c>
      <c r="L15" s="159" t="s">
        <v>378</v>
      </c>
      <c r="M15" s="159" t="s">
        <v>415</v>
      </c>
      <c r="N15" s="159" t="s">
        <v>416</v>
      </c>
      <c r="O15" s="9">
        <v>5501.3</v>
      </c>
      <c r="P15" s="9">
        <v>4</v>
      </c>
      <c r="Q15" s="13" t="str">
        <f>VLOOKUP(O15, '[1]لیست محصولات 1402'!B:C,2,0)</f>
        <v>ورتکس | Vortex</v>
      </c>
      <c r="R15" s="9"/>
      <c r="S15" s="12">
        <f>VLOOKUP(O15, '[1]لیست محصولات 1402'!B:F,5,0)</f>
        <v>4000</v>
      </c>
      <c r="T15" s="14">
        <f>VLOOKUP(O15, '[1]لیست محصولات 1402'!B:G,6,0)</f>
        <v>41600000</v>
      </c>
      <c r="U15" s="15"/>
      <c r="V15" s="16">
        <f t="shared" si="1"/>
        <v>0</v>
      </c>
      <c r="W15" s="12">
        <f t="shared" si="2"/>
        <v>4</v>
      </c>
      <c r="X15" s="14">
        <f t="shared" si="3"/>
        <v>166400000</v>
      </c>
      <c r="Y15" s="17"/>
      <c r="Z15" s="14">
        <f t="shared" si="4"/>
        <v>166400000</v>
      </c>
      <c r="AA15" s="151" t="s">
        <v>78</v>
      </c>
      <c r="AB15" s="153" t="s">
        <v>70</v>
      </c>
      <c r="AC15" s="155" t="s">
        <v>417</v>
      </c>
      <c r="AD15" s="157"/>
      <c r="AE15" s="19"/>
      <c r="AF15" s="21"/>
      <c r="AG15" s="22" t="str">
        <f t="shared" si="5"/>
        <v>TRUE</v>
      </c>
      <c r="AH15" s="23" t="str">
        <f t="shared" si="6"/>
        <v>تهران - کافه نولان پونک - آرین بیکدلی 09125690775</v>
      </c>
    </row>
    <row r="16" spans="1:34" ht="22.35" customHeight="1">
      <c r="A16" s="7"/>
      <c r="B16" s="7"/>
      <c r="C16" s="7"/>
      <c r="D16" s="7"/>
      <c r="E16" s="7"/>
      <c r="F16" s="8"/>
      <c r="G16" s="168"/>
      <c r="H16" s="170"/>
      <c r="I16" s="168"/>
      <c r="J16" s="9"/>
      <c r="K16" s="11" t="str">
        <f t="shared" ca="1" si="0"/>
        <v/>
      </c>
      <c r="L16" s="160"/>
      <c r="M16" s="160"/>
      <c r="N16" s="160"/>
      <c r="O16" s="9">
        <v>5511.2</v>
      </c>
      <c r="P16" s="9">
        <v>4</v>
      </c>
      <c r="Q16" s="13" t="str">
        <f>VLOOKUP(O16, '[1]لیست محصولات 1402'!B:C,2,0)</f>
        <v>هامبلا | Hambella</v>
      </c>
      <c r="R16" s="9"/>
      <c r="S16" s="12">
        <f>VLOOKUP(O16, '[1]لیست محصولات 1402'!B:F,5,0)</f>
        <v>750</v>
      </c>
      <c r="T16" s="14">
        <f>VLOOKUP(O16, '[1]لیست محصولات 1402'!B:G,6,0)</f>
        <v>11850000</v>
      </c>
      <c r="U16" s="15"/>
      <c r="V16" s="16">
        <f t="shared" si="1"/>
        <v>0</v>
      </c>
      <c r="W16" s="12">
        <f t="shared" si="2"/>
        <v>4</v>
      </c>
      <c r="X16" s="14">
        <f t="shared" si="3"/>
        <v>47400000</v>
      </c>
      <c r="Y16" s="17"/>
      <c r="Z16" s="14">
        <f t="shared" si="4"/>
        <v>47400000</v>
      </c>
      <c r="AA16" s="152"/>
      <c r="AB16" s="154"/>
      <c r="AC16" s="156"/>
      <c r="AD16" s="158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10</v>
      </c>
      <c r="H17" s="10">
        <v>52847972801</v>
      </c>
      <c r="I17" s="9" t="s">
        <v>377</v>
      </c>
      <c r="J17" s="9"/>
      <c r="K17" s="11" t="str">
        <f t="shared" ca="1" si="0"/>
        <v/>
      </c>
      <c r="L17" s="12" t="s">
        <v>418</v>
      </c>
      <c r="M17" s="12" t="s">
        <v>419</v>
      </c>
      <c r="N17" s="12" t="s">
        <v>420</v>
      </c>
      <c r="O17" s="9">
        <v>5518.1</v>
      </c>
      <c r="P17" s="9">
        <v>2</v>
      </c>
      <c r="Q17" s="13" t="str">
        <f>VLOOKUP(O17, '[1]لیست محصولات 1402'!B:C,2,0)</f>
        <v>هوآنکایو | Peru Huancayo</v>
      </c>
      <c r="R17" s="9"/>
      <c r="S17" s="12">
        <f>VLOOKUP(O17, '[1]لیست محصولات 1402'!B:F,5,0)</f>
        <v>150</v>
      </c>
      <c r="T17" s="14">
        <f>VLOOKUP(O17, '[1]لیست محصولات 1402'!B:G,6,0)</f>
        <v>1800000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3600000</v>
      </c>
      <c r="Y17" s="17"/>
      <c r="Z17" s="14">
        <f t="shared" si="4"/>
        <v>3600000</v>
      </c>
      <c r="AA17" s="18" t="s">
        <v>386</v>
      </c>
      <c r="AB17" s="13" t="s">
        <v>421</v>
      </c>
      <c r="AC17" s="19" t="s">
        <v>422</v>
      </c>
      <c r="AD17" s="20"/>
      <c r="AE17" s="19"/>
      <c r="AF17" s="21"/>
      <c r="AG17" s="22" t="str">
        <f t="shared" si="5"/>
        <v>TRUE</v>
      </c>
      <c r="AH17" s="23" t="str">
        <f t="shared" si="6"/>
        <v>خراسان رضوی نیشابور- خیابان فرحبخش غربی - بین فرحبخش غربی 20 و فیاض بخش شمالی کافه گراف - رکسانا رضاییان 09127908226</v>
      </c>
    </row>
    <row r="18" spans="1:34" ht="22.35" customHeight="1">
      <c r="A18" s="7"/>
      <c r="B18" s="7"/>
      <c r="C18" s="7"/>
      <c r="D18" s="7"/>
      <c r="E18" s="7"/>
      <c r="F18" s="8"/>
      <c r="G18" s="9">
        <v>11</v>
      </c>
      <c r="H18" s="10">
        <v>52848483201</v>
      </c>
      <c r="I18" s="9" t="s">
        <v>377</v>
      </c>
      <c r="J18" s="9"/>
      <c r="K18" s="11" t="str">
        <f t="shared" ca="1" si="0"/>
        <v/>
      </c>
      <c r="L18" s="12" t="s">
        <v>423</v>
      </c>
      <c r="M18" s="12" t="s">
        <v>424</v>
      </c>
      <c r="N18" s="12"/>
      <c r="O18" s="9">
        <v>5511.22</v>
      </c>
      <c r="P18" s="9">
        <v>1</v>
      </c>
      <c r="Q18" s="69" t="str">
        <f>VLOOKUP(O18, '[1]لیست محصولات 1402'!B:C,2,0)</f>
        <v>هامبلا(رست دمی) | Hambella( Filter Roast)</v>
      </c>
      <c r="R18" s="9"/>
      <c r="S18" s="12">
        <f>VLOOKUP(O18, '[1]لیست محصولات 1402'!B:F,5,0)</f>
        <v>750</v>
      </c>
      <c r="T18" s="14">
        <f>VLOOKUP(O18, '[1]لیست محصولات 1402'!B:G,6,0)</f>
        <v>11850000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11850000</v>
      </c>
      <c r="Y18" s="17"/>
      <c r="Z18" s="14">
        <f t="shared" si="4"/>
        <v>11850000</v>
      </c>
      <c r="AA18" s="18" t="s">
        <v>399</v>
      </c>
      <c r="AB18" s="13" t="s">
        <v>425</v>
      </c>
      <c r="AC18" s="19" t="s">
        <v>426</v>
      </c>
      <c r="AD18" s="20"/>
      <c r="AE18" s="19"/>
      <c r="AF18" s="21"/>
      <c r="AG18" s="22" t="str">
        <f t="shared" si="5"/>
        <v>TRUE</v>
      </c>
      <c r="AH18" s="23" t="str">
        <f t="shared" si="6"/>
        <v>خوزستان اهواز - سلطانمنش خیابان ۲۲ بهمن پلاک ۵۵  - منصور سلامات ثانی 09166117462</v>
      </c>
    </row>
    <row r="19" spans="1:34" ht="22.35" customHeight="1">
      <c r="A19" s="7"/>
      <c r="B19" s="7"/>
      <c r="C19" s="7"/>
      <c r="D19" s="7"/>
      <c r="E19" s="7"/>
      <c r="F19" s="8"/>
      <c r="G19" s="9">
        <v>12</v>
      </c>
      <c r="H19" s="10">
        <v>52849969901</v>
      </c>
      <c r="I19" s="9" t="s">
        <v>377</v>
      </c>
      <c r="J19" s="9"/>
      <c r="K19" s="11" t="str">
        <f t="shared" ca="1" si="0"/>
        <v/>
      </c>
      <c r="L19" s="12" t="s">
        <v>402</v>
      </c>
      <c r="M19" s="12" t="s">
        <v>403</v>
      </c>
      <c r="N19" s="12"/>
      <c r="O19" s="9">
        <v>5501.1</v>
      </c>
      <c r="P19" s="9">
        <v>1</v>
      </c>
      <c r="Q19" s="13" t="str">
        <f>VLOOKUP(O19, '[1]لیست محصولات 1402'!B:C,2,0)</f>
        <v>ورتکس | Vortex</v>
      </c>
      <c r="R19" s="9" t="s">
        <v>404</v>
      </c>
      <c r="S19" s="12">
        <f>VLOOKUP(O19, '[1]لیست محصولات 1402'!B:F,5,0)</f>
        <v>150</v>
      </c>
      <c r="T19" s="14">
        <f>VLOOKUP(O19, '[1]لیست محصولات 1402'!B:G,6,0)</f>
        <v>1750000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1750000</v>
      </c>
      <c r="Y19" s="17"/>
      <c r="Z19" s="14">
        <f t="shared" si="4"/>
        <v>1750000</v>
      </c>
      <c r="AA19" s="18" t="s">
        <v>405</v>
      </c>
      <c r="AB19" s="13" t="s">
        <v>406</v>
      </c>
      <c r="AC19" s="19" t="s">
        <v>407</v>
      </c>
      <c r="AD19" s="20"/>
      <c r="AE19" s="68" t="s">
        <v>408</v>
      </c>
      <c r="AF19" s="21"/>
      <c r="AG19" s="22" t="str">
        <f t="shared" si="5"/>
        <v>TRUE</v>
      </c>
      <c r="AH19" s="23" t="str">
        <f t="shared" si="6"/>
        <v>چهارمحال و بختیاری بروجن - میدان امام، خیابان رازی، پلاک ۱۹۱  - مهسا اسدی 09371698543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49">
        <v>13</v>
      </c>
      <c r="H20" s="161">
        <v>52851719201</v>
      </c>
      <c r="I20" s="149" t="s">
        <v>377</v>
      </c>
      <c r="J20" s="9"/>
      <c r="K20" s="11" t="str">
        <f t="shared" ca="1" si="0"/>
        <v/>
      </c>
      <c r="L20" s="159" t="s">
        <v>427</v>
      </c>
      <c r="M20" s="159" t="s">
        <v>428</v>
      </c>
      <c r="N20" s="159" t="s">
        <v>429</v>
      </c>
      <c r="O20" s="9">
        <v>1129.0999999999999</v>
      </c>
      <c r="P20" s="9">
        <v>1</v>
      </c>
      <c r="Q20" s="13" t="str">
        <f>VLOOKUP(O20, '[1]لیست محصولات 1402'!B:C,2,0)</f>
        <v>جانسون | Janson</v>
      </c>
      <c r="R20" s="9"/>
      <c r="S20" s="12">
        <f>VLOOKUP(O20, '[1]لیست محصولات 1402'!B:F,5,0)</f>
        <v>80</v>
      </c>
      <c r="T20" s="14">
        <f>VLOOKUP(O20, '[1]لیست محصولات 1402'!B:G,6,0)</f>
        <v>9900000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9900000</v>
      </c>
      <c r="Y20" s="17"/>
      <c r="Z20" s="14">
        <f t="shared" si="4"/>
        <v>9900000</v>
      </c>
      <c r="AA20" s="151" t="s">
        <v>78</v>
      </c>
      <c r="AB20" s="153" t="s">
        <v>430</v>
      </c>
      <c r="AC20" s="155" t="s">
        <v>431</v>
      </c>
      <c r="AD20" s="157" t="s">
        <v>104</v>
      </c>
      <c r="AE20" s="19"/>
      <c r="AF20" s="21"/>
      <c r="AG20" s="22" t="str">
        <f t="shared" si="5"/>
        <v>TRUE</v>
      </c>
      <c r="AH20" s="23" t="str">
        <f t="shared" si="6"/>
        <v>تهران محمودیه خیابان مقدس اردبیلی پاساژ پالادیوم طبقه ۴  کافه رستوران مهنا - امیررضا سلیمانی 09906977211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0"/>
      <c r="H21" s="162"/>
      <c r="I21" s="150"/>
      <c r="J21" s="9"/>
      <c r="K21" s="11" t="str">
        <f t="shared" ca="1" si="0"/>
        <v/>
      </c>
      <c r="L21" s="160"/>
      <c r="M21" s="160"/>
      <c r="N21" s="160"/>
      <c r="O21" s="9">
        <v>1125.0999999999999</v>
      </c>
      <c r="P21" s="9">
        <v>1</v>
      </c>
      <c r="Q21" s="13" t="str">
        <f>VLOOKUP(O21, '[1]لیست محصولات 1402'!B:C,2,0)</f>
        <v>بنجامین دیانوس | Benjamin De Dianous</v>
      </c>
      <c r="R21" s="9"/>
      <c r="S21" s="12">
        <f>VLOOKUP(O21, '[1]لیست محصولات 1402'!B:F,5,0)</f>
        <v>80</v>
      </c>
      <c r="T21" s="14">
        <f>VLOOKUP(O21, '[1]لیست محصولات 1402'!B:G,6,0)</f>
        <v>11000000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11000000</v>
      </c>
      <c r="Y21" s="17"/>
      <c r="Z21" s="14">
        <f t="shared" si="4"/>
        <v>11000000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49">
        <v>14</v>
      </c>
      <c r="H22" s="161">
        <v>52854919801</v>
      </c>
      <c r="I22" s="149" t="s">
        <v>377</v>
      </c>
      <c r="J22" s="9"/>
      <c r="K22" s="11" t="str">
        <f t="shared" ca="1" si="0"/>
        <v/>
      </c>
      <c r="L22" s="159" t="s">
        <v>432</v>
      </c>
      <c r="M22" s="159" t="s">
        <v>433</v>
      </c>
      <c r="N22" s="159" t="s">
        <v>434</v>
      </c>
      <c r="O22" s="9">
        <v>5501.1</v>
      </c>
      <c r="P22" s="9">
        <v>1</v>
      </c>
      <c r="Q22" s="13" t="str">
        <f>VLOOKUP(O22, '[1]لیست محصولات 1402'!B:C,2,0)</f>
        <v>ورتکس | Vortex</v>
      </c>
      <c r="R22" s="9"/>
      <c r="S22" s="12">
        <f>VLOOKUP(O22, '[1]لیست محصولات 1402'!B:F,5,0)</f>
        <v>150</v>
      </c>
      <c r="T22" s="14">
        <f>VLOOKUP(O22, '[1]لیست محصولات 1402'!B:G,6,0)</f>
        <v>1750000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1750000</v>
      </c>
      <c r="Y22" s="17"/>
      <c r="Z22" s="14">
        <f t="shared" si="4"/>
        <v>1750000</v>
      </c>
      <c r="AA22" s="151" t="s">
        <v>78</v>
      </c>
      <c r="AB22" s="153" t="s">
        <v>435</v>
      </c>
      <c r="AC22" s="155" t="s">
        <v>436</v>
      </c>
      <c r="AD22" s="157" t="s">
        <v>104</v>
      </c>
      <c r="AE22" s="19"/>
      <c r="AF22" s="21"/>
      <c r="AG22" s="22" t="str">
        <f t="shared" si="5"/>
        <v>TRUE</v>
      </c>
      <c r="AH22" s="23" t="str">
        <f t="shared" si="6"/>
        <v>تهران خیابان خرمشهر، نرسیده به خیابان سهروردی، جنب درمانگاه صفائیان، پلاک ۲۲ شرکت سحاب - سید محسن حسینی خواه 09352154996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0"/>
      <c r="H23" s="162"/>
      <c r="I23" s="150"/>
      <c r="J23" s="9"/>
      <c r="K23" s="11" t="str">
        <f t="shared" ca="1" si="0"/>
        <v/>
      </c>
      <c r="L23" s="160"/>
      <c r="M23" s="160"/>
      <c r="N23" s="160"/>
      <c r="O23" s="9">
        <v>5518.1</v>
      </c>
      <c r="P23" s="9">
        <v>1</v>
      </c>
      <c r="Q23" s="13" t="str">
        <f>VLOOKUP(O23, '[1]لیست محصولات 1402'!B:C,2,0)</f>
        <v>هوآنکایو | Peru Huancayo</v>
      </c>
      <c r="R23" s="9"/>
      <c r="S23" s="12">
        <f>VLOOKUP(O23, '[1]لیست محصولات 1402'!B:F,5,0)</f>
        <v>150</v>
      </c>
      <c r="T23" s="14">
        <f>VLOOKUP(O23, '[1]لیست محصولات 1402'!B:G,6,0)</f>
        <v>1800000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1800000</v>
      </c>
      <c r="Y23" s="17"/>
      <c r="Z23" s="14">
        <f t="shared" si="4"/>
        <v>1800000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49">
        <v>15</v>
      </c>
      <c r="H24" s="161">
        <v>52855490401</v>
      </c>
      <c r="I24" s="149" t="s">
        <v>377</v>
      </c>
      <c r="J24" s="9"/>
      <c r="K24" s="11" t="str">
        <f t="shared" ca="1" si="0"/>
        <v/>
      </c>
      <c r="L24" s="159" t="s">
        <v>437</v>
      </c>
      <c r="M24" s="159" t="s">
        <v>199</v>
      </c>
      <c r="N24" s="159"/>
      <c r="O24" s="9">
        <v>5511.11</v>
      </c>
      <c r="P24" s="9">
        <v>1</v>
      </c>
      <c r="Q24" s="69" t="str">
        <f>VLOOKUP(O24, '[1]لیست محصولات 1402'!B:C,2,0)</f>
        <v>هامبلا(رست دمی) | Hambella( Filter Roast)</v>
      </c>
      <c r="R24" s="9" t="s">
        <v>404</v>
      </c>
      <c r="S24" s="12">
        <f>VLOOKUP(O24, '[1]لیست محصولات 1402'!B:F,5,0)</f>
        <v>150</v>
      </c>
      <c r="T24" s="14">
        <f>VLOOKUP(O24, '[1]لیست محصولات 1402'!B:G,6,0)</f>
        <v>2500000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2500000</v>
      </c>
      <c r="Y24" s="17"/>
      <c r="Z24" s="14">
        <f t="shared" si="4"/>
        <v>2500000</v>
      </c>
      <c r="AA24" s="151" t="s">
        <v>78</v>
      </c>
      <c r="AB24" s="153" t="s">
        <v>438</v>
      </c>
      <c r="AC24" s="155" t="s">
        <v>439</v>
      </c>
      <c r="AD24" s="157" t="s">
        <v>104</v>
      </c>
      <c r="AE24" s="19"/>
      <c r="AF24" s="21"/>
      <c r="AG24" s="22" t="str">
        <f t="shared" si="5"/>
        <v>TRUE</v>
      </c>
      <c r="AH24" s="23" t="str">
        <f t="shared" si="6"/>
        <v>تهران نیاوران خیابان شهید باهنر، خیابان آقاخانی (منظریه۱) بنبست نور پلاک۱ واحد۱  - محمد یوسف امیری 09195923385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50"/>
      <c r="H25" s="162"/>
      <c r="I25" s="150"/>
      <c r="J25" s="9"/>
      <c r="K25" s="11" t="str">
        <f t="shared" ca="1" si="0"/>
        <v/>
      </c>
      <c r="L25" s="160"/>
      <c r="M25" s="160"/>
      <c r="N25" s="160"/>
      <c r="O25" s="9">
        <v>5501.1</v>
      </c>
      <c r="P25" s="9">
        <v>1</v>
      </c>
      <c r="Q25" s="13" t="str">
        <f>VLOOKUP(O25, '[1]لیست محصولات 1402'!B:C,2,0)</f>
        <v>ورتکس | Vortex</v>
      </c>
      <c r="R25" s="9" t="s">
        <v>404</v>
      </c>
      <c r="S25" s="12">
        <f>VLOOKUP(O25, '[1]لیست محصولات 1402'!B:F,5,0)</f>
        <v>150</v>
      </c>
      <c r="T25" s="14">
        <f>VLOOKUP(O25, '[1]لیست محصولات 1402'!B:G,6,0)</f>
        <v>1750000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1750000</v>
      </c>
      <c r="Y25" s="17"/>
      <c r="Z25" s="14">
        <f t="shared" si="4"/>
        <v>1750000</v>
      </c>
      <c r="AA25" s="152"/>
      <c r="AB25" s="154"/>
      <c r="AC25" s="156"/>
      <c r="AD25" s="158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49">
        <v>16</v>
      </c>
      <c r="H26" s="161">
        <v>52856775501</v>
      </c>
      <c r="I26" s="149" t="s">
        <v>377</v>
      </c>
      <c r="J26" s="9"/>
      <c r="K26" s="11" t="str">
        <f t="shared" ca="1" si="0"/>
        <v/>
      </c>
      <c r="L26" s="159" t="s">
        <v>358</v>
      </c>
      <c r="M26" s="159" t="s">
        <v>440</v>
      </c>
      <c r="N26" s="159" t="s">
        <v>441</v>
      </c>
      <c r="O26" s="9">
        <v>1126.0999999999999</v>
      </c>
      <c r="P26" s="9">
        <v>1</v>
      </c>
      <c r="Q26" s="13" t="str">
        <f>VLOOKUP(O26, '[1]لیست محصولات 1402'!B:C,2,0)</f>
        <v>دبورا نیروانا | Deborah Nirvana</v>
      </c>
      <c r="R26" s="9"/>
      <c r="S26" s="12">
        <f>VLOOKUP(O26, '[1]لیست محصولات 1402'!B:F,5,0)</f>
        <v>80</v>
      </c>
      <c r="T26" s="14">
        <f>VLOOKUP(O26, '[1]لیست محصولات 1402'!B:G,6,0)</f>
        <v>16600000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16600000</v>
      </c>
      <c r="Y26" s="17"/>
      <c r="Z26" s="14">
        <f t="shared" si="4"/>
        <v>16600000</v>
      </c>
      <c r="AA26" s="151" t="s">
        <v>163</v>
      </c>
      <c r="AB26" s="153" t="s">
        <v>442</v>
      </c>
      <c r="AC26" s="155" t="s">
        <v>443</v>
      </c>
      <c r="AD26" s="157"/>
      <c r="AE26" s="19"/>
      <c r="AF26" s="21"/>
      <c r="AG26" s="22" t="str">
        <f t="shared" si="5"/>
        <v>TRUE</v>
      </c>
      <c r="AH26" s="23" t="str">
        <f t="shared" si="6"/>
        <v>فارس شیراز - روستای قلات .روبرو کوچه۱۷ کافه بنار - امین حاصلی 09170898798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80"/>
      <c r="H27" s="181"/>
      <c r="I27" s="180"/>
      <c r="J27" s="9"/>
      <c r="K27" s="11" t="str">
        <f t="shared" ca="1" si="0"/>
        <v/>
      </c>
      <c r="L27" s="178"/>
      <c r="M27" s="178"/>
      <c r="N27" s="178"/>
      <c r="O27" s="9">
        <v>5501.2</v>
      </c>
      <c r="P27" s="9">
        <v>4</v>
      </c>
      <c r="Q27" s="13" t="str">
        <f>VLOOKUP(O27, '[1]لیست محصولات 1402'!B:C,2,0)</f>
        <v>ورتکس | Vortex</v>
      </c>
      <c r="R27" s="9"/>
      <c r="S27" s="12">
        <f>VLOOKUP(O27, '[1]لیست محصولات 1402'!B:F,5,0)</f>
        <v>750</v>
      </c>
      <c r="T27" s="14">
        <f>VLOOKUP(O27, '[1]لیست محصولات 1402'!B:G,6,0)</f>
        <v>8200000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32800000</v>
      </c>
      <c r="Y27" s="17"/>
      <c r="Z27" s="14">
        <f t="shared" si="4"/>
        <v>32800000</v>
      </c>
      <c r="AA27" s="177"/>
      <c r="AB27" s="176"/>
      <c r="AC27" s="175"/>
      <c r="AD27" s="174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0"/>
      <c r="H28" s="162"/>
      <c r="I28" s="150"/>
      <c r="J28" s="9"/>
      <c r="K28" s="11" t="str">
        <f t="shared" ca="1" si="0"/>
        <v/>
      </c>
      <c r="L28" s="160"/>
      <c r="M28" s="160"/>
      <c r="N28" s="160"/>
      <c r="O28" s="9">
        <v>5518.2</v>
      </c>
      <c r="P28" s="9">
        <v>2</v>
      </c>
      <c r="Q28" s="13" t="str">
        <f>VLOOKUP(O28, '[1]لیست محصولات 1402'!B:C,2,0)</f>
        <v>هوآنکایو | Peru Huancayo</v>
      </c>
      <c r="R28" s="9"/>
      <c r="S28" s="12">
        <f>VLOOKUP(O28, '[1]لیست محصولات 1402'!B:F,5,0)</f>
        <v>750</v>
      </c>
      <c r="T28" s="14">
        <f>VLOOKUP(O28, '[1]لیست محصولات 1402'!B:G,6,0)</f>
        <v>8300000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16600000</v>
      </c>
      <c r="Y28" s="17"/>
      <c r="Z28" s="14">
        <f t="shared" si="4"/>
        <v>16600000</v>
      </c>
      <c r="AA28" s="152"/>
      <c r="AB28" s="154"/>
      <c r="AC28" s="156"/>
      <c r="AD28" s="15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49">
        <v>17</v>
      </c>
      <c r="H29" s="161">
        <v>52859232201</v>
      </c>
      <c r="I29" s="149" t="s">
        <v>377</v>
      </c>
      <c r="J29" s="9"/>
      <c r="K29" s="11" t="str">
        <f t="shared" ca="1" si="0"/>
        <v/>
      </c>
      <c r="L29" s="159" t="s">
        <v>328</v>
      </c>
      <c r="M29" s="159" t="s">
        <v>444</v>
      </c>
      <c r="N29" s="159"/>
      <c r="O29" s="9">
        <v>1126.3</v>
      </c>
      <c r="P29" s="9">
        <v>1</v>
      </c>
      <c r="Q29" s="13" t="str">
        <f>VLOOKUP(O29, '[1]لیست محصولات 1402'!B:C,2,0)</f>
        <v>دبورا نیروانا | Deborah Nirvana</v>
      </c>
      <c r="R29" s="9"/>
      <c r="S29" s="12">
        <f>VLOOKUP(O29, '[1]لیست محصولات 1402'!B:F,5,0)</f>
        <v>40</v>
      </c>
      <c r="T29" s="14">
        <f>VLOOKUP(O29, '[1]لیست محصولات 1402'!B:G,6,0)</f>
        <v>8400000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8400000</v>
      </c>
      <c r="Y29" s="17"/>
      <c r="Z29" s="14">
        <f t="shared" si="4"/>
        <v>8400000</v>
      </c>
      <c r="AA29" s="151" t="s">
        <v>78</v>
      </c>
      <c r="AB29" s="153" t="s">
        <v>445</v>
      </c>
      <c r="AC29" s="155" t="s">
        <v>446</v>
      </c>
      <c r="AD29" s="157"/>
      <c r="AE29" s="19"/>
      <c r="AF29" s="21"/>
      <c r="AG29" s="22" t="str">
        <f t="shared" si="5"/>
        <v>TRUE</v>
      </c>
      <c r="AH29" s="23" t="str">
        <f t="shared" si="6"/>
        <v>تهران خ پاسداران خ اقدسیه خ اجودانیه انتهای چهارم غربی پلاک ۱۱ ویلایی زنگ ۱،۲ سمت راست  - سپیده شیدایی 09121040194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0"/>
      <c r="H30" s="181"/>
      <c r="I30" s="180"/>
      <c r="J30" s="9"/>
      <c r="K30" s="11" t="str">
        <f t="shared" ca="1" si="0"/>
        <v/>
      </c>
      <c r="L30" s="178"/>
      <c r="M30" s="178"/>
      <c r="N30" s="178"/>
      <c r="O30" s="9">
        <v>1125.3</v>
      </c>
      <c r="P30" s="9">
        <v>1</v>
      </c>
      <c r="Q30" s="13" t="str">
        <f>VLOOKUP(O30, '[1]لیست محصولات 1402'!B:C,2,0)</f>
        <v>بنجامین دیانوس | Benjamin De Dianous</v>
      </c>
      <c r="R30" s="9"/>
      <c r="S30" s="12">
        <f>VLOOKUP(O30, '[1]لیست محصولات 1402'!B:F,5,0)</f>
        <v>40</v>
      </c>
      <c r="T30" s="14">
        <f>VLOOKUP(O30, '[1]لیست محصولات 1402'!B:G,6,0)</f>
        <v>5600000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5600000</v>
      </c>
      <c r="Y30" s="17"/>
      <c r="Z30" s="14">
        <f t="shared" si="4"/>
        <v>5600000</v>
      </c>
      <c r="AA30" s="177"/>
      <c r="AB30" s="176"/>
      <c r="AC30" s="175"/>
      <c r="AD30" s="174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80"/>
      <c r="H31" s="181"/>
      <c r="I31" s="180"/>
      <c r="J31" s="9"/>
      <c r="K31" s="11" t="str">
        <f t="shared" ca="1" si="0"/>
        <v/>
      </c>
      <c r="L31" s="178"/>
      <c r="M31" s="178"/>
      <c r="N31" s="178"/>
      <c r="O31" s="9">
        <v>1130.3</v>
      </c>
      <c r="P31" s="9">
        <v>1</v>
      </c>
      <c r="Q31" s="13" t="str">
        <f>VLOOKUP(O31, '[1]لیست محصولات 1402'!B:C,2,0)</f>
        <v>الیدا پلانو | Elida Plano</v>
      </c>
      <c r="R31" s="9"/>
      <c r="S31" s="12">
        <f>VLOOKUP(O31, '[1]لیست محصولات 1402'!B:F,5,0)</f>
        <v>40</v>
      </c>
      <c r="T31" s="14">
        <f>VLOOKUP(O31, '[1]لیست محصولات 1402'!B:G,6,0)</f>
        <v>6650000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6650000</v>
      </c>
      <c r="Y31" s="17"/>
      <c r="Z31" s="14">
        <f t="shared" si="4"/>
        <v>6650000</v>
      </c>
      <c r="AA31" s="177"/>
      <c r="AB31" s="176"/>
      <c r="AC31" s="175"/>
      <c r="AD31" s="174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80"/>
      <c r="H32" s="181"/>
      <c r="I32" s="180"/>
      <c r="J32" s="9"/>
      <c r="K32" s="11" t="str">
        <f t="shared" ca="1" si="0"/>
        <v/>
      </c>
      <c r="L32" s="178"/>
      <c r="M32" s="178"/>
      <c r="N32" s="178"/>
      <c r="O32" s="9">
        <v>1129.3</v>
      </c>
      <c r="P32" s="9">
        <v>1</v>
      </c>
      <c r="Q32" s="13" t="str">
        <f>VLOOKUP(O32, '[1]لیست محصولات 1402'!B:C,2,0)</f>
        <v>جانسون | Janson</v>
      </c>
      <c r="R32" s="9"/>
      <c r="S32" s="12">
        <f>VLOOKUP(O32, '[1]لیست محصولات 1402'!B:F,5,0)</f>
        <v>40</v>
      </c>
      <c r="T32" s="14">
        <f>VLOOKUP(O32, '[1]لیست محصولات 1402'!B:G,6,0)</f>
        <v>5050000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5050000</v>
      </c>
      <c r="Y32" s="17"/>
      <c r="Z32" s="14">
        <f t="shared" si="4"/>
        <v>5050000</v>
      </c>
      <c r="AA32" s="177"/>
      <c r="AB32" s="176"/>
      <c r="AC32" s="175"/>
      <c r="AD32" s="174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50"/>
      <c r="H33" s="162"/>
      <c r="I33" s="150"/>
      <c r="J33" s="9"/>
      <c r="K33" s="11" t="str">
        <f t="shared" ca="1" si="0"/>
        <v/>
      </c>
      <c r="L33" s="160"/>
      <c r="M33" s="160"/>
      <c r="N33" s="160"/>
      <c r="O33" s="9">
        <v>1127.3</v>
      </c>
      <c r="P33" s="9">
        <v>1</v>
      </c>
      <c r="Q33" s="13" t="str">
        <f>VLOOKUP(O33, '[1]لیست محصولات 1402'!B:C,2,0)</f>
        <v>سولداد | Soledad</v>
      </c>
      <c r="R33" s="9"/>
      <c r="S33" s="12">
        <f>VLOOKUP(O33, '[1]لیست محصولات 1402'!B:F,5,0)</f>
        <v>40</v>
      </c>
      <c r="T33" s="14">
        <f>VLOOKUP(O33, '[1]لیست محصولات 1402'!B:G,6,0)</f>
        <v>2550000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2550000</v>
      </c>
      <c r="Y33" s="17"/>
      <c r="Z33" s="14">
        <f t="shared" si="4"/>
        <v>2550000</v>
      </c>
      <c r="AA33" s="152"/>
      <c r="AB33" s="154"/>
      <c r="AC33" s="156"/>
      <c r="AD33" s="158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18</v>
      </c>
      <c r="H34" s="10">
        <v>52860731201</v>
      </c>
      <c r="I34" s="9" t="s">
        <v>377</v>
      </c>
      <c r="J34" s="9"/>
      <c r="K34" s="11" t="str">
        <f t="shared" ca="1" si="0"/>
        <v/>
      </c>
      <c r="L34" s="12" t="s">
        <v>447</v>
      </c>
      <c r="M34" s="12" t="s">
        <v>448</v>
      </c>
      <c r="N34" s="12" t="s">
        <v>449</v>
      </c>
      <c r="O34" s="9">
        <v>5518.3</v>
      </c>
      <c r="P34" s="9">
        <v>2</v>
      </c>
      <c r="Q34" s="13" t="str">
        <f>VLOOKUP(O34, '[1]لیست محصولات 1402'!B:C,2,0)</f>
        <v>هوآنکایو | Peru Huancayo</v>
      </c>
      <c r="R34" s="9"/>
      <c r="S34" s="12">
        <f>VLOOKUP(O34, '[1]لیست محصولات 1402'!B:F,5,0)</f>
        <v>4000</v>
      </c>
      <c r="T34" s="14">
        <f>VLOOKUP(O34, '[1]لیست محصولات 1402'!B:G,6,0)</f>
        <v>42000000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84000000</v>
      </c>
      <c r="Y34" s="17"/>
      <c r="Z34" s="14">
        <f t="shared" si="4"/>
        <v>84000000</v>
      </c>
      <c r="AA34" s="18" t="s">
        <v>386</v>
      </c>
      <c r="AB34" s="13" t="s">
        <v>450</v>
      </c>
      <c r="AC34" s="19" t="s">
        <v>451</v>
      </c>
      <c r="AD34" s="20"/>
      <c r="AE34" s="19"/>
      <c r="AF34" s="21"/>
      <c r="AG34" s="22" t="str">
        <f t="shared" si="5"/>
        <v>TRUE</v>
      </c>
      <c r="AH34" s="23" t="str">
        <f t="shared" si="6"/>
        <v>خراسان رضوی مشهد - بلوار صارمی - بین میدان هفت تیر و حافظ - نبش صارمی ۴۱  بری کافه - سهیل تقی زاده 09035108568</v>
      </c>
    </row>
    <row r="35" spans="1:34" ht="22.35" customHeight="1">
      <c r="A35" s="7"/>
      <c r="B35" s="7"/>
      <c r="C35" s="7"/>
      <c r="D35" s="7"/>
      <c r="E35" s="7"/>
      <c r="F35" s="8"/>
      <c r="G35" s="9">
        <v>19</v>
      </c>
      <c r="H35" s="10">
        <v>52860988701</v>
      </c>
      <c r="I35" s="9" t="s">
        <v>377</v>
      </c>
      <c r="J35" s="9"/>
      <c r="K35" s="11" t="str">
        <f t="shared" ca="1" si="0"/>
        <v/>
      </c>
      <c r="L35" s="12" t="s">
        <v>452</v>
      </c>
      <c r="M35" s="12" t="s">
        <v>453</v>
      </c>
      <c r="N35" s="12"/>
      <c r="O35" s="9">
        <v>5501.2</v>
      </c>
      <c r="P35" s="9">
        <v>1</v>
      </c>
      <c r="Q35" s="13" t="str">
        <f>VLOOKUP(O35, '[1]لیست محصولات 1402'!B:C,2,0)</f>
        <v>ورتکس | Vortex</v>
      </c>
      <c r="R35" s="9" t="s">
        <v>101</v>
      </c>
      <c r="S35" s="12">
        <f>VLOOKUP(O35, '[1]لیست محصولات 1402'!B:F,5,0)</f>
        <v>750</v>
      </c>
      <c r="T35" s="14">
        <f>VLOOKUP(O35, '[1]لیست محصولات 1402'!B:G,6,0)</f>
        <v>8200000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8200000</v>
      </c>
      <c r="Y35" s="17"/>
      <c r="Z35" s="14">
        <f t="shared" si="4"/>
        <v>8200000</v>
      </c>
      <c r="AA35" s="18" t="s">
        <v>78</v>
      </c>
      <c r="AB35" s="13" t="s">
        <v>454</v>
      </c>
      <c r="AC35" s="19" t="s">
        <v>455</v>
      </c>
      <c r="AD35" s="20" t="s">
        <v>104</v>
      </c>
      <c r="AE35" s="19"/>
      <c r="AF35" s="21"/>
      <c r="AG35" s="22" t="str">
        <f t="shared" si="5"/>
        <v>TRUE</v>
      </c>
      <c r="AH35" s="23" t="str">
        <f t="shared" si="6"/>
        <v>تهران قیطریه - بلوار صبا به سمت پل رومی - خ خلیلی - نبش خ خلیلی و سلمان - پ۱۵ - واحد ۷۱  - سید حسن میرنظامی 09331568895</v>
      </c>
    </row>
    <row r="36" spans="1:34" ht="22.35" customHeight="1">
      <c r="A36" s="7"/>
      <c r="B36" s="7"/>
      <c r="C36" s="7"/>
      <c r="D36" s="7"/>
      <c r="E36" s="7"/>
      <c r="F36" s="8"/>
      <c r="G36" s="149">
        <v>20</v>
      </c>
      <c r="H36" s="161">
        <v>52861403101</v>
      </c>
      <c r="I36" s="149" t="s">
        <v>377</v>
      </c>
      <c r="J36" s="9"/>
      <c r="K36" s="11" t="str">
        <f t="shared" ca="1" si="0"/>
        <v/>
      </c>
      <c r="L36" s="159" t="s">
        <v>139</v>
      </c>
      <c r="M36" s="159" t="s">
        <v>457</v>
      </c>
      <c r="N36" s="159" t="s">
        <v>456</v>
      </c>
      <c r="O36" s="9">
        <v>5511.2</v>
      </c>
      <c r="P36" s="9">
        <v>9</v>
      </c>
      <c r="Q36" s="13" t="str">
        <f>VLOOKUP(O36, '[1]لیست محصولات 1402'!B:C,2,0)</f>
        <v>هامبلا | Hambella</v>
      </c>
      <c r="R36" s="9"/>
      <c r="S36" s="12">
        <f>VLOOKUP(O36, '[1]لیست محصولات 1402'!B:F,5,0)</f>
        <v>750</v>
      </c>
      <c r="T36" s="14">
        <f>VLOOKUP(O36, '[1]لیست محصولات 1402'!B:G,6,0)</f>
        <v>11850000</v>
      </c>
      <c r="U36" s="15"/>
      <c r="V36" s="16">
        <f t="shared" si="1"/>
        <v>0</v>
      </c>
      <c r="W36" s="12">
        <f t="shared" si="2"/>
        <v>9</v>
      </c>
      <c r="X36" s="14">
        <f t="shared" si="3"/>
        <v>106650000</v>
      </c>
      <c r="Y36" s="17"/>
      <c r="Z36" s="14">
        <f t="shared" si="4"/>
        <v>106650000</v>
      </c>
      <c r="AA36" s="151" t="s">
        <v>78</v>
      </c>
      <c r="AB36" s="153" t="s">
        <v>458</v>
      </c>
      <c r="AC36" s="155" t="s">
        <v>459</v>
      </c>
      <c r="AD36" s="157"/>
      <c r="AE36" s="19"/>
      <c r="AF36" s="21"/>
      <c r="AG36" s="22" t="str">
        <f t="shared" si="5"/>
        <v>TRUE</v>
      </c>
      <c r="AH36" s="23" t="str">
        <f t="shared" si="6"/>
        <v>تهران لواسان - بلوار امام خمینی - بعد از پمپ بنزین - نبش کوچه پونه دیوا گاردن - محمدرضا اخوان عطار 09128237880</v>
      </c>
    </row>
    <row r="37" spans="1:34" ht="22.35" customHeight="1">
      <c r="A37" s="7"/>
      <c r="B37" s="7"/>
      <c r="C37" s="7"/>
      <c r="D37" s="7"/>
      <c r="E37" s="7"/>
      <c r="F37" s="8"/>
      <c r="G37" s="150"/>
      <c r="H37" s="162"/>
      <c r="I37" s="150"/>
      <c r="J37" s="9"/>
      <c r="K37" s="11" t="str">
        <f t="shared" ca="1" si="0"/>
        <v/>
      </c>
      <c r="L37" s="160"/>
      <c r="M37" s="160"/>
      <c r="N37" s="160"/>
      <c r="O37" s="9">
        <v>5511.11</v>
      </c>
      <c r="P37" s="9">
        <v>4</v>
      </c>
      <c r="Q37" s="69" t="str">
        <f>VLOOKUP(O37, '[1]لیست محصولات 1402'!B:C,2,0)</f>
        <v>هامبلا(رست دمی) | Hambella( Filter Roast)</v>
      </c>
      <c r="R37" s="9"/>
      <c r="S37" s="12">
        <f>VLOOKUP(O37, '[1]لیست محصولات 1402'!B:F,5,0)</f>
        <v>150</v>
      </c>
      <c r="T37" s="14">
        <f>VLOOKUP(O37, '[1]لیست محصولات 1402'!B:G,6,0)</f>
        <v>2500000</v>
      </c>
      <c r="U37" s="15"/>
      <c r="V37" s="16">
        <f t="shared" si="1"/>
        <v>0</v>
      </c>
      <c r="W37" s="12">
        <f t="shared" si="2"/>
        <v>4</v>
      </c>
      <c r="X37" s="14">
        <f t="shared" si="3"/>
        <v>10000000</v>
      </c>
      <c r="Y37" s="17"/>
      <c r="Z37" s="14">
        <f t="shared" si="4"/>
        <v>10000000</v>
      </c>
      <c r="AA37" s="152"/>
      <c r="AB37" s="154"/>
      <c r="AC37" s="156"/>
      <c r="AD37" s="158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>
        <v>21</v>
      </c>
      <c r="H38" s="10">
        <v>52861600101</v>
      </c>
      <c r="I38" s="9" t="s">
        <v>377</v>
      </c>
      <c r="J38" s="9"/>
      <c r="K38" s="11" t="str">
        <f t="shared" ca="1" si="0"/>
        <v/>
      </c>
      <c r="L38" s="12" t="s">
        <v>208</v>
      </c>
      <c r="M38" s="12" t="s">
        <v>460</v>
      </c>
      <c r="N38" s="12" t="s">
        <v>463</v>
      </c>
      <c r="O38" s="9">
        <v>5501.3</v>
      </c>
      <c r="P38" s="9">
        <v>1</v>
      </c>
      <c r="Q38" s="13" t="str">
        <f>VLOOKUP(O38, '[1]لیست محصولات 1402'!B:C,2,0)</f>
        <v>ورتکس | Vortex</v>
      </c>
      <c r="R38" s="9" t="s">
        <v>113</v>
      </c>
      <c r="S38" s="12">
        <f>VLOOKUP(O38, '[1]لیست محصولات 1402'!B:F,5,0)</f>
        <v>4000</v>
      </c>
      <c r="T38" s="14">
        <f>VLOOKUP(O38, '[1]لیست محصولات 1402'!B:G,6,0)</f>
        <v>41600000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41600000</v>
      </c>
      <c r="Y38" s="17"/>
      <c r="Z38" s="14">
        <f t="shared" si="4"/>
        <v>41600000</v>
      </c>
      <c r="AA38" s="18" t="s">
        <v>78</v>
      </c>
      <c r="AB38" s="13" t="s">
        <v>461</v>
      </c>
      <c r="AC38" s="19" t="s">
        <v>462</v>
      </c>
      <c r="AD38" s="20"/>
      <c r="AE38" s="19"/>
      <c r="AF38" s="21"/>
      <c r="AG38" s="22" t="str">
        <f t="shared" si="5"/>
        <v>TRUE</v>
      </c>
      <c r="AH38" s="23" t="str">
        <f t="shared" si="6"/>
        <v>تهران لواسان، میدان نارون، ابتدای جاده افجه کافه و رستوران شاندیز صفدری - احمد صفدری 09155055425</v>
      </c>
    </row>
    <row r="39" spans="1:34" ht="22.35" customHeight="1">
      <c r="A39" s="7"/>
      <c r="B39" s="7"/>
      <c r="C39" s="7"/>
      <c r="D39" s="7"/>
      <c r="E39" s="7"/>
      <c r="F39" s="8"/>
      <c r="G39" s="167">
        <v>22</v>
      </c>
      <c r="H39" s="169" t="s">
        <v>321</v>
      </c>
      <c r="I39" s="167" t="s">
        <v>377</v>
      </c>
      <c r="J39" s="9"/>
      <c r="K39" s="11"/>
      <c r="L39" s="159" t="s">
        <v>467</v>
      </c>
      <c r="M39" s="159" t="s">
        <v>468</v>
      </c>
      <c r="N39" s="159" t="s">
        <v>466</v>
      </c>
      <c r="O39" s="9">
        <v>5518.1</v>
      </c>
      <c r="P39" s="9">
        <v>6</v>
      </c>
      <c r="Q39" s="13" t="str">
        <f>VLOOKUP(O39, '[1]لیست محصولات 1402'!B:C,2,0)</f>
        <v>هوآنکایو | Peru Huancayo</v>
      </c>
      <c r="R39" s="9"/>
      <c r="S39" s="12">
        <f>VLOOKUP(O39, '[1]لیست محصولات 1402'!B:F,5,0)</f>
        <v>150</v>
      </c>
      <c r="T39" s="14">
        <f>VLOOKUP(O39, '[1]لیست محصولات 1402'!B:G,6,0)</f>
        <v>1800000</v>
      </c>
      <c r="U39" s="15"/>
      <c r="V39" s="16">
        <f t="shared" si="1"/>
        <v>0</v>
      </c>
      <c r="W39" s="12">
        <f t="shared" si="2"/>
        <v>6</v>
      </c>
      <c r="X39" s="14">
        <f t="shared" si="3"/>
        <v>10800000</v>
      </c>
      <c r="Y39" s="17"/>
      <c r="Z39" s="14">
        <f t="shared" si="4"/>
        <v>10800000</v>
      </c>
      <c r="AA39" s="151" t="s">
        <v>114</v>
      </c>
      <c r="AB39" s="153" t="s">
        <v>469</v>
      </c>
      <c r="AC39" s="155" t="s">
        <v>470</v>
      </c>
      <c r="AD39" s="157"/>
      <c r="AE39" s="19"/>
      <c r="AF39" s="21"/>
      <c r="AG39" s="22" t="str">
        <f t="shared" si="5"/>
        <v>TRUE</v>
      </c>
      <c r="AH39" s="23" t="str">
        <f t="shared" si="6"/>
        <v>البرز کرج - جهانشهر بلوار بهارستان نبش کوچه ارکیده  کافه کنله - حسام ایزدخواه 09307034918</v>
      </c>
    </row>
    <row r="40" spans="1:34" ht="22.35" customHeight="1">
      <c r="A40" s="7"/>
      <c r="B40" s="7"/>
      <c r="C40" s="7"/>
      <c r="D40" s="7"/>
      <c r="E40" s="7"/>
      <c r="F40" s="8"/>
      <c r="G40" s="168"/>
      <c r="H40" s="170"/>
      <c r="I40" s="168"/>
      <c r="J40" s="9"/>
      <c r="K40" s="11" t="str">
        <f t="shared" ca="1" si="0"/>
        <v/>
      </c>
      <c r="L40" s="160"/>
      <c r="M40" s="160"/>
      <c r="N40" s="160"/>
      <c r="O40" s="9">
        <v>5501.1</v>
      </c>
      <c r="P40" s="9">
        <v>6</v>
      </c>
      <c r="Q40" s="13" t="str">
        <f>VLOOKUP(O40, '[1]لیست محصولات 1402'!B:C,2,0)</f>
        <v>ورتکس | Vortex</v>
      </c>
      <c r="R40" s="9"/>
      <c r="S40" s="12">
        <f>VLOOKUP(O40, '[1]لیست محصولات 1402'!B:F,5,0)</f>
        <v>150</v>
      </c>
      <c r="T40" s="14">
        <f>VLOOKUP(O40, '[1]لیست محصولات 1402'!B:G,6,0)</f>
        <v>1750000</v>
      </c>
      <c r="U40" s="15"/>
      <c r="V40" s="16">
        <f t="shared" si="1"/>
        <v>0</v>
      </c>
      <c r="W40" s="12">
        <f t="shared" si="2"/>
        <v>6</v>
      </c>
      <c r="X40" s="14">
        <f t="shared" si="3"/>
        <v>10500000</v>
      </c>
      <c r="Y40" s="17"/>
      <c r="Z40" s="14">
        <f t="shared" si="4"/>
        <v>10500000</v>
      </c>
      <c r="AA40" s="152"/>
      <c r="AB40" s="154"/>
      <c r="AC40" s="156"/>
      <c r="AD40" s="158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66">
        <v>23</v>
      </c>
      <c r="H41" s="67"/>
      <c r="I41" s="66" t="s">
        <v>377</v>
      </c>
      <c r="J41" s="9"/>
      <c r="K41" s="11" t="str">
        <f t="shared" ca="1" si="0"/>
        <v/>
      </c>
      <c r="L41" s="12"/>
      <c r="M41" s="12" t="s">
        <v>76</v>
      </c>
      <c r="N41" s="12" t="s">
        <v>471</v>
      </c>
      <c r="O41" s="9">
        <v>5501.3</v>
      </c>
      <c r="P41" s="9">
        <v>6</v>
      </c>
      <c r="Q41" s="13" t="str">
        <f>VLOOKUP(O41, '[1]لیست محصولات 1402'!B:C,2,0)</f>
        <v>ورتکس | Vortex</v>
      </c>
      <c r="R41" s="9"/>
      <c r="S41" s="12">
        <f>VLOOKUP(O41, '[1]لیست محصولات 1402'!B:F,5,0)</f>
        <v>4000</v>
      </c>
      <c r="T41" s="14">
        <f>VLOOKUP(O41, '[1]لیست محصولات 1402'!B:G,6,0)</f>
        <v>41600000</v>
      </c>
      <c r="U41" s="15"/>
      <c r="V41" s="16">
        <f t="shared" si="1"/>
        <v>0</v>
      </c>
      <c r="W41" s="12">
        <f t="shared" si="2"/>
        <v>6</v>
      </c>
      <c r="X41" s="14">
        <f t="shared" si="3"/>
        <v>249600000</v>
      </c>
      <c r="Y41" s="17"/>
      <c r="Z41" s="14">
        <f t="shared" si="4"/>
        <v>249600000</v>
      </c>
      <c r="AA41" s="18" t="s">
        <v>78</v>
      </c>
      <c r="AB41" s="13" t="s">
        <v>70</v>
      </c>
      <c r="AC41" s="19" t="s">
        <v>79</v>
      </c>
      <c r="AD41" s="20"/>
      <c r="AE41" s="19"/>
      <c r="AF41" s="21"/>
      <c r="AG41" s="22" t="str">
        <f t="shared" si="5"/>
        <v>TRUE</v>
      </c>
      <c r="AH41" s="23" t="str">
        <f t="shared" si="6"/>
        <v>تهران - کافه بیکری کروسان روشا -  حجتی 09373955769</v>
      </c>
    </row>
    <row r="42" spans="1:34" ht="22.35" customHeight="1">
      <c r="A42" s="7"/>
      <c r="B42" s="7"/>
      <c r="C42" s="7"/>
      <c r="D42" s="7"/>
      <c r="E42" s="7"/>
      <c r="F42" s="8"/>
      <c r="G42" s="167">
        <v>24</v>
      </c>
      <c r="H42" s="169" t="s">
        <v>374</v>
      </c>
      <c r="I42" s="167" t="s">
        <v>377</v>
      </c>
      <c r="J42" s="9"/>
      <c r="K42" s="11" t="str">
        <f t="shared" ca="1" si="0"/>
        <v/>
      </c>
      <c r="L42" s="159" t="s">
        <v>472</v>
      </c>
      <c r="M42" s="159" t="s">
        <v>473</v>
      </c>
      <c r="N42" s="159"/>
      <c r="O42" s="9">
        <v>5518.1</v>
      </c>
      <c r="P42" s="9">
        <v>1</v>
      </c>
      <c r="Q42" s="13" t="str">
        <f>VLOOKUP(O42, '[1]لیست محصولات 1402'!B:C,2,0)</f>
        <v>هوآنکایو | Peru Huancayo</v>
      </c>
      <c r="R42" s="9"/>
      <c r="S42" s="12">
        <f>VLOOKUP(O42, '[1]لیست محصولات 1402'!B:F,5,0)</f>
        <v>150</v>
      </c>
      <c r="T42" s="14">
        <f>VLOOKUP(O42, '[1]لیست محصولات 1402'!B:G,6,0)</f>
        <v>1800000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1800000</v>
      </c>
      <c r="Y42" s="17"/>
      <c r="Z42" s="14">
        <f t="shared" si="4"/>
        <v>1800000</v>
      </c>
      <c r="AA42" s="151" t="s">
        <v>78</v>
      </c>
      <c r="AB42" s="153" t="s">
        <v>474</v>
      </c>
      <c r="AC42" s="155" t="s">
        <v>475</v>
      </c>
      <c r="AD42" s="157" t="s">
        <v>104</v>
      </c>
      <c r="AE42" s="19"/>
      <c r="AF42" s="21"/>
      <c r="AG42" s="22" t="str">
        <f t="shared" si="5"/>
        <v>TRUE</v>
      </c>
      <c r="AH42" s="23" t="str">
        <f t="shared" si="6"/>
        <v>تهران نازی آباد میدان بازار دوم خیابان نیکنام شمالی خیابان فاطمی شرقی پلاک ۴۵  - حسن طرح ساز 09123586798</v>
      </c>
    </row>
    <row r="43" spans="1:34" ht="22.35" customHeight="1">
      <c r="A43" s="7"/>
      <c r="B43" s="7"/>
      <c r="C43" s="7"/>
      <c r="D43" s="7"/>
      <c r="E43" s="7"/>
      <c r="F43" s="8"/>
      <c r="G43" s="168"/>
      <c r="H43" s="170"/>
      <c r="I43" s="168"/>
      <c r="J43" s="9"/>
      <c r="K43" s="11" t="str">
        <f t="shared" ca="1" si="0"/>
        <v/>
      </c>
      <c r="L43" s="160"/>
      <c r="M43" s="160"/>
      <c r="N43" s="160"/>
      <c r="O43" s="9">
        <v>5511.11</v>
      </c>
      <c r="P43" s="9">
        <v>1</v>
      </c>
      <c r="Q43" s="69" t="str">
        <f>VLOOKUP(O43, '[1]لیست محصولات 1402'!B:C,2,0)</f>
        <v>هامبلا(رست دمی) | Hambella( Filter Roast)</v>
      </c>
      <c r="R43" s="9"/>
      <c r="S43" s="12">
        <f>VLOOKUP(O43, '[1]لیست محصولات 1402'!B:F,5,0)</f>
        <v>150</v>
      </c>
      <c r="T43" s="14">
        <f>VLOOKUP(O43, '[1]لیست محصولات 1402'!B:G,6,0)</f>
        <v>2500000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2500000</v>
      </c>
      <c r="Y43" s="17"/>
      <c r="Z43" s="14">
        <f t="shared" si="4"/>
        <v>2500000</v>
      </c>
      <c r="AA43" s="152"/>
      <c r="AB43" s="154"/>
      <c r="AC43" s="156"/>
      <c r="AD43" s="158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66">
        <v>25</v>
      </c>
      <c r="H44" s="67"/>
      <c r="I44" s="66" t="s">
        <v>377</v>
      </c>
      <c r="J44" s="9"/>
      <c r="K44" s="11" t="str">
        <f t="shared" ca="1" si="0"/>
        <v/>
      </c>
      <c r="L44" s="12" t="s">
        <v>499</v>
      </c>
      <c r="M44" s="12" t="s">
        <v>500</v>
      </c>
      <c r="N44" s="12" t="s">
        <v>498</v>
      </c>
      <c r="O44" s="9">
        <v>5511.2</v>
      </c>
      <c r="P44" s="9">
        <v>6</v>
      </c>
      <c r="Q44" s="13" t="str">
        <f>VLOOKUP(O44, '[1]لیست محصولات 1402'!B:C,2,0)</f>
        <v>هامبلا | Hambella</v>
      </c>
      <c r="R44" s="9"/>
      <c r="S44" s="12">
        <f>VLOOKUP(O44, '[1]لیست محصولات 1402'!B:F,5,0)</f>
        <v>750</v>
      </c>
      <c r="T44" s="14">
        <f>VLOOKUP(O44, '[1]لیست محصولات 1402'!B:G,6,0)</f>
        <v>11850000</v>
      </c>
      <c r="U44" s="15"/>
      <c r="V44" s="16">
        <f t="shared" si="1"/>
        <v>0</v>
      </c>
      <c r="W44" s="12">
        <f t="shared" si="2"/>
        <v>6</v>
      </c>
      <c r="X44" s="14">
        <f t="shared" si="3"/>
        <v>71100000</v>
      </c>
      <c r="Y44" s="17"/>
      <c r="Z44" s="14">
        <f t="shared" si="4"/>
        <v>71100000</v>
      </c>
      <c r="AA44" s="18" t="s">
        <v>78</v>
      </c>
      <c r="AB44" s="13" t="s">
        <v>70</v>
      </c>
      <c r="AC44" s="19" t="s">
        <v>501</v>
      </c>
      <c r="AD44" s="20"/>
      <c r="AE44" s="68" t="s">
        <v>502</v>
      </c>
      <c r="AF44" s="21"/>
      <c r="AG44" s="22" t="str">
        <f t="shared" si="5"/>
        <v>TRUE</v>
      </c>
      <c r="AH44" s="23" t="str">
        <f t="shared" si="6"/>
        <v>تهران - کافه سدل روم - میرحسام الدین شوشتری 09363562764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12</v>
      </c>
      <c r="AI240" s="56">
        <f t="shared" si="19"/>
        <v>0</v>
      </c>
      <c r="AJ240" s="57">
        <f>AH240-AI240</f>
        <v>12</v>
      </c>
      <c r="AK240" s="58">
        <f t="shared" si="23"/>
        <v>1.8</v>
      </c>
      <c r="AL240" s="59">
        <f>AO240+AQ240-[2]Sheet1!$AH241</f>
        <v>0</v>
      </c>
      <c r="AM240" s="59">
        <f t="shared" si="25"/>
        <v>-12</v>
      </c>
      <c r="AN240" s="58">
        <f t="shared" si="21"/>
        <v>0</v>
      </c>
      <c r="AO240" s="59"/>
      <c r="AP240" s="58">
        <f t="shared" si="22"/>
        <v>-1.8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11</v>
      </c>
      <c r="AI242" s="56">
        <f t="shared" si="19"/>
        <v>0</v>
      </c>
      <c r="AJ242" s="57">
        <f t="shared" si="27"/>
        <v>11</v>
      </c>
      <c r="AK242" s="58">
        <f t="shared" ref="AK242:AK267" si="28">AH242*AG242/1000</f>
        <v>44</v>
      </c>
      <c r="AL242" s="59">
        <f>AO242+AQ242-[2]Sheet1!$AH243</f>
        <v>0</v>
      </c>
      <c r="AM242" s="59">
        <f t="shared" si="25"/>
        <v>-11</v>
      </c>
      <c r="AN242" s="58">
        <f t="shared" si="21"/>
        <v>0</v>
      </c>
      <c r="AO242" s="59"/>
      <c r="AP242" s="58">
        <f t="shared" si="2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24</v>
      </c>
      <c r="AI252" s="56">
        <f t="shared" si="19"/>
        <v>0</v>
      </c>
      <c r="AJ252" s="57">
        <f t="shared" si="27"/>
        <v>24</v>
      </c>
      <c r="AK252" s="58">
        <f t="shared" si="28"/>
        <v>18</v>
      </c>
      <c r="AL252" s="59">
        <f>AO252+AQ252-[2]Sheet1!$AH253</f>
        <v>0</v>
      </c>
      <c r="AM252" s="59">
        <f t="shared" si="25"/>
        <v>-24</v>
      </c>
      <c r="AN252" s="58">
        <f t="shared" si="21"/>
        <v>0</v>
      </c>
      <c r="AO252" s="59"/>
      <c r="AP252" s="58">
        <f t="shared" si="22"/>
        <v>-18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16</v>
      </c>
      <c r="AI253" s="56">
        <f t="shared" si="19"/>
        <v>0</v>
      </c>
      <c r="AJ253" s="57">
        <f t="shared" si="27"/>
        <v>16</v>
      </c>
      <c r="AK253" s="58">
        <f t="shared" si="28"/>
        <v>2.4</v>
      </c>
      <c r="AL253" s="59">
        <f>AO253+AQ253-[2]Sheet1!$AH254</f>
        <v>0</v>
      </c>
      <c r="AM253" s="59">
        <f t="shared" si="25"/>
        <v>-16</v>
      </c>
      <c r="AN253" s="58">
        <f t="shared" si="21"/>
        <v>0</v>
      </c>
      <c r="AO253" s="59"/>
      <c r="AP253" s="58">
        <f t="shared" si="22"/>
        <v>-2.4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11</v>
      </c>
      <c r="AI259" s="56">
        <f t="shared" si="19"/>
        <v>0</v>
      </c>
      <c r="AJ259" s="57">
        <f t="shared" si="27"/>
        <v>11</v>
      </c>
      <c r="AK259" s="58">
        <f t="shared" si="28"/>
        <v>1.65</v>
      </c>
      <c r="AL259" s="59">
        <f>AO259+AQ259-[2]Sheet1!$AH260</f>
        <v>0</v>
      </c>
      <c r="AM259" s="59">
        <f t="shared" si="25"/>
        <v>-11</v>
      </c>
      <c r="AN259" s="58">
        <f t="shared" si="21"/>
        <v>0</v>
      </c>
      <c r="AO259" s="59"/>
      <c r="AP259" s="58">
        <f t="shared" si="22"/>
        <v>-1.65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10</v>
      </c>
      <c r="AI260" s="56">
        <f t="shared" si="19"/>
        <v>0</v>
      </c>
      <c r="AJ260" s="57">
        <f t="shared" si="27"/>
        <v>10</v>
      </c>
      <c r="AK260" s="58">
        <f t="shared" si="28"/>
        <v>7.5</v>
      </c>
      <c r="AL260" s="59">
        <f>AO260+AQ260-[2]Sheet1!$AH261</f>
        <v>0</v>
      </c>
      <c r="AM260" s="59">
        <f t="shared" si="25"/>
        <v>-10</v>
      </c>
      <c r="AN260" s="58">
        <f t="shared" si="21"/>
        <v>0</v>
      </c>
      <c r="AO260" s="59"/>
      <c r="AP260" s="58">
        <f t="shared" si="22"/>
        <v>-7.5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2</v>
      </c>
      <c r="AI261" s="56">
        <f t="shared" si="19"/>
        <v>0</v>
      </c>
      <c r="AJ261" s="57">
        <f t="shared" si="27"/>
        <v>2</v>
      </c>
      <c r="AK261" s="58">
        <f t="shared" si="28"/>
        <v>8</v>
      </c>
      <c r="AL261" s="59">
        <f>AO261+AQ261-[2]Sheet1!$AH262</f>
        <v>0</v>
      </c>
      <c r="AM261" s="59">
        <f t="shared" si="25"/>
        <v>-2</v>
      </c>
      <c r="AN261" s="58">
        <f t="shared" si="21"/>
        <v>0</v>
      </c>
      <c r="AO261" s="59"/>
      <c r="AP261" s="58">
        <f t="shared" si="22"/>
        <v>-8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25">
    <mergeCell ref="AE3:AE6"/>
    <mergeCell ref="AD3:AD6"/>
    <mergeCell ref="AC3:AC6"/>
    <mergeCell ref="AB3:AB6"/>
    <mergeCell ref="AA3:AA6"/>
    <mergeCell ref="A1:B1"/>
    <mergeCell ref="C1:D1"/>
    <mergeCell ref="E1:F1"/>
    <mergeCell ref="U1:V1"/>
    <mergeCell ref="N3:N6"/>
    <mergeCell ref="M3:M6"/>
    <mergeCell ref="L3:L6"/>
    <mergeCell ref="I3:I6"/>
    <mergeCell ref="H3:H6"/>
    <mergeCell ref="G3:G6"/>
    <mergeCell ref="G7:G8"/>
    <mergeCell ref="AA7:AA8"/>
    <mergeCell ref="AD7:AD8"/>
    <mergeCell ref="AC7:AC8"/>
    <mergeCell ref="AB7:AB8"/>
    <mergeCell ref="N7:N8"/>
    <mergeCell ref="M7:M8"/>
    <mergeCell ref="L7:L8"/>
    <mergeCell ref="I7:I8"/>
    <mergeCell ref="H7:H8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G20:G21"/>
    <mergeCell ref="AA20:AA21"/>
    <mergeCell ref="AB20:AB21"/>
    <mergeCell ref="AC20:AC21"/>
    <mergeCell ref="AD20:AD21"/>
    <mergeCell ref="N20:N21"/>
    <mergeCell ref="M20:M21"/>
    <mergeCell ref="L20:L21"/>
    <mergeCell ref="I20:I21"/>
    <mergeCell ref="H20:H21"/>
    <mergeCell ref="M22:M23"/>
    <mergeCell ref="L22:L23"/>
    <mergeCell ref="I22:I23"/>
    <mergeCell ref="H22:H23"/>
    <mergeCell ref="G22:G23"/>
    <mergeCell ref="AB22:AB23"/>
    <mergeCell ref="AA22:AA23"/>
    <mergeCell ref="AC22:AC23"/>
    <mergeCell ref="AD22:AD23"/>
    <mergeCell ref="N22:N23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6:G28"/>
    <mergeCell ref="AD26:AD28"/>
    <mergeCell ref="AC26:AC28"/>
    <mergeCell ref="AB26:AB28"/>
    <mergeCell ref="AA26:AA28"/>
    <mergeCell ref="N26:N28"/>
    <mergeCell ref="M26:M28"/>
    <mergeCell ref="L26:L28"/>
    <mergeCell ref="I26:I28"/>
    <mergeCell ref="H26:H28"/>
    <mergeCell ref="AD29:AD33"/>
    <mergeCell ref="AC29:AC33"/>
    <mergeCell ref="AB29:AB33"/>
    <mergeCell ref="AA29:AA33"/>
    <mergeCell ref="G29:G33"/>
    <mergeCell ref="H29:H33"/>
    <mergeCell ref="I29:I33"/>
    <mergeCell ref="L29:L33"/>
    <mergeCell ref="M29:M33"/>
    <mergeCell ref="N29:N33"/>
    <mergeCell ref="M36:M37"/>
    <mergeCell ref="L36:L37"/>
    <mergeCell ref="I36:I37"/>
    <mergeCell ref="H36:H37"/>
    <mergeCell ref="G36:G37"/>
    <mergeCell ref="AB36:AB37"/>
    <mergeCell ref="AA36:AA37"/>
    <mergeCell ref="AD36:AD37"/>
    <mergeCell ref="AC36:AC37"/>
    <mergeCell ref="N36:N37"/>
    <mergeCell ref="G39:G40"/>
    <mergeCell ref="AA39:AA40"/>
    <mergeCell ref="AB39:AB40"/>
    <mergeCell ref="AC39:AC40"/>
    <mergeCell ref="AD39:AD40"/>
    <mergeCell ref="N39:N40"/>
    <mergeCell ref="M39:M40"/>
    <mergeCell ref="L39:L40"/>
    <mergeCell ref="I39:I40"/>
    <mergeCell ref="H39:H40"/>
    <mergeCell ref="G42:G43"/>
    <mergeCell ref="AD42:AD43"/>
    <mergeCell ref="AC42:AC43"/>
    <mergeCell ref="AB42:AB43"/>
    <mergeCell ref="AA42:AA43"/>
    <mergeCell ref="N42:N43"/>
    <mergeCell ref="M42:M43"/>
    <mergeCell ref="L42:L43"/>
    <mergeCell ref="I42:I43"/>
    <mergeCell ref="H42:H43"/>
  </mergeCells>
  <conditionalFormatting sqref="G2:J3 AD2:AD3 Z2:Z200 J4:J200 AD7 AD9:AD10 G12:I15 AD12:AD15 G17:I20 AD17:AD20 G22:I22 AD22 G24:I24 AD24 G26:I26 AD26 G29:I29 AD29 G34:I36 AD34:AD36 G38:I39 AD38:AD39 G41:I42 AD41:AD42 G44:I200 AD44:AD200">
    <cfRule type="expression" dxfId="166" priority="63">
      <formula>$A2</formula>
    </cfRule>
    <cfRule type="expression" dxfId="165" priority="65">
      <formula>$E2</formula>
    </cfRule>
  </conditionalFormatting>
  <conditionalFormatting sqref="K2:Z2 G2:J3 AA2:AF3 Q3:Z200 J4:J200 AA7:AF7 AA9:AF10 G12:I15 AA12:AF15 G17:I20 AA17:AF20 G22:I22 AA22:AF22 G24:I24 AA24:AF24 G26:I26 AA26:AF26 G29:I29 AA29:AF29 G34:I36 AA34:AF36 G38:I39 AA38:AF39 G41:I42 AA41:AF42 G44:I200 AA44:AF200 K3:P3 AF4:AF6 K4:K11 O4:P11 H7 AE8:AF8 H9:H10 AE11:AF11 K12:P15 K16 O16:P16 AE16:AF16 K17:P20 K21 O21:P21 AE21:AF21 K22:P22 K23 O23:P23 AE23:AF23 K24:P24 K25 O25:P25 AE25:AF25 K26:P26 K27:K28 O27:P28 AE27:AF28 K29:P29 K30:K33 O30:P33 AE30:AF33 K34:P36 K37 O37:P37 AE37:AF37 K38:P39 K40 O40:P40 AE40:AF40 K41:P42 K43 O43:P43 AE43:AF43 K44:P200">
    <cfRule type="expression" dxfId="164" priority="64">
      <formula>$C2</formula>
    </cfRule>
  </conditionalFormatting>
  <conditionalFormatting sqref="W2:W200">
    <cfRule type="expression" dxfId="16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{B3A4508D-9615-4499-9FD9-160775B26694}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{CA80363A-64C2-40AA-9A93-13F7076BF41A}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{01DD320B-AA27-47CD-9D85-BDF59BAA3A8B}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{01028182-156F-4905-87EE-8930A2B6AE64}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{1E5F73E6-144F-4645-8F5E-CD1A9505839C}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{8F076745-6EB8-4E97-8B1E-0DD3AF1CDCCC}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{B92EDC83-E283-4C51-8C99-B1958392CE2B}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{71A01F9B-7F54-4C32-B215-EB25547A6070}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{3AA0FFCB-05D9-44BB-987C-DB1CC0BE58D7}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{7CD00C81-9BEE-4DF0-A099-296FE4617F17}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{91EAAF4B-1047-4A5B-8EC5-3B95F66040B7}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{45D918FB-D2EB-4139-9B21-3E109FA16E84}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{04376BE0-1E44-4799-93C2-A52156EBA34F}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{FB3B8991-E2F1-4EEB-90CA-5E55841ED958}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{B69AD8EE-FDC7-4B38-BCFF-16E51DBF7528}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{633D5A7C-9CCB-4A6C-A022-CC53E712F1AC}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{70F50E86-0DE4-4266-B721-AAD01BD83928}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{09222A62-473A-47F6-9512-7F89D1D1E08B}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{FD6801F6-8457-4443-87D7-BCBE46B1AC11}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{8AEC922A-0FBB-48DE-91DB-99220497B400}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{3B10A35F-F047-4E7A-B5C2-1859508D8FBF}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{28AD1BE1-CEC8-4D0E-B23A-DBF7E99FE500}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{B476962B-3772-423B-9801-E7C95730E389}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{1DEE89E5-5BAD-43EB-8DA6-9C475262817A}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{03C1AD48-4BE2-46F9-8032-B8A3B228BE9E}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{A76C9D80-F7EA-4901-8544-D247AE9A0133}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{EF2A2098-AEBB-4DA9-8854-DB69EA2CFFBF}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{F00D5FFC-A0B6-455E-84DF-44FF5B877FE4}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{4C6ACC77-ED8F-437A-97D0-37CFBE697E26}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{59C34654-A513-4B52-9A17-703B0B89383B}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{B16FFB33-7EEE-4AE8-B57C-01AAF86A6CDC}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{A2B54FE4-9FB0-407E-9EED-CBE774658CF6}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{E130F581-CCB3-449C-BF65-2FE13F5E36A2}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{557B6173-C544-41A4-B760-CDB00F5DBC65}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{8472F8D1-F85E-4C84-A646-989B71D2EEE1}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{26C4E320-5D4E-41A2-BADE-336CC14FCE56}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{617D31E3-D027-4CA1-9E19-AB5F95856CC6}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{8C1496EB-1EFB-489F-B9FB-A72F1A7803DB}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{12FE8EDA-FC9D-4D22-9366-554EC49EEE2E}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{8E94A5BC-5D55-4B02-85DC-97CB1583A96D}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{D178C601-D67B-496C-B8E5-0086E9924D44}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{5E37FB26-E6F8-4CDA-BA6B-110FDF71C219}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{2E834B89-F890-4CB5-9E57-B9BF6A677DA5}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{90C4901B-D864-4846-9BEE-07F941296DA2}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{49D09C4C-5574-4377-AC65-8BBF1CD20F6A}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{CF019FCB-D825-413E-9738-1218AB42F7EF}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{BFB6F08D-197F-4406-A698-7EA711ACA9B4}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{B6A7E6C4-E1F5-441F-BB51-A809122461AF}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{0724D6E4-18E1-426E-A1BB-D4334A662EBF}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{0BA73C0B-5815-4B3B-BE27-C8FCEC364767}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{ACEB7CFE-FF6B-43B7-930F-CCF14B3B591D}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{EA4668E9-0CA6-495F-BB6E-62E8E24AF996}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{072B8543-AFF1-4D01-95D9-62325DEDBA3C}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{5A259DE9-F415-4AE0-B505-89FCC7920A47}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{7CB4C049-8259-4F7F-8B60-9ACE76C53BA2}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{051933D1-C96A-4F1A-A99F-5479B41FD5FF}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{58E5DEA0-C84F-491B-B5A8-860E0C94FDC2}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{379285DB-E6A0-437B-970B-291168061C70}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{3085CBF3-718E-40F7-98F4-5F4F1CA434C7}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{A31359CA-4F49-486B-B38B-4CAFB13FB0BD}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{5D5D4ACD-5B13-4140-9716-0AF1C4EDDB8C}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508D-9615-4499-9FD9-160775B2669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A80363A-64C2-40AA-9A93-13F7076BF41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1DD320B-AA27-47CD-9D85-BDF59BAA3A8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1028182-156F-4905-87EE-8930A2B6AE6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E5F73E6-144F-4645-8F5E-CD1A9505839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F076745-6EB8-4E97-8B1E-0DD3AF1CDCC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92EDC83-E283-4C51-8C99-B1958392CE2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1A01F9B-7F54-4C32-B215-EB25547A607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AA0FFCB-05D9-44BB-987C-DB1CC0BE58D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CD00C81-9BEE-4DF0-A099-296FE4617F1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1EAAF4B-1047-4A5B-8EC5-3B95F66040B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5D918FB-D2EB-4139-9B21-3E109FA16E8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4376BE0-1E44-4799-93C2-A52156EBA34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B3B8991-E2F1-4EEB-90CA-5E55841ED95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9AD8EE-FDC7-4B38-BCFF-16E51DBF752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33D5A7C-9CCB-4A6C-A022-CC53E712F1A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0F50E86-0DE4-4266-B721-AAD01BD8392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9222A62-473A-47F6-9512-7F89D1D1E08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D6801F6-8457-4443-87D7-BCBE46B1AC1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AEC922A-0FBB-48DE-91DB-99220497B40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B10A35F-F047-4E7A-B5C2-1859508D8FB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8AD1BE1-CEC8-4D0E-B23A-DBF7E99FE50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476962B-3772-423B-9801-E7C95730E38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DEE89E5-5BAD-43EB-8DA6-9C475262817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3C1AD48-4BE2-46F9-8032-B8A3B228BE9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76C9D80-F7EA-4901-8544-D247AE9A013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F2A2098-AEBB-4DA9-8854-DB69EA2CFFB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00D5FFC-A0B6-455E-84DF-44FF5B877FE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C6ACC77-ED8F-437A-97D0-37CFBE697E2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9C34654-A513-4B52-9A17-703B0B89383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16FFB33-7EEE-4AE8-B57C-01AAF86A6CD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2B54FE4-9FB0-407E-9EED-CBE774658CF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130F581-CCB3-449C-BF65-2FE13F5E36A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57B6173-C544-41A4-B760-CDB00F5DBC6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472F8D1-F85E-4C84-A646-989B71D2EEE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26C4E320-5D4E-41A2-BADE-336CC14FCE5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17D31E3-D027-4CA1-9E19-AB5F95856CC6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C1496EB-1EFB-489F-B9FB-A72F1A7803D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2FE8EDA-FC9D-4D22-9366-554EC49EEE2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E94A5BC-5D55-4B02-85DC-97CB1583A96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178C601-D67B-496C-B8E5-0086E9924D4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E37FB26-E6F8-4CDA-BA6B-110FDF71C21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834B89-F890-4CB5-9E57-B9BF6A677DA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0C4901B-D864-4846-9BEE-07F941296DA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9D09C4C-5574-4377-AC65-8BBF1CD20F6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F019FCB-D825-413E-9738-1218AB42F7E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FB6F08D-197F-4406-A698-7EA711ACA9B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6A7E6C4-E1F5-441F-BB51-A809122461A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724D6E4-18E1-426E-A1BB-D4334A662EB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BA73C0B-5815-4B3B-BE27-C8FCEC36476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CEB7CFE-FF6B-43B7-930F-CCF14B3B591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A4668E9-0CA6-495F-BB6E-62E8E24AF99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72B8543-AFF1-4D01-95D9-62325DEDBA3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A259DE9-F415-4AE0-B505-89FCC7920A4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CB4C049-8259-4F7F-8B60-9ACE76C53BA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51933D1-C96A-4F1A-A99F-5479B41FD5F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8E5DEA0-C84F-491B-B5A8-860E0C94FDC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79285DB-E6A0-437B-970B-291168061C7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085CBF3-718E-40F7-98F4-5F4F1CA434C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31359CA-4F49-486B-B38B-4CAFB13FB0B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D5D4ACD-5B13-4140-9716-0AF1C4EDDB8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0712-AE13-43F0-A526-FE48122CE510}">
  <dimension ref="A1:AR267"/>
  <sheetViews>
    <sheetView rightToLeft="1" topLeftCell="G22" zoomScale="70" zoomScaleNormal="70" workbookViewId="0">
      <selection activeCell="L36" sqref="L36:L37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6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1.33203125" style="24" bestFit="1" customWidth="1"/>
    <col min="28" max="28" width="103.10937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32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49">
        <v>1</v>
      </c>
      <c r="H2" s="161">
        <v>52862906501</v>
      </c>
      <c r="I2" s="149" t="s">
        <v>377</v>
      </c>
      <c r="J2" s="9"/>
      <c r="K2" s="11" t="str">
        <f t="shared" ref="K2:K65" ca="1" si="0">IF(C2, TODAY(), "" )</f>
        <v/>
      </c>
      <c r="L2" s="159" t="s">
        <v>487</v>
      </c>
      <c r="M2" s="159" t="s">
        <v>488</v>
      </c>
      <c r="N2" s="159"/>
      <c r="O2" s="9">
        <v>5518.1</v>
      </c>
      <c r="P2" s="9">
        <v>1</v>
      </c>
      <c r="Q2" s="13" t="str">
        <f>VLOOKUP(O2, '[1]لیست محصولات 1402'!B:C,2,0)</f>
        <v>هوآنکایو | Peru Huancayo</v>
      </c>
      <c r="R2" s="9"/>
      <c r="S2" s="12">
        <f>VLOOKUP(O2, '[1]لیست محصولات 1402'!B:F,5,0)</f>
        <v>150</v>
      </c>
      <c r="T2" s="14">
        <f>VLOOKUP(O2, '[1]لیست محصولات 1402'!B:G,6,0)</f>
        <v>1800000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1800000</v>
      </c>
      <c r="Y2" s="17"/>
      <c r="Z2" s="14">
        <f t="shared" ref="Z2:Z65" si="4">X2-Y2</f>
        <v>1800000</v>
      </c>
      <c r="AA2" s="151" t="s">
        <v>310</v>
      </c>
      <c r="AB2" s="153" t="s">
        <v>489</v>
      </c>
      <c r="AC2" s="155" t="s">
        <v>490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آذربایجان شرقی تبریز - منظریه- خیابان ششم منظریه- پلاک ۹۹- طبقه ۲  - فرزانه معصومی 09127435845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0"/>
      <c r="H3" s="181"/>
      <c r="I3" s="180"/>
      <c r="J3" s="9"/>
      <c r="K3" s="11" t="str">
        <f t="shared" ca="1" si="0"/>
        <v/>
      </c>
      <c r="L3" s="178"/>
      <c r="M3" s="178"/>
      <c r="N3" s="178"/>
      <c r="O3" s="9">
        <v>5511.1</v>
      </c>
      <c r="P3" s="9">
        <v>1</v>
      </c>
      <c r="Q3" s="13" t="str">
        <f>VLOOKUP(O3, '[1]لیست محصولات 1402'!B:C,2,0)</f>
        <v>هامبلا | Hambella</v>
      </c>
      <c r="R3" s="9"/>
      <c r="S3" s="12">
        <f>VLOOKUP(O3, '[1]لیست محصولات 1402'!B:F,5,0)</f>
        <v>150</v>
      </c>
      <c r="T3" s="14">
        <f>VLOOKUP(O3, '[1]لیست محصولات 1402'!B:G,6,0)</f>
        <v>2500000</v>
      </c>
      <c r="U3" s="15"/>
      <c r="V3" s="16">
        <f t="shared" si="1"/>
        <v>0</v>
      </c>
      <c r="W3" s="12">
        <f t="shared" si="2"/>
        <v>1</v>
      </c>
      <c r="X3" s="14">
        <f t="shared" si="3"/>
        <v>2500000</v>
      </c>
      <c r="Y3" s="17"/>
      <c r="Z3" s="14">
        <f t="shared" si="4"/>
        <v>2500000</v>
      </c>
      <c r="AA3" s="177"/>
      <c r="AB3" s="176"/>
      <c r="AC3" s="175"/>
      <c r="AD3" s="174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0"/>
      <c r="H4" s="181"/>
      <c r="I4" s="180"/>
      <c r="J4" s="9"/>
      <c r="K4" s="11" t="str">
        <f t="shared" ca="1" si="0"/>
        <v/>
      </c>
      <c r="L4" s="178"/>
      <c r="M4" s="178"/>
      <c r="N4" s="178"/>
      <c r="O4" s="9">
        <v>5501.1</v>
      </c>
      <c r="P4" s="9">
        <v>1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150</v>
      </c>
      <c r="T4" s="14">
        <f>VLOOKUP(O4, '[1]لیست محصولات 1402'!B:G,6,0)</f>
        <v>1750000</v>
      </c>
      <c r="U4" s="15"/>
      <c r="V4" s="16">
        <f t="shared" si="1"/>
        <v>0</v>
      </c>
      <c r="W4" s="12">
        <f t="shared" si="2"/>
        <v>1</v>
      </c>
      <c r="X4" s="14">
        <f t="shared" si="3"/>
        <v>1750000</v>
      </c>
      <c r="Y4" s="17"/>
      <c r="Z4" s="14">
        <f t="shared" si="4"/>
        <v>1750000</v>
      </c>
      <c r="AA4" s="177"/>
      <c r="AB4" s="176"/>
      <c r="AC4" s="175"/>
      <c r="AD4" s="17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0"/>
      <c r="H5" s="162"/>
      <c r="I5" s="150"/>
      <c r="J5" s="9"/>
      <c r="K5" s="11" t="str">
        <f t="shared" ca="1" si="0"/>
        <v/>
      </c>
      <c r="L5" s="160"/>
      <c r="M5" s="160"/>
      <c r="N5" s="160"/>
      <c r="O5" s="9">
        <v>1127.0999999999999</v>
      </c>
      <c r="P5" s="9">
        <v>1</v>
      </c>
      <c r="Q5" s="13" t="str">
        <f>VLOOKUP(O5, '[1]لیست محصولات 1402'!B:C,2,0)</f>
        <v>سولداد | Soledad</v>
      </c>
      <c r="R5" s="9"/>
      <c r="S5" s="12">
        <f>VLOOKUP(O5, '[1]لیست محصولات 1402'!B:F,5,0)</f>
        <v>80</v>
      </c>
      <c r="T5" s="14">
        <f>VLOOKUP(O5, '[1]لیست محصولات 1402'!B:G,6,0)</f>
        <v>4900000</v>
      </c>
      <c r="U5" s="15"/>
      <c r="V5" s="16">
        <f t="shared" si="1"/>
        <v>0</v>
      </c>
      <c r="W5" s="12">
        <f t="shared" si="2"/>
        <v>1</v>
      </c>
      <c r="X5" s="14">
        <f t="shared" si="3"/>
        <v>4900000</v>
      </c>
      <c r="Y5" s="17"/>
      <c r="Z5" s="14">
        <f t="shared" si="4"/>
        <v>4900000</v>
      </c>
      <c r="AA5" s="152"/>
      <c r="AB5" s="154"/>
      <c r="AC5" s="156"/>
      <c r="AD5" s="158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2</v>
      </c>
      <c r="H6" s="10">
        <v>52864028801</v>
      </c>
      <c r="I6" s="25" t="s">
        <v>377</v>
      </c>
      <c r="J6" s="9"/>
      <c r="K6" s="11" t="str">
        <f t="shared" ca="1" si="0"/>
        <v/>
      </c>
      <c r="L6" s="12" t="s">
        <v>363</v>
      </c>
      <c r="M6" s="12" t="s">
        <v>491</v>
      </c>
      <c r="N6" s="12"/>
      <c r="O6" s="9">
        <v>5501.2</v>
      </c>
      <c r="P6" s="9">
        <v>1</v>
      </c>
      <c r="Q6" s="13" t="str">
        <f>VLOOKUP(O6, '[1]لیست محصولات 1402'!B:C,2,0)</f>
        <v>ورتکس | Vortex</v>
      </c>
      <c r="R6" s="9"/>
      <c r="S6" s="12">
        <f>VLOOKUP(O6, '[1]لیست محصولات 1402'!B:F,5,0)</f>
        <v>750</v>
      </c>
      <c r="T6" s="14">
        <f>VLOOKUP(O6, '[1]لیست محصولات 1402'!B:G,6,0)</f>
        <v>8200000</v>
      </c>
      <c r="U6" s="15"/>
      <c r="V6" s="16">
        <f t="shared" si="1"/>
        <v>0</v>
      </c>
      <c r="W6" s="12">
        <f t="shared" si="2"/>
        <v>1</v>
      </c>
      <c r="X6" s="14">
        <f t="shared" si="3"/>
        <v>8200000</v>
      </c>
      <c r="Y6" s="17"/>
      <c r="Z6" s="14">
        <f t="shared" si="4"/>
        <v>8200000</v>
      </c>
      <c r="AA6" s="18" t="s">
        <v>78</v>
      </c>
      <c r="AB6" s="13" t="s">
        <v>492</v>
      </c>
      <c r="AC6" s="19" t="s">
        <v>493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جنت آباد مرکزی - خیابان اقاقیا - خیابان نسترن - خیابان مهر - کوچه سرو ۶ پلاک ۲ واحد ۸  - میلاد حیدری 09129476829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52866705301</v>
      </c>
      <c r="I7" s="9" t="s">
        <v>377</v>
      </c>
      <c r="J7" s="9"/>
      <c r="K7" s="11" t="str">
        <f t="shared" ca="1" si="0"/>
        <v/>
      </c>
      <c r="L7" s="12" t="s">
        <v>95</v>
      </c>
      <c r="M7" s="12" t="s">
        <v>494</v>
      </c>
      <c r="N7" s="12" t="s">
        <v>495</v>
      </c>
      <c r="O7" s="9">
        <v>5501.2</v>
      </c>
      <c r="P7" s="9">
        <v>2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750</v>
      </c>
      <c r="T7" s="14">
        <f>VLOOKUP(O7, '[1]لیست محصولات 1402'!B:G,6,0)</f>
        <v>8200000</v>
      </c>
      <c r="U7" s="26"/>
      <c r="V7" s="16">
        <f t="shared" si="1"/>
        <v>0</v>
      </c>
      <c r="W7" s="12">
        <f t="shared" si="2"/>
        <v>2</v>
      </c>
      <c r="X7" s="14">
        <f t="shared" si="3"/>
        <v>16400000</v>
      </c>
      <c r="Y7" s="17"/>
      <c r="Z7" s="14">
        <f t="shared" si="4"/>
        <v>16400000</v>
      </c>
      <c r="AA7" s="18" t="s">
        <v>78</v>
      </c>
      <c r="AB7" s="13" t="s">
        <v>497</v>
      </c>
      <c r="AC7" s="19" t="s">
        <v>496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خیابان رسالت خیابان کرمان نبش کوچه صافی کافه نان نونارد - سارا داسار 09126106448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4</v>
      </c>
      <c r="H8" s="10">
        <v>52868662101</v>
      </c>
      <c r="I8" s="9" t="s">
        <v>377</v>
      </c>
      <c r="J8" s="9"/>
      <c r="K8" s="11" t="str">
        <f t="shared" ca="1" si="0"/>
        <v/>
      </c>
      <c r="L8" s="12" t="s">
        <v>503</v>
      </c>
      <c r="M8" s="12" t="s">
        <v>504</v>
      </c>
      <c r="N8" s="12" t="s">
        <v>505</v>
      </c>
      <c r="O8" s="9">
        <v>5501.3</v>
      </c>
      <c r="P8" s="9">
        <v>1</v>
      </c>
      <c r="Q8" s="13" t="str">
        <f>VLOOKUP(O8, '[1]لیست محصولات 1402'!B:C,2,0)</f>
        <v>ورتکس | Vortex</v>
      </c>
      <c r="R8" s="9"/>
      <c r="S8" s="12">
        <f>VLOOKUP(O8, '[1]لیست محصولات 1402'!B:F,5,0)</f>
        <v>4000</v>
      </c>
      <c r="T8" s="14">
        <f>VLOOKUP(O8, '[1]لیست محصولات 1402'!B:G,6,0)</f>
        <v>41600000</v>
      </c>
      <c r="U8" s="15"/>
      <c r="V8" s="16">
        <f t="shared" si="1"/>
        <v>0</v>
      </c>
      <c r="W8" s="12">
        <f t="shared" si="2"/>
        <v>1</v>
      </c>
      <c r="X8" s="14">
        <f t="shared" si="3"/>
        <v>41600000</v>
      </c>
      <c r="Y8" s="17"/>
      <c r="Z8" s="14">
        <f t="shared" si="4"/>
        <v>41600000</v>
      </c>
      <c r="AA8" s="18" t="s">
        <v>214</v>
      </c>
      <c r="AB8" s="13" t="s">
        <v>506</v>
      </c>
      <c r="AC8" s="19" t="s">
        <v>507</v>
      </c>
      <c r="AD8" s="20"/>
      <c r="AE8" s="19"/>
      <c r="AF8" s="21"/>
      <c r="AG8" s="22" t="str">
        <f t="shared" si="5"/>
        <v>TRUE</v>
      </c>
      <c r="AH8" s="23" t="str">
        <f t="shared" si="6"/>
        <v>مازندران بهشهر - خ پاسداران بالاتر از بیمارستان مهر ابتدای پارک مجاهدین کوچه جنابزاده  کافه بهار - بهار رمدانی 09128190859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5</v>
      </c>
      <c r="H9" s="10">
        <v>52870543801</v>
      </c>
      <c r="I9" s="25" t="s">
        <v>377</v>
      </c>
      <c r="J9" s="9"/>
      <c r="K9" s="11" t="str">
        <f t="shared" ca="1" si="0"/>
        <v/>
      </c>
      <c r="L9" s="27" t="s">
        <v>508</v>
      </c>
      <c r="M9" s="12" t="s">
        <v>509</v>
      </c>
      <c r="N9" s="12"/>
      <c r="O9" s="9">
        <v>5511.1</v>
      </c>
      <c r="P9" s="9">
        <v>1</v>
      </c>
      <c r="Q9" s="13" t="str">
        <f>VLOOKUP(O9, '[1]لیست محصولات 1402'!B:C,2,0)</f>
        <v>هامبلا | Hambella</v>
      </c>
      <c r="R9" s="9"/>
      <c r="S9" s="12">
        <f>VLOOKUP(O9, '[1]لیست محصولات 1402'!B:F,5,0)</f>
        <v>150</v>
      </c>
      <c r="T9" s="14">
        <f>VLOOKUP(O9, '[1]لیست محصولات 1402'!B:G,6,0)</f>
        <v>2500000</v>
      </c>
      <c r="U9" s="15"/>
      <c r="V9" s="16">
        <f t="shared" si="1"/>
        <v>0</v>
      </c>
      <c r="W9" s="12">
        <f t="shared" si="2"/>
        <v>1</v>
      </c>
      <c r="X9" s="14">
        <f t="shared" si="3"/>
        <v>2500000</v>
      </c>
      <c r="Y9" s="17"/>
      <c r="Z9" s="14">
        <f t="shared" si="4"/>
        <v>2500000</v>
      </c>
      <c r="AA9" s="18" t="s">
        <v>405</v>
      </c>
      <c r="AB9" s="13" t="s">
        <v>510</v>
      </c>
      <c r="AC9" s="19" t="s">
        <v>511</v>
      </c>
      <c r="AD9" s="20"/>
      <c r="AE9" s="68" t="s">
        <v>408</v>
      </c>
      <c r="AF9" s="21"/>
      <c r="AG9" s="22" t="str">
        <f t="shared" si="5"/>
        <v>TRUE</v>
      </c>
      <c r="AH9" s="23" t="str">
        <f t="shared" si="6"/>
        <v>چهارمحال و بختیاری بروجن - کوی شهید رجایی خیابان دوم کوچه رسول ۹ پلاک۹  - شکوه حسن بیگی 09138841917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52871872001</v>
      </c>
      <c r="I10" s="25" t="s">
        <v>377</v>
      </c>
      <c r="J10" s="9"/>
      <c r="K10" s="11" t="str">
        <f t="shared" ca="1" si="0"/>
        <v/>
      </c>
      <c r="L10" s="27" t="s">
        <v>512</v>
      </c>
      <c r="M10" s="27" t="s">
        <v>513</v>
      </c>
      <c r="N10" s="12"/>
      <c r="O10" s="9">
        <v>5501.2</v>
      </c>
      <c r="P10" s="9">
        <v>1</v>
      </c>
      <c r="Q10" s="13" t="str">
        <f>VLOOKUP(O10, '[1]لیست محصولات 1402'!B:C,2,0)</f>
        <v>ورتکس | Vortex</v>
      </c>
      <c r="R10" s="9"/>
      <c r="S10" s="12">
        <f>VLOOKUP(O10, '[1]لیست محصولات 1402'!B:F,5,0)</f>
        <v>750</v>
      </c>
      <c r="T10" s="14">
        <f>VLOOKUP(O10, '[1]لیست محصولات 1402'!B:G,6,0)</f>
        <v>8200000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8200000</v>
      </c>
      <c r="Y10" s="17"/>
      <c r="Z10" s="14">
        <f t="shared" si="4"/>
        <v>8200000</v>
      </c>
      <c r="AA10" s="18" t="s">
        <v>310</v>
      </c>
      <c r="AB10" s="13" t="s">
        <v>514</v>
      </c>
      <c r="AC10" s="19" t="s">
        <v>515</v>
      </c>
      <c r="AD10" s="20"/>
      <c r="AE10" s="19"/>
      <c r="AF10" s="21"/>
      <c r="AG10" s="22" t="str">
        <f t="shared" si="5"/>
        <v>TRUE</v>
      </c>
      <c r="AH10" s="23" t="str">
        <f t="shared" si="6"/>
        <v>آذربایجان شرقی تبریز - شهرک ارم_منطقه۷_ خیابان بهشت_ ۱۰۰ متر مانده به کلانتری ۲۱_ جنب اداره ثبت احوال_ پلاک ۶  - سیاوش علی پور 09039439190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49">
        <v>7</v>
      </c>
      <c r="H11" s="161">
        <v>52876524901</v>
      </c>
      <c r="I11" s="149" t="s">
        <v>377</v>
      </c>
      <c r="J11" s="9"/>
      <c r="K11" s="11" t="str">
        <f t="shared" ca="1" si="0"/>
        <v/>
      </c>
      <c r="L11" s="159" t="s">
        <v>519</v>
      </c>
      <c r="M11" s="159" t="s">
        <v>516</v>
      </c>
      <c r="N11" s="159"/>
      <c r="O11" s="9">
        <v>5518.2</v>
      </c>
      <c r="P11" s="9">
        <v>1</v>
      </c>
      <c r="Q11" s="13" t="str">
        <f>VLOOKUP(O11, '[1]لیست محصولات 1402'!B:C,2,0)</f>
        <v>هوآنکایو | Peru Huancayo</v>
      </c>
      <c r="R11" s="9"/>
      <c r="S11" s="12">
        <f>VLOOKUP(O11, '[1]لیست محصولات 1402'!B:F,5,0)</f>
        <v>750</v>
      </c>
      <c r="T11" s="14">
        <f>VLOOKUP(O11, '[1]لیست محصولات 1402'!B:G,6,0)</f>
        <v>8300000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8300000</v>
      </c>
      <c r="Y11" s="17"/>
      <c r="Z11" s="14">
        <f t="shared" si="4"/>
        <v>8300000</v>
      </c>
      <c r="AA11" s="151" t="s">
        <v>386</v>
      </c>
      <c r="AB11" s="153" t="s">
        <v>517</v>
      </c>
      <c r="AC11" s="155" t="s">
        <v>518</v>
      </c>
      <c r="AD11" s="157"/>
      <c r="AE11" s="19"/>
      <c r="AF11" s="21"/>
      <c r="AG11" s="22" t="str">
        <f t="shared" si="5"/>
        <v>TRUE</v>
      </c>
      <c r="AH11" s="23" t="str">
        <f t="shared" si="6"/>
        <v>خراسان رضوی مشهد - خیابان دستغیب- نرسیده به چهارراه خیام- خیابان مهندس - مهندس ۱۰ - پلاک یک ممیز شانزده- واحد ۴  - نعما محمدیان روشن 09155131699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5501.1</v>
      </c>
      <c r="P12" s="9">
        <v>2</v>
      </c>
      <c r="Q12" s="13" t="str">
        <f>VLOOKUP(O12, '[1]لیست محصولات 1402'!B:C,2,0)</f>
        <v>ورتکس | Vortex</v>
      </c>
      <c r="R12" s="9"/>
      <c r="S12" s="12">
        <f>VLOOKUP(O12, '[1]لیست محصولات 1402'!B:F,5,0)</f>
        <v>150</v>
      </c>
      <c r="T12" s="14">
        <f>VLOOKUP(O12, '[1]لیست محصولات 1402'!B:G,6,0)</f>
        <v>1750000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3500000</v>
      </c>
      <c r="Y12" s="17"/>
      <c r="Z12" s="14">
        <f t="shared" si="4"/>
        <v>3500000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52880288501</v>
      </c>
      <c r="I13" s="9" t="s">
        <v>520</v>
      </c>
      <c r="J13" s="9"/>
      <c r="K13" s="11" t="str">
        <f t="shared" ca="1" si="0"/>
        <v/>
      </c>
      <c r="L13" s="12" t="s">
        <v>521</v>
      </c>
      <c r="M13" s="12" t="s">
        <v>522</v>
      </c>
      <c r="N13" s="12" t="s">
        <v>523</v>
      </c>
      <c r="O13" s="9">
        <v>5511.2</v>
      </c>
      <c r="P13" s="9">
        <v>10</v>
      </c>
      <c r="Q13" s="13" t="str">
        <f>VLOOKUP(O13, '[1]لیست محصولات 1402'!B:C,2,0)</f>
        <v>هامبلا | Hambella</v>
      </c>
      <c r="R13" s="9"/>
      <c r="S13" s="12">
        <f>VLOOKUP(O13, '[1]لیست محصولات 1402'!B:F,5,0)</f>
        <v>750</v>
      </c>
      <c r="T13" s="14">
        <f>VLOOKUP(O13, '[1]لیست محصولات 1402'!B:G,6,0)</f>
        <v>11850000</v>
      </c>
      <c r="U13" s="26"/>
      <c r="V13" s="16">
        <f t="shared" si="1"/>
        <v>0</v>
      </c>
      <c r="W13" s="12">
        <f t="shared" si="2"/>
        <v>10</v>
      </c>
      <c r="X13" s="14">
        <f t="shared" si="3"/>
        <v>118500000</v>
      </c>
      <c r="Y13" s="17"/>
      <c r="Z13" s="14">
        <f t="shared" si="4"/>
        <v>118500000</v>
      </c>
      <c r="AA13" s="18" t="s">
        <v>214</v>
      </c>
      <c r="AB13" s="13" t="s">
        <v>524</v>
      </c>
      <c r="AC13" s="19" t="s">
        <v>525</v>
      </c>
      <c r="AD13" s="20"/>
      <c r="AE13" s="19"/>
      <c r="AF13" s="21"/>
      <c r="AG13" s="22" t="str">
        <f t="shared" si="5"/>
        <v>TRUE</v>
      </c>
      <c r="AH13" s="23" t="str">
        <f t="shared" si="6"/>
        <v>مازندران قائم شهر - خ ساری نبش نیما یاس ۴۱ کافه تین - کمیل صفرپور 09901072353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52884689001</v>
      </c>
      <c r="I14" s="9" t="s">
        <v>520</v>
      </c>
      <c r="J14" s="9"/>
      <c r="K14" s="11" t="str">
        <f t="shared" ca="1" si="0"/>
        <v/>
      </c>
      <c r="L14" s="12" t="s">
        <v>402</v>
      </c>
      <c r="M14" s="12" t="s">
        <v>526</v>
      </c>
      <c r="N14" s="12"/>
      <c r="O14" s="9">
        <v>5511.2</v>
      </c>
      <c r="P14" s="9">
        <v>1</v>
      </c>
      <c r="Q14" s="13" t="str">
        <f>VLOOKUP(O14, '[1]لیست محصولات 1402'!B:C,2,0)</f>
        <v>هامبلا | Hambella</v>
      </c>
      <c r="R14" s="9"/>
      <c r="S14" s="12">
        <f>VLOOKUP(O14, '[1]لیست محصولات 1402'!B:F,5,0)</f>
        <v>750</v>
      </c>
      <c r="T14" s="14">
        <f>VLOOKUP(O14, '[1]لیست محصولات 1402'!B:G,6,0)</f>
        <v>11850000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11850000</v>
      </c>
      <c r="Y14" s="17"/>
      <c r="Z14" s="14">
        <f t="shared" si="4"/>
        <v>11850000</v>
      </c>
      <c r="AA14" s="18" t="s">
        <v>78</v>
      </c>
      <c r="AB14" s="13" t="s">
        <v>527</v>
      </c>
      <c r="AC14" s="19" t="s">
        <v>528</v>
      </c>
      <c r="AD14" s="20" t="s">
        <v>104</v>
      </c>
      <c r="AE14" s="19"/>
      <c r="AF14" s="21"/>
      <c r="AG14" s="22" t="str">
        <f t="shared" si="5"/>
        <v>TRUE</v>
      </c>
      <c r="AH14" s="23" t="str">
        <f t="shared" si="6"/>
        <v>تهران بلوار قیطریه، ک تواضعى، ۴راه اول سمت راست، ک عقابى ، پ٩، واحد ٩  - مهسا ایرجیان 09153112676</v>
      </c>
    </row>
    <row r="15" spans="1:34" ht="22.35" customHeight="1">
      <c r="A15" s="7"/>
      <c r="B15" s="7"/>
      <c r="C15" s="7"/>
      <c r="D15" s="7"/>
      <c r="E15" s="7"/>
      <c r="F15" s="8"/>
      <c r="G15" s="149">
        <v>10</v>
      </c>
      <c r="H15" s="161">
        <v>52884865301</v>
      </c>
      <c r="I15" s="149" t="s">
        <v>520</v>
      </c>
      <c r="J15" s="9"/>
      <c r="K15" s="11" t="str">
        <f t="shared" ca="1" si="0"/>
        <v/>
      </c>
      <c r="L15" s="159" t="s">
        <v>331</v>
      </c>
      <c r="M15" s="159" t="s">
        <v>529</v>
      </c>
      <c r="N15" s="159"/>
      <c r="O15" s="9">
        <v>5518.1</v>
      </c>
      <c r="P15" s="9">
        <v>1</v>
      </c>
      <c r="Q15" s="13" t="str">
        <f>VLOOKUP(O15, '[1]لیست محصولات 1402'!B:C,2,0)</f>
        <v>هوآنکایو | Peru Huancayo</v>
      </c>
      <c r="R15" s="9"/>
      <c r="S15" s="12">
        <f>VLOOKUP(O15, '[1]لیست محصولات 1402'!B:F,5,0)</f>
        <v>150</v>
      </c>
      <c r="T15" s="14">
        <f>VLOOKUP(O15, '[1]لیست محصولات 1402'!B:G,6,0)</f>
        <v>1800000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1800000</v>
      </c>
      <c r="Y15" s="17"/>
      <c r="Z15" s="14">
        <f t="shared" si="4"/>
        <v>1800000</v>
      </c>
      <c r="AA15" s="151" t="s">
        <v>78</v>
      </c>
      <c r="AB15" s="153" t="s">
        <v>531</v>
      </c>
      <c r="AC15" s="155" t="s">
        <v>532</v>
      </c>
      <c r="AD15" s="157" t="s">
        <v>104</v>
      </c>
      <c r="AE15" s="19"/>
      <c r="AF15" s="21"/>
      <c r="AG15" s="22" t="str">
        <f t="shared" si="5"/>
        <v>TRUE</v>
      </c>
      <c r="AH15" s="23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6" spans="1:34" ht="22.35" customHeight="1">
      <c r="A16" s="7"/>
      <c r="B16" s="7"/>
      <c r="C16" s="7"/>
      <c r="D16" s="7"/>
      <c r="E16" s="7"/>
      <c r="F16" s="8"/>
      <c r="G16" s="150"/>
      <c r="H16" s="162"/>
      <c r="I16" s="150"/>
      <c r="J16" s="9"/>
      <c r="K16" s="11" t="str">
        <f t="shared" ca="1" si="0"/>
        <v/>
      </c>
      <c r="L16" s="160"/>
      <c r="M16" s="160"/>
      <c r="N16" s="160"/>
      <c r="O16" s="9">
        <v>5511.11</v>
      </c>
      <c r="P16" s="9">
        <v>1</v>
      </c>
      <c r="Q16" s="69" t="str">
        <f>VLOOKUP(O16, '[1]لیست محصولات 1402'!B:C,2,0)</f>
        <v>هامبلا(رست دمی) | Hambella( Filter Roast)</v>
      </c>
      <c r="R16" s="9" t="s">
        <v>530</v>
      </c>
      <c r="S16" s="12">
        <f>VLOOKUP(O16, '[1]لیست محصولات 1402'!B:F,5,0)</f>
        <v>150</v>
      </c>
      <c r="T16" s="14">
        <f>VLOOKUP(O16, '[1]لیست محصولات 1402'!B:G,6,0)</f>
        <v>2500000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2500000</v>
      </c>
      <c r="Y16" s="17"/>
      <c r="Z16" s="14">
        <f t="shared" si="4"/>
        <v>2500000</v>
      </c>
      <c r="AA16" s="152"/>
      <c r="AB16" s="154"/>
      <c r="AC16" s="156"/>
      <c r="AD16" s="158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11</v>
      </c>
      <c r="H17" s="10">
        <v>52887790501</v>
      </c>
      <c r="I17" s="9" t="s">
        <v>520</v>
      </c>
      <c r="J17" s="9"/>
      <c r="K17" s="11" t="str">
        <f t="shared" ca="1" si="0"/>
        <v/>
      </c>
      <c r="L17" s="12" t="s">
        <v>99</v>
      </c>
      <c r="M17" s="12" t="s">
        <v>148</v>
      </c>
      <c r="N17" s="12" t="s">
        <v>149</v>
      </c>
      <c r="O17" s="9">
        <v>5501.2</v>
      </c>
      <c r="P17" s="9">
        <v>2</v>
      </c>
      <c r="Q17" s="13" t="str">
        <f>VLOOKUP(O17, '[1]لیست محصولات 1402'!B:C,2,0)</f>
        <v>ورتکس | Vortex</v>
      </c>
      <c r="R17" s="9"/>
      <c r="S17" s="12">
        <f>VLOOKUP(O17, '[1]لیست محصولات 1402'!B:F,5,0)</f>
        <v>750</v>
      </c>
      <c r="T17" s="14">
        <f>VLOOKUP(O17, '[1]لیست محصولات 1402'!B:G,6,0)</f>
        <v>8200000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16400000</v>
      </c>
      <c r="Y17" s="17"/>
      <c r="Z17" s="14">
        <f t="shared" si="4"/>
        <v>16400000</v>
      </c>
      <c r="AA17" s="18" t="s">
        <v>78</v>
      </c>
      <c r="AB17" s="13" t="s">
        <v>150</v>
      </c>
      <c r="AC17" s="19" t="s">
        <v>151</v>
      </c>
      <c r="AD17" s="20" t="s">
        <v>104</v>
      </c>
      <c r="AE17" s="19"/>
      <c r="AF17" s="21"/>
      <c r="AG17" s="22" t="str">
        <f t="shared" si="5"/>
        <v>TRUE</v>
      </c>
      <c r="AH17" s="23" t="str">
        <f t="shared" si="6"/>
        <v>تهران خ جمهوری خ رازی خ پرتوی پلاک 18/1 کافه والهالا - مهدی محمدی فخر 09376116149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52888971301</v>
      </c>
      <c r="I18" s="9" t="s">
        <v>520</v>
      </c>
      <c r="J18" s="9"/>
      <c r="K18" s="11" t="str">
        <f t="shared" ca="1" si="0"/>
        <v/>
      </c>
      <c r="L18" s="12" t="s">
        <v>533</v>
      </c>
      <c r="M18" s="12" t="s">
        <v>534</v>
      </c>
      <c r="N18" s="12"/>
      <c r="O18" s="9">
        <v>5511.22</v>
      </c>
      <c r="P18" s="9">
        <v>1</v>
      </c>
      <c r="Q18" s="69" t="str">
        <f>VLOOKUP(O18, '[1]لیست محصولات 1402'!B:C,2,0)</f>
        <v>هامبلا(رست دمی) | Hambella( Filter Roast)</v>
      </c>
      <c r="R18" s="9"/>
      <c r="S18" s="12">
        <f>VLOOKUP(O18, '[1]لیست محصولات 1402'!B:F,5,0)</f>
        <v>750</v>
      </c>
      <c r="T18" s="14">
        <f>VLOOKUP(O18, '[1]لیست محصولات 1402'!B:G,6,0)</f>
        <v>11850000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11850000</v>
      </c>
      <c r="Y18" s="17"/>
      <c r="Z18" s="14">
        <f t="shared" si="4"/>
        <v>11850000</v>
      </c>
      <c r="AA18" s="18" t="s">
        <v>78</v>
      </c>
      <c r="AB18" s="13" t="s">
        <v>535</v>
      </c>
      <c r="AC18" s="19" t="s">
        <v>536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خیابان ولیعصر، روبروی پارک ملت، خیابان علی انصاری، پلاک ۸۰ واحد ۴  - عبدالعزیز شاه ولی 09150382661</v>
      </c>
    </row>
    <row r="19" spans="1:34" ht="22.35" customHeight="1">
      <c r="A19" s="7"/>
      <c r="B19" s="7"/>
      <c r="C19" s="7"/>
      <c r="D19" s="7"/>
      <c r="E19" s="7"/>
      <c r="F19" s="8"/>
      <c r="G19" s="9">
        <v>13</v>
      </c>
      <c r="H19" s="10">
        <v>52892665601</v>
      </c>
      <c r="I19" s="9" t="s">
        <v>520</v>
      </c>
      <c r="J19" s="9"/>
      <c r="K19" s="11" t="str">
        <f t="shared" ca="1" si="0"/>
        <v/>
      </c>
      <c r="L19" s="12" t="s">
        <v>537</v>
      </c>
      <c r="M19" s="12" t="s">
        <v>229</v>
      </c>
      <c r="N19" s="12" t="s">
        <v>538</v>
      </c>
      <c r="O19" s="9">
        <v>5501.2</v>
      </c>
      <c r="P19" s="9">
        <v>26</v>
      </c>
      <c r="Q19" s="13" t="str">
        <f>VLOOKUP(O19, '[1]لیست محصولات 1402'!B:C,2,0)</f>
        <v>ورتکس | Vortex</v>
      </c>
      <c r="R19" s="9"/>
      <c r="S19" s="12">
        <f>VLOOKUP(O19, '[1]لیست محصولات 1402'!B:F,5,0)</f>
        <v>750</v>
      </c>
      <c r="T19" s="14">
        <f>VLOOKUP(O19, '[1]لیست محصولات 1402'!B:G,6,0)</f>
        <v>8200000</v>
      </c>
      <c r="U19" s="15"/>
      <c r="V19" s="16">
        <f t="shared" si="1"/>
        <v>0</v>
      </c>
      <c r="W19" s="12">
        <f t="shared" si="2"/>
        <v>26</v>
      </c>
      <c r="X19" s="14">
        <f t="shared" si="3"/>
        <v>213200000</v>
      </c>
      <c r="Y19" s="17"/>
      <c r="Z19" s="14">
        <f t="shared" si="4"/>
        <v>213200000</v>
      </c>
      <c r="AA19" s="18" t="s">
        <v>163</v>
      </c>
      <c r="AB19" s="13" t="s">
        <v>539</v>
      </c>
      <c r="AC19" s="19" t="s">
        <v>540</v>
      </c>
      <c r="AD19" s="20"/>
      <c r="AE19" s="19"/>
      <c r="AF19" s="21"/>
      <c r="AG19" s="22" t="str">
        <f t="shared" si="5"/>
        <v>TRUE</v>
      </c>
      <c r="AH19" s="23" t="str">
        <f t="shared" si="6"/>
        <v>فارس شیراز - بلوار‌نیایش ، بین کوچه ۶ و ۸  کافه گرن - طناز زارع 09055766390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49">
        <v>14</v>
      </c>
      <c r="H20" s="161">
        <v>52893505701</v>
      </c>
      <c r="I20" s="149" t="s">
        <v>520</v>
      </c>
      <c r="J20" s="9"/>
      <c r="K20" s="11" t="str">
        <f t="shared" ca="1" si="0"/>
        <v/>
      </c>
      <c r="L20" s="159" t="s">
        <v>541</v>
      </c>
      <c r="M20" s="159" t="s">
        <v>542</v>
      </c>
      <c r="N20" s="159" t="s">
        <v>543</v>
      </c>
      <c r="O20" s="9">
        <v>5501.3</v>
      </c>
      <c r="P20" s="9">
        <v>3</v>
      </c>
      <c r="Q20" s="13" t="str">
        <f>VLOOKUP(O20, '[1]لیست محصولات 1402'!B:C,2,0)</f>
        <v>ورتکس | Vortex</v>
      </c>
      <c r="R20" s="9"/>
      <c r="S20" s="12">
        <f>VLOOKUP(O20, '[1]لیست محصولات 1402'!B:F,5,0)</f>
        <v>4000</v>
      </c>
      <c r="T20" s="14">
        <f>VLOOKUP(O20, '[1]لیست محصولات 1402'!B:G,6,0)</f>
        <v>41600000</v>
      </c>
      <c r="U20" s="15"/>
      <c r="V20" s="16">
        <f t="shared" si="1"/>
        <v>0</v>
      </c>
      <c r="W20" s="12">
        <f t="shared" si="2"/>
        <v>3</v>
      </c>
      <c r="X20" s="14">
        <f t="shared" si="3"/>
        <v>124800000</v>
      </c>
      <c r="Y20" s="17"/>
      <c r="Z20" s="14">
        <f t="shared" si="4"/>
        <v>124800000</v>
      </c>
      <c r="AA20" s="151" t="s">
        <v>258</v>
      </c>
      <c r="AB20" s="153" t="s">
        <v>544</v>
      </c>
      <c r="AC20" s="155" t="s">
        <v>545</v>
      </c>
      <c r="AD20" s="157"/>
      <c r="AE20" s="19"/>
      <c r="AF20" s="21"/>
      <c r="AG20" s="22" t="str">
        <f t="shared" si="5"/>
        <v>TRUE</v>
      </c>
      <c r="AH20" s="23" t="str">
        <f t="shared" si="6"/>
        <v>سیستان و بلوچستان زاهدان - زيباشهر،خيابان ولايت،ولايت٢،منزل دوم سمت راست،دوطبقه آجرسفال،واحد١ کافه سام - سامان سامانی 09384290028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0"/>
      <c r="H21" s="181"/>
      <c r="I21" s="180"/>
      <c r="J21" s="9"/>
      <c r="K21" s="11" t="str">
        <f t="shared" ca="1" si="0"/>
        <v/>
      </c>
      <c r="L21" s="178"/>
      <c r="M21" s="178"/>
      <c r="N21" s="178"/>
      <c r="O21" s="9">
        <v>5501.2</v>
      </c>
      <c r="P21" s="9">
        <v>1</v>
      </c>
      <c r="Q21" s="13" t="str">
        <f>VLOOKUP(O21, '[1]لیست محصولات 1402'!B:C,2,0)</f>
        <v>ورتکس | Vortex</v>
      </c>
      <c r="R21" s="9"/>
      <c r="S21" s="12">
        <f>VLOOKUP(O21, '[1]لیست محصولات 1402'!B:F,5,0)</f>
        <v>750</v>
      </c>
      <c r="T21" s="14">
        <f>VLOOKUP(O21, '[1]لیست محصولات 1402'!B:G,6,0)</f>
        <v>8200000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8200000</v>
      </c>
      <c r="Y21" s="17"/>
      <c r="Z21" s="14">
        <f t="shared" si="4"/>
        <v>8200000</v>
      </c>
      <c r="AA21" s="177"/>
      <c r="AB21" s="176"/>
      <c r="AC21" s="175"/>
      <c r="AD21" s="174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0"/>
      <c r="H22" s="181"/>
      <c r="I22" s="180"/>
      <c r="J22" s="9"/>
      <c r="K22" s="11" t="str">
        <f t="shared" ca="1" si="0"/>
        <v/>
      </c>
      <c r="L22" s="178"/>
      <c r="M22" s="178"/>
      <c r="N22" s="178"/>
      <c r="O22" s="9">
        <v>5518.2</v>
      </c>
      <c r="P22" s="9">
        <v>3</v>
      </c>
      <c r="Q22" s="13" t="str">
        <f>VLOOKUP(O22, '[1]لیست محصولات 1402'!B:C,2,0)</f>
        <v>هوآنکایو | Peru Huancayo</v>
      </c>
      <c r="R22" s="9"/>
      <c r="S22" s="12">
        <f>VLOOKUP(O22, '[1]لیست محصولات 1402'!B:F,5,0)</f>
        <v>750</v>
      </c>
      <c r="T22" s="14">
        <f>VLOOKUP(O22, '[1]لیست محصولات 1402'!B:G,6,0)</f>
        <v>8300000</v>
      </c>
      <c r="U22" s="15"/>
      <c r="V22" s="16">
        <f t="shared" si="1"/>
        <v>0</v>
      </c>
      <c r="W22" s="12">
        <f t="shared" si="2"/>
        <v>3</v>
      </c>
      <c r="X22" s="14">
        <f t="shared" si="3"/>
        <v>24900000</v>
      </c>
      <c r="Y22" s="17"/>
      <c r="Z22" s="14">
        <f t="shared" si="4"/>
        <v>24900000</v>
      </c>
      <c r="AA22" s="177"/>
      <c r="AB22" s="176"/>
      <c r="AC22" s="175"/>
      <c r="AD22" s="174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80"/>
      <c r="H23" s="181"/>
      <c r="I23" s="180"/>
      <c r="J23" s="9"/>
      <c r="K23" s="11" t="str">
        <f t="shared" ca="1" si="0"/>
        <v/>
      </c>
      <c r="L23" s="178"/>
      <c r="M23" s="178"/>
      <c r="N23" s="178"/>
      <c r="O23" s="9">
        <v>5518.1</v>
      </c>
      <c r="P23" s="9">
        <v>3</v>
      </c>
      <c r="Q23" s="13" t="str">
        <f>VLOOKUP(O23, '[1]لیست محصولات 1402'!B:C,2,0)</f>
        <v>هوآنکایو | Peru Huancayo</v>
      </c>
      <c r="R23" s="9"/>
      <c r="S23" s="12">
        <f>VLOOKUP(O23, '[1]لیست محصولات 1402'!B:F,5,0)</f>
        <v>150</v>
      </c>
      <c r="T23" s="14">
        <f>VLOOKUP(O23, '[1]لیست محصولات 1402'!B:G,6,0)</f>
        <v>1800000</v>
      </c>
      <c r="U23" s="15"/>
      <c r="V23" s="16">
        <f t="shared" si="1"/>
        <v>0</v>
      </c>
      <c r="W23" s="12">
        <f t="shared" si="2"/>
        <v>3</v>
      </c>
      <c r="X23" s="14">
        <f t="shared" si="3"/>
        <v>5400000</v>
      </c>
      <c r="Y23" s="17"/>
      <c r="Z23" s="14">
        <f t="shared" si="4"/>
        <v>5400000</v>
      </c>
      <c r="AA23" s="177"/>
      <c r="AB23" s="176"/>
      <c r="AC23" s="175"/>
      <c r="AD23" s="17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50"/>
      <c r="H24" s="162"/>
      <c r="I24" s="150"/>
      <c r="J24" s="9"/>
      <c r="K24" s="11" t="str">
        <f t="shared" ca="1" si="0"/>
        <v/>
      </c>
      <c r="L24" s="160"/>
      <c r="M24" s="160"/>
      <c r="N24" s="160"/>
      <c r="O24" s="9">
        <v>5501.1</v>
      </c>
      <c r="P24" s="9">
        <v>3</v>
      </c>
      <c r="Q24" s="13" t="str">
        <f>VLOOKUP(O24, '[1]لیست محصولات 1402'!B:C,2,0)</f>
        <v>ورتکس | Vortex</v>
      </c>
      <c r="R24" s="9"/>
      <c r="S24" s="12">
        <f>VLOOKUP(O24, '[1]لیست محصولات 1402'!B:F,5,0)</f>
        <v>150</v>
      </c>
      <c r="T24" s="14">
        <f>VLOOKUP(O24, '[1]لیست محصولات 1402'!B:G,6,0)</f>
        <v>1750000</v>
      </c>
      <c r="U24" s="15"/>
      <c r="V24" s="16">
        <f t="shared" si="1"/>
        <v>0</v>
      </c>
      <c r="W24" s="12">
        <f t="shared" si="2"/>
        <v>3</v>
      </c>
      <c r="X24" s="14">
        <f t="shared" si="3"/>
        <v>5250000</v>
      </c>
      <c r="Y24" s="17"/>
      <c r="Z24" s="14">
        <f t="shared" si="4"/>
        <v>5250000</v>
      </c>
      <c r="AA24" s="152"/>
      <c r="AB24" s="154"/>
      <c r="AC24" s="156"/>
      <c r="AD24" s="158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6">
        <v>15</v>
      </c>
      <c r="H25" s="67"/>
      <c r="I25" s="66" t="s">
        <v>520</v>
      </c>
      <c r="J25" s="9"/>
      <c r="K25" s="11" t="str">
        <f t="shared" ca="1" si="0"/>
        <v/>
      </c>
      <c r="L25" s="12" t="s">
        <v>546</v>
      </c>
      <c r="M25" s="12" t="s">
        <v>547</v>
      </c>
      <c r="N25" s="12" t="s">
        <v>548</v>
      </c>
      <c r="O25" s="9">
        <v>5501.3</v>
      </c>
      <c r="P25" s="9">
        <v>2</v>
      </c>
      <c r="Q25" s="13" t="str">
        <f>VLOOKUP(O25, '[1]لیست محصولات 1402'!B:C,2,0)</f>
        <v>ورتکس | Vortex</v>
      </c>
      <c r="R25" s="9"/>
      <c r="S25" s="12">
        <f>VLOOKUP(O25, '[1]لیست محصولات 1402'!B:F,5,0)</f>
        <v>4000</v>
      </c>
      <c r="T25" s="14">
        <f>VLOOKUP(O25, '[1]لیست محصولات 1402'!B:G,6,0)</f>
        <v>41600000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83200000</v>
      </c>
      <c r="Y25" s="17"/>
      <c r="Z25" s="14">
        <f t="shared" si="4"/>
        <v>83200000</v>
      </c>
      <c r="AA25" s="18" t="s">
        <v>78</v>
      </c>
      <c r="AB25" s="13" t="s">
        <v>70</v>
      </c>
      <c r="AC25" s="19" t="s">
        <v>549</v>
      </c>
      <c r="AD25" s="20"/>
      <c r="AE25" s="19"/>
      <c r="AF25" s="21"/>
      <c r="AG25" s="22" t="str">
        <f t="shared" si="5"/>
        <v>TRUE</v>
      </c>
      <c r="AH25" s="23" t="str">
        <f t="shared" si="6"/>
        <v>تهران - کافه آرمه - اردوان یوسفی 09124047817</v>
      </c>
    </row>
    <row r="26" spans="1:34" ht="22.35" customHeight="1">
      <c r="A26" s="7"/>
      <c r="B26" s="7"/>
      <c r="C26" s="7"/>
      <c r="D26" s="7"/>
      <c r="E26" s="7"/>
      <c r="F26" s="8"/>
      <c r="G26" s="66">
        <v>16</v>
      </c>
      <c r="H26" s="67" t="s">
        <v>321</v>
      </c>
      <c r="I26" s="66" t="s">
        <v>520</v>
      </c>
      <c r="J26" s="9"/>
      <c r="K26" s="11" t="str">
        <f t="shared" ca="1" si="0"/>
        <v/>
      </c>
      <c r="L26" s="12" t="s">
        <v>559</v>
      </c>
      <c r="M26" s="12" t="s">
        <v>553</v>
      </c>
      <c r="N26" s="12" t="s">
        <v>550</v>
      </c>
      <c r="O26" s="9">
        <v>5501.3</v>
      </c>
      <c r="P26" s="9">
        <v>1</v>
      </c>
      <c r="Q26" s="13" t="str">
        <f>VLOOKUP(O26, '[1]لیست محصولات 1402'!B:C,2,0)</f>
        <v>ورتکس | Vortex</v>
      </c>
      <c r="R26" s="9"/>
      <c r="S26" s="12">
        <f>VLOOKUP(O26, '[1]لیست محصولات 1402'!B:F,5,0)</f>
        <v>4000</v>
      </c>
      <c r="T26" s="14">
        <f>VLOOKUP(O26, '[1]لیست محصولات 1402'!B:G,6,0)</f>
        <v>41600000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41600000</v>
      </c>
      <c r="Y26" s="17"/>
      <c r="Z26" s="14">
        <f t="shared" si="4"/>
        <v>41600000</v>
      </c>
      <c r="AA26" s="18" t="s">
        <v>386</v>
      </c>
      <c r="AB26" s="13" t="s">
        <v>551</v>
      </c>
      <c r="AC26" s="19" t="s">
        <v>552</v>
      </c>
      <c r="AD26" s="20"/>
      <c r="AE26" s="19"/>
      <c r="AF26" s="21"/>
      <c r="AG26" s="22" t="str">
        <f t="shared" si="5"/>
        <v>TRUE</v>
      </c>
      <c r="AH26" s="23" t="str">
        <f t="shared" si="6"/>
        <v>خراسان رضوی مشهد - خیام جنوبی ۱۲ - نبش زنبق ۲  کافه کاز - پریسا نیکبخت 09367385847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17</v>
      </c>
      <c r="H27" s="10">
        <v>52894778401</v>
      </c>
      <c r="I27" s="9" t="s">
        <v>520</v>
      </c>
      <c r="J27" s="9"/>
      <c r="K27" s="11" t="str">
        <f t="shared" ca="1" si="0"/>
        <v/>
      </c>
      <c r="L27" s="12" t="s">
        <v>554</v>
      </c>
      <c r="M27" s="12" t="s">
        <v>555</v>
      </c>
      <c r="N27" s="12" t="s">
        <v>556</v>
      </c>
      <c r="O27" s="9">
        <v>5501.2</v>
      </c>
      <c r="P27" s="9">
        <v>4</v>
      </c>
      <c r="Q27" s="13" t="str">
        <f>VLOOKUP(O27, '[1]لیست محصولات 1402'!B:C,2,0)</f>
        <v>ورتکس | Vortex</v>
      </c>
      <c r="R27" s="9"/>
      <c r="S27" s="12">
        <f>VLOOKUP(O27, '[1]لیست محصولات 1402'!B:F,5,0)</f>
        <v>750</v>
      </c>
      <c r="T27" s="14">
        <f>VLOOKUP(O27, '[1]لیست محصولات 1402'!B:G,6,0)</f>
        <v>8200000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32800000</v>
      </c>
      <c r="Y27" s="17"/>
      <c r="Z27" s="14">
        <f t="shared" si="4"/>
        <v>32800000</v>
      </c>
      <c r="AA27" s="18" t="s">
        <v>78</v>
      </c>
      <c r="AB27" s="13" t="s">
        <v>557</v>
      </c>
      <c r="AC27" s="19" t="s">
        <v>558</v>
      </c>
      <c r="AD27" s="20"/>
      <c r="AE27" s="19"/>
      <c r="AF27" s="21"/>
      <c r="AG27" s="22" t="str">
        <f t="shared" si="5"/>
        <v>TRUE</v>
      </c>
      <c r="AH27" s="23" t="str">
        <f t="shared" si="6"/>
        <v>تهران بلوار دریا . خیابان موج.مابین توحید سه و چهار پلاک ۸ کافه لین - محمدامین اتابکی 09198362066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18</v>
      </c>
      <c r="H28" s="67"/>
      <c r="I28" s="66" t="s">
        <v>520</v>
      </c>
      <c r="J28" s="9"/>
      <c r="K28" s="11" t="str">
        <f t="shared" ca="1" si="0"/>
        <v/>
      </c>
      <c r="L28" s="12"/>
      <c r="M28" s="12"/>
      <c r="N28" s="12" t="s">
        <v>560</v>
      </c>
      <c r="O28" s="9">
        <v>5518.3</v>
      </c>
      <c r="P28" s="9">
        <v>1</v>
      </c>
      <c r="Q28" s="13" t="str">
        <f>VLOOKUP(O28, '[1]لیست محصولات 1402'!B:C,2,0)</f>
        <v>هوآنکایو | Peru Huancayo</v>
      </c>
      <c r="R28" s="9"/>
      <c r="S28" s="12">
        <f>VLOOKUP(O28, '[1]لیست محصولات 1402'!B:F,5,0)</f>
        <v>4000</v>
      </c>
      <c r="T28" s="14">
        <f>VLOOKUP(O28, '[1]لیست محصولات 1402'!B:G,6,0)</f>
        <v>42000000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42000000</v>
      </c>
      <c r="Y28" s="17"/>
      <c r="Z28" s="14">
        <f t="shared" si="4"/>
        <v>42000000</v>
      </c>
      <c r="AA28" s="18" t="s">
        <v>78</v>
      </c>
      <c r="AB28" s="13" t="s">
        <v>562</v>
      </c>
      <c r="AC28" s="19" t="s">
        <v>561</v>
      </c>
      <c r="AD28" s="20"/>
      <c r="AE28" s="19"/>
      <c r="AF28" s="21"/>
      <c r="AG28" s="22" t="str">
        <f t="shared" si="5"/>
        <v>TRUE</v>
      </c>
      <c r="AH28" s="23" t="str">
        <f t="shared" si="6"/>
        <v>تهران خیابان جمهوری - قبل از پل حافظ - خیابان گشتاسب - پلاک 6 خانه فاموری -   09124302636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19</v>
      </c>
      <c r="H29" s="67" t="s">
        <v>321</v>
      </c>
      <c r="I29" s="66" t="s">
        <v>520</v>
      </c>
      <c r="J29" s="9"/>
      <c r="K29" s="11" t="str">
        <f t="shared" ca="1" si="0"/>
        <v/>
      </c>
      <c r="L29" s="12" t="s">
        <v>563</v>
      </c>
      <c r="M29" s="12" t="s">
        <v>564</v>
      </c>
      <c r="N29" s="12" t="s">
        <v>565</v>
      </c>
      <c r="O29" s="9">
        <v>5511.2</v>
      </c>
      <c r="P29" s="9">
        <v>2</v>
      </c>
      <c r="Q29" s="13" t="str">
        <f>VLOOKUP(O29, '[1]لیست محصولات 1402'!B:C,2,0)</f>
        <v>هامبلا | Hambella</v>
      </c>
      <c r="R29" s="9"/>
      <c r="S29" s="12">
        <f>VLOOKUP(O29, '[1]لیست محصولات 1402'!B:F,5,0)</f>
        <v>750</v>
      </c>
      <c r="T29" s="14">
        <f>VLOOKUP(O29, '[1]لیست محصولات 1402'!B:G,6,0)</f>
        <v>11850000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23700000</v>
      </c>
      <c r="Y29" s="17"/>
      <c r="Z29" s="14">
        <f t="shared" si="4"/>
        <v>23700000</v>
      </c>
      <c r="AA29" s="18" t="s">
        <v>114</v>
      </c>
      <c r="AB29" s="13" t="s">
        <v>566</v>
      </c>
      <c r="AC29" s="19" t="s">
        <v>567</v>
      </c>
      <c r="AD29" s="20"/>
      <c r="AE29" s="19"/>
      <c r="AF29" s="21"/>
      <c r="AG29" s="22" t="str">
        <f t="shared" si="5"/>
        <v>TRUE</v>
      </c>
      <c r="AH29" s="23" t="str">
        <f t="shared" si="6"/>
        <v>البرز کرج - جهانشهر ، میدان هلال احمر، نبش سوپر لادن کافه بخارا - اشکان هاشم نیا 09128601438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20</v>
      </c>
      <c r="H30" s="70" t="s">
        <v>220</v>
      </c>
      <c r="I30" s="9" t="s">
        <v>520</v>
      </c>
      <c r="J30" s="9"/>
      <c r="K30" s="11" t="str">
        <f t="shared" ca="1" si="0"/>
        <v/>
      </c>
      <c r="L30" s="12" t="s">
        <v>568</v>
      </c>
      <c r="M30" s="12" t="s">
        <v>569</v>
      </c>
      <c r="N30" s="12"/>
      <c r="O30" s="9">
        <v>5518.2</v>
      </c>
      <c r="P30" s="9">
        <v>1</v>
      </c>
      <c r="Q30" s="13" t="str">
        <f>VLOOKUP(O30, '[1]لیست محصولات 1402'!B:C,2,0)</f>
        <v>هوآنکایو | Peru Huancayo</v>
      </c>
      <c r="R30" s="9"/>
      <c r="S30" s="12">
        <f>VLOOKUP(O30, '[1]لیست محصولات 1402'!B:F,5,0)</f>
        <v>750</v>
      </c>
      <c r="T30" s="14">
        <f>VLOOKUP(O30, '[1]لیست محصولات 1402'!B:G,6,0)</f>
        <v>8300000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8300000</v>
      </c>
      <c r="Y30" s="17"/>
      <c r="Z30" s="14">
        <f t="shared" si="4"/>
        <v>8300000</v>
      </c>
      <c r="AA30" s="18" t="s">
        <v>78</v>
      </c>
      <c r="AB30" s="13" t="s">
        <v>570</v>
      </c>
      <c r="AC30" s="19" t="s">
        <v>571</v>
      </c>
      <c r="AD30" s="20" t="s">
        <v>104</v>
      </c>
      <c r="AE30" s="19"/>
      <c r="AF30" s="21"/>
      <c r="AG30" s="22" t="str">
        <f t="shared" si="5"/>
        <v>TRUE</v>
      </c>
      <c r="AH30" s="23" t="str">
        <f t="shared" si="6"/>
        <v>تهران خیابان اشرفی اصفهانی، خیابان طالقانی، کوچه سوری (سوم)، خیابان رزمندگان، بن بست آسمان، پلاک ۳، واحد ۹  - پدرام ضامنی 09124029964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49">
        <v>21</v>
      </c>
      <c r="H31" s="171" t="s">
        <v>220</v>
      </c>
      <c r="I31" s="149" t="s">
        <v>520</v>
      </c>
      <c r="J31" s="9"/>
      <c r="K31" s="11" t="str">
        <f t="shared" ca="1" si="0"/>
        <v/>
      </c>
      <c r="L31" s="159" t="s">
        <v>139</v>
      </c>
      <c r="M31" s="159" t="s">
        <v>572</v>
      </c>
      <c r="N31" s="159" t="s">
        <v>573</v>
      </c>
      <c r="O31" s="9">
        <v>5511.22</v>
      </c>
      <c r="P31" s="9">
        <v>5</v>
      </c>
      <c r="Q31" s="69" t="str">
        <f>VLOOKUP(O31, '[1]لیست محصولات 1402'!B:C,2,0)</f>
        <v>هامبلا(رست دمی) | Hambella( Filter Roast)</v>
      </c>
      <c r="R31" s="9"/>
      <c r="S31" s="12">
        <f>VLOOKUP(O31, '[1]لیست محصولات 1402'!B:F,5,0)</f>
        <v>750</v>
      </c>
      <c r="T31" s="14">
        <f>VLOOKUP(O31, '[1]لیست محصولات 1402'!B:G,6,0)</f>
        <v>11850000</v>
      </c>
      <c r="U31" s="15"/>
      <c r="V31" s="16">
        <f t="shared" si="1"/>
        <v>0</v>
      </c>
      <c r="W31" s="12">
        <f t="shared" si="2"/>
        <v>5</v>
      </c>
      <c r="X31" s="14">
        <f t="shared" si="3"/>
        <v>59250000</v>
      </c>
      <c r="Y31" s="17"/>
      <c r="Z31" s="14">
        <f t="shared" si="4"/>
        <v>59250000</v>
      </c>
      <c r="AA31" s="151" t="s">
        <v>130</v>
      </c>
      <c r="AB31" s="153" t="s">
        <v>574</v>
      </c>
      <c r="AC31" s="155" t="s">
        <v>575</v>
      </c>
      <c r="AD31" s="157"/>
      <c r="AE31" s="19"/>
      <c r="AF31" s="21"/>
      <c r="AG31" s="22" t="str">
        <f t="shared" si="5"/>
        <v>TRUE</v>
      </c>
      <c r="AH31" s="23" t="str">
        <f t="shared" si="6"/>
        <v>زنجان چهارراه سعدی به سمت دروازه ارک کوچه شادمان قهوه آفریقا - محمدرضا جلدی 09195241245</v>
      </c>
    </row>
    <row r="32" spans="1:34" ht="22.35" customHeight="1">
      <c r="A32" s="7"/>
      <c r="B32" s="7"/>
      <c r="C32" s="7"/>
      <c r="D32" s="7"/>
      <c r="E32" s="7"/>
      <c r="F32" s="8"/>
      <c r="G32" s="180"/>
      <c r="H32" s="190"/>
      <c r="I32" s="180"/>
      <c r="J32" s="9"/>
      <c r="K32" s="11" t="str">
        <f t="shared" ca="1" si="0"/>
        <v/>
      </c>
      <c r="L32" s="178"/>
      <c r="M32" s="178"/>
      <c r="N32" s="178"/>
      <c r="O32" s="9">
        <v>5501.3</v>
      </c>
      <c r="P32" s="9">
        <v>1</v>
      </c>
      <c r="Q32" s="13" t="str">
        <f>VLOOKUP(O32, '[1]لیست محصولات 1402'!B:C,2,0)</f>
        <v>ورتکس | Vortex</v>
      </c>
      <c r="R32" s="9"/>
      <c r="S32" s="12">
        <f>VLOOKUP(O32, '[1]لیست محصولات 1402'!B:F,5,0)</f>
        <v>4000</v>
      </c>
      <c r="T32" s="14">
        <f>VLOOKUP(O32, '[1]لیست محصولات 1402'!B:G,6,0)</f>
        <v>41600000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41600000</v>
      </c>
      <c r="Y32" s="17"/>
      <c r="Z32" s="14">
        <f t="shared" si="4"/>
        <v>41600000</v>
      </c>
      <c r="AA32" s="177"/>
      <c r="AB32" s="176"/>
      <c r="AC32" s="175"/>
      <c r="AD32" s="174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50"/>
      <c r="H33" s="172"/>
      <c r="I33" s="150"/>
      <c r="J33" s="9"/>
      <c r="K33" s="11" t="str">
        <f t="shared" ca="1" si="0"/>
        <v/>
      </c>
      <c r="L33" s="160"/>
      <c r="M33" s="160"/>
      <c r="N33" s="160"/>
      <c r="O33" s="9">
        <v>5511.2</v>
      </c>
      <c r="P33" s="9">
        <v>2</v>
      </c>
      <c r="Q33" s="13" t="str">
        <f>VLOOKUP(O33, '[1]لیست محصولات 1402'!B:C,2,0)</f>
        <v>هامبلا | Hambella</v>
      </c>
      <c r="R33" s="9"/>
      <c r="S33" s="12">
        <f>VLOOKUP(O33, '[1]لیست محصولات 1402'!B:F,5,0)</f>
        <v>750</v>
      </c>
      <c r="T33" s="14">
        <f>VLOOKUP(O33, '[1]لیست محصولات 1402'!B:G,6,0)</f>
        <v>11850000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23700000</v>
      </c>
      <c r="Y33" s="17"/>
      <c r="Z33" s="14">
        <f t="shared" si="4"/>
        <v>23700000</v>
      </c>
      <c r="AA33" s="152"/>
      <c r="AB33" s="154"/>
      <c r="AC33" s="156"/>
      <c r="AD33" s="158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66">
        <v>22</v>
      </c>
      <c r="H34" s="67" t="s">
        <v>374</v>
      </c>
      <c r="I34" s="66" t="s">
        <v>577</v>
      </c>
      <c r="J34" s="9"/>
      <c r="K34" s="11" t="str">
        <f t="shared" ca="1" si="0"/>
        <v/>
      </c>
      <c r="L34" s="12" t="s">
        <v>578</v>
      </c>
      <c r="M34" s="12" t="s">
        <v>579</v>
      </c>
      <c r="N34" s="12"/>
      <c r="O34" s="9">
        <v>5518.2</v>
      </c>
      <c r="P34" s="9">
        <v>2</v>
      </c>
      <c r="Q34" s="13" t="str">
        <f>VLOOKUP(O34, '[1]لیست محصولات 1402'!B:C,2,0)</f>
        <v>هوآنکایو | Peru Huancayo</v>
      </c>
      <c r="R34" s="9"/>
      <c r="S34" s="12">
        <f>VLOOKUP(O34, '[1]لیست محصولات 1402'!B:F,5,0)</f>
        <v>750</v>
      </c>
      <c r="T34" s="14">
        <f>VLOOKUP(O34, '[1]لیست محصولات 1402'!B:G,6,0)</f>
        <v>8300000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16600000</v>
      </c>
      <c r="Y34" s="17"/>
      <c r="Z34" s="14">
        <f t="shared" si="4"/>
        <v>16600000</v>
      </c>
      <c r="AA34" s="187" t="s">
        <v>382</v>
      </c>
      <c r="AB34" s="188"/>
      <c r="AC34" s="188"/>
      <c r="AD34" s="188"/>
      <c r="AE34" s="189"/>
      <c r="AF34" s="21"/>
      <c r="AG34" s="22" t="str">
        <f t="shared" si="5"/>
        <v>TRUE</v>
      </c>
      <c r="AH34" s="23" t="e">
        <f>#REF!&amp;" "&amp;AB34&amp;" "&amp;N34&amp;" - "&amp;L34&amp;" "&amp;M34&amp;" "&amp;AC34</f>
        <v>#REF!</v>
      </c>
    </row>
    <row r="35" spans="1:34" ht="22.35" customHeight="1">
      <c r="A35" s="7"/>
      <c r="B35" s="7"/>
      <c r="C35" s="7"/>
      <c r="D35" s="7"/>
      <c r="E35" s="7"/>
      <c r="F35" s="8"/>
      <c r="G35" s="66">
        <v>23</v>
      </c>
      <c r="H35" s="67" t="s">
        <v>321</v>
      </c>
      <c r="I35" s="66" t="s">
        <v>577</v>
      </c>
      <c r="J35" s="9"/>
      <c r="K35" s="11" t="str">
        <f t="shared" ca="1" si="0"/>
        <v/>
      </c>
      <c r="L35" s="12"/>
      <c r="M35" s="12" t="s">
        <v>428</v>
      </c>
      <c r="N35" s="12" t="s">
        <v>580</v>
      </c>
      <c r="O35" s="9">
        <v>5518.3</v>
      </c>
      <c r="P35" s="9">
        <v>1</v>
      </c>
      <c r="Q35" s="13" t="str">
        <f>VLOOKUP(O35, '[1]لیست محصولات 1402'!B:C,2,0)</f>
        <v>هوآنکایو | Peru Huancayo</v>
      </c>
      <c r="R35" s="9"/>
      <c r="S35" s="12">
        <f>VLOOKUP(O35, '[1]لیست محصولات 1402'!B:F,5,0)</f>
        <v>4000</v>
      </c>
      <c r="T35" s="14">
        <f>VLOOKUP(O35, '[1]لیست محصولات 1402'!B:G,6,0)</f>
        <v>42000000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42000000</v>
      </c>
      <c r="Y35" s="17"/>
      <c r="Z35" s="14">
        <f t="shared" si="4"/>
        <v>42000000</v>
      </c>
      <c r="AA35" s="18" t="s">
        <v>78</v>
      </c>
      <c r="AB35" s="13" t="s">
        <v>581</v>
      </c>
      <c r="AC35" s="19" t="s">
        <v>582</v>
      </c>
      <c r="AD35" s="20"/>
      <c r="AE35" s="19"/>
      <c r="AF35" s="21"/>
      <c r="AG35" s="22" t="str">
        <f t="shared" si="5"/>
        <v>TRUE</v>
      </c>
      <c r="AH35" s="23" t="str">
        <f t="shared" si="6"/>
        <v>تهران صادقیه اشرفی اصفهانی خیابان عرب حسینی مستقیم مسیر ادامه بدی میشه خیابان حائری پلاک ۲۶ کلینیک دامپزشکی دکتر مهرداد کریمی -  سلیمانی 09380977784</v>
      </c>
    </row>
    <row r="36" spans="1:34" ht="22.35" customHeight="1">
      <c r="A36" s="7"/>
      <c r="B36" s="7"/>
      <c r="C36" s="7"/>
      <c r="D36" s="7"/>
      <c r="E36" s="7"/>
      <c r="F36" s="8"/>
      <c r="G36" s="167">
        <v>24</v>
      </c>
      <c r="H36" s="169" t="s">
        <v>374</v>
      </c>
      <c r="I36" s="167" t="s">
        <v>577</v>
      </c>
      <c r="J36" s="9"/>
      <c r="K36" s="11" t="str">
        <f t="shared" ca="1" si="0"/>
        <v/>
      </c>
      <c r="L36" s="159" t="s">
        <v>583</v>
      </c>
      <c r="M36" s="159" t="s">
        <v>584</v>
      </c>
      <c r="N36" s="159" t="s">
        <v>585</v>
      </c>
      <c r="O36" s="9">
        <v>5518.3</v>
      </c>
      <c r="P36" s="9">
        <v>1</v>
      </c>
      <c r="Q36" s="13" t="str">
        <f>VLOOKUP(O36, '[1]لیست محصولات 1402'!B:C,2,0)</f>
        <v>هوآنکایو | Peru Huancayo</v>
      </c>
      <c r="R36" s="9"/>
      <c r="S36" s="12">
        <f>VLOOKUP(O36, '[1]لیست محصولات 1402'!B:F,5,0)</f>
        <v>4000</v>
      </c>
      <c r="T36" s="14">
        <f>VLOOKUP(O36, '[1]لیست محصولات 1402'!B:G,6,0)</f>
        <v>42000000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42000000</v>
      </c>
      <c r="Y36" s="17"/>
      <c r="Z36" s="14">
        <f t="shared" si="4"/>
        <v>42000000</v>
      </c>
      <c r="AA36" s="151" t="s">
        <v>249</v>
      </c>
      <c r="AB36" s="153" t="s">
        <v>586</v>
      </c>
      <c r="AC36" s="155" t="s">
        <v>587</v>
      </c>
      <c r="AD36" s="157"/>
      <c r="AE36" s="19"/>
      <c r="AF36" s="21"/>
      <c r="AG36" s="22" t="str">
        <f t="shared" si="5"/>
        <v>TRUE</v>
      </c>
      <c r="AH36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37" spans="1:34" ht="22.35" customHeight="1">
      <c r="A37" s="7"/>
      <c r="B37" s="7"/>
      <c r="C37" s="7"/>
      <c r="D37" s="7"/>
      <c r="E37" s="7"/>
      <c r="F37" s="8"/>
      <c r="G37" s="168"/>
      <c r="H37" s="170"/>
      <c r="I37" s="168"/>
      <c r="J37" s="9"/>
      <c r="K37" s="11" t="str">
        <f t="shared" ca="1" si="0"/>
        <v/>
      </c>
      <c r="L37" s="160"/>
      <c r="M37" s="160"/>
      <c r="N37" s="160"/>
      <c r="O37" s="9">
        <v>5511.11</v>
      </c>
      <c r="P37" s="9">
        <v>1</v>
      </c>
      <c r="Q37" s="69" t="str">
        <f>VLOOKUP(O37, '[1]لیست محصولات 1402'!B:C,2,0)</f>
        <v>هامبلا(رست دمی) | Hambella( Filter Roast)</v>
      </c>
      <c r="R37" s="9"/>
      <c r="S37" s="12">
        <f>VLOOKUP(O37, '[1]لیست محصولات 1402'!B:F,5,0)</f>
        <v>150</v>
      </c>
      <c r="T37" s="14">
        <f>VLOOKUP(O37, '[1]لیست محصولات 1402'!B:G,6,0)</f>
        <v>2500000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2500000</v>
      </c>
      <c r="Y37" s="17"/>
      <c r="Z37" s="14">
        <f t="shared" si="4"/>
        <v>2500000</v>
      </c>
      <c r="AA37" s="152"/>
      <c r="AB37" s="154"/>
      <c r="AC37" s="156"/>
      <c r="AD37" s="158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>
        <v>25</v>
      </c>
      <c r="H38" s="10">
        <v>52908087501</v>
      </c>
      <c r="I38" s="9" t="s">
        <v>577</v>
      </c>
      <c r="J38" s="9"/>
      <c r="K38" s="11" t="str">
        <f t="shared" ca="1" si="0"/>
        <v/>
      </c>
      <c r="L38" s="12" t="s">
        <v>139</v>
      </c>
      <c r="M38" s="12" t="s">
        <v>588</v>
      </c>
      <c r="N38" s="12" t="s">
        <v>589</v>
      </c>
      <c r="O38" s="9">
        <v>5501.3</v>
      </c>
      <c r="P38" s="9">
        <v>1</v>
      </c>
      <c r="Q38" s="13" t="str">
        <f>VLOOKUP(O38, '[1]لیست محصولات 1402'!B:C,2,0)</f>
        <v>ورتکس | Vortex</v>
      </c>
      <c r="R38" s="9"/>
      <c r="S38" s="12">
        <f>VLOOKUP(O38, '[1]لیست محصولات 1402'!B:F,5,0)</f>
        <v>4000</v>
      </c>
      <c r="T38" s="14">
        <f>VLOOKUP(O38, '[1]لیست محصولات 1402'!B:G,6,0)</f>
        <v>41600000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41600000</v>
      </c>
      <c r="Y38" s="17"/>
      <c r="Z38" s="14">
        <f t="shared" si="4"/>
        <v>41600000</v>
      </c>
      <c r="AA38" s="18" t="s">
        <v>78</v>
      </c>
      <c r="AB38" s="13" t="s">
        <v>590</v>
      </c>
      <c r="AC38" s="19" t="s">
        <v>591</v>
      </c>
      <c r="AD38" s="20"/>
      <c r="AE38" s="19"/>
      <c r="AF38" s="21"/>
      <c r="AG38" s="22" t="str">
        <f t="shared" si="5"/>
        <v>TRUE</v>
      </c>
      <c r="AH38" s="23" t="str">
        <f t="shared" si="6"/>
        <v>تهران شهرک غرب بلوار فرحزادی مجتمع میلاد نور کافه لوپن - محمدرضا مردی 09375353029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37</v>
      </c>
      <c r="AI241" s="56">
        <f t="shared" si="19"/>
        <v>0</v>
      </c>
      <c r="AJ241" s="57">
        <f t="shared" ref="AJ241:AJ264" si="27">AH241-AI241</f>
        <v>37</v>
      </c>
      <c r="AK241" s="58">
        <f>AH241*AG241/1000</f>
        <v>27.75</v>
      </c>
      <c r="AL241" s="59">
        <f>AO241+AQ241-[2]Sheet1!$AH242</f>
        <v>0</v>
      </c>
      <c r="AM241" s="59">
        <f t="shared" si="25"/>
        <v>-37</v>
      </c>
      <c r="AN241" s="58">
        <f t="shared" si="21"/>
        <v>0</v>
      </c>
      <c r="AO241" s="59"/>
      <c r="AP241" s="58">
        <f t="shared" si="22"/>
        <v>-27.75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9</v>
      </c>
      <c r="AI242" s="56">
        <f t="shared" si="19"/>
        <v>0</v>
      </c>
      <c r="AJ242" s="57">
        <f t="shared" si="27"/>
        <v>9</v>
      </c>
      <c r="AK242" s="58">
        <f t="shared" ref="AK242:AK267" si="28">AH242*AG242/1000</f>
        <v>36</v>
      </c>
      <c r="AL242" s="59">
        <f>AO242+AQ242-[2]Sheet1!$AH243</f>
        <v>0</v>
      </c>
      <c r="AM242" s="59">
        <f t="shared" si="25"/>
        <v>-9</v>
      </c>
      <c r="AN242" s="58">
        <f t="shared" si="21"/>
        <v>0</v>
      </c>
      <c r="AO242" s="59"/>
      <c r="AP242" s="58">
        <f t="shared" si="22"/>
        <v>-36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2</v>
      </c>
      <c r="AI251" s="56">
        <f t="shared" si="19"/>
        <v>0</v>
      </c>
      <c r="AJ251" s="57">
        <f t="shared" si="27"/>
        <v>2</v>
      </c>
      <c r="AK251" s="58">
        <f t="shared" si="28"/>
        <v>0.3</v>
      </c>
      <c r="AL251" s="59">
        <f>AO251+AQ251-[2]Sheet1!$AH252</f>
        <v>0</v>
      </c>
      <c r="AM251" s="59">
        <f t="shared" si="25"/>
        <v>-2</v>
      </c>
      <c r="AN251" s="58">
        <f t="shared" si="21"/>
        <v>0</v>
      </c>
      <c r="AO251" s="59"/>
      <c r="AP251" s="58">
        <f t="shared" si="22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15</v>
      </c>
      <c r="AI252" s="56">
        <f t="shared" si="19"/>
        <v>0</v>
      </c>
      <c r="AJ252" s="57">
        <f t="shared" si="27"/>
        <v>15</v>
      </c>
      <c r="AK252" s="58">
        <f t="shared" si="28"/>
        <v>11.25</v>
      </c>
      <c r="AL252" s="59">
        <f>AO252+AQ252-[2]Sheet1!$AH253</f>
        <v>0</v>
      </c>
      <c r="AM252" s="59">
        <f t="shared" si="25"/>
        <v>-15</v>
      </c>
      <c r="AN252" s="58">
        <f t="shared" si="21"/>
        <v>0</v>
      </c>
      <c r="AO252" s="59"/>
      <c r="AP252" s="58">
        <f t="shared" si="22"/>
        <v>-11.25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6</v>
      </c>
      <c r="AI254" s="56">
        <f t="shared" si="19"/>
        <v>0</v>
      </c>
      <c r="AJ254" s="57">
        <f t="shared" si="27"/>
        <v>6</v>
      </c>
      <c r="AK254" s="58">
        <f t="shared" si="28"/>
        <v>4.5</v>
      </c>
      <c r="AL254" s="59">
        <f>AO254+AQ254-[2]Sheet1!$AH255</f>
        <v>0</v>
      </c>
      <c r="AM254" s="59">
        <f t="shared" si="25"/>
        <v>-6</v>
      </c>
      <c r="AN254" s="58">
        <f t="shared" si="21"/>
        <v>0</v>
      </c>
      <c r="AO254" s="59"/>
      <c r="AP254" s="58">
        <f t="shared" si="22"/>
        <v>-4.5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7</v>
      </c>
      <c r="AI260" s="56">
        <f t="shared" si="19"/>
        <v>0</v>
      </c>
      <c r="AJ260" s="57">
        <f t="shared" si="27"/>
        <v>7</v>
      </c>
      <c r="AK260" s="58">
        <f t="shared" si="28"/>
        <v>5.25</v>
      </c>
      <c r="AL260" s="59">
        <f>AO260+AQ260-[2]Sheet1!$AH261</f>
        <v>0</v>
      </c>
      <c r="AM260" s="59">
        <f t="shared" si="25"/>
        <v>-7</v>
      </c>
      <c r="AN260" s="58">
        <f t="shared" si="21"/>
        <v>0</v>
      </c>
      <c r="AO260" s="59"/>
      <c r="AP260" s="58">
        <f t="shared" si="22"/>
        <v>-5.25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65">
    <mergeCell ref="G31:G33"/>
    <mergeCell ref="AD31:AD33"/>
    <mergeCell ref="AC31:AC33"/>
    <mergeCell ref="AB31:AB33"/>
    <mergeCell ref="AA31:AA33"/>
    <mergeCell ref="N31:N33"/>
    <mergeCell ref="M31:M33"/>
    <mergeCell ref="L31:L33"/>
    <mergeCell ref="I31:I33"/>
    <mergeCell ref="H31:H33"/>
    <mergeCell ref="AC20:AC24"/>
    <mergeCell ref="AD20:AD24"/>
    <mergeCell ref="AB20:AB24"/>
    <mergeCell ref="AA20:AA24"/>
    <mergeCell ref="G20:G24"/>
    <mergeCell ref="H20:H24"/>
    <mergeCell ref="I20:I24"/>
    <mergeCell ref="L20:L24"/>
    <mergeCell ref="M20:M24"/>
    <mergeCell ref="N20:N24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M11:M12"/>
    <mergeCell ref="L11:L12"/>
    <mergeCell ref="I11:I12"/>
    <mergeCell ref="H11:H12"/>
    <mergeCell ref="G11:G12"/>
    <mergeCell ref="AD11:AD12"/>
    <mergeCell ref="AC11:AC12"/>
    <mergeCell ref="AB11:AB12"/>
    <mergeCell ref="AA11:AA12"/>
    <mergeCell ref="N11:N12"/>
    <mergeCell ref="AD2:AD5"/>
    <mergeCell ref="AC2:AC5"/>
    <mergeCell ref="AB2:AB5"/>
    <mergeCell ref="AA2:AA5"/>
    <mergeCell ref="A1:B1"/>
    <mergeCell ref="C1:D1"/>
    <mergeCell ref="E1:F1"/>
    <mergeCell ref="U1:V1"/>
    <mergeCell ref="G2:G5"/>
    <mergeCell ref="H2:H5"/>
    <mergeCell ref="I2:I5"/>
    <mergeCell ref="L2:L5"/>
    <mergeCell ref="M2:M5"/>
    <mergeCell ref="N2:N5"/>
    <mergeCell ref="AA34:AE34"/>
    <mergeCell ref="N36:N37"/>
    <mergeCell ref="M36:M37"/>
    <mergeCell ref="L36:L37"/>
    <mergeCell ref="I36:I37"/>
    <mergeCell ref="H36:H37"/>
    <mergeCell ref="G36:G37"/>
    <mergeCell ref="AD36:AD37"/>
    <mergeCell ref="AC36:AC37"/>
    <mergeCell ref="AB36:AB37"/>
    <mergeCell ref="AA36:AA37"/>
  </mergeCells>
  <conditionalFormatting sqref="G2:J2 AD2 Z2:Z200 J3:J200 AD6:AD11 G11:I11 G13:I15 AD13:AD15 G17:I20 AD17:AD20 G25:I31 AD25:AD31 G34:I36 AD35:AD36 G38:I200 AD38:AD200">
    <cfRule type="expression" dxfId="162" priority="63">
      <formula>$A2</formula>
    </cfRule>
    <cfRule type="expression" dxfId="161" priority="65">
      <formula>$E2</formula>
    </cfRule>
  </conditionalFormatting>
  <conditionalFormatting sqref="G2:AF2 J3:K3 Q3:Z200 J4:J200 AA6:AF11 G11:I11 G13:I15 AA13:AF15 G17:I20 AA17:AF20 G25:I31 AA25:AF31 G34:I36 AA35:AF36 G38:I200 AA38:AF200 AE3:AF5 O3:P10 K4:K10 H6:H10 K11:P11 K12 O12:P12 AE12:AF12 K13:P15 K16 O16:P16 AE16:AF16 K17:P20 K21:K24 O21:P24 AE21:AF24 K25:P31 K32:K33 O32:P33 AE32:AF33 AA34 AF34 K34:P36 K37 O37:P37 AE37:AF37 K38:P200">
    <cfRule type="expression" dxfId="160" priority="64">
      <formula>$C2</formula>
    </cfRule>
  </conditionalFormatting>
  <conditionalFormatting sqref="W2:W200">
    <cfRule type="expression" dxfId="15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{7F9AC8D9-0D7F-4AE9-BDE0-B3C9A47E149B}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{92DB3441-0CF2-40C1-904E-48C5B92A6698}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{F969288E-1324-415F-8379-140E5E39D4E4}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{2FEB7AA8-720B-4344-82B2-C9E009B97889}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{C1189497-F74A-4EE7-AAAD-DE01E874EB70}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{45AF7959-8777-4DCB-BB61-0677F3845AE4}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{90FC7A4B-4967-468F-8CBC-E98B3395BDE9}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{C3DEF395-605F-499F-B754-FAA8D8105C77}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{16D3C249-F008-471B-8E11-AF5FC0ADAF4F}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{892FC851-53EC-498B-A947-522CAAE95F86}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{D5F2A626-D98E-4969-A1BF-86F3DAEAD119}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{7BD3C22A-C4EC-48EC-8631-7FFB13433E84}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{AFDBD952-F799-4F69-AAAC-71FB19F93A40}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{F302412E-39E8-4C52-9A1F-66F38FADA768}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{43B57DBC-8736-482D-BC79-832CF9150071}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{2BB96552-23F4-4C4D-A560-F57E42D7381C}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{59A41CBA-3A87-4253-8603-4A3F20167DA8}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{C9353B44-1CA4-4136-8798-B4FC0914C5C1}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{4447D18C-B699-4380-864C-185E5B2DB69A}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{DC063212-8CEF-4A06-9A81-71071990EF30}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{7B549D9F-E8B1-4F4B-B423-34C571E1E0CB}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{DDA709C9-AA6A-4215-A6A1-823A4C211949}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{F922F28A-98C2-4995-BC28-2CCC5187BFA1}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{5A68258E-87FA-47E7-A334-84F71440029A}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{C8F73EDD-944A-4CEE-8C26-86DD70369323}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{A3B18A8F-B669-41DF-A196-96678278DD0F}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{E9B54302-EADD-4CE3-93EA-74F82C24FF8C}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{754DDE20-A000-4737-BE81-FDEE964DE614}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{227F773F-F81F-4D66-BD0B-57D944C9F1B0}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{9A9B429D-1A1E-4E14-9B00-F052ED4AD23D}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{6A480884-B8BC-42A8-AEF5-3FF647DC4174}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{FC846FB1-FED7-4EA2-AB6D-9ED9FFF86023}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{50323710-C028-460D-9878-03B3B87CC275}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{260BA8A0-82B8-4D3A-BBC4-B6F7A821C132}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{8805FF5F-EDA2-46BE-8088-05C47FDE75E6}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{75A53109-52E6-4428-BEE3-E1E2BFDA446E}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{5F699301-7D1A-422D-84F7-8F17DBFAD69E}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{5DCC0D46-7ECD-4C51-B10E-A2B71F95267B}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{4DAC9CF9-D35E-4176-A5F8-F11E6141850B}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{3E2E5437-173C-4841-9AA3-29A67A4A725B}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{E6B2DF83-9B67-4832-B038-C3719A25DDB6}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{AA35DAC2-BDA6-4729-9CBF-62716C68871C}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{FB03C180-928A-4BC7-AAAC-0EC2F1482085}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{284C0BED-CB06-4BD0-81EE-62942197F41D}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{52332113-3D70-491D-9D2A-B425ED2EE1BA}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{D29BBA81-B1B6-45FC-B2F8-9093F8190EE9}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{4E290CF3-DA3B-4393-807B-1E752C70B507}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{45009940-5315-4009-8268-E65765C3660C}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{1264CEF2-B68D-4D2B-AF4A-AEC4E689455B}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{3F3B7C98-CEBE-4D7F-8D38-18998603732B}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{47F48781-0DBE-48FF-95C2-04EC1723D63C}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{F03ADF24-C245-41B7-BB3D-12E4183F89AA}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{B27A2A49-AB79-4862-932C-EEF5C386A8F2}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{AFD9F8CA-3B12-461F-B469-853A112B7A8F}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{2858DC1A-70AD-474C-A4B3-03E537EC04BC}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{E8B297FD-48DC-4172-8D0C-00C5F9E426F8}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{AA1F33E9-2727-4B41-B243-028ADB8CEDD7}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{6C121297-5E1D-4A57-B621-BCD3D107CFCF}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{F8043FA5-BEF0-4EB4-B5B8-98A903BFAEC7}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{B12DCCE9-D4E6-46EA-8A7B-E1026C9D0E90}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{96E8F421-39A5-470D-8B2F-56A90CBFEC99}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9AC8D9-0D7F-4AE9-BDE0-B3C9A47E149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2DB3441-0CF2-40C1-904E-48C5B92A669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969288E-1324-415F-8379-140E5E39D4E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FEB7AA8-720B-4344-82B2-C9E009B9788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1189497-F74A-4EE7-AAAD-DE01E874EB7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5AF7959-8777-4DCB-BB61-0677F3845AE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0FC7A4B-4967-468F-8CBC-E98B3395BDE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3DEF395-605F-499F-B754-FAA8D8105C7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6D3C249-F008-471B-8E11-AF5FC0ADAF4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92FC851-53EC-498B-A947-522CAAE95F8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5F2A626-D98E-4969-A1BF-86F3DAEAD11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BD3C22A-C4EC-48EC-8631-7FFB13433E8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FDBD952-F799-4F69-AAAC-71FB19F93A4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302412E-39E8-4C52-9A1F-66F38FADA76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3B57DBC-8736-482D-BC79-832CF915007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BB96552-23F4-4C4D-A560-F57E42D7381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9A41CBA-3A87-4253-8603-4A3F20167DA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9353B44-1CA4-4136-8798-B4FC0914C5C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447D18C-B699-4380-864C-185E5B2DB69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C063212-8CEF-4A06-9A81-71071990EF3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B549D9F-E8B1-4F4B-B423-34C571E1E0C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DA709C9-AA6A-4215-A6A1-823A4C21194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922F28A-98C2-4995-BC28-2CCC5187BFA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A68258E-87FA-47E7-A334-84F71440029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8F73EDD-944A-4CEE-8C26-86DD70369323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3B18A8F-B669-41DF-A196-96678278DD0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9B54302-EADD-4CE3-93EA-74F82C24FF8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54DDE20-A000-4737-BE81-FDEE964DE61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27F773F-F81F-4D66-BD0B-57D944C9F1B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A9B429D-1A1E-4E14-9B00-F052ED4AD23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A480884-B8BC-42A8-AEF5-3FF647DC417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C846FB1-FED7-4EA2-AB6D-9ED9FFF8602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0323710-C028-460D-9878-03B3B87CC27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60BA8A0-82B8-4D3A-BBC4-B6F7A821C13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805FF5F-EDA2-46BE-8088-05C47FDE75E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5A53109-52E6-4428-BEE3-E1E2BFDA446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F699301-7D1A-422D-84F7-8F17DBFAD69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DCC0D46-7ECD-4C51-B10E-A2B71F95267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DAC9CF9-D35E-4176-A5F8-F11E6141850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E2E5437-173C-4841-9AA3-29A67A4A725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6B2DF83-9B67-4832-B038-C3719A25DDB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A35DAC2-BDA6-4729-9CBF-62716C68871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B03C180-928A-4BC7-AAAC-0EC2F148208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84C0BED-CB06-4BD0-81EE-62942197F41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2332113-3D70-491D-9D2A-B425ED2EE1B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29BBA81-B1B6-45FC-B2F8-9093F8190EE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E290CF3-DA3B-4393-807B-1E752C70B50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5009940-5315-4009-8268-E65765C3660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264CEF2-B68D-4D2B-AF4A-AEC4E689455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F3B7C98-CEBE-4D7F-8D38-18998603732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7F48781-0DBE-48FF-95C2-04EC1723D63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03ADF24-C245-41B7-BB3D-12E4183F89A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27A2A49-AB79-4862-932C-EEF5C386A8F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FD9F8CA-3B12-461F-B469-853A112B7A8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858DC1A-70AD-474C-A4B3-03E537EC04BC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8B297FD-48DC-4172-8D0C-00C5F9E426F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A1F33E9-2727-4B41-B243-028ADB8CEDD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C121297-5E1D-4A57-B621-BCD3D107CFC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8043FA5-BEF0-4EB4-B5B8-98A903BFAEC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12DCCE9-D4E6-46EA-8A7B-E1026C9D0E9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6E8F421-39A5-470D-8B2F-56A90CBFEC9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F9A5-0F8F-404B-B195-6972D746B742}">
  <dimension ref="A1:AR267"/>
  <sheetViews>
    <sheetView rightToLeft="1" topLeftCell="G1" zoomScale="70" zoomScaleNormal="70" workbookViewId="0">
      <selection activeCell="N24" sqref="N2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7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2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1.88671875" style="24" bestFit="1" customWidth="1"/>
    <col min="29" max="29" width="15.77734375" style="31" bestFit="1" customWidth="1"/>
    <col min="30" max="30" width="13.6640625" style="32" bestFit="1" customWidth="1"/>
    <col min="31" max="31" width="32.33203125" style="24" bestFit="1" customWidth="1"/>
    <col min="32" max="32" width="28.33203125" style="24" bestFit="1" customWidth="1"/>
    <col min="33" max="33" width="13.5546875" style="24" bestFit="1" customWidth="1"/>
    <col min="34" max="34" width="1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52904141901</v>
      </c>
      <c r="I2" s="9" t="s">
        <v>520</v>
      </c>
      <c r="J2" s="9"/>
      <c r="K2" s="11" t="str">
        <f t="shared" ref="K2:K65" ca="1" si="0">IF(C2, TODAY(), "" )</f>
        <v/>
      </c>
      <c r="L2" s="12" t="s">
        <v>152</v>
      </c>
      <c r="M2" s="12" t="s">
        <v>592</v>
      </c>
      <c r="N2" s="12" t="s">
        <v>593</v>
      </c>
      <c r="O2" s="9">
        <v>5501.3</v>
      </c>
      <c r="P2" s="9">
        <v>4</v>
      </c>
      <c r="Q2" s="13" t="str">
        <f>VLOOKUP(O2, '[1]لیست محصولات 1402'!B:C,2,0)</f>
        <v>ورتکس | Vortex</v>
      </c>
      <c r="R2" s="9"/>
      <c r="S2" s="12">
        <f>VLOOKUP(O2, '[1]لیست محصولات 1402'!B:F,5,0)</f>
        <v>4000</v>
      </c>
      <c r="T2" s="14">
        <f>VLOOKUP(O2, '[1]لیست محصولات 1402'!B:G,6,0)</f>
        <v>41600000</v>
      </c>
      <c r="U2" s="15"/>
      <c r="V2" s="16">
        <f t="shared" ref="V2:V65" si="1">IF(C2, P2, U2 )</f>
        <v>0</v>
      </c>
      <c r="W2" s="12">
        <f t="shared" ref="W2:W65" si="2">P2-V2</f>
        <v>4</v>
      </c>
      <c r="X2" s="14">
        <f t="shared" ref="X2:X65" si="3">P2*T2</f>
        <v>166400000</v>
      </c>
      <c r="Y2" s="17"/>
      <c r="Z2" s="14">
        <f t="shared" ref="Z2:Z65" si="4">X2-Y2</f>
        <v>166400000</v>
      </c>
      <c r="AA2" s="18" t="s">
        <v>114</v>
      </c>
      <c r="AB2" s="13" t="s">
        <v>594</v>
      </c>
      <c r="AC2" s="19" t="s">
        <v>595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البرز کرج - مهرشهر - خیابان شهرداری - نبش ۲۰۶ کافه رستوران لازارو - شهاب بقایی 09125654823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49">
        <v>2</v>
      </c>
      <c r="H3" s="161">
        <v>52915182501</v>
      </c>
      <c r="I3" s="149" t="s">
        <v>577</v>
      </c>
      <c r="J3" s="9"/>
      <c r="K3" s="11" t="str">
        <f t="shared" ca="1" si="0"/>
        <v/>
      </c>
      <c r="L3" s="159" t="s">
        <v>596</v>
      </c>
      <c r="M3" s="159" t="s">
        <v>597</v>
      </c>
      <c r="N3" s="159" t="s">
        <v>598</v>
      </c>
      <c r="O3" s="9">
        <v>5511.22</v>
      </c>
      <c r="P3" s="9">
        <v>2</v>
      </c>
      <c r="Q3" s="69" t="str">
        <f>VLOOKUP(O3, '[1]لیست محصولات 1402'!B:C,2,0)</f>
        <v>هامبلا(رست دمی) | Hambella( Filter Roast)</v>
      </c>
      <c r="R3" s="9"/>
      <c r="S3" s="12">
        <f>VLOOKUP(O3, '[1]لیست محصولات 1402'!B:F,5,0)</f>
        <v>750</v>
      </c>
      <c r="T3" s="14">
        <f>VLOOKUP(O3, '[1]لیست محصولات 1402'!B:G,6,0)</f>
        <v>11850000</v>
      </c>
      <c r="U3" s="15"/>
      <c r="V3" s="16">
        <f t="shared" si="1"/>
        <v>0</v>
      </c>
      <c r="W3" s="12">
        <f t="shared" si="2"/>
        <v>2</v>
      </c>
      <c r="X3" s="14">
        <f t="shared" si="3"/>
        <v>23700000</v>
      </c>
      <c r="Y3" s="17"/>
      <c r="Z3" s="14">
        <f t="shared" si="4"/>
        <v>23700000</v>
      </c>
      <c r="AA3" s="151" t="s">
        <v>360</v>
      </c>
      <c r="AB3" s="153" t="s">
        <v>599</v>
      </c>
      <c r="AC3" s="155" t="s">
        <v>600</v>
      </c>
      <c r="AD3" s="157"/>
      <c r="AE3" s="191" t="s">
        <v>601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آذربایجان غربی ارومیه خیابان درستکار روبروی اکبر جوجه غذای اماده قابلمه  کافه بابون - رعنا آزادبخت 09036383804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0"/>
      <c r="H4" s="162"/>
      <c r="I4" s="150"/>
      <c r="J4" s="9"/>
      <c r="K4" s="11" t="str">
        <f t="shared" ca="1" si="0"/>
        <v/>
      </c>
      <c r="L4" s="160"/>
      <c r="M4" s="160"/>
      <c r="N4" s="160"/>
      <c r="O4" s="9">
        <v>5501.3</v>
      </c>
      <c r="P4" s="9">
        <v>1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4000</v>
      </c>
      <c r="T4" s="14">
        <f>VLOOKUP(O4, '[1]لیست محصولات 1402'!B:G,6,0)</f>
        <v>41600000</v>
      </c>
      <c r="U4" s="15"/>
      <c r="V4" s="16">
        <f t="shared" si="1"/>
        <v>0</v>
      </c>
      <c r="W4" s="12">
        <f t="shared" si="2"/>
        <v>1</v>
      </c>
      <c r="X4" s="14">
        <f t="shared" si="3"/>
        <v>41600000</v>
      </c>
      <c r="Y4" s="17"/>
      <c r="Z4" s="14">
        <f t="shared" si="4"/>
        <v>41600000</v>
      </c>
      <c r="AA4" s="152"/>
      <c r="AB4" s="154"/>
      <c r="AC4" s="156"/>
      <c r="AD4" s="158"/>
      <c r="AE4" s="192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52928193201</v>
      </c>
      <c r="I5" s="25" t="s">
        <v>577</v>
      </c>
      <c r="J5" s="9"/>
      <c r="K5" s="11" t="str">
        <f t="shared" ca="1" si="0"/>
        <v/>
      </c>
      <c r="L5" s="12" t="s">
        <v>286</v>
      </c>
      <c r="M5" s="12" t="s">
        <v>298</v>
      </c>
      <c r="N5" s="12" t="s">
        <v>299</v>
      </c>
      <c r="O5" s="9">
        <v>5501.2</v>
      </c>
      <c r="P5" s="9">
        <v>4</v>
      </c>
      <c r="Q5" s="13" t="str">
        <f>VLOOKUP(O5, '[1]لیست محصولات 1402'!B:C,2,0)</f>
        <v>ورتکس | Vortex</v>
      </c>
      <c r="R5" s="9"/>
      <c r="S5" s="12">
        <f>VLOOKUP(O5, '[1]لیست محصولات 1402'!B:F,5,0)</f>
        <v>750</v>
      </c>
      <c r="T5" s="14">
        <f>VLOOKUP(O5, '[1]لیست محصولات 1402'!B:G,6,0)</f>
        <v>8200000</v>
      </c>
      <c r="U5" s="15"/>
      <c r="V5" s="16">
        <f t="shared" si="1"/>
        <v>0</v>
      </c>
      <c r="W5" s="12">
        <f t="shared" si="2"/>
        <v>4</v>
      </c>
      <c r="X5" s="14">
        <f t="shared" si="3"/>
        <v>32800000</v>
      </c>
      <c r="Y5" s="17"/>
      <c r="Z5" s="14">
        <f t="shared" si="4"/>
        <v>32800000</v>
      </c>
      <c r="AA5" s="18" t="s">
        <v>249</v>
      </c>
      <c r="AB5" s="13" t="s">
        <v>602</v>
      </c>
      <c r="AC5" s="19" t="s">
        <v>301</v>
      </c>
      <c r="AD5" s="20"/>
      <c r="AE5" s="19"/>
      <c r="AF5" s="21"/>
      <c r="AG5" s="22" t="str">
        <f t="shared" si="5"/>
        <v>TRUE</v>
      </c>
      <c r="AH5" s="23" t="str">
        <f t="shared" si="6"/>
        <v>اصفهان کاشان - خیابان جانبازان نرسیده به میدان ۱۲ فروردین  کافه ریبار - علیرضا امانتی 09386353223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66">
        <v>4</v>
      </c>
      <c r="H6" s="67" t="s">
        <v>321</v>
      </c>
      <c r="I6" s="82" t="s">
        <v>577</v>
      </c>
      <c r="J6" s="9"/>
      <c r="K6" s="11" t="str">
        <f t="shared" ca="1" si="0"/>
        <v/>
      </c>
      <c r="L6" s="12"/>
      <c r="M6" s="12" t="s">
        <v>603</v>
      </c>
      <c r="N6" s="12" t="s">
        <v>604</v>
      </c>
      <c r="O6" s="9">
        <v>5501.2</v>
      </c>
      <c r="P6" s="9">
        <v>6</v>
      </c>
      <c r="Q6" s="13" t="str">
        <f>VLOOKUP(O6, '[1]لیست محصولات 1402'!B:C,2,0)</f>
        <v>ورتکس | Vortex</v>
      </c>
      <c r="R6" s="9"/>
      <c r="S6" s="12">
        <f>VLOOKUP(O6, '[1]لیست محصولات 1402'!B:F,5,0)</f>
        <v>750</v>
      </c>
      <c r="T6" s="14">
        <f>VLOOKUP(O6, '[1]لیست محصولات 1402'!B:G,6,0)</f>
        <v>8200000</v>
      </c>
      <c r="U6" s="15"/>
      <c r="V6" s="16">
        <f t="shared" si="1"/>
        <v>0</v>
      </c>
      <c r="W6" s="12">
        <f t="shared" si="2"/>
        <v>6</v>
      </c>
      <c r="X6" s="14">
        <f t="shared" si="3"/>
        <v>49200000</v>
      </c>
      <c r="Y6" s="17"/>
      <c r="Z6" s="14">
        <f t="shared" si="4"/>
        <v>49200000</v>
      </c>
      <c r="AA6" s="18" t="s">
        <v>78</v>
      </c>
      <c r="AB6" s="13" t="s">
        <v>70</v>
      </c>
      <c r="AC6" s="19" t="s">
        <v>606</v>
      </c>
      <c r="AD6" s="20"/>
      <c r="AE6" s="68" t="s">
        <v>605</v>
      </c>
      <c r="AF6" s="21"/>
      <c r="AG6" s="22" t="str">
        <f t="shared" si="5"/>
        <v>TRUE</v>
      </c>
      <c r="AH6" s="23" t="str">
        <f t="shared" si="6"/>
        <v>تهران - شرکت سامسونگ گلف الکترونیکس -  قفل گری 09123504435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66">
        <v>5</v>
      </c>
      <c r="H7" s="67" t="s">
        <v>374</v>
      </c>
      <c r="I7" s="66" t="s">
        <v>577</v>
      </c>
      <c r="J7" s="9"/>
      <c r="K7" s="11" t="str">
        <f t="shared" ca="1" si="0"/>
        <v/>
      </c>
      <c r="L7" s="12" t="s">
        <v>607</v>
      </c>
      <c r="M7" s="12" t="s">
        <v>608</v>
      </c>
      <c r="N7" s="12" t="s">
        <v>609</v>
      </c>
      <c r="O7" s="9">
        <v>5501.3</v>
      </c>
      <c r="P7" s="9">
        <v>1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4000</v>
      </c>
      <c r="T7" s="14">
        <f>VLOOKUP(O7, '[1]لیست محصولات 1402'!B:G,6,0)</f>
        <v>41600000</v>
      </c>
      <c r="U7" s="26"/>
      <c r="V7" s="16">
        <f t="shared" si="1"/>
        <v>0</v>
      </c>
      <c r="W7" s="12">
        <f t="shared" si="2"/>
        <v>1</v>
      </c>
      <c r="X7" s="14">
        <f t="shared" si="3"/>
        <v>41600000</v>
      </c>
      <c r="Y7" s="17"/>
      <c r="Z7" s="14">
        <f t="shared" si="4"/>
        <v>41600000</v>
      </c>
      <c r="AA7" s="18" t="s">
        <v>386</v>
      </c>
      <c r="AB7" s="13" t="s">
        <v>610</v>
      </c>
      <c r="AC7" s="19" t="s">
        <v>611</v>
      </c>
      <c r="AD7" s="20"/>
      <c r="AE7" s="19"/>
      <c r="AF7" s="21"/>
      <c r="AG7" s="22" t="str">
        <f t="shared" si="5"/>
        <v>TRUE</v>
      </c>
      <c r="AH7" s="23" t="str">
        <f t="shared" si="6"/>
        <v>خراسان رضوی مشهد - دانش آموز ۱۹ - نبش چهارراه اول  کافه ایبو - ماهان جغتایی 09153036236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>
        <v>6</v>
      </c>
      <c r="H8" s="161">
        <v>52933744301</v>
      </c>
      <c r="I8" s="149" t="s">
        <v>577</v>
      </c>
      <c r="J8" s="9"/>
      <c r="K8" s="11" t="str">
        <f t="shared" ca="1" si="0"/>
        <v/>
      </c>
      <c r="L8" s="159" t="s">
        <v>286</v>
      </c>
      <c r="M8" s="159" t="s">
        <v>612</v>
      </c>
      <c r="N8" s="159"/>
      <c r="O8" s="9">
        <v>5511.1</v>
      </c>
      <c r="P8" s="9">
        <v>1</v>
      </c>
      <c r="Q8" s="13" t="str">
        <f>VLOOKUP(O8, '[1]لیست محصولات 1402'!B:C,2,0)</f>
        <v>هامبلا | Hambella</v>
      </c>
      <c r="R8" s="9"/>
      <c r="S8" s="12">
        <f>VLOOKUP(O8, '[1]لیست محصولات 1402'!B:F,5,0)</f>
        <v>150</v>
      </c>
      <c r="T8" s="14">
        <f>VLOOKUP(O8, '[1]لیست محصولات 1402'!B:G,6,0)</f>
        <v>2500000</v>
      </c>
      <c r="U8" s="15"/>
      <c r="V8" s="16">
        <f t="shared" si="1"/>
        <v>0</v>
      </c>
      <c r="W8" s="12">
        <f t="shared" si="2"/>
        <v>1</v>
      </c>
      <c r="X8" s="14">
        <f t="shared" si="3"/>
        <v>2500000</v>
      </c>
      <c r="Y8" s="17"/>
      <c r="Z8" s="14">
        <f t="shared" si="4"/>
        <v>2500000</v>
      </c>
      <c r="AA8" s="151" t="s">
        <v>130</v>
      </c>
      <c r="AB8" s="153" t="s">
        <v>613</v>
      </c>
      <c r="AC8" s="155" t="s">
        <v>614</v>
      </c>
      <c r="AD8" s="157"/>
      <c r="AE8" s="19"/>
      <c r="AF8" s="21"/>
      <c r="AG8" s="22" t="str">
        <f t="shared" si="5"/>
        <v>TRUE</v>
      </c>
      <c r="AH8" s="23" t="str">
        <f t="shared" si="6"/>
        <v>زنجان خیابان خرمشهر ۱۲ متری اول نیمه شعبان آپارتمان یونیک ۱ واحد ۳  - علیرضا روحانی 09373746803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0"/>
      <c r="H9" s="181"/>
      <c r="I9" s="180"/>
      <c r="J9" s="9"/>
      <c r="K9" s="11" t="str">
        <f t="shared" ca="1" si="0"/>
        <v/>
      </c>
      <c r="L9" s="178"/>
      <c r="M9" s="178"/>
      <c r="N9" s="178"/>
      <c r="O9" s="9">
        <v>5501.1</v>
      </c>
      <c r="P9" s="9">
        <v>1</v>
      </c>
      <c r="Q9" s="13" t="str">
        <f>VLOOKUP(O9, '[1]لیست محصولات 1402'!B:C,2,0)</f>
        <v>ورتکس | Vortex</v>
      </c>
      <c r="R9" s="9"/>
      <c r="S9" s="12">
        <f>VLOOKUP(O9, '[1]لیست محصولات 1402'!B:F,5,0)</f>
        <v>150</v>
      </c>
      <c r="T9" s="14">
        <f>VLOOKUP(O9, '[1]لیست محصولات 1402'!B:G,6,0)</f>
        <v>1750000</v>
      </c>
      <c r="U9" s="15"/>
      <c r="V9" s="16">
        <f t="shared" si="1"/>
        <v>0</v>
      </c>
      <c r="W9" s="12">
        <f t="shared" si="2"/>
        <v>1</v>
      </c>
      <c r="X9" s="14">
        <f t="shared" si="3"/>
        <v>1750000</v>
      </c>
      <c r="Y9" s="17"/>
      <c r="Z9" s="14">
        <f t="shared" si="4"/>
        <v>1750000</v>
      </c>
      <c r="AA9" s="177"/>
      <c r="AB9" s="176"/>
      <c r="AC9" s="175"/>
      <c r="AD9" s="174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0"/>
      <c r="H10" s="162"/>
      <c r="I10" s="150"/>
      <c r="J10" s="9"/>
      <c r="K10" s="11" t="str">
        <f t="shared" ca="1" si="0"/>
        <v/>
      </c>
      <c r="L10" s="160"/>
      <c r="M10" s="160"/>
      <c r="N10" s="160"/>
      <c r="O10" s="9">
        <v>5518.1</v>
      </c>
      <c r="P10" s="9">
        <v>1</v>
      </c>
      <c r="Q10" s="13" t="str">
        <f>VLOOKUP(O10, '[1]لیست محصولات 1402'!B:C,2,0)</f>
        <v>هوآنکایو | Peru Huancayo</v>
      </c>
      <c r="R10" s="9"/>
      <c r="S10" s="12">
        <f>VLOOKUP(O10, '[1]لیست محصولات 1402'!B:F,5,0)</f>
        <v>150</v>
      </c>
      <c r="T10" s="14">
        <f>VLOOKUP(O10, '[1]لیست محصولات 1402'!B:G,6,0)</f>
        <v>1800000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1800000</v>
      </c>
      <c r="Y10" s="17"/>
      <c r="Z10" s="14">
        <f t="shared" si="4"/>
        <v>1800000</v>
      </c>
      <c r="AA10" s="152"/>
      <c r="AB10" s="154"/>
      <c r="AC10" s="156"/>
      <c r="AD10" s="158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7">
        <v>7</v>
      </c>
      <c r="H11" s="169" t="s">
        <v>374</v>
      </c>
      <c r="I11" s="167" t="s">
        <v>577</v>
      </c>
      <c r="J11" s="9"/>
      <c r="K11" s="11" t="str">
        <f t="shared" ca="1" si="0"/>
        <v/>
      </c>
      <c r="L11" s="159" t="s">
        <v>615</v>
      </c>
      <c r="M11" s="159" t="s">
        <v>616</v>
      </c>
      <c r="N11" s="159" t="s">
        <v>617</v>
      </c>
      <c r="O11" s="9">
        <v>5501.2</v>
      </c>
      <c r="P11" s="9">
        <v>6</v>
      </c>
      <c r="Q11" s="13" t="str">
        <f>VLOOKUP(O11, '[1]لیست محصولات 1402'!B:C,2,0)</f>
        <v>ورتکس | Vortex</v>
      </c>
      <c r="R11" s="9"/>
      <c r="S11" s="12">
        <f>VLOOKUP(O11, '[1]لیست محصولات 1402'!B:F,5,0)</f>
        <v>750</v>
      </c>
      <c r="T11" s="14">
        <f>VLOOKUP(O11, '[1]لیست محصولات 1402'!B:G,6,0)</f>
        <v>8200000</v>
      </c>
      <c r="U11" s="15"/>
      <c r="V11" s="16">
        <f t="shared" si="1"/>
        <v>0</v>
      </c>
      <c r="W11" s="12">
        <f t="shared" si="2"/>
        <v>6</v>
      </c>
      <c r="X11" s="14">
        <f t="shared" si="3"/>
        <v>49200000</v>
      </c>
      <c r="Y11" s="17"/>
      <c r="Z11" s="14">
        <f t="shared" si="4"/>
        <v>49200000</v>
      </c>
      <c r="AA11" s="151" t="s">
        <v>310</v>
      </c>
      <c r="AB11" s="153" t="s">
        <v>618</v>
      </c>
      <c r="AC11" s="155" t="s">
        <v>619</v>
      </c>
      <c r="AD11" s="157"/>
      <c r="AE11" s="19"/>
      <c r="AF11" s="21"/>
      <c r="AG11" s="22" t="str">
        <f t="shared" si="5"/>
        <v>TRUE</v>
      </c>
      <c r="AH11" s="23" t="str">
        <f t="shared" si="6"/>
        <v>آذربایجان شرقی تبریز - ولیعصر فلکه همافر خیابان صادقیان نبش ۱۰ متری فرهنگیان کافه نورم - پوریا خاندار 09142430393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0"/>
      <c r="M12" s="160"/>
      <c r="N12" s="160"/>
      <c r="O12" s="9">
        <v>5511.2</v>
      </c>
      <c r="P12" s="9">
        <v>2</v>
      </c>
      <c r="Q12" s="13" t="str">
        <f>VLOOKUP(O12, '[1]لیست محصولات 1402'!B:C,2,0)</f>
        <v>هامبلا | Hambella</v>
      </c>
      <c r="R12" s="9"/>
      <c r="S12" s="12">
        <f>VLOOKUP(O12, '[1]لیست محصولات 1402'!B:F,5,0)</f>
        <v>750</v>
      </c>
      <c r="T12" s="14">
        <f>VLOOKUP(O12, '[1]لیست محصولات 1402'!B:G,6,0)</f>
        <v>11850000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23700000</v>
      </c>
      <c r="Y12" s="17"/>
      <c r="Z12" s="14">
        <f t="shared" si="4"/>
        <v>23700000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70" t="s">
        <v>220</v>
      </c>
      <c r="I13" s="9" t="s">
        <v>520</v>
      </c>
      <c r="J13" s="9"/>
      <c r="K13" s="11" t="str">
        <f t="shared" ca="1" si="0"/>
        <v/>
      </c>
      <c r="L13" s="12" t="s">
        <v>337</v>
      </c>
      <c r="M13" s="12" t="s">
        <v>620</v>
      </c>
      <c r="N13" s="12"/>
      <c r="O13" s="9">
        <v>5511.2</v>
      </c>
      <c r="P13" s="9">
        <v>2</v>
      </c>
      <c r="Q13" s="13" t="str">
        <f>VLOOKUP(O13, '[1]لیست محصولات 1402'!B:C,2,0)</f>
        <v>هامبلا | Hambella</v>
      </c>
      <c r="R13" s="9"/>
      <c r="S13" s="12">
        <f>VLOOKUP(O13, '[1]لیست محصولات 1402'!B:F,5,0)</f>
        <v>750</v>
      </c>
      <c r="T13" s="14">
        <f>VLOOKUP(O13, '[1]لیست محصولات 1402'!B:G,6,0)</f>
        <v>11850000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23700000</v>
      </c>
      <c r="Y13" s="17"/>
      <c r="Z13" s="14">
        <f t="shared" si="4"/>
        <v>23700000</v>
      </c>
      <c r="AA13" s="18" t="s">
        <v>283</v>
      </c>
      <c r="AB13" s="13" t="s">
        <v>621</v>
      </c>
      <c r="AC13" s="19" t="s">
        <v>622</v>
      </c>
      <c r="AD13" s="20"/>
      <c r="AE13" s="19"/>
      <c r="AF13" s="21"/>
      <c r="AG13" s="22" t="str">
        <f t="shared" si="5"/>
        <v>TRUE</v>
      </c>
      <c r="AH13" s="23" t="str">
        <f t="shared" si="6"/>
        <v>هرمزگان بندرعباس - چهاراه دامایی گوهران ۱۱،ساختمان گوهران،ط۲،واحد۱۵  - حسین ادریسی پور 09173617827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9</v>
      </c>
      <c r="H14" s="171" t="s">
        <v>220</v>
      </c>
      <c r="I14" s="149" t="s">
        <v>520</v>
      </c>
      <c r="J14" s="9"/>
      <c r="K14" s="11" t="str">
        <f t="shared" ca="1" si="0"/>
        <v/>
      </c>
      <c r="L14" s="159" t="s">
        <v>623</v>
      </c>
      <c r="M14" s="159" t="s">
        <v>624</v>
      </c>
      <c r="N14" s="159" t="s">
        <v>625</v>
      </c>
      <c r="O14" s="9">
        <v>5518.3</v>
      </c>
      <c r="P14" s="9">
        <v>1</v>
      </c>
      <c r="Q14" s="13" t="str">
        <f>VLOOKUP(O14, '[1]لیست محصولات 1402'!B:C,2,0)</f>
        <v>هوآنکایو | Peru Huancayo</v>
      </c>
      <c r="R14" s="9"/>
      <c r="S14" s="12">
        <f>VLOOKUP(O14, '[1]لیست محصولات 1402'!B:F,5,0)</f>
        <v>4000</v>
      </c>
      <c r="T14" s="14">
        <f>VLOOKUP(O14, '[1]لیست محصولات 1402'!B:G,6,0)</f>
        <v>42000000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42000000</v>
      </c>
      <c r="Y14" s="17"/>
      <c r="Z14" s="14">
        <f t="shared" si="4"/>
        <v>42000000</v>
      </c>
      <c r="AA14" s="151" t="s">
        <v>386</v>
      </c>
      <c r="AB14" s="153" t="s">
        <v>626</v>
      </c>
      <c r="AC14" s="155" t="s">
        <v>627</v>
      </c>
      <c r="AD14" s="157"/>
      <c r="AE14" s="19"/>
      <c r="AF14" s="21"/>
      <c r="AG14" s="22" t="str">
        <f t="shared" si="5"/>
        <v>TRUE</v>
      </c>
      <c r="AH14" s="23" t="str">
        <f t="shared" si="6"/>
        <v>خراسان رضوی مشهد - بلوار ابوطالب، بین ابوطالب 38 و 40، پلاک 354 کافه خاطره - حنانه علیپور 09305099504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72"/>
      <c r="I15" s="150"/>
      <c r="J15" s="9"/>
      <c r="K15" s="11" t="str">
        <f t="shared" ca="1" si="0"/>
        <v/>
      </c>
      <c r="L15" s="160"/>
      <c r="M15" s="160"/>
      <c r="N15" s="160"/>
      <c r="O15" s="9">
        <v>5501.3</v>
      </c>
      <c r="P15" s="9">
        <v>1</v>
      </c>
      <c r="Q15" s="13" t="str">
        <f>VLOOKUP(O15, '[1]لیست محصولات 1402'!B:C,2,0)</f>
        <v>ورتکس | Vortex</v>
      </c>
      <c r="R15" s="9"/>
      <c r="S15" s="12">
        <f>VLOOKUP(O15, '[1]لیست محصولات 1402'!B:F,5,0)</f>
        <v>4000</v>
      </c>
      <c r="T15" s="14">
        <f>VLOOKUP(O15, '[1]لیست محصولات 1402'!B:G,6,0)</f>
        <v>41600000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41600000</v>
      </c>
      <c r="Y15" s="17"/>
      <c r="Z15" s="14">
        <f t="shared" si="4"/>
        <v>41600000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10</v>
      </c>
      <c r="H16" s="70" t="s">
        <v>220</v>
      </c>
      <c r="I16" s="9" t="s">
        <v>577</v>
      </c>
      <c r="J16" s="9"/>
      <c r="K16" s="11" t="str">
        <f t="shared" ca="1" si="0"/>
        <v/>
      </c>
      <c r="L16" s="12" t="s">
        <v>628</v>
      </c>
      <c r="M16" s="12" t="s">
        <v>629</v>
      </c>
      <c r="N16" s="12" t="s">
        <v>630</v>
      </c>
      <c r="O16" s="9">
        <v>5511.22</v>
      </c>
      <c r="P16" s="9">
        <v>5</v>
      </c>
      <c r="Q16" s="69" t="str">
        <f>VLOOKUP(O16, '[1]لیست محصولات 1402'!B:C,2,0)</f>
        <v>هامبلا(رست دمی) | Hambella( Filter Roast)</v>
      </c>
      <c r="R16" s="9"/>
      <c r="S16" s="12">
        <f>VLOOKUP(O16, '[1]لیست محصولات 1402'!B:F,5,0)</f>
        <v>750</v>
      </c>
      <c r="T16" s="14">
        <f>VLOOKUP(O16, '[1]لیست محصولات 1402'!B:G,6,0)</f>
        <v>11850000</v>
      </c>
      <c r="U16" s="15"/>
      <c r="V16" s="16">
        <f t="shared" si="1"/>
        <v>0</v>
      </c>
      <c r="W16" s="12">
        <f t="shared" si="2"/>
        <v>5</v>
      </c>
      <c r="X16" s="14">
        <f t="shared" si="3"/>
        <v>59250000</v>
      </c>
      <c r="Y16" s="17"/>
      <c r="Z16" s="14">
        <f t="shared" si="4"/>
        <v>59250000</v>
      </c>
      <c r="AA16" s="18" t="s">
        <v>283</v>
      </c>
      <c r="AB16" s="13" t="s">
        <v>631</v>
      </c>
      <c r="AC16" s="19" t="s">
        <v>632</v>
      </c>
      <c r="AD16" s="20"/>
      <c r="AE16" s="19"/>
      <c r="AF16" s="21"/>
      <c r="AG16" s="22" t="str">
        <f t="shared" si="5"/>
        <v>TRUE</v>
      </c>
      <c r="AH16" s="23" t="str">
        <f t="shared" si="6"/>
        <v>هرمزگان بندرعباس - خ داماهی، نبش کوچه گوهران ۱۱، ساختمان آراز، ط همکف کافه مانا - مانی رفیع 09173695245</v>
      </c>
    </row>
    <row r="17" spans="1:34" ht="22.35" customHeight="1">
      <c r="A17" s="7"/>
      <c r="B17" s="7"/>
      <c r="C17" s="7"/>
      <c r="D17" s="7"/>
      <c r="E17" s="7"/>
      <c r="F17" s="8"/>
      <c r="G17" s="149">
        <v>11</v>
      </c>
      <c r="H17" s="171" t="s">
        <v>220</v>
      </c>
      <c r="I17" s="149" t="s">
        <v>577</v>
      </c>
      <c r="J17" s="9"/>
      <c r="K17" s="11" t="str">
        <f t="shared" ca="1" si="0"/>
        <v/>
      </c>
      <c r="L17" s="159" t="s">
        <v>633</v>
      </c>
      <c r="M17" s="159" t="s">
        <v>634</v>
      </c>
      <c r="N17" s="159"/>
      <c r="O17" s="9">
        <v>1126.3</v>
      </c>
      <c r="P17" s="9">
        <v>1</v>
      </c>
      <c r="Q17" s="13" t="str">
        <f>VLOOKUP(O17, '[1]لیست محصولات 1402'!B:C,2,0)</f>
        <v>دبورا نیروانا | Deborah Nirvana</v>
      </c>
      <c r="R17" s="9"/>
      <c r="S17" s="12">
        <f>VLOOKUP(O17, '[1]لیست محصولات 1402'!B:F,5,0)</f>
        <v>40</v>
      </c>
      <c r="T17" s="14">
        <f>VLOOKUP(O17, '[1]لیست محصولات 1402'!B:G,6,0)</f>
        <v>8400000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8400000</v>
      </c>
      <c r="Y17" s="17"/>
      <c r="Z17" s="14">
        <f t="shared" si="4"/>
        <v>8400000</v>
      </c>
      <c r="AA17" s="151" t="s">
        <v>78</v>
      </c>
      <c r="AB17" s="153" t="s">
        <v>635</v>
      </c>
      <c r="AC17" s="155" t="s">
        <v>636</v>
      </c>
      <c r="AD17" s="157" t="s">
        <v>104</v>
      </c>
      <c r="AE17" s="19"/>
      <c r="AF17" s="21"/>
      <c r="AG17" s="22" t="str">
        <f t="shared" si="5"/>
        <v>TRUE</v>
      </c>
      <c r="AH17" s="23" t="str">
        <f t="shared" si="6"/>
        <v>تهران میدانِ تجریش، ابتدای فناخسرو، خیابان طباطبایی‌پور، ظهیرالدوله، افروز، الفت، انتهای بن‌بستِ قوامیان، پلاک ۲۰، واحد ۱۴  - سینا آذین 09125495489</v>
      </c>
    </row>
    <row r="18" spans="1:34" ht="22.35" customHeight="1">
      <c r="A18" s="7"/>
      <c r="B18" s="7"/>
      <c r="C18" s="7"/>
      <c r="D18" s="7"/>
      <c r="E18" s="7"/>
      <c r="F18" s="8"/>
      <c r="G18" s="180"/>
      <c r="H18" s="190"/>
      <c r="I18" s="180"/>
      <c r="J18" s="9"/>
      <c r="K18" s="11" t="str">
        <f t="shared" ca="1" si="0"/>
        <v/>
      </c>
      <c r="L18" s="178"/>
      <c r="M18" s="178"/>
      <c r="N18" s="178"/>
      <c r="O18" s="9">
        <v>1125.3</v>
      </c>
      <c r="P18" s="9">
        <v>1</v>
      </c>
      <c r="Q18" s="13" t="str">
        <f>VLOOKUP(O18, '[1]لیست محصولات 1402'!B:C,2,0)</f>
        <v>بنجامین دیانوس | Benjamin De Dianous</v>
      </c>
      <c r="R18" s="9"/>
      <c r="S18" s="12">
        <f>VLOOKUP(O18, '[1]لیست محصولات 1402'!B:F,5,0)</f>
        <v>40</v>
      </c>
      <c r="T18" s="14">
        <f>VLOOKUP(O18, '[1]لیست محصولات 1402'!B:G,6,0)</f>
        <v>5600000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5600000</v>
      </c>
      <c r="Y18" s="17"/>
      <c r="Z18" s="14">
        <f t="shared" si="4"/>
        <v>5600000</v>
      </c>
      <c r="AA18" s="177"/>
      <c r="AB18" s="176"/>
      <c r="AC18" s="175"/>
      <c r="AD18" s="174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80"/>
      <c r="H19" s="190"/>
      <c r="I19" s="180"/>
      <c r="J19" s="9"/>
      <c r="K19" s="11" t="str">
        <f t="shared" ca="1" si="0"/>
        <v/>
      </c>
      <c r="L19" s="178"/>
      <c r="M19" s="178"/>
      <c r="N19" s="178"/>
      <c r="O19" s="9">
        <v>1129.3</v>
      </c>
      <c r="P19" s="9">
        <v>1</v>
      </c>
      <c r="Q19" s="13" t="str">
        <f>VLOOKUP(O19, '[1]لیست محصولات 1402'!B:C,2,0)</f>
        <v>جانسون | Janson</v>
      </c>
      <c r="R19" s="9"/>
      <c r="S19" s="12">
        <f>VLOOKUP(O19, '[1]لیست محصولات 1402'!B:F,5,0)</f>
        <v>40</v>
      </c>
      <c r="T19" s="14">
        <f>VLOOKUP(O19, '[1]لیست محصولات 1402'!B:G,6,0)</f>
        <v>5050000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5050000</v>
      </c>
      <c r="Y19" s="17"/>
      <c r="Z19" s="14">
        <f t="shared" si="4"/>
        <v>5050000</v>
      </c>
      <c r="AA19" s="177"/>
      <c r="AB19" s="176"/>
      <c r="AC19" s="175"/>
      <c r="AD19" s="174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0"/>
      <c r="H20" s="190"/>
      <c r="I20" s="180"/>
      <c r="J20" s="9"/>
      <c r="K20" s="11" t="str">
        <f t="shared" ca="1" si="0"/>
        <v/>
      </c>
      <c r="L20" s="178"/>
      <c r="M20" s="178"/>
      <c r="N20" s="178"/>
      <c r="O20" s="9">
        <v>1127.3</v>
      </c>
      <c r="P20" s="9">
        <v>1</v>
      </c>
      <c r="Q20" s="13" t="str">
        <f>VLOOKUP(O20, '[1]لیست محصولات 1402'!B:C,2,0)</f>
        <v>سولداد | Soledad</v>
      </c>
      <c r="R20" s="9"/>
      <c r="S20" s="12">
        <f>VLOOKUP(O20, '[1]لیست محصولات 1402'!B:F,5,0)</f>
        <v>40</v>
      </c>
      <c r="T20" s="14">
        <f>VLOOKUP(O20, '[1]لیست محصولات 1402'!B:G,6,0)</f>
        <v>2550000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2550000</v>
      </c>
      <c r="Y20" s="17"/>
      <c r="Z20" s="14">
        <f t="shared" si="4"/>
        <v>2550000</v>
      </c>
      <c r="AA20" s="177"/>
      <c r="AB20" s="176"/>
      <c r="AC20" s="175"/>
      <c r="AD20" s="17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0"/>
      <c r="H21" s="172"/>
      <c r="I21" s="150"/>
      <c r="J21" s="9"/>
      <c r="K21" s="11" t="str">
        <f t="shared" ca="1" si="0"/>
        <v/>
      </c>
      <c r="L21" s="160"/>
      <c r="M21" s="160"/>
      <c r="N21" s="160"/>
      <c r="O21" s="9">
        <v>1130.3</v>
      </c>
      <c r="P21" s="9">
        <v>1</v>
      </c>
      <c r="Q21" s="13" t="str">
        <f>VLOOKUP(O21, '[1]لیست محصولات 1402'!B:C,2,0)</f>
        <v>الیدا پلانو | Elida Plano</v>
      </c>
      <c r="R21" s="9"/>
      <c r="S21" s="12">
        <f>VLOOKUP(O21, '[1]لیست محصولات 1402'!B:F,5,0)</f>
        <v>40</v>
      </c>
      <c r="T21" s="14">
        <f>VLOOKUP(O21, '[1]لیست محصولات 1402'!B:G,6,0)</f>
        <v>6650000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6650000</v>
      </c>
      <c r="Y21" s="17"/>
      <c r="Z21" s="14">
        <f t="shared" si="4"/>
        <v>6650000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70" t="s">
        <v>220</v>
      </c>
      <c r="I22" s="9" t="s">
        <v>577</v>
      </c>
      <c r="J22" s="9"/>
      <c r="K22" s="11" t="str">
        <f t="shared" ca="1" si="0"/>
        <v/>
      </c>
      <c r="L22" s="12" t="s">
        <v>286</v>
      </c>
      <c r="M22" s="12" t="s">
        <v>637</v>
      </c>
      <c r="N22" s="12" t="s">
        <v>638</v>
      </c>
      <c r="O22" s="9">
        <v>5518.3</v>
      </c>
      <c r="P22" s="9">
        <v>1</v>
      </c>
      <c r="Q22" s="13" t="str">
        <f>VLOOKUP(O22, '[1]لیست محصولات 1402'!B:C,2,0)</f>
        <v>هوآنکایو | Peru Huancayo</v>
      </c>
      <c r="R22" s="9"/>
      <c r="S22" s="12">
        <f>VLOOKUP(O22, '[1]لیست محصولات 1402'!B:F,5,0)</f>
        <v>4000</v>
      </c>
      <c r="T22" s="14">
        <f>VLOOKUP(O22, '[1]لیست محصولات 1402'!B:G,6,0)</f>
        <v>42000000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42000000</v>
      </c>
      <c r="Y22" s="17"/>
      <c r="Z22" s="14">
        <f t="shared" si="4"/>
        <v>42000000</v>
      </c>
      <c r="AA22" s="18" t="s">
        <v>78</v>
      </c>
      <c r="AB22" s="13" t="s">
        <v>639</v>
      </c>
      <c r="AC22" s="19" t="s">
        <v>640</v>
      </c>
      <c r="AD22" s="20"/>
      <c r="AE22" s="19"/>
      <c r="AF22" s="21"/>
      <c r="AG22" s="22" t="str">
        <f t="shared" si="5"/>
        <v>TRUE</v>
      </c>
      <c r="AH22" s="23" t="str">
        <f t="shared" si="6"/>
        <v>تهران شهرک غرب ،بلوار دادمان،نرسیده به اتوبان یادگار امام،لین خ فاضل جمی(معراج)ونادر مهدوی(میلاد)پ ۱۴۷ جلاتو والیس - علیرضا فلاحی 09121360260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13</v>
      </c>
      <c r="H23" s="70" t="s">
        <v>220</v>
      </c>
      <c r="I23" s="9" t="s">
        <v>577</v>
      </c>
      <c r="J23" s="9"/>
      <c r="K23" s="11" t="str">
        <f t="shared" ca="1" si="0"/>
        <v/>
      </c>
      <c r="L23" s="12" t="s">
        <v>641</v>
      </c>
      <c r="M23" s="12" t="s">
        <v>642</v>
      </c>
      <c r="N23" s="12"/>
      <c r="O23" s="9">
        <v>5511.11</v>
      </c>
      <c r="P23" s="9">
        <v>2</v>
      </c>
      <c r="Q23" s="69" t="str">
        <f>VLOOKUP(O23, '[1]لیست محصولات 1402'!B:C,2,0)</f>
        <v>هامبلا(رست دمی) | Hambella( Filter Roast)</v>
      </c>
      <c r="R23" s="9"/>
      <c r="S23" s="12">
        <f>VLOOKUP(O23, '[1]لیست محصولات 1402'!B:F,5,0)</f>
        <v>150</v>
      </c>
      <c r="T23" s="14">
        <f>VLOOKUP(O23, '[1]لیست محصولات 1402'!B:G,6,0)</f>
        <v>2500000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5000000</v>
      </c>
      <c r="Y23" s="17"/>
      <c r="Z23" s="14">
        <f t="shared" si="4"/>
        <v>5000000</v>
      </c>
      <c r="AA23" s="18" t="s">
        <v>90</v>
      </c>
      <c r="AB23" s="13" t="s">
        <v>643</v>
      </c>
      <c r="AC23" s="19" t="s">
        <v>644</v>
      </c>
      <c r="AD23" s="20"/>
      <c r="AE23" s="19"/>
      <c r="AF23" s="21"/>
      <c r="AG23" s="22" t="str">
        <f t="shared" si="5"/>
        <v>TRUE</v>
      </c>
      <c r="AH23" s="23" t="str">
        <f t="shared" si="6"/>
        <v>گیلان ماسال - خیابان معلم-کوچه شهید مهیار کاظمی-ساختمان مهیار-واحد۴  - حمیدرضا کاظمی 09116197335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14</v>
      </c>
      <c r="H24" s="67"/>
      <c r="I24" s="66" t="s">
        <v>577</v>
      </c>
      <c r="J24" s="9"/>
      <c r="K24" s="11" t="str">
        <f t="shared" ca="1" si="0"/>
        <v/>
      </c>
      <c r="L24" s="12" t="s">
        <v>645</v>
      </c>
      <c r="M24" s="12" t="s">
        <v>646</v>
      </c>
      <c r="N24" s="12" t="s">
        <v>647</v>
      </c>
      <c r="O24" s="9">
        <v>5501.3</v>
      </c>
      <c r="P24" s="9">
        <v>3</v>
      </c>
      <c r="Q24" s="13" t="str">
        <f>VLOOKUP(O24, '[1]لیست محصولات 1402'!B:C,2,0)</f>
        <v>ورتکس | Vortex</v>
      </c>
      <c r="R24" s="9"/>
      <c r="S24" s="12">
        <f>VLOOKUP(O24, '[1]لیست محصولات 1402'!B:F,5,0)</f>
        <v>4000</v>
      </c>
      <c r="T24" s="14">
        <f>VLOOKUP(O24, '[1]لیست محصولات 1402'!B:G,6,0)</f>
        <v>41600000</v>
      </c>
      <c r="U24" s="15"/>
      <c r="V24" s="16">
        <f t="shared" si="1"/>
        <v>0</v>
      </c>
      <c r="W24" s="12">
        <f t="shared" si="2"/>
        <v>3</v>
      </c>
      <c r="X24" s="14">
        <f t="shared" si="3"/>
        <v>124800000</v>
      </c>
      <c r="Y24" s="17"/>
      <c r="Z24" s="14">
        <f t="shared" si="4"/>
        <v>124800000</v>
      </c>
      <c r="AA24" s="18" t="s">
        <v>78</v>
      </c>
      <c r="AB24" s="13" t="s">
        <v>70</v>
      </c>
      <c r="AC24" s="19" t="s">
        <v>648</v>
      </c>
      <c r="AD24" s="20"/>
      <c r="AE24" s="19"/>
      <c r="AF24" s="21"/>
      <c r="AG24" s="22" t="str">
        <f t="shared" si="5"/>
        <v>TRUE</v>
      </c>
      <c r="AH24" s="23" t="str">
        <f t="shared" si="6"/>
        <v>تهران - کافه قنادی اته - نواب نجفی زاده 09124722258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15</v>
      </c>
      <c r="H25" s="70" t="s">
        <v>220</v>
      </c>
      <c r="I25" s="9" t="s">
        <v>577</v>
      </c>
      <c r="J25" s="9"/>
      <c r="K25" s="11" t="str">
        <f t="shared" ca="1" si="0"/>
        <v/>
      </c>
      <c r="L25" s="12" t="s">
        <v>628</v>
      </c>
      <c r="M25" s="12" t="s">
        <v>629</v>
      </c>
      <c r="N25" s="12" t="s">
        <v>630</v>
      </c>
      <c r="O25" s="9">
        <v>5518.3</v>
      </c>
      <c r="P25" s="9">
        <v>1</v>
      </c>
      <c r="Q25" s="13" t="str">
        <f>VLOOKUP(O25, '[1]لیست محصولات 1402'!B:C,2,0)</f>
        <v>هوآنکایو | Peru Huancayo</v>
      </c>
      <c r="R25" s="9"/>
      <c r="S25" s="12">
        <f>VLOOKUP(O25, '[1]لیست محصولات 1402'!B:F,5,0)</f>
        <v>4000</v>
      </c>
      <c r="T25" s="14">
        <f>VLOOKUP(O25, '[1]لیست محصولات 1402'!B:G,6,0)</f>
        <v>42000000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42000000</v>
      </c>
      <c r="Y25" s="17"/>
      <c r="Z25" s="14">
        <f t="shared" si="4"/>
        <v>42000000</v>
      </c>
      <c r="AA25" s="18" t="s">
        <v>283</v>
      </c>
      <c r="AB25" s="13" t="s">
        <v>631</v>
      </c>
      <c r="AC25" s="19" t="s">
        <v>632</v>
      </c>
      <c r="AD25" s="20"/>
      <c r="AE25" s="19"/>
      <c r="AF25" s="21"/>
      <c r="AG25" s="22" t="str">
        <f t="shared" si="5"/>
        <v>TRUE</v>
      </c>
      <c r="AH25" s="23" t="str">
        <f t="shared" si="6"/>
        <v>هرمزگان بندرعباس - خ داماهی، نبش کوچه گوهران ۱۱، ساختمان آراز، ط همکف کافه مانا - مانی رفیع 09173695245</v>
      </c>
    </row>
    <row r="26" spans="1:34" ht="22.35" customHeight="1">
      <c r="A26" s="7"/>
      <c r="B26" s="7"/>
      <c r="C26" s="7"/>
      <c r="D26" s="7"/>
      <c r="E26" s="7"/>
      <c r="F26" s="8"/>
      <c r="G26" s="66">
        <v>16</v>
      </c>
      <c r="H26" s="67" t="s">
        <v>688</v>
      </c>
      <c r="I26" s="66" t="s">
        <v>660</v>
      </c>
      <c r="J26" s="9"/>
      <c r="K26" s="11" t="str">
        <f t="shared" ca="1" si="0"/>
        <v/>
      </c>
      <c r="L26" s="12" t="s">
        <v>681</v>
      </c>
      <c r="M26" s="12" t="s">
        <v>682</v>
      </c>
      <c r="N26" s="12" t="s">
        <v>683</v>
      </c>
      <c r="O26" s="9">
        <v>5501.2</v>
      </c>
      <c r="P26" s="9">
        <v>3</v>
      </c>
      <c r="Q26" s="13" t="str">
        <f>VLOOKUP(O26, '[1]لیست محصولات 1402'!B:C,2,0)</f>
        <v>ورتکس | Vortex</v>
      </c>
      <c r="R26" s="9"/>
      <c r="S26" s="12">
        <f>VLOOKUP(O26, '[1]لیست محصولات 1402'!B:F,5,0)</f>
        <v>750</v>
      </c>
      <c r="T26" s="14">
        <f>VLOOKUP(O26, '[1]لیست محصولات 1402'!B:G,6,0)</f>
        <v>8200000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24600000</v>
      </c>
      <c r="Y26" s="17"/>
      <c r="Z26" s="14">
        <f t="shared" si="4"/>
        <v>24600000</v>
      </c>
      <c r="AA26" s="18" t="s">
        <v>78</v>
      </c>
      <c r="AB26" s="13" t="s">
        <v>684</v>
      </c>
      <c r="AC26" s="19" t="s">
        <v>685</v>
      </c>
      <c r="AD26" s="20"/>
      <c r="AE26" s="19"/>
      <c r="AF26" s="21"/>
      <c r="AG26" s="22" t="str">
        <f t="shared" si="5"/>
        <v>TRUE</v>
      </c>
      <c r="AH26" s="23" t="str">
        <f t="shared" si="6"/>
        <v>تهران خیایان اقدسیه(موحد دانش) - نبش کوچه شریفی منش -  ساختمان اوا پلت - طبقه ۹ کافه ایست بای وست - مهکامه کامی 09363666701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1402'!B:C,2,0)</f>
        <v>#N/A</v>
      </c>
      <c r="R27" s="9"/>
      <c r="S27" s="12" t="e">
        <f>VLOOKUP(O27, '[1]لیست محصولات 1402'!B:F,5,0)</f>
        <v>#N/A</v>
      </c>
      <c r="T27" s="14" t="e">
        <f>VLOOKUP(O27, '[1]لیست محصولات 1402'!B:G,6,0)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1402'!B:C,2,0)</f>
        <v>#N/A</v>
      </c>
      <c r="R28" s="9"/>
      <c r="S28" s="12" t="e">
        <f>VLOOKUP(O28, '[1]لیست محصولات 1402'!B:F,5,0)</f>
        <v>#N/A</v>
      </c>
      <c r="T28" s="14" t="e">
        <f>VLOOKUP(O28, '[1]لیست محصولات 1402'!B:G,6,0)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1402'!B:C,2,0)</f>
        <v>#N/A</v>
      </c>
      <c r="R29" s="9"/>
      <c r="S29" s="12" t="e">
        <f>VLOOKUP(O29, '[1]لیست محصولات 1402'!B:F,5,0)</f>
        <v>#N/A</v>
      </c>
      <c r="T29" s="14" t="e">
        <f>VLOOKUP(O29, '[1]لیست محصولات 1402'!B:G,6,0)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1402'!B:C,2,0)</f>
        <v>#N/A</v>
      </c>
      <c r="R30" s="9"/>
      <c r="S30" s="12" t="e">
        <f>VLOOKUP(O30, '[1]لیست محصولات 1402'!B:F,5,0)</f>
        <v>#N/A</v>
      </c>
      <c r="T30" s="14" t="e">
        <f>VLOOKUP(O30, '[1]لیست محصولات 1402'!B:G,6,0)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1402'!B:C,2,0)</f>
        <v>#N/A</v>
      </c>
      <c r="R31" s="9"/>
      <c r="S31" s="12" t="e">
        <f>VLOOKUP(O31, '[1]لیست محصولات 1402'!B:F,5,0)</f>
        <v>#N/A</v>
      </c>
      <c r="T31" s="14" t="e">
        <f>VLOOKUP(O31, '[1]لیست محصولات 1402'!B:G,6,0)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1402'!B:C,2,0)</f>
        <v>#N/A</v>
      </c>
      <c r="R32" s="9"/>
      <c r="S32" s="12" t="e">
        <f>VLOOKUP(O32, '[1]لیست محصولات 1402'!B:F,5,0)</f>
        <v>#N/A</v>
      </c>
      <c r="T32" s="14" t="e">
        <f>VLOOKUP(O32, '[1]لیست محصولات 1402'!B:G,6,0)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1402'!B:C,2,0)</f>
        <v>#N/A</v>
      </c>
      <c r="R33" s="9"/>
      <c r="S33" s="12" t="e">
        <f>VLOOKUP(O33, '[1]لیست محصولات 1402'!B:F,5,0)</f>
        <v>#N/A</v>
      </c>
      <c r="T33" s="14" t="e">
        <f>VLOOKUP(O33, '[1]لیست محصولات 1402'!B:G,6,0)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1402'!B:C,2,0)</f>
        <v>#N/A</v>
      </c>
      <c r="R34" s="9"/>
      <c r="S34" s="12" t="e">
        <f>VLOOKUP(O34, '[1]لیست محصولات 1402'!B:F,5,0)</f>
        <v>#N/A</v>
      </c>
      <c r="T34" s="14" t="e">
        <f>VLOOKUP(O34, '[1]لیست محصولات 1402'!B:G,6,0)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1402'!B:C,2,0)</f>
        <v>#N/A</v>
      </c>
      <c r="R35" s="9"/>
      <c r="S35" s="12" t="e">
        <f>VLOOKUP(O35, '[1]لیست محصولات 1402'!B:F,5,0)</f>
        <v>#N/A</v>
      </c>
      <c r="T35" s="14" t="e">
        <f>VLOOKUP(O35, '[1]لیست محصولات 1402'!B:G,6,0)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1402'!B:C,2,0)</f>
        <v>#N/A</v>
      </c>
      <c r="R36" s="9"/>
      <c r="S36" s="12" t="e">
        <f>VLOOKUP(O36, '[1]لیست محصولات 1402'!B:F,5,0)</f>
        <v>#N/A</v>
      </c>
      <c r="T36" s="14" t="e">
        <f>VLOOKUP(O36, '[1]لیست محصولات 1402'!B:G,6,0)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1402'!B:C,2,0)</f>
        <v>#N/A</v>
      </c>
      <c r="R37" s="9"/>
      <c r="S37" s="12" t="e">
        <f>VLOOKUP(O37, '[1]لیست محصولات 1402'!B:F,5,0)</f>
        <v>#N/A</v>
      </c>
      <c r="T37" s="14" t="e">
        <f>VLOOKUP(O37, '[1]لیست محصولات 1402'!B:G,6,0)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1402'!B:C,2,0)</f>
        <v>#N/A</v>
      </c>
      <c r="R38" s="9"/>
      <c r="S38" s="12" t="e">
        <f>VLOOKUP(O38, '[1]لیست محصولات 1402'!B:F,5,0)</f>
        <v>#N/A</v>
      </c>
      <c r="T38" s="14" t="e">
        <f>VLOOKUP(O38, '[1]لیست محصولات 1402'!B:G,6,0)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19</v>
      </c>
      <c r="AI241" s="56">
        <f t="shared" si="19"/>
        <v>0</v>
      </c>
      <c r="AJ241" s="57">
        <f t="shared" ref="AJ241:AJ264" si="27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25"/>
        <v>-19</v>
      </c>
      <c r="AN241" s="58">
        <f t="shared" si="21"/>
        <v>0</v>
      </c>
      <c r="AO241" s="59"/>
      <c r="AP241" s="58">
        <f t="shared" si="22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10</v>
      </c>
      <c r="AI242" s="56">
        <f t="shared" si="19"/>
        <v>0</v>
      </c>
      <c r="AJ242" s="57">
        <f t="shared" si="27"/>
        <v>10</v>
      </c>
      <c r="AK242" s="58">
        <f t="shared" ref="AK242:AK267" si="28">AH242*AG242/1000</f>
        <v>40</v>
      </c>
      <c r="AL242" s="59">
        <f>AO242+AQ242-[2]Sheet1!$AH243</f>
        <v>0</v>
      </c>
      <c r="AM242" s="59">
        <f t="shared" si="25"/>
        <v>-10</v>
      </c>
      <c r="AN242" s="58">
        <f t="shared" si="21"/>
        <v>0</v>
      </c>
      <c r="AO242" s="59"/>
      <c r="AP242" s="58">
        <f t="shared" si="22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4</v>
      </c>
      <c r="AI252" s="56">
        <f t="shared" si="19"/>
        <v>0</v>
      </c>
      <c r="AJ252" s="57">
        <f t="shared" si="27"/>
        <v>4</v>
      </c>
      <c r="AK252" s="58">
        <f t="shared" si="28"/>
        <v>3</v>
      </c>
      <c r="AL252" s="59">
        <f>AO252+AQ252-[2]Sheet1!$AH253</f>
        <v>0</v>
      </c>
      <c r="AM252" s="59">
        <f t="shared" si="25"/>
        <v>-4</v>
      </c>
      <c r="AN252" s="58">
        <f t="shared" si="21"/>
        <v>0</v>
      </c>
      <c r="AO252" s="59"/>
      <c r="AP252" s="58">
        <f t="shared" si="22"/>
        <v>-3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7</v>
      </c>
      <c r="AI254" s="56">
        <f t="shared" si="19"/>
        <v>0</v>
      </c>
      <c r="AJ254" s="57">
        <f t="shared" si="27"/>
        <v>7</v>
      </c>
      <c r="AK254" s="58">
        <f t="shared" si="28"/>
        <v>5.25</v>
      </c>
      <c r="AL254" s="59">
        <f>AO254+AQ254-[2]Sheet1!$AH255</f>
        <v>0</v>
      </c>
      <c r="AM254" s="59">
        <f t="shared" si="25"/>
        <v>-7</v>
      </c>
      <c r="AN254" s="58">
        <f t="shared" si="21"/>
        <v>0</v>
      </c>
      <c r="AO254" s="59"/>
      <c r="AP254" s="58">
        <f t="shared" si="22"/>
        <v>-5.25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5"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  <mergeCell ref="AE3:AE4"/>
    <mergeCell ref="AD3:AD4"/>
    <mergeCell ref="AC3:AC4"/>
    <mergeCell ref="AB3:AB4"/>
    <mergeCell ref="AA3:AA4"/>
    <mergeCell ref="G8:G10"/>
    <mergeCell ref="AD8:AD10"/>
    <mergeCell ref="AC8:AC10"/>
    <mergeCell ref="AB8:AB10"/>
    <mergeCell ref="AA8:AA10"/>
    <mergeCell ref="N8:N10"/>
    <mergeCell ref="M8:M10"/>
    <mergeCell ref="L8:L10"/>
    <mergeCell ref="I8:I10"/>
    <mergeCell ref="H8:H10"/>
    <mergeCell ref="G11:G12"/>
    <mergeCell ref="AD11:AD12"/>
    <mergeCell ref="AC11:AC12"/>
    <mergeCell ref="AB11:AB12"/>
    <mergeCell ref="AA11:AA12"/>
    <mergeCell ref="N11:N12"/>
    <mergeCell ref="M11:M12"/>
    <mergeCell ref="L11:L12"/>
    <mergeCell ref="I11:I12"/>
    <mergeCell ref="H11:H12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AD17:AD21"/>
    <mergeCell ref="AC17:AC21"/>
    <mergeCell ref="AB17:AB21"/>
    <mergeCell ref="AA17:AA21"/>
    <mergeCell ref="G17:G21"/>
    <mergeCell ref="H17:H21"/>
    <mergeCell ref="I17:I21"/>
    <mergeCell ref="L17:L21"/>
    <mergeCell ref="N17:N21"/>
    <mergeCell ref="M17:M21"/>
  </mergeCells>
  <conditionalFormatting sqref="G2:J3 AD2:AD3 Z2:Z200 J4:J200 AD5:AD8 G11:I11 AD11 G13:I14 AD13:AD14 G16:I17 AD16:AD17 G22:I200 AD22:AD200">
    <cfRule type="expression" dxfId="158" priority="63">
      <formula>$A2</formula>
    </cfRule>
    <cfRule type="expression" dxfId="157" priority="65">
      <formula>$E2</formula>
    </cfRule>
  </conditionalFormatting>
  <conditionalFormatting sqref="K2:Z2 G2:J3 AA2:AF3 Q3:Z200 J4:J200 AA5:AF8 G11:I11 AA11:AF11 G13:I14 AA13:AF14 G16:I17 AA16:AF17 G22:I200 AA22:AF200 K3:P3 AF4 K4:K10 O4:P10 H5:H8 AE9:AF10 K11:P11 K12 O12:P12 AE12:AF12 K13:P14 K15 O15:P15 AE15:AF15 K16:P17 K18:K21 O18:P21 AE18:AF21 K22:P200">
    <cfRule type="expression" dxfId="156" priority="64">
      <formula>$C2</formula>
    </cfRule>
  </conditionalFormatting>
  <conditionalFormatting sqref="W2:W200">
    <cfRule type="expression" dxfId="15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{10A3F530-BCF7-4040-80DF-C2B8F5267630}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{48F27487-AD34-4BAD-A942-9D9D0242BDBC}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{5F3FCB35-FDB0-4E2C-9B75-3AAC2F38F1AA}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{C71032B5-15C9-47C0-A703-BD4058AD6CA9}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{1EF82351-F420-47BE-8407-2115DB018FF3}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{99A981C9-1407-4EF9-993B-795298F6D448}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{E5E90F81-D4E5-4E68-A5DB-F069C3C6BC3E}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{09211AC7-360C-4A55-BCD3-54A8F723725D}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{FE0C6DE9-0342-44DB-81F7-C9CFAD56B4E7}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{EDD26AAC-E7C2-4A9C-943B-0EC660C65706}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{B6D0A469-73B1-4BF1-AA17-1E0659DD35CB}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{67959745-CA6A-4CA0-A783-5338D7192CD9}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{ECF390E9-A5B5-4431-9BD3-CE9647A5EA11}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{A80DFB0F-65C5-4549-82B9-633D146A244D}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{65D6251F-9E94-4AA8-978D-CA8B327FA7B4}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{90EA159E-DF9C-4084-840B-CE211B63D4A6}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{A22613EE-0D55-420A-81BB-673BB6331AA3}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{4B146E2F-D2E2-41E1-9B46-53F73614716D}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{02335604-F0C8-407F-B21F-A9AEBEC06DF1}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{B2A41D47-648E-43B4-9FEA-1E78645BF77D}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{4A3B36A8-79F7-49A1-A55B-418AB914F742}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{759D56DD-02DE-44D8-845E-8FF078DA784D}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{C2154904-7341-43FD-954E-D059926B91E5}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{7782AA90-49CF-4D14-BAEB-0257A488A7D6}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{4D835428-A220-4042-8F61-5881CE9E8E86}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{D3B6EAE4-9F72-462F-A30C-46A12B79B894}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{A7DFE99F-6D52-4E3A-8695-650F63CCD2AB}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{1022D965-04EA-4379-861C-35B61A50E844}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{5B3E0814-37DA-45E7-B763-820F5E8C6F04}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{76091699-304A-4B1B-95BC-A2371D7100C0}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{B3FC7F21-E62A-4BAD-B7F7-A857CF35B635}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{C5C9613D-B88B-4C80-AF6C-D8A17DC5BE54}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{2AE455B5-0D37-4F71-AF22-D3CEDC7E45F5}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{01FD7139-D814-4A1F-814C-9B28B5847DFA}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{8C6EF4D8-2EF9-4D55-A75C-6B7419565440}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{A42E06BE-7487-4B21-93AB-94BB9098583A}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{EE41E503-1970-4DB2-8308-D462077237F7}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{8705AC5F-BF76-451F-877B-DCD91F7597C3}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{C87EF3FB-BCED-43AC-991B-0546C4E13110}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{F639919E-724C-4BEC-982D-21A0B6EBC7D2}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{B2FD6A54-8365-4256-9497-6DF33851862A}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{C48AD89A-D117-455E-A400-C7CCA9B1D933}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{807BAD1E-877C-41A6-9E3D-7F10FBDC2F05}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{F28D0802-90EC-48C9-8221-411C8677B3DA}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{87763871-0013-4B10-B01E-A090EDB3320C}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{3178F9CB-E41D-4B8B-B960-818D69535C58}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{7F361193-1D20-4DDE-8865-C153B7BBEEA6}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{1E30810D-FB28-4190-8570-29B517DBE0E2}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{4CAE9D96-7725-4CAB-A5A6-A9359DD82C2D}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{02923234-9E3B-41FE-86E9-0054F9944F33}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{427F412B-A99E-4517-B193-485FDC0979F2}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{DBC02765-F9EA-4CCF-A43B-BB151F3D3C85}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{851DE276-E50C-4907-99AC-4A39F90C9F62}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{CBE5DA2A-5DC0-4C6A-8181-C4BF1A87A5E0}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{9F63CA44-21AD-4B5F-8DB6-02EADC10C5C4}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{25A9F2BF-9D65-4B76-BF93-D465690CA134}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{D73C0293-E2E9-4374-A1A3-98958BBC5CE2}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{7C3C6D25-D6F0-4808-8495-B0640BDF20E1}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{B64BF1BC-779C-44D6-8BB0-B7B06C37F1EF}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{C0BC78A0-5B57-4B36-972F-22453C52B3C7}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{7488AC3C-EC34-4DE5-BDE2-39EFF9DC60ED}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A3F530-BCF7-4040-80DF-C2B8F526763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8F27487-AD34-4BAD-A942-9D9D0242BDB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F3FCB35-FDB0-4E2C-9B75-3AAC2F38F1A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71032B5-15C9-47C0-A703-BD4058AD6CA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EF82351-F420-47BE-8407-2115DB018FF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9A981C9-1407-4EF9-993B-795298F6D44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5E90F81-D4E5-4E68-A5DB-F069C3C6BC3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9211AC7-360C-4A55-BCD3-54A8F723725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E0C6DE9-0342-44DB-81F7-C9CFAD56B4E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DD26AAC-E7C2-4A9C-943B-0EC660C6570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6D0A469-73B1-4BF1-AA17-1E0659DD35C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7959745-CA6A-4CA0-A783-5338D7192CD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CF390E9-A5B5-4431-9BD3-CE9647A5EA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80DFB0F-65C5-4549-82B9-633D146A244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5D6251F-9E94-4AA8-978D-CA8B327FA7B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0EA159E-DF9C-4084-840B-CE211B63D4A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22613EE-0D55-420A-81BB-673BB6331AA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B146E2F-D2E2-41E1-9B46-53F73614716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2335604-F0C8-407F-B21F-A9AEBEC06DF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2A41D47-648E-43B4-9FEA-1E78645BF77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A3B36A8-79F7-49A1-A55B-418AB914F74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59D56DD-02DE-44D8-845E-8FF078DA784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2154904-7341-43FD-954E-D059926B91E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782AA90-49CF-4D14-BAEB-0257A488A7D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D835428-A220-4042-8F61-5881CE9E8E8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3B6EAE4-9F72-462F-A30C-46A12B79B89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7DFE99F-6D52-4E3A-8695-650F63CCD2A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022D965-04EA-4379-861C-35B61A50E84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B3E0814-37DA-45E7-B763-820F5E8C6F0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6091699-304A-4B1B-95BC-A2371D7100C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3FC7F21-E62A-4BAD-B7F7-A857CF35B63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5C9613D-B88B-4C80-AF6C-D8A17DC5BE5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AE455B5-0D37-4F71-AF22-D3CEDC7E45F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1FD7139-D814-4A1F-814C-9B28B5847DF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C6EF4D8-2EF9-4D55-A75C-6B7419565440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42E06BE-7487-4B21-93AB-94BB9098583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E41E503-1970-4DB2-8308-D462077237F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705AC5F-BF76-451F-877B-DCD91F7597C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87EF3FB-BCED-43AC-991B-0546C4E1311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639919E-724C-4BEC-982D-21A0B6EBC7D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B2FD6A54-8365-4256-9497-6DF33851862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48AD89A-D117-455E-A400-C7CCA9B1D93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07BAD1E-877C-41A6-9E3D-7F10FBDC2F0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28D0802-90EC-48C9-8221-411C8677B3D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763871-0013-4B10-B01E-A090EDB3320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178F9CB-E41D-4B8B-B960-818D69535C5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F361193-1D20-4DDE-8865-C153B7BBEEA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E30810D-FB28-4190-8570-29B517DBE0E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CAE9D96-7725-4CAB-A5A6-A9359DD82C2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2923234-9E3B-41FE-86E9-0054F9944F3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27F412B-A99E-4517-B193-485FDC0979F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BC02765-F9EA-4CCF-A43B-BB151F3D3C8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51DE276-E50C-4907-99AC-4A39F90C9F6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BE5DA2A-5DC0-4C6A-8181-C4BF1A87A5E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9F63CA44-21AD-4B5F-8DB6-02EADC10C5C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5A9F2BF-9D65-4B76-BF93-D465690CA1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73C0293-E2E9-4374-A1A3-98958BBC5CE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C3C6D25-D6F0-4808-8495-B0640BDF20E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64BF1BC-779C-44D6-8BB0-B7B06C37F1E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0BC78A0-5B57-4B36-972F-22453C52B3C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488AC3C-EC34-4DE5-BDE2-39EFF9DC60E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82BB3-990C-4A74-8C6D-6EA48C617446}">
  <dimension ref="A1:AR267"/>
  <sheetViews>
    <sheetView rightToLeft="1" topLeftCell="I19" zoomScale="70" zoomScaleNormal="70" workbookViewId="0">
      <selection activeCell="Q28" sqref="Q2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3.88671875" style="28" bestFit="1" customWidth="1"/>
    <col min="9" max="9" width="27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0.21875" style="24" bestFit="1" customWidth="1"/>
    <col min="29" max="29" width="15.77734375" style="31" bestFit="1" customWidth="1"/>
    <col min="30" max="30" width="13.6640625" style="32" bestFit="1" customWidth="1"/>
    <col min="31" max="31" width="56.88671875" style="24" bestFit="1" customWidth="1"/>
    <col min="32" max="32" width="28.33203125" style="24" bestFit="1" customWidth="1"/>
    <col min="33" max="33" width="13.5546875" style="24" bestFit="1" customWidth="1"/>
    <col min="34" max="34" width="104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 t="s">
        <v>321</v>
      </c>
      <c r="I2" s="167" t="s">
        <v>280</v>
      </c>
      <c r="J2" s="9"/>
      <c r="K2" s="11" t="str">
        <f t="shared" ref="K2:K65" ca="1" si="0">IF(C2, TODAY(), "" )</f>
        <v/>
      </c>
      <c r="L2" s="159" t="s">
        <v>343</v>
      </c>
      <c r="M2" s="159" t="s">
        <v>484</v>
      </c>
      <c r="N2" s="159" t="s">
        <v>482</v>
      </c>
      <c r="O2" s="9">
        <v>5501.3</v>
      </c>
      <c r="P2" s="9">
        <v>12</v>
      </c>
      <c r="Q2" s="13" t="str">
        <f>VLOOKUP(O2, '[1]لیست محصولات 1402'!B:C,2,0)</f>
        <v>ورتکس | Vortex</v>
      </c>
      <c r="R2" s="9"/>
      <c r="S2" s="12">
        <f>VLOOKUP(O2, '[1]لیست محصولات 1402'!B:F,5,0)</f>
        <v>4000</v>
      </c>
      <c r="T2" s="14">
        <f>VLOOKUP(O2, '[1]لیست محصولات 1402'!B:G,6,0)</f>
        <v>41600000</v>
      </c>
      <c r="U2" s="15"/>
      <c r="V2" s="16">
        <f t="shared" ref="V2:V65" si="1">IF(C2, P2, U2 )</f>
        <v>0</v>
      </c>
      <c r="W2" s="12">
        <f t="shared" ref="W2:W65" si="2">P2-V2</f>
        <v>12</v>
      </c>
      <c r="X2" s="14">
        <f t="shared" ref="X2:X65" si="3">P2*T2</f>
        <v>499200000</v>
      </c>
      <c r="Y2" s="17"/>
      <c r="Z2" s="14">
        <f t="shared" ref="Z2:Z65" si="4">X2-Y2</f>
        <v>499200000</v>
      </c>
      <c r="AA2" s="151" t="s">
        <v>322</v>
      </c>
      <c r="AB2" s="153" t="s">
        <v>485</v>
      </c>
      <c r="AC2" s="155" t="s">
        <v>486</v>
      </c>
      <c r="AD2" s="157"/>
      <c r="AE2" s="182" t="s">
        <v>483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مشهد صارمي - بين صارمي 34 و 36 کافه نشانی - امیر بررودی 09369309993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5518.1</v>
      </c>
      <c r="P3" s="9">
        <v>4</v>
      </c>
      <c r="Q3" s="13" t="str">
        <f>VLOOKUP(O3, '[1]لیست محصولات 1402'!B:C,2,0)</f>
        <v>هوآنکایو | Peru Huancayo</v>
      </c>
      <c r="R3" s="9"/>
      <c r="S3" s="12">
        <f>VLOOKUP(O3, '[1]لیست محصولات 1402'!B:F,5,0)</f>
        <v>150</v>
      </c>
      <c r="T3" s="14">
        <f>VLOOKUP(O3, '[1]لیست محصولات 1402'!B:G,6,0)</f>
        <v>1800000</v>
      </c>
      <c r="U3" s="15"/>
      <c r="V3" s="16">
        <f t="shared" si="1"/>
        <v>0</v>
      </c>
      <c r="W3" s="12">
        <f t="shared" si="2"/>
        <v>4</v>
      </c>
      <c r="X3" s="14">
        <f t="shared" si="3"/>
        <v>7200000</v>
      </c>
      <c r="Y3" s="17"/>
      <c r="Z3" s="14">
        <f t="shared" si="4"/>
        <v>7200000</v>
      </c>
      <c r="AA3" s="152"/>
      <c r="AB3" s="154"/>
      <c r="AC3" s="156"/>
      <c r="AD3" s="158"/>
      <c r="AE3" s="183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7">
        <v>2</v>
      </c>
      <c r="H4" s="169" t="s">
        <v>74</v>
      </c>
      <c r="I4" s="167" t="s">
        <v>577</v>
      </c>
      <c r="J4" s="9"/>
      <c r="K4" s="11" t="str">
        <f t="shared" ca="1" si="0"/>
        <v/>
      </c>
      <c r="L4" s="159"/>
      <c r="M4" s="159" t="s">
        <v>76</v>
      </c>
      <c r="N4" s="159" t="s">
        <v>80</v>
      </c>
      <c r="O4" s="9">
        <v>5501.3</v>
      </c>
      <c r="P4" s="9">
        <v>16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4000</v>
      </c>
      <c r="T4" s="14">
        <f>VLOOKUP(O4, '[1]لیست محصولات 1402'!B:G,6,0)</f>
        <v>41600000</v>
      </c>
      <c r="U4" s="15"/>
      <c r="V4" s="16">
        <f t="shared" si="1"/>
        <v>0</v>
      </c>
      <c r="W4" s="12">
        <f t="shared" si="2"/>
        <v>16</v>
      </c>
      <c r="X4" s="14">
        <f t="shared" si="3"/>
        <v>665600000</v>
      </c>
      <c r="Y4" s="17"/>
      <c r="Z4" s="14">
        <f t="shared" si="4"/>
        <v>665600000</v>
      </c>
      <c r="AA4" s="151" t="s">
        <v>78</v>
      </c>
      <c r="AB4" s="153" t="s">
        <v>70</v>
      </c>
      <c r="AC4" s="155" t="s">
        <v>79</v>
      </c>
      <c r="AD4" s="157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0"/>
        <v/>
      </c>
      <c r="L5" s="160"/>
      <c r="M5" s="160"/>
      <c r="N5" s="160"/>
      <c r="O5" s="9">
        <v>5511.2</v>
      </c>
      <c r="P5" s="9">
        <v>10</v>
      </c>
      <c r="Q5" s="13" t="str">
        <f>VLOOKUP(O5, '[1]لیست محصولات 1402'!B:C,2,0)</f>
        <v>هامبلا | Hambella</v>
      </c>
      <c r="R5" s="9"/>
      <c r="S5" s="12">
        <f>VLOOKUP(O5, '[1]لیست محصولات 1402'!B:F,5,0)</f>
        <v>750</v>
      </c>
      <c r="T5" s="14">
        <f>VLOOKUP(O5, '[1]لیست محصولات 1402'!B:G,6,0)</f>
        <v>11850000</v>
      </c>
      <c r="U5" s="15"/>
      <c r="V5" s="16">
        <f t="shared" si="1"/>
        <v>0</v>
      </c>
      <c r="W5" s="12">
        <f t="shared" si="2"/>
        <v>10</v>
      </c>
      <c r="X5" s="14">
        <f t="shared" si="3"/>
        <v>118500000</v>
      </c>
      <c r="Y5" s="17"/>
      <c r="Z5" s="14">
        <f t="shared" si="4"/>
        <v>118500000</v>
      </c>
      <c r="AA5" s="152"/>
      <c r="AB5" s="154"/>
      <c r="AC5" s="156"/>
      <c r="AD5" s="158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7">
        <v>3</v>
      </c>
      <c r="H6" s="169" t="s">
        <v>74</v>
      </c>
      <c r="I6" s="167" t="s">
        <v>577</v>
      </c>
      <c r="J6" s="9"/>
      <c r="K6" s="11" t="str">
        <f t="shared" ca="1" si="0"/>
        <v/>
      </c>
      <c r="L6" s="159"/>
      <c r="M6" s="159" t="s">
        <v>76</v>
      </c>
      <c r="N6" s="159" t="s">
        <v>77</v>
      </c>
      <c r="O6" s="9">
        <v>5501.3</v>
      </c>
      <c r="P6" s="9">
        <v>10</v>
      </c>
      <c r="Q6" s="13" t="str">
        <f>VLOOKUP(O6, '[1]لیست محصولات 1402'!B:C,2,0)</f>
        <v>ورتکس | Vortex</v>
      </c>
      <c r="R6" s="9"/>
      <c r="S6" s="12">
        <f>VLOOKUP(O6, '[1]لیست محصولات 1402'!B:F,5,0)</f>
        <v>4000</v>
      </c>
      <c r="T6" s="14">
        <f>VLOOKUP(O6, '[1]لیست محصولات 1402'!B:G,6,0)</f>
        <v>41600000</v>
      </c>
      <c r="U6" s="15"/>
      <c r="V6" s="16">
        <f t="shared" si="1"/>
        <v>0</v>
      </c>
      <c r="W6" s="12">
        <f t="shared" si="2"/>
        <v>10</v>
      </c>
      <c r="X6" s="14">
        <f t="shared" si="3"/>
        <v>416000000</v>
      </c>
      <c r="Y6" s="17"/>
      <c r="Z6" s="14">
        <f t="shared" si="4"/>
        <v>416000000</v>
      </c>
      <c r="AA6" s="151" t="s">
        <v>78</v>
      </c>
      <c r="AB6" s="153" t="s">
        <v>70</v>
      </c>
      <c r="AC6" s="155" t="s">
        <v>79</v>
      </c>
      <c r="AD6" s="157"/>
      <c r="AE6" s="19"/>
      <c r="AF6" s="21"/>
      <c r="AG6" s="22" t="str">
        <f t="shared" si="5"/>
        <v>TRUE</v>
      </c>
      <c r="AH6" s="23" t="str">
        <f t="shared" si="6"/>
        <v>تهران - کافه بیکری روستار آوا سنتر -  حجتی 09373955769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8"/>
      <c r="H7" s="170"/>
      <c r="I7" s="168"/>
      <c r="J7" s="9"/>
      <c r="K7" s="11" t="str">
        <f t="shared" ca="1" si="0"/>
        <v/>
      </c>
      <c r="L7" s="160"/>
      <c r="M7" s="160"/>
      <c r="N7" s="160"/>
      <c r="O7" s="9">
        <v>5511.2</v>
      </c>
      <c r="P7" s="9">
        <v>10</v>
      </c>
      <c r="Q7" s="13" t="str">
        <f>VLOOKUP(O7, '[1]لیست محصولات 1402'!B:C,2,0)</f>
        <v>هامبلا | Hambella</v>
      </c>
      <c r="R7" s="9"/>
      <c r="S7" s="12">
        <f>VLOOKUP(O7, '[1]لیست محصولات 1402'!B:F,5,0)</f>
        <v>750</v>
      </c>
      <c r="T7" s="14">
        <f>VLOOKUP(O7, '[1]لیست محصولات 1402'!B:G,6,0)</f>
        <v>11850000</v>
      </c>
      <c r="U7" s="26"/>
      <c r="V7" s="16">
        <f t="shared" si="1"/>
        <v>0</v>
      </c>
      <c r="W7" s="12">
        <f t="shared" si="2"/>
        <v>10</v>
      </c>
      <c r="X7" s="14">
        <f t="shared" si="3"/>
        <v>118500000</v>
      </c>
      <c r="Y7" s="17"/>
      <c r="Z7" s="14">
        <f t="shared" si="4"/>
        <v>118500000</v>
      </c>
      <c r="AA7" s="152"/>
      <c r="AB7" s="154"/>
      <c r="AC7" s="156"/>
      <c r="AD7" s="158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>
        <v>4</v>
      </c>
      <c r="H8" s="161">
        <v>52937088801</v>
      </c>
      <c r="I8" s="149" t="s">
        <v>577</v>
      </c>
      <c r="J8" s="9"/>
      <c r="K8" s="11" t="str">
        <f t="shared" ca="1" si="0"/>
        <v/>
      </c>
      <c r="L8" s="159" t="s">
        <v>358</v>
      </c>
      <c r="M8" s="159" t="s">
        <v>649</v>
      </c>
      <c r="N8" s="159" t="s">
        <v>650</v>
      </c>
      <c r="O8" s="9">
        <v>1126.3</v>
      </c>
      <c r="P8" s="9">
        <v>1</v>
      </c>
      <c r="Q8" s="13" t="str">
        <f>VLOOKUP(O8, '[1]لیست محصولات 1402'!B:C,2,0)</f>
        <v>دبورا نیروانا | Deborah Nirvana</v>
      </c>
      <c r="R8" s="9"/>
      <c r="S8" s="12">
        <f>VLOOKUP(O8, '[1]لیست محصولات 1402'!B:F,5,0)</f>
        <v>40</v>
      </c>
      <c r="T8" s="14">
        <f>VLOOKUP(O8, '[1]لیست محصولات 1402'!B:G,6,0)</f>
        <v>8400000</v>
      </c>
      <c r="U8" s="15"/>
      <c r="V8" s="16">
        <f t="shared" si="1"/>
        <v>0</v>
      </c>
      <c r="W8" s="12">
        <f t="shared" si="2"/>
        <v>1</v>
      </c>
      <c r="X8" s="14">
        <f t="shared" si="3"/>
        <v>8400000</v>
      </c>
      <c r="Y8" s="17"/>
      <c r="Z8" s="14">
        <f t="shared" si="4"/>
        <v>8400000</v>
      </c>
      <c r="AA8" s="151" t="s">
        <v>163</v>
      </c>
      <c r="AB8" s="153" t="s">
        <v>651</v>
      </c>
      <c r="AC8" s="155" t="s">
        <v>652</v>
      </c>
      <c r="AD8" s="157"/>
      <c r="AE8" s="19"/>
      <c r="AF8" s="21"/>
      <c r="AG8" s="22" t="str">
        <f t="shared" si="5"/>
        <v>TRUE</v>
      </c>
      <c r="AH8" s="23" t="str">
        <f t="shared" si="6"/>
        <v>فارس شیراز - فرهنگ شهر نبش کوچه ۳۰ جنب بانک ملت کافه استیم - امین شهابی 09179688670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0"/>
      <c r="H9" s="181"/>
      <c r="I9" s="180"/>
      <c r="J9" s="9"/>
      <c r="K9" s="11" t="str">
        <f t="shared" ca="1" si="0"/>
        <v/>
      </c>
      <c r="L9" s="178"/>
      <c r="M9" s="178"/>
      <c r="N9" s="178"/>
      <c r="O9" s="9">
        <v>1125.3</v>
      </c>
      <c r="P9" s="9">
        <v>1</v>
      </c>
      <c r="Q9" s="13" t="str">
        <f>VLOOKUP(O9, '[1]لیست محصولات 1402'!B:C,2,0)</f>
        <v>بنجامین دیانوس | Benjamin De Dianous</v>
      </c>
      <c r="R9" s="9"/>
      <c r="S9" s="12">
        <f>VLOOKUP(O9, '[1]لیست محصولات 1402'!B:F,5,0)</f>
        <v>40</v>
      </c>
      <c r="T9" s="14">
        <f>VLOOKUP(O9, '[1]لیست محصولات 1402'!B:G,6,0)</f>
        <v>5600000</v>
      </c>
      <c r="U9" s="15"/>
      <c r="V9" s="16">
        <f t="shared" si="1"/>
        <v>0</v>
      </c>
      <c r="W9" s="12">
        <f t="shared" si="2"/>
        <v>1</v>
      </c>
      <c r="X9" s="14">
        <f t="shared" si="3"/>
        <v>5600000</v>
      </c>
      <c r="Y9" s="17"/>
      <c r="Z9" s="14">
        <f t="shared" si="4"/>
        <v>5600000</v>
      </c>
      <c r="AA9" s="177"/>
      <c r="AB9" s="176"/>
      <c r="AC9" s="175"/>
      <c r="AD9" s="174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0"/>
      <c r="H10" s="181"/>
      <c r="I10" s="180"/>
      <c r="J10" s="9"/>
      <c r="K10" s="11" t="str">
        <f t="shared" ca="1" si="0"/>
        <v/>
      </c>
      <c r="L10" s="178"/>
      <c r="M10" s="178"/>
      <c r="N10" s="178"/>
      <c r="O10" s="9">
        <v>1130.3</v>
      </c>
      <c r="P10" s="9">
        <v>1</v>
      </c>
      <c r="Q10" s="13" t="str">
        <f>VLOOKUP(O10, '[1]لیست محصولات 1402'!B:C,2,0)</f>
        <v>الیدا پلانو | Elida Plano</v>
      </c>
      <c r="R10" s="9"/>
      <c r="S10" s="12">
        <f>VLOOKUP(O10, '[1]لیست محصولات 1402'!B:F,5,0)</f>
        <v>40</v>
      </c>
      <c r="T10" s="14">
        <f>VLOOKUP(O10, '[1]لیست محصولات 1402'!B:G,6,0)</f>
        <v>6650000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6650000</v>
      </c>
      <c r="Y10" s="17"/>
      <c r="Z10" s="14">
        <f t="shared" si="4"/>
        <v>6650000</v>
      </c>
      <c r="AA10" s="177"/>
      <c r="AB10" s="176"/>
      <c r="AC10" s="175"/>
      <c r="AD10" s="17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0"/>
      <c r="H11" s="181"/>
      <c r="I11" s="180"/>
      <c r="J11" s="9"/>
      <c r="K11" s="11" t="str">
        <f t="shared" ca="1" si="0"/>
        <v/>
      </c>
      <c r="L11" s="178"/>
      <c r="M11" s="178"/>
      <c r="N11" s="178"/>
      <c r="O11" s="9">
        <v>1129.3</v>
      </c>
      <c r="P11" s="9">
        <v>1</v>
      </c>
      <c r="Q11" s="13" t="str">
        <f>VLOOKUP(O11, '[1]لیست محصولات 1402'!B:C,2,0)</f>
        <v>جانسون | Janson</v>
      </c>
      <c r="R11" s="9"/>
      <c r="S11" s="12">
        <f>VLOOKUP(O11, '[1]لیست محصولات 1402'!B:F,5,0)</f>
        <v>40</v>
      </c>
      <c r="T11" s="14">
        <f>VLOOKUP(O11, '[1]لیست محصولات 1402'!B:G,6,0)</f>
        <v>5050000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5050000</v>
      </c>
      <c r="Y11" s="17"/>
      <c r="Z11" s="14">
        <f t="shared" si="4"/>
        <v>5050000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1127.3</v>
      </c>
      <c r="P12" s="9">
        <v>1</v>
      </c>
      <c r="Q12" s="13" t="str">
        <f>VLOOKUP(O12, '[1]لیست محصولات 1402'!B:C,2,0)</f>
        <v>سولداد | Soledad</v>
      </c>
      <c r="R12" s="9"/>
      <c r="S12" s="12">
        <f>VLOOKUP(O12, '[1]لیست محصولات 1402'!B:F,5,0)</f>
        <v>40</v>
      </c>
      <c r="T12" s="14">
        <f>VLOOKUP(O12, '[1]لیست محصولات 1402'!B:G,6,0)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5</v>
      </c>
      <c r="H13" s="10">
        <v>52941313501</v>
      </c>
      <c r="I13" s="9" t="s">
        <v>577</v>
      </c>
      <c r="J13" s="9"/>
      <c r="K13" s="11" t="str">
        <f t="shared" ca="1" si="0"/>
        <v/>
      </c>
      <c r="L13" s="12" t="s">
        <v>653</v>
      </c>
      <c r="M13" s="12" t="s">
        <v>654</v>
      </c>
      <c r="N13" s="12"/>
      <c r="O13" s="9">
        <v>5518.1</v>
      </c>
      <c r="P13" s="9">
        <v>1</v>
      </c>
      <c r="Q13" s="13" t="str">
        <f>VLOOKUP(O13, '[1]لیست محصولات 1402'!B:C,2,0)</f>
        <v>هوآنکایو | Peru Huancayo</v>
      </c>
      <c r="R13" s="9" t="s">
        <v>404</v>
      </c>
      <c r="S13" s="12">
        <f>VLOOKUP(O13, '[1]لیست محصولات 1402'!B:F,5,0)</f>
        <v>150</v>
      </c>
      <c r="T13" s="14">
        <f>VLOOKUP(O13, '[1]لیست محصولات 1402'!B:G,6,0)</f>
        <v>1800000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1800000</v>
      </c>
      <c r="Y13" s="17"/>
      <c r="Z13" s="14">
        <f t="shared" si="4"/>
        <v>1800000</v>
      </c>
      <c r="AA13" s="18" t="s">
        <v>78</v>
      </c>
      <c r="AB13" s="13" t="s">
        <v>655</v>
      </c>
      <c r="AC13" s="19" t="s">
        <v>656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امیرآباد شمالی، خ چهاردهم، پلاک 97  - یاسمین صابری 09392255751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6</v>
      </c>
      <c r="H14" s="161">
        <v>52941365601</v>
      </c>
      <c r="I14" s="149" t="s">
        <v>577</v>
      </c>
      <c r="J14" s="9"/>
      <c r="K14" s="11" t="str">
        <f t="shared" ca="1" si="0"/>
        <v/>
      </c>
      <c r="L14" s="159" t="s">
        <v>187</v>
      </c>
      <c r="M14" s="159" t="s">
        <v>657</v>
      </c>
      <c r="N14" s="159"/>
      <c r="O14" s="9">
        <v>5501.1</v>
      </c>
      <c r="P14" s="9">
        <v>2</v>
      </c>
      <c r="Q14" s="13" t="str">
        <f>VLOOKUP(O14, '[1]لیست محصولات 1402'!B:C,2,0)</f>
        <v>ورتکس | Vortex</v>
      </c>
      <c r="R14" s="9"/>
      <c r="S14" s="12">
        <f>VLOOKUP(O14, '[1]لیست محصولات 1402'!B:F,5,0)</f>
        <v>150</v>
      </c>
      <c r="T14" s="14">
        <f>VLOOKUP(O14, '[1]لیست محصولات 1402'!B:G,6,0)</f>
        <v>1750000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3500000</v>
      </c>
      <c r="Y14" s="17"/>
      <c r="Z14" s="14">
        <f t="shared" si="4"/>
        <v>3500000</v>
      </c>
      <c r="AA14" s="151" t="s">
        <v>214</v>
      </c>
      <c r="AB14" s="153" t="s">
        <v>658</v>
      </c>
      <c r="AC14" s="155" t="s">
        <v>659</v>
      </c>
      <c r="AD14" s="157"/>
      <c r="AE14" s="19"/>
      <c r="AF14" s="21"/>
      <c r="AG14" s="22" t="str">
        <f t="shared" si="5"/>
        <v>TRUE</v>
      </c>
      <c r="AH14" s="23" t="str">
        <f t="shared" si="6"/>
        <v>مازندران چالوس - خیابان شهید منتظری-گرامجان-کوچه شهید علی وریج کاظمی انتهای گلستان 2  - علی خوش طالع 09112874434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0"/>
        <v/>
      </c>
      <c r="L15" s="160"/>
      <c r="M15" s="160"/>
      <c r="N15" s="160"/>
      <c r="O15" s="9">
        <v>5511.11</v>
      </c>
      <c r="P15" s="9">
        <v>2</v>
      </c>
      <c r="Q15" s="69" t="str">
        <f>VLOOKUP(O15, '[1]لیست محصولات 1402'!B:C,2,0)</f>
        <v>هامبلا(رست دمی) | Hambella( Filter Roast)</v>
      </c>
      <c r="R15" s="9"/>
      <c r="S15" s="12">
        <f>VLOOKUP(O15, '[1]لیست محصولات 1402'!B:F,5,0)</f>
        <v>150</v>
      </c>
      <c r="T15" s="14">
        <f>VLOOKUP(O15, '[1]لیست محصولات 1402'!B:G,6,0)</f>
        <v>2500000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5000000</v>
      </c>
      <c r="Y15" s="17"/>
      <c r="Z15" s="14">
        <f t="shared" si="4"/>
        <v>5000000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7</v>
      </c>
      <c r="H16" s="10">
        <v>52954534301</v>
      </c>
      <c r="I16" s="9" t="s">
        <v>660</v>
      </c>
      <c r="J16" s="9"/>
      <c r="K16" s="11" t="str">
        <f t="shared" ca="1" si="0"/>
        <v/>
      </c>
      <c r="L16" s="12" t="s">
        <v>302</v>
      </c>
      <c r="M16" s="12" t="s">
        <v>661</v>
      </c>
      <c r="N16" s="12"/>
      <c r="O16" s="9">
        <v>5501.2</v>
      </c>
      <c r="P16" s="9">
        <v>1</v>
      </c>
      <c r="Q16" s="13" t="str">
        <f>VLOOKUP(O16, '[1]لیست محصولات 1402'!B:C,2,0)</f>
        <v>ورتکس | Vortex</v>
      </c>
      <c r="R16" s="9"/>
      <c r="S16" s="12">
        <f>VLOOKUP(O16, '[1]لیست محصولات 1402'!B:F,5,0)</f>
        <v>750</v>
      </c>
      <c r="T16" s="14">
        <f>VLOOKUP(O16, '[1]لیست محصولات 1402'!B:G,6,0)</f>
        <v>8200000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8200000</v>
      </c>
      <c r="Y16" s="17"/>
      <c r="Z16" s="14">
        <f t="shared" si="4"/>
        <v>8200000</v>
      </c>
      <c r="AA16" s="18" t="s">
        <v>224</v>
      </c>
      <c r="AB16" s="83" t="s">
        <v>662</v>
      </c>
      <c r="AC16" s="19" t="s">
        <v>663</v>
      </c>
      <c r="AD16" s="20"/>
      <c r="AE16" s="19"/>
      <c r="AF16" s="21"/>
      <c r="AG16" s="22" t="str">
        <f t="shared" si="5"/>
        <v>TRUE</v>
      </c>
      <c r="AH16" s="23" t="str">
        <f t="shared" si="6"/>
        <v>قم 20 متری زاد . کوچه 16 . چهار راه اول سمت راست . کوچه شاهمرادی . پلاک 37  - رضا مخلص آبادی فراهانی 09361210271</v>
      </c>
    </row>
    <row r="17" spans="1:34" ht="22.35" customHeight="1">
      <c r="A17" s="7"/>
      <c r="B17" s="7"/>
      <c r="C17" s="7"/>
      <c r="D17" s="7"/>
      <c r="E17" s="7"/>
      <c r="F17" s="8"/>
      <c r="G17" s="9">
        <v>8</v>
      </c>
      <c r="H17" s="10">
        <v>52959755801</v>
      </c>
      <c r="I17" s="9" t="s">
        <v>660</v>
      </c>
      <c r="J17" s="9"/>
      <c r="K17" s="11" t="str">
        <f t="shared" ca="1" si="0"/>
        <v/>
      </c>
      <c r="L17" s="12" t="s">
        <v>664</v>
      </c>
      <c r="M17" s="12" t="s">
        <v>183</v>
      </c>
      <c r="N17" s="12"/>
      <c r="O17" s="9">
        <v>5501.2</v>
      </c>
      <c r="P17" s="9">
        <v>1</v>
      </c>
      <c r="Q17" s="13" t="str">
        <f>VLOOKUP(O17, '[1]لیست محصولات 1402'!B:C,2,0)</f>
        <v>ورتکس | Vortex</v>
      </c>
      <c r="R17" s="9"/>
      <c r="S17" s="12">
        <f>VLOOKUP(O17, '[1]لیست محصولات 1402'!B:F,5,0)</f>
        <v>750</v>
      </c>
      <c r="T17" s="14">
        <f>VLOOKUP(O17, '[1]لیست محصولات 1402'!B:G,6,0)</f>
        <v>8200000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8200000</v>
      </c>
      <c r="Y17" s="17"/>
      <c r="Z17" s="14">
        <f t="shared" si="4"/>
        <v>8200000</v>
      </c>
      <c r="AA17" s="18" t="s">
        <v>78</v>
      </c>
      <c r="AB17" s="13" t="s">
        <v>665</v>
      </c>
      <c r="AC17" s="19" t="s">
        <v>666</v>
      </c>
      <c r="AD17" s="20" t="s">
        <v>104</v>
      </c>
      <c r="AE17" s="19"/>
      <c r="AF17" s="21"/>
      <c r="AG17" s="22" t="str">
        <f t="shared" si="5"/>
        <v>TRUE</v>
      </c>
      <c r="AH17" s="23" t="str">
        <f t="shared" si="6"/>
        <v>تهران امیر آباد، خیابان کارگر شمالی، کوچه هفدهم (نادر ابراهیمی) پلاک ۱۴۰  - هومن احمدی 09362161416</v>
      </c>
    </row>
    <row r="18" spans="1:34" ht="22.35" customHeight="1">
      <c r="A18" s="7"/>
      <c r="B18" s="7"/>
      <c r="C18" s="7"/>
      <c r="D18" s="7"/>
      <c r="E18" s="7"/>
      <c r="F18" s="8"/>
      <c r="G18" s="66">
        <v>9</v>
      </c>
      <c r="H18" s="67" t="s">
        <v>321</v>
      </c>
      <c r="I18" s="66" t="s">
        <v>660</v>
      </c>
      <c r="J18" s="9"/>
      <c r="K18" s="11" t="str">
        <f t="shared" ca="1" si="0"/>
        <v/>
      </c>
      <c r="L18" s="12" t="s">
        <v>668</v>
      </c>
      <c r="M18" s="12" t="s">
        <v>669</v>
      </c>
      <c r="N18" s="12" t="s">
        <v>667</v>
      </c>
      <c r="O18" s="9">
        <v>5518.3</v>
      </c>
      <c r="P18" s="9">
        <v>5</v>
      </c>
      <c r="Q18" s="13" t="str">
        <f>VLOOKUP(O18, '[1]لیست محصولات 1402'!B:C,2,0)</f>
        <v>هوآنکایو | Peru Huancayo</v>
      </c>
      <c r="R18" s="9"/>
      <c r="S18" s="12">
        <f>VLOOKUP(O18, '[1]لیست محصولات 1402'!B:F,5,0)</f>
        <v>4000</v>
      </c>
      <c r="T18" s="14">
        <f>VLOOKUP(O18, '[1]لیست محصولات 1402'!B:G,6,0)</f>
        <v>42000000</v>
      </c>
      <c r="U18" s="15"/>
      <c r="V18" s="16">
        <f t="shared" si="1"/>
        <v>0</v>
      </c>
      <c r="W18" s="12">
        <f t="shared" si="2"/>
        <v>5</v>
      </c>
      <c r="X18" s="14">
        <f t="shared" si="3"/>
        <v>210000000</v>
      </c>
      <c r="Y18" s="17"/>
      <c r="Z18" s="14">
        <f t="shared" si="4"/>
        <v>210000000</v>
      </c>
      <c r="AA18" s="18" t="s">
        <v>670</v>
      </c>
      <c r="AB18" s="13" t="s">
        <v>671</v>
      </c>
      <c r="AC18" s="19" t="s">
        <v>672</v>
      </c>
      <c r="AD18" s="20"/>
      <c r="AE18" s="19"/>
      <c r="AF18" s="21"/>
      <c r="AG18" s="22" t="str">
        <f t="shared" si="5"/>
        <v>TRUE</v>
      </c>
      <c r="AH18" s="23" t="str">
        <f t="shared" si="6"/>
        <v>خراسان رضوی  مشهد، قاضي طباطبائي ۱۰ ،‌سوزن‌چي ۷ ،‌ مجتمع گرند، طبقه اول پلتفرم ایران - سعید آقایی 09307818965</v>
      </c>
    </row>
    <row r="19" spans="1:34" ht="22.35" customHeight="1">
      <c r="A19" s="7"/>
      <c r="B19" s="7"/>
      <c r="C19" s="7"/>
      <c r="D19" s="7"/>
      <c r="E19" s="7"/>
      <c r="F19" s="8"/>
      <c r="G19" s="66">
        <v>10</v>
      </c>
      <c r="H19" s="67" t="s">
        <v>374</v>
      </c>
      <c r="I19" s="66" t="s">
        <v>660</v>
      </c>
      <c r="J19" s="9"/>
      <c r="K19" s="11" t="str">
        <f t="shared" ca="1" si="0"/>
        <v/>
      </c>
      <c r="L19" s="12" t="s">
        <v>673</v>
      </c>
      <c r="M19" s="12" t="s">
        <v>112</v>
      </c>
      <c r="N19" s="12"/>
      <c r="O19" s="9">
        <v>5501.3</v>
      </c>
      <c r="P19" s="9">
        <v>5</v>
      </c>
      <c r="Q19" s="13" t="str">
        <f>VLOOKUP(O19, '[1]لیست محصولات 1402'!B:C,2,0)</f>
        <v>ورتکس | Vortex</v>
      </c>
      <c r="R19" s="9"/>
      <c r="S19" s="12">
        <f>VLOOKUP(O19, '[1]لیست محصولات 1402'!B:F,5,0)</f>
        <v>4000</v>
      </c>
      <c r="T19" s="14">
        <f>VLOOKUP(O19, '[1]لیست محصولات 1402'!B:G,6,0)</f>
        <v>41600000</v>
      </c>
      <c r="U19" s="15"/>
      <c r="V19" s="16">
        <f t="shared" si="1"/>
        <v>0</v>
      </c>
      <c r="W19" s="12">
        <f t="shared" si="2"/>
        <v>5</v>
      </c>
      <c r="X19" s="14">
        <f t="shared" si="3"/>
        <v>208000000</v>
      </c>
      <c r="Y19" s="17"/>
      <c r="Z19" s="14">
        <f t="shared" si="4"/>
        <v>208000000</v>
      </c>
      <c r="AA19" s="18" t="s">
        <v>214</v>
      </c>
      <c r="AB19" s="13" t="s">
        <v>674</v>
      </c>
      <c r="AC19" s="19" t="s">
        <v>675</v>
      </c>
      <c r="AD19" s="20"/>
      <c r="AE19" s="19"/>
      <c r="AF19" s="21"/>
      <c r="AG19" s="22" t="str">
        <f t="shared" si="5"/>
        <v>TRUE</v>
      </c>
      <c r="AH19" s="23" t="str">
        <f t="shared" si="6"/>
        <v>مازندران بابل_خورشیدکلا_انتهای معراج 17 سمت راست_اولین کوچه سمت راست  - فربد سعیدی 09113151484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11</v>
      </c>
      <c r="H20" s="169"/>
      <c r="I20" s="167" t="s">
        <v>660</v>
      </c>
      <c r="J20" s="9"/>
      <c r="K20" s="11" t="str">
        <f t="shared" ca="1" si="0"/>
        <v/>
      </c>
      <c r="L20" s="159"/>
      <c r="M20" s="159" t="s">
        <v>676</v>
      </c>
      <c r="N20" s="159" t="s">
        <v>677</v>
      </c>
      <c r="O20" s="9">
        <v>5518.3</v>
      </c>
      <c r="P20" s="9">
        <v>4</v>
      </c>
      <c r="Q20" s="13" t="str">
        <f>VLOOKUP(O20, '[1]لیست محصولات 1402'!B:C,2,0)</f>
        <v>هوآنکایو | Peru Huancayo</v>
      </c>
      <c r="R20" s="9"/>
      <c r="S20" s="12">
        <f>VLOOKUP(O20, '[1]لیست محصولات 1402'!B:F,5,0)</f>
        <v>4000</v>
      </c>
      <c r="T20" s="14">
        <f>VLOOKUP(O20, '[1]لیست محصولات 1402'!B:G,6,0)</f>
        <v>42000000</v>
      </c>
      <c r="U20" s="15"/>
      <c r="V20" s="16">
        <f t="shared" si="1"/>
        <v>0</v>
      </c>
      <c r="W20" s="12">
        <f t="shared" si="2"/>
        <v>4</v>
      </c>
      <c r="X20" s="14">
        <f t="shared" si="3"/>
        <v>168000000</v>
      </c>
      <c r="Y20" s="17"/>
      <c r="Z20" s="14">
        <f t="shared" si="4"/>
        <v>168000000</v>
      </c>
      <c r="AA20" s="151" t="s">
        <v>78</v>
      </c>
      <c r="AB20" s="153" t="s">
        <v>70</v>
      </c>
      <c r="AC20" s="155" t="s">
        <v>678</v>
      </c>
      <c r="AD20" s="157"/>
      <c r="AE20" s="19"/>
      <c r="AF20" s="21"/>
      <c r="AG20" s="22" t="str">
        <f t="shared" si="5"/>
        <v>TRUE</v>
      </c>
      <c r="AH20" s="23" t="str">
        <f t="shared" si="6"/>
        <v>تهران - بوتیک هتل حنا -  مالیان 09371071711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70"/>
      <c r="I21" s="168"/>
      <c r="J21" s="9"/>
      <c r="K21" s="11" t="str">
        <f t="shared" ca="1" si="0"/>
        <v/>
      </c>
      <c r="L21" s="160"/>
      <c r="M21" s="160"/>
      <c r="N21" s="160"/>
      <c r="O21" s="9">
        <v>5511.11</v>
      </c>
      <c r="P21" s="9">
        <v>10</v>
      </c>
      <c r="Q21" s="69" t="str">
        <f>VLOOKUP(O21, '[1]لیست محصولات 1402'!B:C,2,0)</f>
        <v>هامبلا(رست دمی) | Hambella( Filter Roast)</v>
      </c>
      <c r="R21" s="9"/>
      <c r="S21" s="12">
        <f>VLOOKUP(O21, '[1]لیست محصولات 1402'!B:F,5,0)</f>
        <v>150</v>
      </c>
      <c r="T21" s="14">
        <f>VLOOKUP(O21, '[1]لیست محصولات 1402'!B:G,6,0)</f>
        <v>2500000</v>
      </c>
      <c r="U21" s="15"/>
      <c r="V21" s="16">
        <f t="shared" si="1"/>
        <v>0</v>
      </c>
      <c r="W21" s="12">
        <f t="shared" si="2"/>
        <v>10</v>
      </c>
      <c r="X21" s="14">
        <f t="shared" si="3"/>
        <v>25000000</v>
      </c>
      <c r="Y21" s="17"/>
      <c r="Z21" s="14">
        <f t="shared" si="4"/>
        <v>25000000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7">
        <v>12</v>
      </c>
      <c r="H22" s="217"/>
      <c r="I22" s="169" t="s">
        <v>680</v>
      </c>
      <c r="J22" s="9"/>
      <c r="K22" s="11" t="str">
        <f t="shared" ca="1" si="0"/>
        <v/>
      </c>
      <c r="L22" s="159" t="s">
        <v>99</v>
      </c>
      <c r="M22" s="159" t="s">
        <v>244</v>
      </c>
      <c r="N22" s="159" t="s">
        <v>245</v>
      </c>
      <c r="O22" s="9">
        <v>5501.3</v>
      </c>
      <c r="P22" s="9">
        <v>1</v>
      </c>
      <c r="Q22" s="13" t="str">
        <f>VLOOKUP(O22, '[1]لیست محصولات 1402'!B:C,2,0)</f>
        <v>ورتکس | Vortex</v>
      </c>
      <c r="R22" s="9"/>
      <c r="S22" s="12">
        <f>VLOOKUP(O22, '[1]لیست محصولات 1402'!B:F,5,0)</f>
        <v>4000</v>
      </c>
      <c r="T22" s="14">
        <f>VLOOKUP(O22, '[1]لیست محصولات 1402'!B:G,6,0)</f>
        <v>41600000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41600000</v>
      </c>
      <c r="Y22" s="17"/>
      <c r="Z22" s="14">
        <f t="shared" si="4"/>
        <v>41600000</v>
      </c>
      <c r="AA22" s="151" t="s">
        <v>78</v>
      </c>
      <c r="AB22" s="153" t="s">
        <v>70</v>
      </c>
      <c r="AC22" s="155" t="s">
        <v>246</v>
      </c>
      <c r="AD22" s="157"/>
      <c r="AE22" s="19"/>
      <c r="AF22" s="21"/>
      <c r="AG22" s="22" t="str">
        <f t="shared" si="5"/>
        <v>TRUE</v>
      </c>
      <c r="AH22" s="23" t="str">
        <f t="shared" si="6"/>
        <v>تهران - کافه ویوو لانژ - مهدی مولایی 09197844409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218"/>
      <c r="I23" s="170"/>
      <c r="J23" s="9"/>
      <c r="K23" s="11" t="str">
        <f t="shared" ca="1" si="0"/>
        <v/>
      </c>
      <c r="L23" s="160"/>
      <c r="M23" s="160"/>
      <c r="N23" s="160"/>
      <c r="O23" s="9">
        <v>5511.2</v>
      </c>
      <c r="P23" s="9">
        <v>4</v>
      </c>
      <c r="Q23" s="13" t="str">
        <f>VLOOKUP(O23, '[1]لیست محصولات 1402'!B:C,2,0)</f>
        <v>هامبلا | Hambella</v>
      </c>
      <c r="R23" s="9"/>
      <c r="S23" s="12">
        <f>VLOOKUP(O23, '[1]لیست محصولات 1402'!B:F,5,0)</f>
        <v>750</v>
      </c>
      <c r="T23" s="14">
        <f>VLOOKUP(O23, '[1]لیست محصولات 1402'!B:G,6,0)</f>
        <v>11850000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47400000</v>
      </c>
      <c r="Y23" s="17"/>
      <c r="Z23" s="14">
        <f t="shared" si="4"/>
        <v>47400000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13</v>
      </c>
      <c r="H24" s="169" t="s">
        <v>686</v>
      </c>
      <c r="I24" s="167" t="s">
        <v>660</v>
      </c>
      <c r="J24" s="9"/>
      <c r="K24" s="11" t="str">
        <f t="shared" ca="1" si="0"/>
        <v/>
      </c>
      <c r="L24" s="159" t="s">
        <v>681</v>
      </c>
      <c r="M24" s="159" t="s">
        <v>682</v>
      </c>
      <c r="N24" s="159" t="s">
        <v>683</v>
      </c>
      <c r="O24" s="9">
        <v>5501.3</v>
      </c>
      <c r="P24" s="9">
        <v>2</v>
      </c>
      <c r="Q24" s="13" t="str">
        <f>VLOOKUP(O24, '[1]لیست محصولات 1402'!B:C,2,0)</f>
        <v>ورتکس | Vortex</v>
      </c>
      <c r="R24" s="9"/>
      <c r="S24" s="12">
        <f>VLOOKUP(O24, '[1]لیست محصولات 1402'!B:F,5,0)</f>
        <v>4000</v>
      </c>
      <c r="T24" s="14">
        <f>VLOOKUP(O24, '[1]لیست محصولات 1402'!B:G,6,0)</f>
        <v>41600000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83200000</v>
      </c>
      <c r="Y24" s="17"/>
      <c r="Z24" s="14">
        <f t="shared" si="4"/>
        <v>83200000</v>
      </c>
      <c r="AA24" s="151" t="s">
        <v>78</v>
      </c>
      <c r="AB24" s="153" t="s">
        <v>684</v>
      </c>
      <c r="AC24" s="155" t="s">
        <v>685</v>
      </c>
      <c r="AD24" s="157"/>
      <c r="AE24" s="182" t="s">
        <v>687</v>
      </c>
      <c r="AF24" s="21"/>
      <c r="AG24" s="22" t="str">
        <f t="shared" si="5"/>
        <v>TRUE</v>
      </c>
      <c r="AH24" s="23" t="str">
        <f t="shared" si="6"/>
        <v>تهران خیایان اقدسیه(موحد دانش) - نبش کوچه شریفی منش -  ساختمان اوا پلت - طبقه ۹ کافه ایست بای وست - مهکامه کامی 09363666701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8"/>
      <c r="H25" s="170"/>
      <c r="I25" s="168"/>
      <c r="J25" s="9"/>
      <c r="K25" s="11" t="str">
        <f t="shared" ca="1" si="0"/>
        <v/>
      </c>
      <c r="L25" s="160"/>
      <c r="M25" s="160"/>
      <c r="N25" s="160"/>
      <c r="O25" s="9">
        <v>5501.2</v>
      </c>
      <c r="P25" s="9">
        <v>3</v>
      </c>
      <c r="Q25" s="13" t="str">
        <f>VLOOKUP(O25, '[1]لیست محصولات 1402'!B:C,2,0)</f>
        <v>ورتکس | Vortex</v>
      </c>
      <c r="R25" s="9"/>
      <c r="S25" s="12">
        <f>VLOOKUP(O25, '[1]لیست محصولات 1402'!B:F,5,0)</f>
        <v>750</v>
      </c>
      <c r="T25" s="14">
        <f>VLOOKUP(O25, '[1]لیست محصولات 1402'!B:G,6,0)</f>
        <v>8200000</v>
      </c>
      <c r="U25" s="15"/>
      <c r="V25" s="16">
        <f t="shared" si="1"/>
        <v>0</v>
      </c>
      <c r="W25" s="12">
        <f t="shared" si="2"/>
        <v>3</v>
      </c>
      <c r="X25" s="14">
        <f t="shared" si="3"/>
        <v>24600000</v>
      </c>
      <c r="Y25" s="17"/>
      <c r="Z25" s="14">
        <f t="shared" si="4"/>
        <v>24600000</v>
      </c>
      <c r="AA25" s="152"/>
      <c r="AB25" s="154"/>
      <c r="AC25" s="156"/>
      <c r="AD25" s="158"/>
      <c r="AE25" s="183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11" t="s">
        <v>758</v>
      </c>
      <c r="H26" s="212"/>
      <c r="I26" s="212"/>
      <c r="J26" s="212"/>
      <c r="K26" s="212"/>
      <c r="L26" s="212"/>
      <c r="M26" s="212"/>
      <c r="N26" s="213"/>
      <c r="O26" s="85"/>
      <c r="P26" s="85"/>
      <c r="Q26" s="86" t="e">
        <f>VLOOKUP(O26, '[1]لیست محصولات 1402'!B:C,2,0)</f>
        <v>#N/A</v>
      </c>
      <c r="R26" s="85"/>
      <c r="S26" s="87" t="e">
        <f>VLOOKUP(O26, '[1]لیست محصولات 1402'!B:F,5,0)</f>
        <v>#N/A</v>
      </c>
      <c r="T26" s="88" t="e">
        <f>VLOOKUP(O26, '[1]لیست محصولات 1402'!B:G,6,0)</f>
        <v>#N/A</v>
      </c>
      <c r="U26" s="92"/>
      <c r="V26" s="90">
        <f t="shared" si="1"/>
        <v>0</v>
      </c>
      <c r="W26" s="87">
        <f t="shared" si="2"/>
        <v>0</v>
      </c>
      <c r="X26" s="88" t="e">
        <f t="shared" si="3"/>
        <v>#N/A</v>
      </c>
      <c r="Y26" s="91"/>
      <c r="Z26" s="88" t="e">
        <f t="shared" si="4"/>
        <v>#N/A</v>
      </c>
      <c r="AA26" s="214" t="s">
        <v>758</v>
      </c>
      <c r="AB26" s="215"/>
      <c r="AC26" s="215"/>
      <c r="AD26" s="215"/>
      <c r="AE26" s="215"/>
      <c r="AF26" s="216"/>
      <c r="AG26" s="22" t="str">
        <f t="shared" si="5"/>
        <v>FALSE</v>
      </c>
      <c r="AH26" s="23" t="str">
        <f t="shared" si="6"/>
        <v xml:space="preserve">با قیمت جدید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9">
        <v>14</v>
      </c>
      <c r="H27" s="161">
        <v>53029548501</v>
      </c>
      <c r="I27" s="149" t="s">
        <v>757</v>
      </c>
      <c r="J27" s="9"/>
      <c r="K27" s="11" t="str">
        <f t="shared" ca="1" si="0"/>
        <v/>
      </c>
      <c r="L27" s="159" t="s">
        <v>286</v>
      </c>
      <c r="M27" s="159" t="s">
        <v>298</v>
      </c>
      <c r="N27" s="159" t="s">
        <v>299</v>
      </c>
      <c r="O27" s="9">
        <v>3325.1</v>
      </c>
      <c r="P27" s="9">
        <v>1</v>
      </c>
      <c r="Q27" s="13" t="str">
        <f>VLOOKUP(O27, '[1]لیست محصولات 1402'!B:C,2,0)</f>
        <v>راتناگری | Ratnagiri</v>
      </c>
      <c r="R27" s="9"/>
      <c r="S27" s="12">
        <f>VLOOKUP(O27, '[1]لیست محصولات 1402'!B:F,5,0)</f>
        <v>150</v>
      </c>
      <c r="T27" s="14">
        <f>VLOOKUP(O27, '[1]لیست محصولات 1402'!B:G,6,0)</f>
        <v>4250000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4250000</v>
      </c>
      <c r="Y27" s="17"/>
      <c r="Z27" s="14">
        <f t="shared" si="4"/>
        <v>4250000</v>
      </c>
      <c r="AA27" s="151" t="s">
        <v>249</v>
      </c>
      <c r="AB27" s="153" t="s">
        <v>300</v>
      </c>
      <c r="AC27" s="155" t="s">
        <v>301</v>
      </c>
      <c r="AD27" s="157"/>
      <c r="AE27" s="19"/>
      <c r="AF27" s="21"/>
      <c r="AG27" s="22" t="str">
        <f t="shared" si="5"/>
        <v>TRUE</v>
      </c>
      <c r="AH27" s="23" t="str">
        <f t="shared" si="6"/>
        <v>اصفهان کاشان - خیابان جانبازان نرسیده به میدان ۱۲ فروردین کافه ریبار - علیرضا امانتی 09386353223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0"/>
      <c r="H28" s="162"/>
      <c r="I28" s="150"/>
      <c r="J28" s="9"/>
      <c r="K28" s="11" t="str">
        <f t="shared" ca="1" si="0"/>
        <v/>
      </c>
      <c r="L28" s="160"/>
      <c r="M28" s="160"/>
      <c r="N28" s="160"/>
      <c r="O28" s="9">
        <v>3326.1</v>
      </c>
      <c r="P28" s="9">
        <v>1</v>
      </c>
      <c r="Q28" s="13" t="str">
        <f>VLOOKUP(O28, '[1]لیست محصولات 1402'!B:C,2,0)</f>
        <v>میاگروس | Milagros</v>
      </c>
      <c r="R28" s="9"/>
      <c r="S28" s="12">
        <f>VLOOKUP(O28, '[1]لیست محصولات 1402'!B:F,5,0)</f>
        <v>150</v>
      </c>
      <c r="T28" s="14">
        <f>VLOOKUP(O28, '[1]لیست محصولات 1402'!B:G,6,0)</f>
        <v>3750000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3750000</v>
      </c>
      <c r="Y28" s="17"/>
      <c r="Z28" s="14">
        <f t="shared" si="4"/>
        <v>3750000</v>
      </c>
      <c r="AA28" s="152"/>
      <c r="AB28" s="154"/>
      <c r="AC28" s="156"/>
      <c r="AD28" s="15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49">
        <v>15</v>
      </c>
      <c r="H29" s="161">
        <v>53031831401</v>
      </c>
      <c r="I29" s="149" t="s">
        <v>757</v>
      </c>
      <c r="J29" s="9"/>
      <c r="K29" s="11" t="str">
        <f t="shared" ca="1" si="0"/>
        <v/>
      </c>
      <c r="L29" s="159" t="s">
        <v>358</v>
      </c>
      <c r="M29" s="159" t="s">
        <v>649</v>
      </c>
      <c r="N29" s="159" t="s">
        <v>593</v>
      </c>
      <c r="O29" s="9">
        <v>3325.1</v>
      </c>
      <c r="P29" s="9">
        <v>1</v>
      </c>
      <c r="Q29" s="13" t="str">
        <f>VLOOKUP(O29, '[1]لیست محصولات 1402'!B:C,2,0)</f>
        <v>راتناگری | Ratnagiri</v>
      </c>
      <c r="R29" s="9"/>
      <c r="S29" s="12">
        <f>VLOOKUP(O29, '[1]لیست محصولات 1402'!B:F,5,0)</f>
        <v>150</v>
      </c>
      <c r="T29" s="14">
        <f>VLOOKUP(O29, '[1]لیست محصولات 1402'!B:G,6,0)</f>
        <v>4250000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4250000</v>
      </c>
      <c r="Y29" s="17"/>
      <c r="Z29" s="14">
        <f t="shared" si="4"/>
        <v>4250000</v>
      </c>
      <c r="AA29" s="151" t="s">
        <v>163</v>
      </c>
      <c r="AB29" s="153" t="s">
        <v>651</v>
      </c>
      <c r="AC29" s="155" t="s">
        <v>652</v>
      </c>
      <c r="AD29" s="157"/>
      <c r="AE29" s="182" t="s">
        <v>858</v>
      </c>
      <c r="AF29" s="21"/>
      <c r="AG29" s="22" t="str">
        <f t="shared" si="5"/>
        <v>TRUE</v>
      </c>
      <c r="AH29" s="23" t="str">
        <f t="shared" si="6"/>
        <v>فارس شیراز - فرهنگ شهر نبش کوچه ۳۰ جنب بانک ملت کافه رستوران لازارو - امین شهابی 09179688670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0"/>
      <c r="H30" s="162"/>
      <c r="I30" s="150"/>
      <c r="J30" s="9"/>
      <c r="K30" s="11" t="str">
        <f t="shared" ca="1" si="0"/>
        <v/>
      </c>
      <c r="L30" s="160"/>
      <c r="M30" s="160"/>
      <c r="N30" s="160"/>
      <c r="O30" s="9">
        <v>3326.1</v>
      </c>
      <c r="P30" s="9">
        <v>1</v>
      </c>
      <c r="Q30" s="13" t="str">
        <f>VLOOKUP(O30, '[1]لیست محصولات 1402'!B:C,2,0)</f>
        <v>میاگروس | Milagros</v>
      </c>
      <c r="R30" s="9"/>
      <c r="S30" s="12">
        <f>VLOOKUP(O30, '[1]لیست محصولات 1402'!B:F,5,0)</f>
        <v>150</v>
      </c>
      <c r="T30" s="14">
        <f>VLOOKUP(O30, '[1]لیست محصولات 1402'!B:G,6,0)</f>
        <v>3750000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3750000</v>
      </c>
      <c r="Y30" s="17"/>
      <c r="Z30" s="14">
        <f t="shared" si="4"/>
        <v>3750000</v>
      </c>
      <c r="AA30" s="152"/>
      <c r="AB30" s="154"/>
      <c r="AC30" s="156"/>
      <c r="AD30" s="158"/>
      <c r="AE30" s="183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96">
        <v>16</v>
      </c>
      <c r="H31" s="208" t="s">
        <v>844</v>
      </c>
      <c r="I31" s="196" t="s">
        <v>757</v>
      </c>
      <c r="J31" s="93"/>
      <c r="K31" s="94" t="str">
        <f t="shared" ca="1" si="0"/>
        <v/>
      </c>
      <c r="L31" s="193" t="s">
        <v>233</v>
      </c>
      <c r="M31" s="193" t="s">
        <v>234</v>
      </c>
      <c r="N31" s="193" t="s">
        <v>235</v>
      </c>
      <c r="O31" s="93">
        <v>3326.3</v>
      </c>
      <c r="P31" s="93">
        <v>1</v>
      </c>
      <c r="Q31" s="95" t="str">
        <f>VLOOKUP(O31, '[1]لیست محصولات 1402'!B:C,2,0)</f>
        <v>میاگروس | Milagros</v>
      </c>
      <c r="R31" s="93"/>
      <c r="S31" s="96">
        <f>VLOOKUP(O31, '[1]لیست محصولات 1402'!B:F,5,0)</f>
        <v>40</v>
      </c>
      <c r="T31" s="97">
        <f>VLOOKUP(O31, '[1]لیست محصولات 1402'!B:G,6,0)</f>
        <v>1100000</v>
      </c>
      <c r="U31" s="98"/>
      <c r="V31" s="99">
        <f t="shared" si="1"/>
        <v>0</v>
      </c>
      <c r="W31" s="96">
        <f t="shared" si="2"/>
        <v>1</v>
      </c>
      <c r="X31" s="97">
        <f t="shared" si="3"/>
        <v>1100000</v>
      </c>
      <c r="Y31" s="100"/>
      <c r="Z31" s="97">
        <f t="shared" si="4"/>
        <v>1100000</v>
      </c>
      <c r="AA31" s="205" t="s">
        <v>78</v>
      </c>
      <c r="AB31" s="202" t="s">
        <v>70</v>
      </c>
      <c r="AC31" s="199" t="s">
        <v>236</v>
      </c>
      <c r="AD31" s="196"/>
      <c r="AE31" s="101"/>
      <c r="AF31" s="102"/>
      <c r="AG31" s="22" t="str">
        <f t="shared" si="5"/>
        <v>TRUE</v>
      </c>
      <c r="AH31" s="23" t="str">
        <f t="shared" si="6"/>
        <v>تهران - کافه بیکری رولن - محمدحسن شمیرانی 09126221305</v>
      </c>
    </row>
    <row r="32" spans="1:34" ht="22.35" customHeight="1">
      <c r="A32" s="7"/>
      <c r="B32" s="7"/>
      <c r="C32" s="7"/>
      <c r="D32" s="7"/>
      <c r="E32" s="7"/>
      <c r="F32" s="8"/>
      <c r="G32" s="197"/>
      <c r="H32" s="209"/>
      <c r="I32" s="197"/>
      <c r="J32" s="93"/>
      <c r="K32" s="94" t="str">
        <f t="shared" ca="1" si="0"/>
        <v/>
      </c>
      <c r="L32" s="194"/>
      <c r="M32" s="194"/>
      <c r="N32" s="194"/>
      <c r="O32" s="93">
        <v>3325.3</v>
      </c>
      <c r="P32" s="93">
        <v>1</v>
      </c>
      <c r="Q32" s="95" t="str">
        <f>VLOOKUP(O32, '[1]لیست محصولات 1402'!B:C,2,0)</f>
        <v>راتناگری | Ratnagiri</v>
      </c>
      <c r="R32" s="93"/>
      <c r="S32" s="96">
        <f>VLOOKUP(O32, '[1]لیست محصولات 1402'!B:F,5,0)</f>
        <v>40</v>
      </c>
      <c r="T32" s="97">
        <f>VLOOKUP(O32, '[1]لیست محصولات 1402'!B:G,6,0)</f>
        <v>1250000</v>
      </c>
      <c r="U32" s="98"/>
      <c r="V32" s="99">
        <f t="shared" si="1"/>
        <v>0</v>
      </c>
      <c r="W32" s="96">
        <f t="shared" si="2"/>
        <v>1</v>
      </c>
      <c r="X32" s="97">
        <f t="shared" si="3"/>
        <v>1250000</v>
      </c>
      <c r="Y32" s="100"/>
      <c r="Z32" s="97">
        <f t="shared" si="4"/>
        <v>1250000</v>
      </c>
      <c r="AA32" s="206"/>
      <c r="AB32" s="203"/>
      <c r="AC32" s="200"/>
      <c r="AD32" s="197"/>
      <c r="AE32" s="101"/>
      <c r="AF32" s="102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97"/>
      <c r="H33" s="209"/>
      <c r="I33" s="197"/>
      <c r="J33" s="93"/>
      <c r="K33" s="94" t="str">
        <f t="shared" ca="1" si="0"/>
        <v/>
      </c>
      <c r="L33" s="194"/>
      <c r="M33" s="194"/>
      <c r="N33" s="194"/>
      <c r="O33" s="93">
        <v>5522.1</v>
      </c>
      <c r="P33" s="93">
        <v>1</v>
      </c>
      <c r="Q33" s="95" t="str">
        <f>VLOOKUP(O33, '[1]لیست محصولات 1402'!B:C,2,0)</f>
        <v>تامارا | Tamara</v>
      </c>
      <c r="R33" s="93"/>
      <c r="S33" s="96">
        <f>VLOOKUP(O33, '[1]لیست محصولات 1402'!B:F,5,0)</f>
        <v>150</v>
      </c>
      <c r="T33" s="97">
        <f>VLOOKUP(O33, '[1]لیست محصولات 1402'!B:G,6,0)</f>
        <v>2600000</v>
      </c>
      <c r="U33" s="98"/>
      <c r="V33" s="99">
        <f t="shared" si="1"/>
        <v>0</v>
      </c>
      <c r="W33" s="96">
        <f t="shared" si="2"/>
        <v>1</v>
      </c>
      <c r="X33" s="97">
        <f t="shared" si="3"/>
        <v>2600000</v>
      </c>
      <c r="Y33" s="100"/>
      <c r="Z33" s="97">
        <f t="shared" si="4"/>
        <v>2600000</v>
      </c>
      <c r="AA33" s="206"/>
      <c r="AB33" s="203"/>
      <c r="AC33" s="200"/>
      <c r="AD33" s="197"/>
      <c r="AE33" s="101"/>
      <c r="AF33" s="102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98"/>
      <c r="H34" s="210"/>
      <c r="I34" s="198"/>
      <c r="J34" s="93"/>
      <c r="K34" s="94" t="str">
        <f t="shared" ca="1" si="0"/>
        <v/>
      </c>
      <c r="L34" s="195"/>
      <c r="M34" s="195"/>
      <c r="N34" s="195"/>
      <c r="O34" s="93">
        <v>5501.1</v>
      </c>
      <c r="P34" s="93">
        <v>1</v>
      </c>
      <c r="Q34" s="95" t="str">
        <f>VLOOKUP(O34, '[1]لیست محصولات 1402'!B:C,2,0)</f>
        <v>ورتکس | Vortex</v>
      </c>
      <c r="R34" s="93"/>
      <c r="S34" s="96">
        <f>VLOOKUP(O34, '[1]لیست محصولات 1402'!B:F,5,0)</f>
        <v>150</v>
      </c>
      <c r="T34" s="97">
        <f>VLOOKUP(O34, '[1]لیست محصولات 1402'!B:G,6,0)</f>
        <v>1750000</v>
      </c>
      <c r="U34" s="98"/>
      <c r="V34" s="99">
        <f t="shared" si="1"/>
        <v>0</v>
      </c>
      <c r="W34" s="96">
        <f t="shared" si="2"/>
        <v>1</v>
      </c>
      <c r="X34" s="97">
        <f t="shared" si="3"/>
        <v>1750000</v>
      </c>
      <c r="Y34" s="100"/>
      <c r="Z34" s="97">
        <f t="shared" si="4"/>
        <v>1750000</v>
      </c>
      <c r="AA34" s="207"/>
      <c r="AB34" s="204"/>
      <c r="AC34" s="201"/>
      <c r="AD34" s="198"/>
      <c r="AE34" s="101"/>
      <c r="AF34" s="102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1402'!B:C,2,0)</f>
        <v>#N/A</v>
      </c>
      <c r="R35" s="9"/>
      <c r="S35" s="12" t="e">
        <f>VLOOKUP(O35, '[1]لیست محصولات 1402'!B:F,5,0)</f>
        <v>#N/A</v>
      </c>
      <c r="T35" s="14" t="e">
        <f>VLOOKUP(O35, '[1]لیست محصولات 1402'!B:G,6,0)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1402'!B:C,2,0)</f>
        <v>#N/A</v>
      </c>
      <c r="R36" s="9"/>
      <c r="S36" s="12" t="e">
        <f>VLOOKUP(O36, '[1]لیست محصولات 1402'!B:F,5,0)</f>
        <v>#N/A</v>
      </c>
      <c r="T36" s="14" t="e">
        <f>VLOOKUP(O36, '[1]لیست محصولات 1402'!B:G,6,0)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1402'!B:C,2,0)</f>
        <v>#N/A</v>
      </c>
      <c r="R37" s="9"/>
      <c r="S37" s="12" t="e">
        <f>VLOOKUP(O37, '[1]لیست محصولات 1402'!B:F,5,0)</f>
        <v>#N/A</v>
      </c>
      <c r="T37" s="14" t="e">
        <f>VLOOKUP(O37, '[1]لیست محصولات 1402'!B:G,6,0)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1402'!B:C,2,0)</f>
        <v>#N/A</v>
      </c>
      <c r="R38" s="9"/>
      <c r="S38" s="12" t="e">
        <f>VLOOKUP(O38, '[1]لیست محصولات 1402'!B:F,5,0)</f>
        <v>#N/A</v>
      </c>
      <c r="T38" s="14" t="e">
        <f>VLOOKUP(O38, '[1]لیست محصولات 1402'!B:G,6,0)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46</v>
      </c>
      <c r="AI242" s="56">
        <f t="shared" si="19"/>
        <v>0</v>
      </c>
      <c r="AJ242" s="57">
        <f t="shared" si="27"/>
        <v>46</v>
      </c>
      <c r="AK242" s="58">
        <f t="shared" ref="AK242:AK267" si="28">AH242*AG242/1000</f>
        <v>184</v>
      </c>
      <c r="AL242" s="59">
        <f>AO242+AQ242-[2]Sheet1!$AH243</f>
        <v>0</v>
      </c>
      <c r="AM242" s="59">
        <f t="shared" si="25"/>
        <v>-46</v>
      </c>
      <c r="AN242" s="58">
        <f t="shared" si="21"/>
        <v>0</v>
      </c>
      <c r="AO242" s="59"/>
      <c r="AP242" s="58">
        <f t="shared" si="22"/>
        <v>-184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24</v>
      </c>
      <c r="AI252" s="56">
        <f t="shared" si="19"/>
        <v>0</v>
      </c>
      <c r="AJ252" s="57">
        <f t="shared" si="27"/>
        <v>24</v>
      </c>
      <c r="AK252" s="58">
        <f t="shared" si="28"/>
        <v>18</v>
      </c>
      <c r="AL252" s="59">
        <f>AO252+AQ252-[2]Sheet1!$AH253</f>
        <v>0</v>
      </c>
      <c r="AM252" s="59">
        <f t="shared" si="25"/>
        <v>-24</v>
      </c>
      <c r="AN252" s="58">
        <f t="shared" si="21"/>
        <v>0</v>
      </c>
      <c r="AO252" s="59"/>
      <c r="AP252" s="58">
        <f t="shared" si="22"/>
        <v>-18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12</v>
      </c>
      <c r="AI253" s="56">
        <f t="shared" si="19"/>
        <v>0</v>
      </c>
      <c r="AJ253" s="57">
        <f t="shared" si="27"/>
        <v>12</v>
      </c>
      <c r="AK253" s="58">
        <f t="shared" si="28"/>
        <v>1.8</v>
      </c>
      <c r="AL253" s="59">
        <f>AO253+AQ253-[2]Sheet1!$AH254</f>
        <v>0</v>
      </c>
      <c r="AM253" s="59">
        <f t="shared" si="25"/>
        <v>-12</v>
      </c>
      <c r="AN253" s="58">
        <f t="shared" si="21"/>
        <v>0</v>
      </c>
      <c r="AO253" s="59"/>
      <c r="AP253" s="58">
        <f t="shared" si="22"/>
        <v>-1.8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9</v>
      </c>
      <c r="AI261" s="56">
        <f t="shared" si="19"/>
        <v>0</v>
      </c>
      <c r="AJ261" s="57">
        <f t="shared" si="27"/>
        <v>9</v>
      </c>
      <c r="AK261" s="58">
        <f t="shared" si="28"/>
        <v>36</v>
      </c>
      <c r="AL261" s="59">
        <f>AO261+AQ261-[2]Sheet1!$AH262</f>
        <v>0</v>
      </c>
      <c r="AM261" s="59">
        <f t="shared" si="25"/>
        <v>-9</v>
      </c>
      <c r="AN261" s="58">
        <f t="shared" si="21"/>
        <v>0</v>
      </c>
      <c r="AO261" s="59"/>
      <c r="AP261" s="58">
        <f t="shared" si="22"/>
        <v>-36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19">
    <mergeCell ref="G20:G21"/>
    <mergeCell ref="AD20:AD21"/>
    <mergeCell ref="AC20:AC21"/>
    <mergeCell ref="AB20:AB21"/>
    <mergeCell ref="AA20:AA21"/>
    <mergeCell ref="N20:N21"/>
    <mergeCell ref="M20:M21"/>
    <mergeCell ref="L20:L21"/>
    <mergeCell ref="I20:I21"/>
    <mergeCell ref="H20:H21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AD8:AD12"/>
    <mergeCell ref="AC8:AC12"/>
    <mergeCell ref="AB8:AB12"/>
    <mergeCell ref="AA8:AA12"/>
    <mergeCell ref="G8:G12"/>
    <mergeCell ref="H8:H12"/>
    <mergeCell ref="I8:I12"/>
    <mergeCell ref="L8:L12"/>
    <mergeCell ref="M8:M12"/>
    <mergeCell ref="N8:N12"/>
    <mergeCell ref="AD2:AD3"/>
    <mergeCell ref="AC2:AC3"/>
    <mergeCell ref="AB2:AB3"/>
    <mergeCell ref="AA2:AA3"/>
    <mergeCell ref="AE2:AE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G4:G5"/>
    <mergeCell ref="AD4:AD5"/>
    <mergeCell ref="AC4:AC5"/>
    <mergeCell ref="AB4:AB5"/>
    <mergeCell ref="AA4:AA5"/>
    <mergeCell ref="N4:N5"/>
    <mergeCell ref="M4:M5"/>
    <mergeCell ref="L4:L5"/>
    <mergeCell ref="I4:I5"/>
    <mergeCell ref="H4:H5"/>
    <mergeCell ref="G6:G7"/>
    <mergeCell ref="AA6:AA7"/>
    <mergeCell ref="AB6:AB7"/>
    <mergeCell ref="AC6:AC7"/>
    <mergeCell ref="AD6:AD7"/>
    <mergeCell ref="N6:N7"/>
    <mergeCell ref="M6:M7"/>
    <mergeCell ref="L6:L7"/>
    <mergeCell ref="I6:I7"/>
    <mergeCell ref="H6:H7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H27:H28"/>
    <mergeCell ref="G27:G28"/>
    <mergeCell ref="AD27:AD28"/>
    <mergeCell ref="AC27:AC28"/>
    <mergeCell ref="AB27:AB28"/>
    <mergeCell ref="AA27:AA28"/>
    <mergeCell ref="AE24:AE25"/>
    <mergeCell ref="N27:N28"/>
    <mergeCell ref="M27:M28"/>
    <mergeCell ref="L27:L28"/>
    <mergeCell ref="I27:I28"/>
    <mergeCell ref="G26:N26"/>
    <mergeCell ref="AA26:AF26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9:G30"/>
    <mergeCell ref="AE29:AE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N31:N34"/>
    <mergeCell ref="AD31:AD34"/>
    <mergeCell ref="AC31:AC34"/>
    <mergeCell ref="AB31:AB34"/>
    <mergeCell ref="AA31:AA34"/>
    <mergeCell ref="G31:G34"/>
    <mergeCell ref="H31:H34"/>
    <mergeCell ref="I31:I34"/>
    <mergeCell ref="L31:L34"/>
    <mergeCell ref="M31:M34"/>
  </mergeCells>
  <conditionalFormatting sqref="G2:J2 AD2 Z2:Z200 J3:J25 AD4 AD6 AD8 G13:I14 AD13:AD14 G16:I20 AD16:AD20 G22 I22 AD22 G24:I24 AD24 G27:I27 AD27 J27:J200 G29:I29 AD29 G31:I31 AD31 G35:I200 AD35:AD200">
    <cfRule type="expression" dxfId="154" priority="63">
      <formula>$A2</formula>
    </cfRule>
    <cfRule type="expression" dxfId="153" priority="65">
      <formula>$E2</formula>
    </cfRule>
  </conditionalFormatting>
  <conditionalFormatting sqref="G2:AF2 J3:J25 Q3:Z200 AA4:AF4 AA6:AF6 AA8:AF8 G13:I14 AA13:AF14 G16:I20 AA16:AF20 G22 I22 AA22:AF22 G24:I24 AA24:AF24 G27:I27 AA27:AF27 J27:J200 G29:I29 AA29:AF29 G31:I31 AA31:AF31 G35:I200 AA35:AF200 AF3 K3:K12 O3:P12 H4 AE5:AF5 H6 AE7:AF7 H8 AE9:AF12 K13:P14 K15 O15:P15 AE15:AF15 K16:P20 K21 O21:P21 AE21:AF21 K22:P22 K23 O23:P23 AE23:AF23 K24:P24 K25 AF25 O25:P26 G26 AA26 K27:P27 K28 O28:P28 AE28:AF28 K29:P29 K30 O30:P30 AF30 K31:P31 K32:K34 O32:P34 AE32:AF34 K35:P200">
    <cfRule type="expression" dxfId="152" priority="64">
      <formula>$C2</formula>
    </cfRule>
  </conditionalFormatting>
  <conditionalFormatting sqref="W2:W200">
    <cfRule type="expression" dxfId="15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{CBC4F3B0-ECA1-4A7D-81FF-F88584BF064D}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{D6E08D6F-4130-4C5E-8190-CEEC65D5D106}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{28BFE453-E143-403B-80E1-AE9524ABA671}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{B998DB0B-4A29-4E5B-9B4E-363151A4B7E2}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{43BD2AE7-ABEC-418F-810F-545774E0F472}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{BCBDD819-9A68-40B0-990C-F597C55BC6E7}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{E0748981-AE37-4105-BE5B-71D21CD84F0B}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{38BA3DE2-CF0A-4DA9-8671-DAB1B6C9D759}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{DA0B4C8B-DBBD-4FEF-91CA-73CD7F8CF2D5}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{88BF8A40-294B-46C0-904C-33140DBCCD84}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{6B70A3F5-ED14-4EDE-82C9-9D8B3E2B0AC7}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{C21DCD6D-61CF-4946-887B-1E32C8EF405F}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{64AE7150-166C-41D5-99C9-034C75ACB1FB}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{862ABF58-C104-499B-A549-6ADD26B0FFFF}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{B152A987-0645-4D07-81F0-9FCF9C041EDC}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{1B03DB85-61BD-40C3-804F-01F023057623}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{9A6329D0-BE9F-440D-A07D-71844BB6B406}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{34D49888-866A-45BB-A50B-E727F91D973E}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{D3510058-030C-48D2-A69F-4142638890B8}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{E49DEB87-B9B6-45CC-8578-AFFA1575BDBA}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{D8108C53-95F3-4C1A-B031-6E004AC20847}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{EF4B8324-0DDF-439B-B442-69D64D181E2A}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{4EFABDBF-8145-44F0-AC7A-DEFC9074C759}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{3EA16932-014C-4F97-9631-C2D7DE69B1C6}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{29A51A5E-18DE-4983-A355-95C418B34824}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{6FF1EB78-4895-40B7-8050-1AD22832A2AE}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{17D873C7-90AA-46A8-AE48-1575DE50E57D}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{B0FFDDBC-C3FA-41FA-815B-162BDA0619B0}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{A2C89BAD-0A70-4DF6-97A7-4718967BC79F}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{D76D2C2C-E817-450C-AF54-A65947D70F2D}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{E461FDA4-88B7-492D-BA5B-224891AD6382}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{1784126D-5686-481E-AE7C-406B0FC1E604}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{6187923E-A216-4EDF-9BDD-407BAC96DC32}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{A4115FEF-B451-4862-AB24-B9B146DDF404}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{5E70CE21-6884-4743-B875-A511D82C5095}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{0D52494D-6461-41F2-A5AB-775ABF94B71A}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{A3D5DC84-7104-4BAD-90D8-E12FE00AC551}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{6C56BA1F-88B4-46AE-815E-928900BF252E}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{57347A06-D922-4F8C-8618-FF4A0C869D45}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{26AE5FC3-8BEE-401D-9F3A-FB548F14A745}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{D21B4500-BF34-4B78-86A9-EC6A96D6B1C2}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{D3A268A9-76CC-4DE3-B7C7-71634E18031B}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{2E3EED5C-D3CD-42A3-8928-84A5D8F8A34B}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{0707610D-1300-4152-B395-D32273C4C4E4}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{C605052E-DA2C-4F1C-9141-611E2E95E95D}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{C342E076-A4F5-4143-99E0-0E5C9509989E}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{E8391DFA-EEB9-4B12-963B-EB778653E138}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{DCF356E3-1BE3-40C8-8520-531F47F013A9}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{488D37C5-E77E-4A02-BD54-C43F6745870B}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{532B083C-ECF4-4AE8-BF1F-152D643E38C1}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{E679635D-1BB6-4C41-AD8C-384F648743C3}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{E0373E4C-7A21-4EBE-A34F-0A70C1577FDF}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{845D7EB7-A157-4694-B24B-0166DAA4D800}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{6C428F82-DF7A-4A5B-B5CC-6DE5FC317CC7}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{1215AFBA-3617-4955-953F-845714F5DD60}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{E77A2102-52B9-47D2-B465-FB91839E65C8}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{662983E8-0ABD-47EF-B802-557D69B39DBD}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{E75C295E-F7E8-4ECF-A3D8-98A1991B7208}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{BF6A7D7F-E0E9-41A1-987C-86E02F17C71D}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{C70B0F1B-0719-4BE1-96EA-55E61649E706}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{ED884629-0C87-40C2-A8E5-042BB5E4468F}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C4F3B0-ECA1-4A7D-81FF-F88584BF064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6E08D6F-4130-4C5E-8190-CEEC65D5D10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8BFE453-E143-403B-80E1-AE9524ABA67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998DB0B-4A29-4E5B-9B4E-363151A4B7E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3BD2AE7-ABEC-418F-810F-545774E0F47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CBDD819-9A68-40B0-990C-F597C55BC6E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0748981-AE37-4105-BE5B-71D21CD84F0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8BA3DE2-CF0A-4DA9-8671-DAB1B6C9D75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A0B4C8B-DBBD-4FEF-91CA-73CD7F8CF2D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8BF8A40-294B-46C0-904C-33140DBCCD8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B70A3F5-ED14-4EDE-82C9-9D8B3E2B0AC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21DCD6D-61CF-4946-887B-1E32C8EF405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4AE7150-166C-41D5-99C9-034C75ACB1F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62ABF58-C104-499B-A549-6ADD26B0FFF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152A987-0645-4D07-81F0-9FCF9C041ED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B03DB85-61BD-40C3-804F-01F02305762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A6329D0-BE9F-440D-A07D-71844BB6B406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4D49888-866A-45BB-A50B-E727F91D973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3510058-030C-48D2-A69F-4142638890B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49DEB87-B9B6-45CC-8578-AFFA1575BDB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8108C53-95F3-4C1A-B031-6E004AC2084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F4B8324-0DDF-439B-B442-69D64D181E2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EFABDBF-8145-44F0-AC7A-DEFC9074C75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EA16932-014C-4F97-9631-C2D7DE69B1C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9A51A5E-18DE-4983-A355-95C418B3482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FF1EB78-4895-40B7-8050-1AD22832A2AE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7D873C7-90AA-46A8-AE48-1575DE50E5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0FFDDBC-C3FA-41FA-815B-162BDA0619B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2C89BAD-0A70-4DF6-97A7-4718967BC79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6D2C2C-E817-450C-AF54-A65947D70F2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461FDA4-88B7-492D-BA5B-224891AD638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784126D-5686-481E-AE7C-406B0FC1E60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187923E-A216-4EDF-9BDD-407BAC96DC3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4115FEF-B451-4862-AB24-B9B146DDF40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E70CE21-6884-4743-B875-A511D82C509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D52494D-6461-41F2-A5AB-775ABF94B71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3D5DC84-7104-4BAD-90D8-E12FE00AC55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C56BA1F-88B4-46AE-815E-928900BF252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7347A06-D922-4F8C-8618-FF4A0C869D4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6AE5FC3-8BEE-401D-9F3A-FB548F14A74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21B4500-BF34-4B78-86A9-EC6A96D6B1C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3A268A9-76CC-4DE3-B7C7-71634E18031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3EED5C-D3CD-42A3-8928-84A5D8F8A34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707610D-1300-4152-B395-D32273C4C4E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605052E-DA2C-4F1C-9141-611E2E95E95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342E076-A4F5-4143-99E0-0E5C9509989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8391DFA-EEB9-4B12-963B-EB778653E13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CF356E3-1BE3-40C8-8520-531F47F013A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88D37C5-E77E-4A02-BD54-C43F6745870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32B083C-ECF4-4AE8-BF1F-152D643E38C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679635D-1BB6-4C41-AD8C-384F648743C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0373E4C-7A21-4EBE-A34F-0A70C1577FD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45D7EB7-A157-4694-B24B-0166DAA4D80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C428F82-DF7A-4A5B-B5CC-6DE5FC317CC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215AFBA-3617-4955-953F-845714F5DD6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77A2102-52B9-47D2-B465-FB91839E65C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62983E8-0ABD-47EF-B802-557D69B39DB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75C295E-F7E8-4ECF-A3D8-98A1991B720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F6A7D7F-E0E9-41A1-987C-86E02F17C71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70B0F1B-0719-4BE1-96EA-55E61649E7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ED884629-0C87-40C2-A8E5-042BB5E4468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5D93-26C0-459A-85FF-95CBC22AF215}">
  <dimension ref="A1:AR267"/>
  <sheetViews>
    <sheetView rightToLeft="1" topLeftCell="G1" zoomScale="70" zoomScaleNormal="70" workbookViewId="0">
      <selection activeCell="M124" sqref="M12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6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3.109375" style="24" bestFit="1" customWidth="1"/>
    <col min="15" max="15" width="14.8867187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35" style="24" bestFit="1" customWidth="1"/>
    <col min="29" max="29" width="15.77734375" style="31" bestFit="1" customWidth="1"/>
    <col min="30" max="30" width="13.6640625" style="32" bestFit="1" customWidth="1"/>
    <col min="31" max="31" width="44.88671875" style="24" bestFit="1" customWidth="1"/>
    <col min="32" max="32" width="28.33203125" style="24" bestFit="1" customWidth="1"/>
    <col min="33" max="33" width="13.5546875" style="24" bestFit="1" customWidth="1"/>
    <col min="34" max="34" width="137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>
        <v>1</v>
      </c>
      <c r="H2" s="67" t="s">
        <v>74</v>
      </c>
      <c r="I2" s="66" t="s">
        <v>660</v>
      </c>
      <c r="J2" s="9"/>
      <c r="K2" s="11" t="str">
        <f t="shared" ref="K2:K65" ca="1" si="0">IF(C2, TODAY(), "" )</f>
        <v/>
      </c>
      <c r="L2" s="12" t="s">
        <v>198</v>
      </c>
      <c r="M2" s="12" t="s">
        <v>199</v>
      </c>
      <c r="N2" s="12" t="s">
        <v>200</v>
      </c>
      <c r="O2" s="9">
        <v>5511.2</v>
      </c>
      <c r="P2" s="9">
        <v>10</v>
      </c>
      <c r="Q2" s="13" t="str">
        <f>VLOOKUP(O2, '[3]لیست محصولات اردیبهشت ۱۴۰۳'!B:C,2,0)</f>
        <v>هامبلا | Hambella</v>
      </c>
      <c r="R2" s="9"/>
      <c r="S2" s="12">
        <f>VLOOKUP(O2, '[1]لیست محصولات 1402'!B:F,5,0)</f>
        <v>750</v>
      </c>
      <c r="T2" s="14">
        <f>VLOOKUP(O2, '[1]لیست محصولات 1402'!B:G,6,0)</f>
        <v>11850000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118500000</v>
      </c>
      <c r="Y2" s="17"/>
      <c r="Z2" s="14">
        <f t="shared" ref="Z2:Z65" si="4">X2-Y2</f>
        <v>118500000</v>
      </c>
      <c r="AA2" s="18" t="s">
        <v>78</v>
      </c>
      <c r="AB2" s="13" t="s">
        <v>883</v>
      </c>
      <c r="AC2" s="19" t="s">
        <v>202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خ فرشته نبش خ بوسنى مركز خريد ملل طبقه همكف-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/>
      <c r="I3" s="167" t="s">
        <v>660</v>
      </c>
      <c r="J3" s="9"/>
      <c r="K3" s="11" t="str">
        <f t="shared" ca="1" si="0"/>
        <v/>
      </c>
      <c r="L3" s="159" t="s">
        <v>139</v>
      </c>
      <c r="M3" s="159" t="s">
        <v>180</v>
      </c>
      <c r="N3" s="159" t="s">
        <v>181</v>
      </c>
      <c r="O3" s="9">
        <v>5511.3</v>
      </c>
      <c r="P3" s="9">
        <v>4</v>
      </c>
      <c r="Q3" s="13" t="str">
        <f>VLOOKUP(O3, '[3]لیست محصولات اردیبهشت ۱۴۰۳'!B:C,2,0)</f>
        <v>هامبلا | Hambella</v>
      </c>
      <c r="R3" s="9"/>
      <c r="S3" s="12">
        <v>4000</v>
      </c>
      <c r="T3" s="14">
        <v>17400000</v>
      </c>
      <c r="U3" s="15"/>
      <c r="V3" s="16">
        <f t="shared" si="1"/>
        <v>0</v>
      </c>
      <c r="W3" s="12">
        <f t="shared" si="2"/>
        <v>4</v>
      </c>
      <c r="X3" s="14">
        <f t="shared" si="3"/>
        <v>69600000</v>
      </c>
      <c r="Y3" s="17"/>
      <c r="Z3" s="14">
        <f t="shared" si="4"/>
        <v>69600000</v>
      </c>
      <c r="AA3" s="151" t="s">
        <v>78</v>
      </c>
      <c r="AB3" s="153" t="s">
        <v>70</v>
      </c>
      <c r="AC3" s="155" t="s">
        <v>227</v>
      </c>
      <c r="AD3" s="157"/>
      <c r="AE3" s="182" t="s">
        <v>679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تهران - ویکافه - محمدرضا دلجو 09051534303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73"/>
      <c r="H4" s="179"/>
      <c r="I4" s="173"/>
      <c r="J4" s="9"/>
      <c r="K4" s="11" t="str">
        <f t="shared" ca="1" si="0"/>
        <v/>
      </c>
      <c r="L4" s="178"/>
      <c r="M4" s="178"/>
      <c r="N4" s="178"/>
      <c r="O4" s="9">
        <v>5522.1</v>
      </c>
      <c r="P4" s="9">
        <v>8</v>
      </c>
      <c r="Q4" s="13" t="str">
        <f>VLOOKUP(O4, '[3]لیست محصولات اردیبهشت ۱۴۰۳'!B:C,2,0)</f>
        <v>تامارا | Tamara</v>
      </c>
      <c r="R4" s="9"/>
      <c r="S4" s="12">
        <f>VLOOKUP(O4, '[1]لیست محصولات 1402'!B:F,5,0)</f>
        <v>150</v>
      </c>
      <c r="T4" s="14">
        <f>VLOOKUP(O4, '[1]لیست محصولات 1402'!B:G,6,0)</f>
        <v>2600000</v>
      </c>
      <c r="U4" s="15"/>
      <c r="V4" s="16">
        <f t="shared" si="1"/>
        <v>0</v>
      </c>
      <c r="W4" s="12">
        <f t="shared" si="2"/>
        <v>8</v>
      </c>
      <c r="X4" s="14">
        <f t="shared" si="3"/>
        <v>20800000</v>
      </c>
      <c r="Y4" s="17"/>
      <c r="Z4" s="14">
        <f t="shared" si="4"/>
        <v>20800000</v>
      </c>
      <c r="AA4" s="177"/>
      <c r="AB4" s="176"/>
      <c r="AC4" s="175"/>
      <c r="AD4" s="174"/>
      <c r="AE4" s="2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73"/>
      <c r="H5" s="179"/>
      <c r="I5" s="173"/>
      <c r="J5" s="9"/>
      <c r="K5" s="11" t="str">
        <f t="shared" ca="1" si="0"/>
        <v/>
      </c>
      <c r="L5" s="178"/>
      <c r="M5" s="178"/>
      <c r="N5" s="178"/>
      <c r="O5" s="9">
        <v>5511.11</v>
      </c>
      <c r="P5" s="9">
        <v>12</v>
      </c>
      <c r="Q5" s="69" t="str">
        <f>VLOOKUP(O5, '[3]لیست محصولات اردیبهشت ۱۴۰۳'!B:C,2,0)</f>
        <v>هامبلا(رست دمی) | Hambella( Filter Roast)</v>
      </c>
      <c r="R5" s="9"/>
      <c r="S5" s="12">
        <f>VLOOKUP(O5, '[1]لیست محصولات 1402'!B:F,5,0)</f>
        <v>150</v>
      </c>
      <c r="T5" s="14">
        <f>VLOOKUP(O5, '[1]لیست محصولات 1402'!B:G,6,0)</f>
        <v>2500000</v>
      </c>
      <c r="U5" s="15"/>
      <c r="V5" s="16">
        <f t="shared" si="1"/>
        <v>0</v>
      </c>
      <c r="W5" s="12">
        <f t="shared" si="2"/>
        <v>12</v>
      </c>
      <c r="X5" s="14">
        <f t="shared" si="3"/>
        <v>30000000</v>
      </c>
      <c r="Y5" s="17"/>
      <c r="Z5" s="14">
        <f t="shared" si="4"/>
        <v>30000000</v>
      </c>
      <c r="AA5" s="177"/>
      <c r="AB5" s="176"/>
      <c r="AC5" s="175"/>
      <c r="AD5" s="174"/>
      <c r="AE5" s="2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73"/>
      <c r="H6" s="179"/>
      <c r="I6" s="173"/>
      <c r="J6" s="9"/>
      <c r="K6" s="11" t="str">
        <f t="shared" ca="1" si="0"/>
        <v/>
      </c>
      <c r="L6" s="178"/>
      <c r="M6" s="178"/>
      <c r="N6" s="178"/>
      <c r="O6" s="9">
        <v>3325.1</v>
      </c>
      <c r="P6" s="9">
        <v>3</v>
      </c>
      <c r="Q6" s="13" t="str">
        <f>VLOOKUP(O6, '[3]لیست محصولات اردیبهشت ۱۴۰۳'!B:C,2,0)</f>
        <v>راتناگری | Ratnagiri</v>
      </c>
      <c r="R6" s="9"/>
      <c r="S6" s="12">
        <f>VLOOKUP(O6, '[1]لیست محصولات 1402'!B:F,5,0)</f>
        <v>150</v>
      </c>
      <c r="T6" s="14">
        <f>VLOOKUP(O6, '[1]لیست محصولات 1402'!B:G,6,0)</f>
        <v>4250000</v>
      </c>
      <c r="U6" s="15"/>
      <c r="V6" s="16">
        <f t="shared" si="1"/>
        <v>0</v>
      </c>
      <c r="W6" s="12">
        <f t="shared" si="2"/>
        <v>3</v>
      </c>
      <c r="X6" s="14">
        <f t="shared" si="3"/>
        <v>12750000</v>
      </c>
      <c r="Y6" s="17"/>
      <c r="Z6" s="14">
        <f t="shared" si="4"/>
        <v>12750000</v>
      </c>
      <c r="AA6" s="177"/>
      <c r="AB6" s="176"/>
      <c r="AC6" s="175"/>
      <c r="AD6" s="174"/>
      <c r="AE6" s="2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8"/>
      <c r="H7" s="170"/>
      <c r="I7" s="168"/>
      <c r="J7" s="9"/>
      <c r="K7" s="11" t="str">
        <f t="shared" ca="1" si="0"/>
        <v/>
      </c>
      <c r="L7" s="160"/>
      <c r="M7" s="160"/>
      <c r="N7" s="160"/>
      <c r="O7" s="9">
        <v>3326.1</v>
      </c>
      <c r="P7" s="9">
        <v>3</v>
      </c>
      <c r="Q7" s="13" t="str">
        <f>VLOOKUP(O7, '[3]لیست محصولات اردیبهشت ۱۴۰۳'!B:C,2,0)</f>
        <v>میاگروس | Milagros</v>
      </c>
      <c r="R7" s="9"/>
      <c r="S7" s="12">
        <f>VLOOKUP(O7, '[1]لیست محصولات 1402'!B:F,5,0)</f>
        <v>150</v>
      </c>
      <c r="T7" s="14">
        <f>VLOOKUP(O7, '[1]لیست محصولات 1402'!B:G,6,0)</f>
        <v>3750000</v>
      </c>
      <c r="U7" s="26"/>
      <c r="V7" s="16">
        <f t="shared" si="1"/>
        <v>0</v>
      </c>
      <c r="W7" s="12">
        <f t="shared" si="2"/>
        <v>3</v>
      </c>
      <c r="X7" s="14">
        <f t="shared" si="3"/>
        <v>11250000</v>
      </c>
      <c r="Y7" s="17"/>
      <c r="Z7" s="14">
        <f t="shared" si="4"/>
        <v>11250000</v>
      </c>
      <c r="AA7" s="152"/>
      <c r="AB7" s="154"/>
      <c r="AC7" s="156"/>
      <c r="AD7" s="158"/>
      <c r="AE7" s="183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3</v>
      </c>
      <c r="H8" s="10">
        <v>52972949901</v>
      </c>
      <c r="I8" s="9" t="s">
        <v>660</v>
      </c>
      <c r="J8" s="9"/>
      <c r="K8" s="11" t="str">
        <f t="shared" ca="1" si="0"/>
        <v/>
      </c>
      <c r="L8" s="12" t="s">
        <v>689</v>
      </c>
      <c r="M8" s="12" t="s">
        <v>690</v>
      </c>
      <c r="N8" s="12"/>
      <c r="O8" s="9">
        <v>3326.1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'[1]لیست محصولات 1402'!B:F,5,0)</f>
        <v>150</v>
      </c>
      <c r="T8" s="14">
        <f>VLOOKUP(O8, '[1]لیست محصولات 1402'!B:G,6,0)</f>
        <v>3750000</v>
      </c>
      <c r="U8" s="15"/>
      <c r="V8" s="16">
        <f t="shared" si="1"/>
        <v>0</v>
      </c>
      <c r="W8" s="12">
        <f t="shared" si="2"/>
        <v>1</v>
      </c>
      <c r="X8" s="14">
        <f t="shared" si="3"/>
        <v>3750000</v>
      </c>
      <c r="Y8" s="17"/>
      <c r="Z8" s="14">
        <f t="shared" si="4"/>
        <v>3750000</v>
      </c>
      <c r="AA8" s="18" t="s">
        <v>310</v>
      </c>
      <c r="AB8" s="13" t="s">
        <v>691</v>
      </c>
      <c r="AC8" s="19" t="s">
        <v>692</v>
      </c>
      <c r="AD8" s="20"/>
      <c r="AE8" s="19"/>
      <c r="AF8" s="21"/>
      <c r="AG8" s="22" t="str">
        <f t="shared" si="5"/>
        <v>TRUE</v>
      </c>
      <c r="AH8" s="23" t="str">
        <f t="shared" si="6"/>
        <v>آذربایجان شرقی تبریز - ایل گلی.کوی ویلاشهر.به طرف سهند داخل ویلاشهر نروید.کوی شادمان.نبش کوچه شادمان اول.پلاک 14.طبقه دوم  - ساغر شمس آذر 09146597725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49">
        <v>4</v>
      </c>
      <c r="H9" s="161">
        <v>52977690701</v>
      </c>
      <c r="I9" s="149" t="s">
        <v>660</v>
      </c>
      <c r="J9" s="9"/>
      <c r="K9" s="11" t="str">
        <f t="shared" ca="1" si="0"/>
        <v/>
      </c>
      <c r="L9" s="159" t="s">
        <v>337</v>
      </c>
      <c r="M9" s="159" t="s">
        <v>693</v>
      </c>
      <c r="N9" s="159" t="s">
        <v>694</v>
      </c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/>
      <c r="S9" s="12">
        <f>VLOOKUP(O9, '[1]لیست محصولات 1402'!B:F,5,0)</f>
        <v>150</v>
      </c>
      <c r="T9" s="14">
        <f>VLOOKUP(O9, '[1]لیست محصولات 1402'!B:G,6,0)</f>
        <v>2600000</v>
      </c>
      <c r="U9" s="15"/>
      <c r="V9" s="16">
        <f t="shared" si="1"/>
        <v>0</v>
      </c>
      <c r="W9" s="12">
        <f t="shared" si="2"/>
        <v>1</v>
      </c>
      <c r="X9" s="14">
        <f t="shared" si="3"/>
        <v>2600000</v>
      </c>
      <c r="Y9" s="17"/>
      <c r="Z9" s="14">
        <f t="shared" si="4"/>
        <v>2600000</v>
      </c>
      <c r="AA9" s="151" t="s">
        <v>78</v>
      </c>
      <c r="AB9" s="153" t="s">
        <v>695</v>
      </c>
      <c r="AC9" s="155" t="s">
        <v>696</v>
      </c>
      <c r="AD9" s="157"/>
      <c r="AE9" s="19"/>
      <c r="AF9" s="21"/>
      <c r="AG9" s="22" t="str">
        <f t="shared" si="5"/>
        <v>TRUE</v>
      </c>
      <c r="AH9" s="23" t="str">
        <f t="shared" si="6"/>
        <v>تهران خیابان نیاوران، خیابان جماران، بالاتر از جم سنتر، سرای محله جماران کافه زنو - حسین حسینی 09124436563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0"/>
      <c r="H10" s="181"/>
      <c r="I10" s="180"/>
      <c r="J10" s="9"/>
      <c r="K10" s="11" t="str">
        <f t="shared" ca="1" si="0"/>
        <v/>
      </c>
      <c r="L10" s="178"/>
      <c r="M10" s="178"/>
      <c r="N10" s="178"/>
      <c r="O10" s="9">
        <v>5511.2</v>
      </c>
      <c r="P10" s="9">
        <v>2</v>
      </c>
      <c r="Q10" s="13" t="str">
        <f>VLOOKUP(O10, '[3]لیست محصولات اردیبهشت ۱۴۰۳'!B:C,2,0)</f>
        <v>هامبلا | Hambella</v>
      </c>
      <c r="R10" s="9"/>
      <c r="S10" s="12">
        <f>VLOOKUP(O10, '[1]لیست محصولات 1402'!B:F,5,0)</f>
        <v>750</v>
      </c>
      <c r="T10" s="14">
        <f>VLOOKUP(O10, '[1]لیست محصولات 1402'!B:G,6,0)</f>
        <v>11850000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23700000</v>
      </c>
      <c r="Y10" s="17"/>
      <c r="Z10" s="14">
        <f t="shared" si="4"/>
        <v>23700000</v>
      </c>
      <c r="AA10" s="177"/>
      <c r="AB10" s="176"/>
      <c r="AC10" s="175"/>
      <c r="AD10" s="17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0"/>
      <c r="H11" s="181"/>
      <c r="I11" s="180"/>
      <c r="J11" s="9"/>
      <c r="K11" s="11" t="str">
        <f t="shared" ca="1" si="0"/>
        <v/>
      </c>
      <c r="L11" s="178"/>
      <c r="M11" s="178"/>
      <c r="N11" s="178"/>
      <c r="O11" s="9">
        <v>5518.2</v>
      </c>
      <c r="P11" s="9">
        <v>5</v>
      </c>
      <c r="Q11" s="13" t="str">
        <f>VLOOKUP(O11, '[3]لیست محصولات اردیبهشت ۱۴۰۳'!B:C,2,0)</f>
        <v>هوآنکایو | Peru Huancayo</v>
      </c>
      <c r="R11" s="9"/>
      <c r="S11" s="12">
        <f>VLOOKUP(O11, '[1]لیست محصولات 1402'!B:F,5,0)</f>
        <v>750</v>
      </c>
      <c r="T11" s="14">
        <f>VLOOKUP(O11, '[1]لیست محصولات 1402'!B:G,6,0)</f>
        <v>8300000</v>
      </c>
      <c r="U11" s="15"/>
      <c r="V11" s="16">
        <f t="shared" si="1"/>
        <v>0</v>
      </c>
      <c r="W11" s="12">
        <f t="shared" si="2"/>
        <v>5</v>
      </c>
      <c r="X11" s="14">
        <f t="shared" si="3"/>
        <v>41500000</v>
      </c>
      <c r="Y11" s="17"/>
      <c r="Z11" s="14">
        <f t="shared" si="4"/>
        <v>41500000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0"/>
      <c r="H12" s="181"/>
      <c r="I12" s="180"/>
      <c r="J12" s="9"/>
      <c r="K12" s="11" t="str">
        <f t="shared" ca="1" si="0"/>
        <v/>
      </c>
      <c r="L12" s="178"/>
      <c r="M12" s="178"/>
      <c r="N12" s="178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'[1]لیست محصولات 1402'!B:F,5,0)</f>
        <v>150</v>
      </c>
      <c r="T12" s="14">
        <f>VLOOKUP(O12, '[1]لیست محصولات 1402'!B:G,6,0)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77"/>
      <c r="AB12" s="176"/>
      <c r="AC12" s="175"/>
      <c r="AD12" s="17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0"/>
      <c r="H13" s="162"/>
      <c r="I13" s="150"/>
      <c r="J13" s="9"/>
      <c r="K13" s="11" t="str">
        <f t="shared" ca="1" si="0"/>
        <v/>
      </c>
      <c r="L13" s="160"/>
      <c r="M13" s="160"/>
      <c r="N13" s="160"/>
      <c r="O13" s="9">
        <v>3325.1</v>
      </c>
      <c r="P13" s="9">
        <v>1</v>
      </c>
      <c r="Q13" s="13" t="str">
        <f>VLOOKUP(O13, '[3]لیست محصولات اردیبهشت ۱۴۰۳'!B:C,2,0)</f>
        <v>راتناگری | Ratnagiri</v>
      </c>
      <c r="R13" s="9"/>
      <c r="S13" s="12">
        <f>VLOOKUP(O13, '[1]لیست محصولات 1402'!B:F,5,0)</f>
        <v>150</v>
      </c>
      <c r="T13" s="14">
        <f>VLOOKUP(O13, '[1]لیست محصولات 1402'!B:G,6,0)</f>
        <v>4250000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4250000</v>
      </c>
      <c r="Y13" s="17"/>
      <c r="Z13" s="14">
        <f t="shared" si="4"/>
        <v>4250000</v>
      </c>
      <c r="AA13" s="152"/>
      <c r="AB13" s="154"/>
      <c r="AC13" s="156"/>
      <c r="AD13" s="158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5</v>
      </c>
      <c r="H14" s="10">
        <v>52977704901</v>
      </c>
      <c r="I14" s="9" t="s">
        <v>660</v>
      </c>
      <c r="J14" s="9"/>
      <c r="K14" s="11" t="str">
        <f t="shared" ca="1" si="0"/>
        <v/>
      </c>
      <c r="L14" s="12" t="s">
        <v>472</v>
      </c>
      <c r="M14" s="12" t="s">
        <v>697</v>
      </c>
      <c r="N14" s="12"/>
      <c r="O14" s="9">
        <v>3326.1</v>
      </c>
      <c r="P14" s="9">
        <v>1</v>
      </c>
      <c r="Q14" s="13" t="str">
        <f>VLOOKUP(O14, '[3]لیست محصولات اردیبهشت ۱۴۰۳'!B:C,2,0)</f>
        <v>میاگروس | Milagros</v>
      </c>
      <c r="R14" s="9"/>
      <c r="S14" s="12">
        <f>VLOOKUP(O14, '[1]لیست محصولات 1402'!B:F,5,0)</f>
        <v>150</v>
      </c>
      <c r="T14" s="14">
        <f>VLOOKUP(O14, '[1]لیست محصولات 1402'!B:G,6,0)</f>
        <v>3750000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3750000</v>
      </c>
      <c r="Y14" s="17"/>
      <c r="Z14" s="14">
        <f t="shared" si="4"/>
        <v>3750000</v>
      </c>
      <c r="AA14" s="18" t="s">
        <v>386</v>
      </c>
      <c r="AB14" s="13" t="s">
        <v>698</v>
      </c>
      <c r="AC14" s="19" t="s">
        <v>699</v>
      </c>
      <c r="AD14" s="20"/>
      <c r="AE14" s="19"/>
      <c r="AF14" s="21"/>
      <c r="AG14" s="22" t="str">
        <f t="shared" si="5"/>
        <v>TRUE</v>
      </c>
      <c r="AH14" s="23" t="str">
        <f t="shared" si="6"/>
        <v>خراسان رضوی مشهد - کوی المهدی کوشش ۴۸ پلاک ۳۲ ساختمان بهار واحد ۳  - حسن جاهدی 09158729448</v>
      </c>
    </row>
    <row r="15" spans="1:34" ht="22.35" customHeight="1">
      <c r="A15" s="7"/>
      <c r="B15" s="7"/>
      <c r="C15" s="7"/>
      <c r="D15" s="7"/>
      <c r="E15" s="7"/>
      <c r="F15" s="8"/>
      <c r="G15" s="149">
        <v>6</v>
      </c>
      <c r="H15" s="161">
        <v>52978692001</v>
      </c>
      <c r="I15" s="149" t="s">
        <v>660</v>
      </c>
      <c r="J15" s="9"/>
      <c r="K15" s="11" t="str">
        <f t="shared" ca="1" si="0"/>
        <v/>
      </c>
      <c r="L15" s="159" t="s">
        <v>187</v>
      </c>
      <c r="M15" s="159" t="s">
        <v>700</v>
      </c>
      <c r="N15" s="159" t="s">
        <v>701</v>
      </c>
      <c r="O15" s="9">
        <v>3325.1</v>
      </c>
      <c r="P15" s="9">
        <v>1</v>
      </c>
      <c r="Q15" s="13" t="str">
        <f>VLOOKUP(O15, '[3]لیست محصولات اردیبهشت ۱۴۰۳'!B:C,2,0)</f>
        <v>راتناگری | Ratnagiri</v>
      </c>
      <c r="R15" s="9"/>
      <c r="S15" s="12">
        <f>VLOOKUP(O15, '[1]لیست محصولات 1402'!B:F,5,0)</f>
        <v>150</v>
      </c>
      <c r="T15" s="14">
        <f>VLOOKUP(O15, '[1]لیست محصولات 1402'!B:G,6,0)</f>
        <v>4250000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4250000</v>
      </c>
      <c r="Y15" s="17"/>
      <c r="Z15" s="14">
        <f t="shared" si="4"/>
        <v>4250000</v>
      </c>
      <c r="AA15" s="151" t="s">
        <v>283</v>
      </c>
      <c r="AB15" s="153" t="s">
        <v>702</v>
      </c>
      <c r="AC15" s="155" t="s">
        <v>703</v>
      </c>
      <c r="AD15" s="157"/>
      <c r="AE15" s="19"/>
      <c r="AF15" s="21"/>
      <c r="AG15" s="22" t="str">
        <f t="shared" si="5"/>
        <v>TRUE</v>
      </c>
      <c r="AH15" s="23" t="str">
        <f t="shared" si="6"/>
        <v>هرمزگان بندرعباس - رسالت شمالی - چهارراه پردیس کافه بنک - علی چوپانی خیرآبادی 09136889475</v>
      </c>
    </row>
    <row r="16" spans="1:34" ht="22.35" customHeight="1">
      <c r="A16" s="7"/>
      <c r="B16" s="7"/>
      <c r="C16" s="7"/>
      <c r="D16" s="7"/>
      <c r="E16" s="7"/>
      <c r="F16" s="8"/>
      <c r="G16" s="180"/>
      <c r="H16" s="181"/>
      <c r="I16" s="180"/>
      <c r="J16" s="9"/>
      <c r="K16" s="11" t="str">
        <f t="shared" ca="1" si="0"/>
        <v/>
      </c>
      <c r="L16" s="178"/>
      <c r="M16" s="178"/>
      <c r="N16" s="178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'[1]لیست محصولات 1402'!B:F,5,0)</f>
        <v>150</v>
      </c>
      <c r="T16" s="14">
        <f>VLOOKUP(O16, '[1]لیست محصولات 1402'!B:G,6,0)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77"/>
      <c r="AB16" s="176"/>
      <c r="AC16" s="175"/>
      <c r="AD16" s="174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0"/>
        <v/>
      </c>
      <c r="L17" s="160"/>
      <c r="M17" s="160"/>
      <c r="N17" s="160"/>
      <c r="O17" s="9">
        <v>1127.0999999999999</v>
      </c>
      <c r="P17" s="9">
        <v>2</v>
      </c>
      <c r="Q17" s="13" t="str">
        <f>VLOOKUP(O17, '[3]لیست محصولات اردیبهشت ۱۴۰۳'!B:C,2,0)</f>
        <v>سولداد | Soledad</v>
      </c>
      <c r="R17" s="9"/>
      <c r="S17" s="12">
        <f>VLOOKUP(O17, '[1]لیست محصولات 1402'!B:F,5,0)</f>
        <v>80</v>
      </c>
      <c r="T17" s="14">
        <f>VLOOKUP(O17, '[1]لیست محصولات 1402'!B:G,6,0)</f>
        <v>4900000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9800000</v>
      </c>
      <c r="Y17" s="17"/>
      <c r="Z17" s="14">
        <f t="shared" si="4"/>
        <v>9800000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52981743101</v>
      </c>
      <c r="I18" s="9" t="s">
        <v>660</v>
      </c>
      <c r="J18" s="9"/>
      <c r="K18" s="11" t="str">
        <f t="shared" ca="1" si="0"/>
        <v/>
      </c>
      <c r="L18" s="12" t="s">
        <v>704</v>
      </c>
      <c r="M18" s="12" t="s">
        <v>705</v>
      </c>
      <c r="N18" s="12"/>
      <c r="O18" s="9">
        <v>5522.1</v>
      </c>
      <c r="P18" s="9">
        <v>1</v>
      </c>
      <c r="Q18" s="13" t="str">
        <f>VLOOKUP(O18, '[3]لیست محصولات اردیبهشت ۱۴۰۳'!B:C,2,0)</f>
        <v>تامارا | Tamara</v>
      </c>
      <c r="R18" s="9" t="s">
        <v>706</v>
      </c>
      <c r="S18" s="12">
        <f>VLOOKUP(O18, '[1]لیست محصولات 1402'!B:F,5,0)</f>
        <v>150</v>
      </c>
      <c r="T18" s="14">
        <f>VLOOKUP(O18, '[1]لیست محصولات 1402'!B:G,6,0)</f>
        <v>2600000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2600000</v>
      </c>
      <c r="Y18" s="17"/>
      <c r="Z18" s="14">
        <f t="shared" si="4"/>
        <v>2600000</v>
      </c>
      <c r="AA18" s="18" t="s">
        <v>78</v>
      </c>
      <c r="AB18" s="13" t="s">
        <v>707</v>
      </c>
      <c r="AC18" s="19" t="s">
        <v>708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اتوبان شهید بابایی شهرک امام خمینی یاس2 بلوک10 واحد2  - الهه صادقی 09902877389</v>
      </c>
    </row>
    <row r="19" spans="1:34" ht="22.35" customHeight="1">
      <c r="A19" s="7"/>
      <c r="B19" s="7"/>
      <c r="C19" s="7"/>
      <c r="D19" s="7"/>
      <c r="E19" s="7"/>
      <c r="F19" s="8"/>
      <c r="G19" s="9">
        <v>8</v>
      </c>
      <c r="H19" s="10">
        <v>52985724601</v>
      </c>
      <c r="I19" s="9" t="s">
        <v>680</v>
      </c>
      <c r="J19" s="9"/>
      <c r="K19" s="11" t="str">
        <f t="shared" ca="1" si="0"/>
        <v/>
      </c>
      <c r="L19" s="12" t="s">
        <v>99</v>
      </c>
      <c r="M19" s="12" t="s">
        <v>709</v>
      </c>
      <c r="N19" s="12"/>
      <c r="O19" s="9">
        <v>3325.1</v>
      </c>
      <c r="P19" s="9">
        <v>1</v>
      </c>
      <c r="Q19" s="13" t="str">
        <f>VLOOKUP(O19, '[3]لیست محصولات اردیبهشت ۱۴۰۳'!B:C,2,0)</f>
        <v>راتناگری | Ratnagiri</v>
      </c>
      <c r="R19" s="9"/>
      <c r="S19" s="12">
        <f>VLOOKUP(O19, '[1]لیست محصولات 1402'!B:F,5,0)</f>
        <v>150</v>
      </c>
      <c r="T19" s="14">
        <f>VLOOKUP(O19, '[1]لیست محصولات 1402'!B:G,6,0)</f>
        <v>4250000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4250000</v>
      </c>
      <c r="Y19" s="17"/>
      <c r="Z19" s="14">
        <f t="shared" si="4"/>
        <v>4250000</v>
      </c>
      <c r="AA19" s="18" t="s">
        <v>78</v>
      </c>
      <c r="AB19" s="13" t="s">
        <v>710</v>
      </c>
      <c r="AC19" s="19" t="s">
        <v>711</v>
      </c>
      <c r="AD19" s="20" t="s">
        <v>104</v>
      </c>
      <c r="AE19" s="19"/>
      <c r="AF19" s="21"/>
      <c r="AG19" s="22" t="str">
        <f t="shared" si="5"/>
        <v>TRUE</v>
      </c>
      <c r="AH19" s="23" t="str">
        <f t="shared" si="6"/>
        <v>تهران تهرانپارس به طرف جشنواره خیابان محمدی خيابان غفاري شرقي پلاك ١٩ طبقه اول واحد يك  - مهدی گرجی 09390736001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9</v>
      </c>
      <c r="H20" s="10">
        <v>52989101501</v>
      </c>
      <c r="I20" s="9" t="s">
        <v>680</v>
      </c>
      <c r="J20" s="9"/>
      <c r="K20" s="11" t="str">
        <f t="shared" ca="1" si="0"/>
        <v/>
      </c>
      <c r="L20" s="12" t="s">
        <v>712</v>
      </c>
      <c r="M20" s="12" t="s">
        <v>713</v>
      </c>
      <c r="N20" s="12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/>
      <c r="S20" s="12">
        <f>VLOOKUP(O20, '[1]لیست محصولات 1402'!B:F,5,0)</f>
        <v>150</v>
      </c>
      <c r="T20" s="14">
        <f>VLOOKUP(O20, '[1]لیست محصولات 1402'!B:G,6,0)</f>
        <v>2600000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2600000</v>
      </c>
      <c r="Y20" s="17"/>
      <c r="Z20" s="14">
        <f t="shared" si="4"/>
        <v>2600000</v>
      </c>
      <c r="AA20" s="18" t="s">
        <v>90</v>
      </c>
      <c r="AB20" s="13" t="s">
        <v>714</v>
      </c>
      <c r="AC20" s="19" t="s">
        <v>715</v>
      </c>
      <c r="AD20" s="20"/>
      <c r="AE20" s="19"/>
      <c r="AF20" s="21"/>
      <c r="AG20" s="22" t="str">
        <f t="shared" si="5"/>
        <v>TRUE</v>
      </c>
      <c r="AH20" s="23" t="str">
        <f t="shared" si="6"/>
        <v>گیلان بندرانزلی - خیابان تهران،کوچه شیرازی،ساختمان مبین،طبقه دوم،واحد دوم  - امیر محمد خوش ودود 09118367783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49">
        <v>10</v>
      </c>
      <c r="H21" s="161">
        <v>52991367301</v>
      </c>
      <c r="I21" s="149" t="s">
        <v>680</v>
      </c>
      <c r="J21" s="9"/>
      <c r="K21" s="11" t="str">
        <f t="shared" ca="1" si="0"/>
        <v/>
      </c>
      <c r="L21" s="159" t="s">
        <v>716</v>
      </c>
      <c r="M21" s="159" t="s">
        <v>717</v>
      </c>
      <c r="N21" s="159"/>
      <c r="O21" s="9">
        <v>5518.1</v>
      </c>
      <c r="P21" s="9">
        <v>1</v>
      </c>
      <c r="Q21" s="13" t="str">
        <f>VLOOKUP(O21, '[3]لیست محصولات اردیبهشت ۱۴۰۳'!B:C,2,0)</f>
        <v>هوآنکایو | Peru Huancayo</v>
      </c>
      <c r="R21" s="9"/>
      <c r="S21" s="12">
        <f>VLOOKUP(O21, '[1]لیست محصولات 1402'!B:F,5,0)</f>
        <v>150</v>
      </c>
      <c r="T21" s="14">
        <f>VLOOKUP(O21, '[1]لیست محصولات 1402'!B:G,6,0)</f>
        <v>1800000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1800000</v>
      </c>
      <c r="Y21" s="17"/>
      <c r="Z21" s="14">
        <f t="shared" si="4"/>
        <v>1800000</v>
      </c>
      <c r="AA21" s="151" t="s">
        <v>360</v>
      </c>
      <c r="AB21" s="153" t="s">
        <v>718</v>
      </c>
      <c r="AC21" s="155" t="s">
        <v>719</v>
      </c>
      <c r="AD21" s="157"/>
      <c r="AE21" s="19"/>
      <c r="AF21" s="21"/>
      <c r="AG21" s="22" t="str">
        <f t="shared" si="5"/>
        <v>TRUE</v>
      </c>
      <c r="AH21" s="23" t="str">
        <f t="shared" si="6"/>
        <v>آذربایجان غربی مهاباد - وفایی ،کوچه داوودی،پلاک 24  - آرش سیادت 09361616143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0"/>
      <c r="H22" s="181"/>
      <c r="I22" s="180"/>
      <c r="J22" s="9"/>
      <c r="K22" s="11" t="str">
        <f t="shared" ca="1" si="0"/>
        <v/>
      </c>
      <c r="L22" s="178"/>
      <c r="M22" s="178"/>
      <c r="N22" s="178"/>
      <c r="O22" s="9">
        <v>3326.1</v>
      </c>
      <c r="P22" s="9">
        <v>1</v>
      </c>
      <c r="Q22" s="13" t="str">
        <f>VLOOKUP(O22, '[3]لیست محصولات اردیبهشت ۱۴۰۳'!B:C,2,0)</f>
        <v>میاگروس | Milagros</v>
      </c>
      <c r="R22" s="9"/>
      <c r="S22" s="12">
        <f>VLOOKUP(O22, '[1]لیست محصولات 1402'!B:F,5,0)</f>
        <v>150</v>
      </c>
      <c r="T22" s="14">
        <f>VLOOKUP(O22, '[1]لیست محصولات 1402'!B:G,6,0)</f>
        <v>3750000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3750000</v>
      </c>
      <c r="Y22" s="17"/>
      <c r="Z22" s="14">
        <f t="shared" si="4"/>
        <v>3750000</v>
      </c>
      <c r="AA22" s="177"/>
      <c r="AB22" s="176"/>
      <c r="AC22" s="175"/>
      <c r="AD22" s="174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0"/>
      <c r="H23" s="162"/>
      <c r="I23" s="150"/>
      <c r="J23" s="9"/>
      <c r="K23" s="11" t="str">
        <f t="shared" ca="1" si="0"/>
        <v/>
      </c>
      <c r="L23" s="160"/>
      <c r="M23" s="160"/>
      <c r="N23" s="160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'[1]لیست محصولات 1402'!B:F,5,0)</f>
        <v>150</v>
      </c>
      <c r="T23" s="14">
        <f>VLOOKUP(O23, '[1]لیست محصولات 1402'!B:G,6,0)</f>
        <v>2600000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2600000</v>
      </c>
      <c r="Y23" s="17"/>
      <c r="Z23" s="14">
        <f t="shared" si="4"/>
        <v>2600000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49">
        <v>11</v>
      </c>
      <c r="H24" s="161">
        <v>52991735701</v>
      </c>
      <c r="I24" s="149" t="s">
        <v>680</v>
      </c>
      <c r="J24" s="9"/>
      <c r="K24" s="11" t="str">
        <f t="shared" ca="1" si="0"/>
        <v/>
      </c>
      <c r="L24" s="159" t="s">
        <v>114</v>
      </c>
      <c r="M24" s="159" t="s">
        <v>720</v>
      </c>
      <c r="N24" s="159"/>
      <c r="O24" s="9">
        <v>5511.1</v>
      </c>
      <c r="P24" s="9">
        <v>1</v>
      </c>
      <c r="Q24" s="13" t="str">
        <f>VLOOKUP(O24, '[3]لیست محصولات اردیبهشت ۱۴۰۳'!B:C,2,0)</f>
        <v>هامبلا | Hambella</v>
      </c>
      <c r="R24" s="9"/>
      <c r="S24" s="12">
        <f>VLOOKUP(O24, '[1]لیست محصولات 1402'!B:F,5,0)</f>
        <v>150</v>
      </c>
      <c r="T24" s="14">
        <f>VLOOKUP(O24, '[1]لیست محصولات 1402'!B:G,6,0)</f>
        <v>2500000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2500000</v>
      </c>
      <c r="Y24" s="17"/>
      <c r="Z24" s="14">
        <f t="shared" si="4"/>
        <v>2500000</v>
      </c>
      <c r="AA24" s="151" t="s">
        <v>365</v>
      </c>
      <c r="AB24" s="153" t="s">
        <v>721</v>
      </c>
      <c r="AC24" s="155" t="s">
        <v>722</v>
      </c>
      <c r="AD24" s="157"/>
      <c r="AE24" s="19"/>
      <c r="AF24" s="21"/>
      <c r="AG24" s="22" t="str">
        <f t="shared" si="5"/>
        <v>TRUE</v>
      </c>
      <c r="AH24" s="23" t="str">
        <f t="shared" si="6"/>
        <v>لرستان بروجرد - شهرک اندیشه -فاز3-کاج۵-‍پلاک 25  - البرز محبی 09120389561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80"/>
      <c r="H25" s="181"/>
      <c r="I25" s="180"/>
      <c r="J25" s="9"/>
      <c r="K25" s="11" t="str">
        <f t="shared" ca="1" si="0"/>
        <v/>
      </c>
      <c r="L25" s="178"/>
      <c r="M25" s="178"/>
      <c r="N25" s="178"/>
      <c r="O25" s="9">
        <v>5522.1</v>
      </c>
      <c r="P25" s="9">
        <v>1</v>
      </c>
      <c r="Q25" s="13" t="str">
        <f>VLOOKUP(O25, '[3]لیست محصولات اردیبهشت ۱۴۰۳'!B:C,2,0)</f>
        <v>تامارا | Tamara</v>
      </c>
      <c r="R25" s="9"/>
      <c r="S25" s="12">
        <f>VLOOKUP(O25, '[1]لیست محصولات 1402'!B:F,5,0)</f>
        <v>150</v>
      </c>
      <c r="T25" s="14">
        <f>VLOOKUP(O25, '[1]لیست محصولات 1402'!B:G,6,0)</f>
        <v>2600000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2600000</v>
      </c>
      <c r="Y25" s="17"/>
      <c r="Z25" s="14">
        <f t="shared" si="4"/>
        <v>2600000</v>
      </c>
      <c r="AA25" s="177"/>
      <c r="AB25" s="176"/>
      <c r="AC25" s="175"/>
      <c r="AD25" s="174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50"/>
      <c r="H26" s="162"/>
      <c r="I26" s="150"/>
      <c r="J26" s="9"/>
      <c r="K26" s="11" t="str">
        <f t="shared" ca="1" si="0"/>
        <v/>
      </c>
      <c r="L26" s="160"/>
      <c r="M26" s="160"/>
      <c r="N26" s="160"/>
      <c r="O26" s="9">
        <v>5501.2</v>
      </c>
      <c r="P26" s="9">
        <v>1</v>
      </c>
      <c r="Q26" s="13" t="str">
        <f>VLOOKUP(O26, '[3]لیست محصولات اردیبهشت ۱۴۰۳'!B:C,2,0)</f>
        <v>ورتکس | Vortex</v>
      </c>
      <c r="R26" s="9"/>
      <c r="S26" s="12">
        <f>VLOOKUP(O26, '[1]لیست محصولات 1402'!B:F,5,0)</f>
        <v>750</v>
      </c>
      <c r="T26" s="14">
        <f>VLOOKUP(O26, '[1]لیست محصولات 1402'!B:G,6,0)</f>
        <v>8200000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8200000</v>
      </c>
      <c r="Y26" s="17"/>
      <c r="Z26" s="14">
        <f t="shared" si="4"/>
        <v>8200000</v>
      </c>
      <c r="AA26" s="152"/>
      <c r="AB26" s="154"/>
      <c r="AC26" s="156"/>
      <c r="AD26" s="15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9">
        <v>12</v>
      </c>
      <c r="H27" s="161">
        <v>52998021901</v>
      </c>
      <c r="I27" s="149" t="s">
        <v>680</v>
      </c>
      <c r="J27" s="9"/>
      <c r="K27" s="11" t="str">
        <f t="shared" ca="1" si="0"/>
        <v/>
      </c>
      <c r="L27" s="159" t="s">
        <v>723</v>
      </c>
      <c r="M27" s="159" t="s">
        <v>724</v>
      </c>
      <c r="N27" s="159"/>
      <c r="O27" s="9">
        <v>3326.1</v>
      </c>
      <c r="P27" s="9">
        <v>1</v>
      </c>
      <c r="Q27" s="13" t="str">
        <f>VLOOKUP(O27, '[3]لیست محصولات اردیبهشت ۱۴۰۳'!B:C,2,0)</f>
        <v>میاگروس | Milagros</v>
      </c>
      <c r="R27" s="9"/>
      <c r="S27" s="12">
        <f>VLOOKUP(O27, '[1]لیست محصولات 1402'!B:F,5,0)</f>
        <v>150</v>
      </c>
      <c r="T27" s="14">
        <f>VLOOKUP(O27, '[1]لیست محصولات 1402'!B:G,6,0)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51" t="s">
        <v>412</v>
      </c>
      <c r="AB27" s="153" t="s">
        <v>725</v>
      </c>
      <c r="AC27" s="155" t="s">
        <v>726</v>
      </c>
      <c r="AD27" s="157"/>
      <c r="AE27" s="19"/>
      <c r="AF27" s="21"/>
      <c r="AG27" s="22" t="str">
        <f t="shared" si="5"/>
        <v>TRUE</v>
      </c>
      <c r="AH27" s="23" t="str">
        <f t="shared" si="6"/>
        <v>اردبیل انتهای اکبریه/پیرقاباقی/ضلع پایینی فضای سبز/پلاک 105 عمارت صبا/واحد 9  - عرفان جهانشاهی 09907668004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0"/>
      <c r="H28" s="162"/>
      <c r="I28" s="150"/>
      <c r="J28" s="9"/>
      <c r="K28" s="11" t="str">
        <f t="shared" ca="1" si="0"/>
        <v/>
      </c>
      <c r="L28" s="160"/>
      <c r="M28" s="160"/>
      <c r="N28" s="160"/>
      <c r="O28" s="9">
        <v>5522.1</v>
      </c>
      <c r="P28" s="9">
        <v>1</v>
      </c>
      <c r="Q28" s="13" t="str">
        <f>VLOOKUP(O28, '[3]لیست محصولات اردیبهشت ۱۴۰۳'!B:C,2,0)</f>
        <v>تامارا | Tamara</v>
      </c>
      <c r="R28" s="9"/>
      <c r="S28" s="12">
        <f>VLOOKUP(O28, '[1]لیست محصولات 1402'!B:F,5,0)</f>
        <v>150</v>
      </c>
      <c r="T28" s="14">
        <f>VLOOKUP(O28, '[1]لیست محصولات 1402'!B:G,6,0)</f>
        <v>2600000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2600000</v>
      </c>
      <c r="Y28" s="17"/>
      <c r="Z28" s="14">
        <f t="shared" si="4"/>
        <v>2600000</v>
      </c>
      <c r="AA28" s="152"/>
      <c r="AB28" s="154"/>
      <c r="AC28" s="156"/>
      <c r="AD28" s="15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13</v>
      </c>
      <c r="H29" s="10">
        <v>52999654201</v>
      </c>
      <c r="I29" s="9" t="s">
        <v>680</v>
      </c>
      <c r="J29" s="9"/>
      <c r="K29" s="11" t="str">
        <f t="shared" ca="1" si="0"/>
        <v/>
      </c>
      <c r="L29" s="12" t="s">
        <v>111</v>
      </c>
      <c r="M29" s="12" t="s">
        <v>727</v>
      </c>
      <c r="N29" s="12"/>
      <c r="O29" s="9">
        <v>5501.3</v>
      </c>
      <c r="P29" s="9">
        <v>1</v>
      </c>
      <c r="Q29" s="13" t="str">
        <f>VLOOKUP(O29, '[3]لیست محصولات اردیبهشت ۱۴۰۳'!B:C,2,0)</f>
        <v>ورتکس | Vortex</v>
      </c>
      <c r="R29" s="9"/>
      <c r="S29" s="12">
        <f>VLOOKUP(O29, '[1]لیست محصولات 1402'!B:F,5,0)</f>
        <v>4000</v>
      </c>
      <c r="T29" s="14">
        <f>VLOOKUP(O29, '[1]لیست محصولات 1402'!B:G,6,0)</f>
        <v>41600000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41600000</v>
      </c>
      <c r="Y29" s="17"/>
      <c r="Z29" s="14">
        <f t="shared" si="4"/>
        <v>41600000</v>
      </c>
      <c r="AA29" s="18" t="s">
        <v>399</v>
      </c>
      <c r="AB29" s="13" t="s">
        <v>728</v>
      </c>
      <c r="AC29" s="19" t="s">
        <v>729</v>
      </c>
      <c r="AD29" s="20"/>
      <c r="AE29" s="68" t="s">
        <v>730</v>
      </c>
      <c r="AF29" s="21"/>
      <c r="AG29" s="22" t="str">
        <f t="shared" si="5"/>
        <v>TRUE</v>
      </c>
      <c r="AH29" s="23" t="str">
        <f t="shared" si="6"/>
        <v>خوزستان بهبهان - خیابان ۶۰ متری . حدفاصل میدان شهرک صنعتی و میدان شهید آبرومند( پمپ بنزین ) مجتمع پارسین( وحدانی) . بلوک c . طبقه ۷ .‌واحد ۱۸۴  - نیلوفر باورصاد 09122401895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14</v>
      </c>
      <c r="H30" s="10">
        <v>53000951301</v>
      </c>
      <c r="I30" s="9" t="s">
        <v>680</v>
      </c>
      <c r="J30" s="9"/>
      <c r="K30" s="11" t="str">
        <f t="shared" ca="1" si="0"/>
        <v/>
      </c>
      <c r="L30" s="12" t="s">
        <v>731</v>
      </c>
      <c r="M30" s="12" t="s">
        <v>732</v>
      </c>
      <c r="N30" s="12" t="s">
        <v>733</v>
      </c>
      <c r="O30" s="9">
        <v>5501.3</v>
      </c>
      <c r="P30" s="9">
        <v>4</v>
      </c>
      <c r="Q30" s="13" t="str">
        <f>VLOOKUP(O30, '[3]لیست محصولات اردیبهشت ۱۴۰۳'!B:C,2,0)</f>
        <v>ورتکس | Vortex</v>
      </c>
      <c r="R30" s="9"/>
      <c r="S30" s="12">
        <f>VLOOKUP(O30, '[1]لیست محصولات 1402'!B:F,5,0)</f>
        <v>4000</v>
      </c>
      <c r="T30" s="14">
        <f>VLOOKUP(O30, '[1]لیست محصولات 1402'!B:G,6,0)</f>
        <v>41600000</v>
      </c>
      <c r="U30" s="15"/>
      <c r="V30" s="16">
        <f t="shared" si="1"/>
        <v>0</v>
      </c>
      <c r="W30" s="12">
        <f t="shared" si="2"/>
        <v>4</v>
      </c>
      <c r="X30" s="14">
        <f t="shared" si="3"/>
        <v>166400000</v>
      </c>
      <c r="Y30" s="17"/>
      <c r="Z30" s="14">
        <f t="shared" si="4"/>
        <v>166400000</v>
      </c>
      <c r="AA30" s="18" t="s">
        <v>78</v>
      </c>
      <c r="AB30" s="13" t="s">
        <v>734</v>
      </c>
      <c r="AC30" s="19" t="s">
        <v>735</v>
      </c>
      <c r="AD30" s="20"/>
      <c r="AE30" s="84" t="s">
        <v>601</v>
      </c>
      <c r="AF30" s="21"/>
      <c r="AG30" s="22" t="str">
        <f t="shared" si="5"/>
        <v>TRUE</v>
      </c>
      <c r="AH30" s="23" t="str">
        <f t="shared" si="6"/>
        <v>تهران خیابان انقلاب روبروی پارک دانشجو نبش کوچه بالاور کافه ایستگاه - عزیز شریعتی 09389651016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15</v>
      </c>
      <c r="H31" s="10">
        <v>53001184201</v>
      </c>
      <c r="I31" s="9" t="s">
        <v>680</v>
      </c>
      <c r="J31" s="9"/>
      <c r="K31" s="11" t="str">
        <f t="shared" ca="1" si="0"/>
        <v/>
      </c>
      <c r="L31" s="12" t="s">
        <v>712</v>
      </c>
      <c r="M31" s="12" t="s">
        <v>736</v>
      </c>
      <c r="N31" s="12"/>
      <c r="O31" s="9">
        <v>5518.1</v>
      </c>
      <c r="P31" s="9">
        <v>2</v>
      </c>
      <c r="Q31" s="13" t="str">
        <f>VLOOKUP(O31, '[3]لیست محصولات اردیبهشت ۱۴۰۳'!B:C,2,0)</f>
        <v>هوآنکایو | Peru Huancayo</v>
      </c>
      <c r="R31" s="9" t="s">
        <v>737</v>
      </c>
      <c r="S31" s="12">
        <f>VLOOKUP(O31, '[1]لیست محصولات 1402'!B:F,5,0)</f>
        <v>150</v>
      </c>
      <c r="T31" s="14">
        <f>VLOOKUP(O31, '[1]لیست محصولات 1402'!B:G,6,0)</f>
        <v>1800000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3600000</v>
      </c>
      <c r="Y31" s="17"/>
      <c r="Z31" s="14">
        <f t="shared" si="4"/>
        <v>3600000</v>
      </c>
      <c r="AA31" s="18" t="s">
        <v>78</v>
      </c>
      <c r="AB31" s="13" t="s">
        <v>738</v>
      </c>
      <c r="AC31" s="19" t="s">
        <v>739</v>
      </c>
      <c r="AD31" s="20" t="s">
        <v>104</v>
      </c>
      <c r="AE31" s="68" t="s">
        <v>740</v>
      </c>
      <c r="AF31" s="21"/>
      <c r="AG31" s="22" t="str">
        <f t="shared" si="5"/>
        <v>TRUE</v>
      </c>
      <c r="AH31" s="23" t="str">
        <f t="shared" si="6"/>
        <v>تهران خ شریعتی - پایین‌تر از پل صدر - کوچه ترابی - پلاک ۱ - واحد ۲  - امیر محمد طباطبائی 09124129323</v>
      </c>
    </row>
    <row r="32" spans="1:34" ht="22.35" customHeight="1">
      <c r="A32" s="7"/>
      <c r="B32" s="7"/>
      <c r="C32" s="7"/>
      <c r="D32" s="7"/>
      <c r="E32" s="7"/>
      <c r="F32" s="8"/>
      <c r="G32" s="9">
        <v>16</v>
      </c>
      <c r="H32" s="10">
        <v>53004448501</v>
      </c>
      <c r="I32" s="9" t="s">
        <v>680</v>
      </c>
      <c r="J32" s="9"/>
      <c r="K32" s="11" t="str">
        <f t="shared" ca="1" si="0"/>
        <v/>
      </c>
      <c r="L32" s="12" t="s">
        <v>512</v>
      </c>
      <c r="M32" s="12" t="s">
        <v>741</v>
      </c>
      <c r="N32" s="12" t="s">
        <v>742</v>
      </c>
      <c r="O32" s="9">
        <v>3325.2</v>
      </c>
      <c r="P32" s="9">
        <v>1</v>
      </c>
      <c r="Q32" s="13" t="str">
        <f>VLOOKUP(O32, '[3]لیست محصولات اردیبهشت ۱۴۰۳'!B:C,2,0)</f>
        <v>راتناگری | Ratnagiri</v>
      </c>
      <c r="R32" s="9"/>
      <c r="S32" s="12">
        <f>VLOOKUP(O32, '[1]لیست محصولات 1402'!B:F,5,0)</f>
        <v>750</v>
      </c>
      <c r="T32" s="14">
        <f>VLOOKUP(O32, '[1]لیست محصولات 1402'!B:G,6,0)</f>
        <v>20700000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20700000</v>
      </c>
      <c r="Y32" s="17"/>
      <c r="Z32" s="14">
        <f t="shared" si="4"/>
        <v>20700000</v>
      </c>
      <c r="AA32" s="18" t="s">
        <v>78</v>
      </c>
      <c r="AB32" s="13" t="s">
        <v>743</v>
      </c>
      <c r="AC32" s="19" t="s">
        <v>744</v>
      </c>
      <c r="AD32" s="20" t="s">
        <v>104</v>
      </c>
      <c r="AE32" s="84" t="s">
        <v>601</v>
      </c>
      <c r="AF32" s="21"/>
      <c r="AG32" s="22" t="str">
        <f t="shared" si="5"/>
        <v>TRUE</v>
      </c>
      <c r="AH32" s="23" t="str">
        <f t="shared" si="6"/>
        <v>تهران خیابان ولنجک،نبش کوچه هفتم کافه قنادی تیفانی - سیاوش انصاری شاد 09370904448</v>
      </c>
    </row>
    <row r="33" spans="1:34" ht="22.35" customHeight="1">
      <c r="A33" s="7"/>
      <c r="B33" s="7"/>
      <c r="C33" s="7"/>
      <c r="D33" s="7"/>
      <c r="E33" s="7"/>
      <c r="F33" s="8"/>
      <c r="G33" s="9">
        <v>17</v>
      </c>
      <c r="H33" s="10">
        <v>53004631201</v>
      </c>
      <c r="I33" s="9" t="s">
        <v>680</v>
      </c>
      <c r="J33" s="9"/>
      <c r="K33" s="11" t="str">
        <f t="shared" ca="1" si="0"/>
        <v/>
      </c>
      <c r="L33" s="12" t="s">
        <v>217</v>
      </c>
      <c r="M33" s="12" t="s">
        <v>745</v>
      </c>
      <c r="N33" s="12" t="s">
        <v>746</v>
      </c>
      <c r="O33" s="9">
        <v>3326.2</v>
      </c>
      <c r="P33" s="9">
        <v>2</v>
      </c>
      <c r="Q33" s="13" t="str">
        <f>VLOOKUP(O33, '[3]لیست محصولات اردیبهشت ۱۴۰۳'!B:C,2,0)</f>
        <v>میاگروس | Milagros</v>
      </c>
      <c r="R33" s="9"/>
      <c r="S33" s="12">
        <f>VLOOKUP(O33, '[1]لیست محصولات 1402'!B:F,5,0)</f>
        <v>750</v>
      </c>
      <c r="T33" s="14">
        <f>VLOOKUP(O33, '[1]لیست محصولات 1402'!B:G,6,0)</f>
        <v>18150000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36300000</v>
      </c>
      <c r="Y33" s="17"/>
      <c r="Z33" s="14">
        <f t="shared" si="4"/>
        <v>36300000</v>
      </c>
      <c r="AA33" s="18" t="s">
        <v>78</v>
      </c>
      <c r="AB33" s="13" t="s">
        <v>747</v>
      </c>
      <c r="AC33" s="19" t="s">
        <v>748</v>
      </c>
      <c r="AD33" s="20"/>
      <c r="AE33" s="19"/>
      <c r="AF33" s="21"/>
      <c r="AG33" s="22" t="str">
        <f t="shared" si="5"/>
        <v>TRUE</v>
      </c>
      <c r="AH33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34" spans="1:34" ht="22.35" customHeight="1">
      <c r="A34" s="7"/>
      <c r="B34" s="7"/>
      <c r="C34" s="7"/>
      <c r="D34" s="7"/>
      <c r="E34" s="7"/>
      <c r="F34" s="8"/>
      <c r="G34" s="149">
        <v>18</v>
      </c>
      <c r="H34" s="161">
        <v>53007409001</v>
      </c>
      <c r="I34" s="149" t="s">
        <v>680</v>
      </c>
      <c r="J34" s="9"/>
      <c r="K34" s="11" t="str">
        <f t="shared" ca="1" si="0"/>
        <v/>
      </c>
      <c r="L34" s="159" t="s">
        <v>139</v>
      </c>
      <c r="M34" s="159" t="s">
        <v>749</v>
      </c>
      <c r="N34" s="159" t="s">
        <v>750</v>
      </c>
      <c r="O34" s="9">
        <v>1127.0999999999999</v>
      </c>
      <c r="P34" s="9">
        <v>1</v>
      </c>
      <c r="Q34" s="13" t="str">
        <f>VLOOKUP(O34, '[3]لیست محصولات اردیبهشت ۱۴۰۳'!B:C,2,0)</f>
        <v>سولداد | Soledad</v>
      </c>
      <c r="R34" s="9"/>
      <c r="S34" s="12">
        <f>VLOOKUP(O34, '[1]لیست محصولات 1402'!B:F,5,0)</f>
        <v>80</v>
      </c>
      <c r="T34" s="14">
        <f>VLOOKUP(O34, '[1]لیست محصولات 1402'!B:G,6,0)</f>
        <v>4900000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4900000</v>
      </c>
      <c r="Y34" s="17"/>
      <c r="Z34" s="14">
        <f t="shared" si="4"/>
        <v>4900000</v>
      </c>
      <c r="AA34" s="151" t="s">
        <v>78</v>
      </c>
      <c r="AB34" s="153" t="s">
        <v>751</v>
      </c>
      <c r="AC34" s="155" t="s">
        <v>752</v>
      </c>
      <c r="AD34" s="157" t="s">
        <v>104</v>
      </c>
      <c r="AE34" s="19"/>
      <c r="AF34" s="21"/>
      <c r="AG34" s="22" t="str">
        <f t="shared" si="5"/>
        <v>TRUE</v>
      </c>
      <c r="AH34" s="23" t="str">
        <f t="shared" si="6"/>
        <v>تهران شهرک غرب میدان صنعت پاساژ پلاتین حیاط کافه تنتو - محمدرضا علی جمشید 09123449771</v>
      </c>
    </row>
    <row r="35" spans="1:34" ht="22.35" customHeight="1">
      <c r="A35" s="7"/>
      <c r="B35" s="7"/>
      <c r="C35" s="7"/>
      <c r="D35" s="7"/>
      <c r="E35" s="7"/>
      <c r="F35" s="8"/>
      <c r="G35" s="150"/>
      <c r="H35" s="162"/>
      <c r="I35" s="150"/>
      <c r="J35" s="9"/>
      <c r="K35" s="11" t="str">
        <f t="shared" ca="1" si="0"/>
        <v/>
      </c>
      <c r="L35" s="160"/>
      <c r="M35" s="160"/>
      <c r="N35" s="160"/>
      <c r="O35" s="9">
        <v>3326.1</v>
      </c>
      <c r="P35" s="9">
        <v>1</v>
      </c>
      <c r="Q35" s="13" t="str">
        <f>VLOOKUP(O35, '[3]لیست محصولات اردیبهشت ۱۴۰۳'!B:C,2,0)</f>
        <v>میاگروس | Milagros</v>
      </c>
      <c r="R35" s="9"/>
      <c r="S35" s="12">
        <f>VLOOKUP(O35, '[1]لیست محصولات 1402'!B:F,5,0)</f>
        <v>150</v>
      </c>
      <c r="T35" s="14">
        <f>VLOOKUP(O35, '[1]لیست محصولات 1402'!B:G,6,0)</f>
        <v>3750000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3750000</v>
      </c>
      <c r="Y35" s="17"/>
      <c r="Z35" s="14">
        <f t="shared" si="4"/>
        <v>3750000</v>
      </c>
      <c r="AA35" s="152"/>
      <c r="AB35" s="154"/>
      <c r="AC35" s="156"/>
      <c r="AD35" s="158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7">
        <v>19</v>
      </c>
      <c r="H36" s="169"/>
      <c r="I36" s="167" t="s">
        <v>660</v>
      </c>
      <c r="J36" s="9"/>
      <c r="K36" s="11" t="str">
        <f t="shared" ca="1" si="0"/>
        <v/>
      </c>
      <c r="L36" s="159" t="s">
        <v>368</v>
      </c>
      <c r="M36" s="159" t="s">
        <v>369</v>
      </c>
      <c r="N36" s="159" t="s">
        <v>370</v>
      </c>
      <c r="O36" s="9">
        <v>5501.1</v>
      </c>
      <c r="P36" s="9">
        <v>2</v>
      </c>
      <c r="Q36" s="13" t="str">
        <f>VLOOKUP(O36, '[3]لیست محصولات اردیبهشت ۱۴۰۳'!B:C,2,0)</f>
        <v>ورتکس | Vortex</v>
      </c>
      <c r="R36" s="9"/>
      <c r="S36" s="12">
        <f>VLOOKUP(O36, '[1]لیست محصولات 1402'!B:F,5,0)</f>
        <v>150</v>
      </c>
      <c r="T36" s="14">
        <f>VLOOKUP(O36, '[1]لیست محصولات 1402'!B:G,6,0)</f>
        <v>1750000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3500000</v>
      </c>
      <c r="Y36" s="17"/>
      <c r="Z36" s="14">
        <f t="shared" si="4"/>
        <v>3500000</v>
      </c>
      <c r="AA36" s="151" t="s">
        <v>360</v>
      </c>
      <c r="AB36" s="153" t="s">
        <v>884</v>
      </c>
      <c r="AC36" s="155" t="s">
        <v>372</v>
      </c>
      <c r="AD36" s="157"/>
      <c r="AE36" s="19"/>
      <c r="AF36" s="21"/>
      <c r="AG36" s="22" t="str">
        <f t="shared" si="5"/>
        <v>TRUE</v>
      </c>
      <c r="AH36" s="23" t="str">
        <f t="shared" si="6"/>
        <v>آذربایجان غربی اورمیه،بلوار نبوت، انتهاي كوچه هجده، مغازه نبش فروشگاه پینچ - ساسان حامدی 09370999001</v>
      </c>
    </row>
    <row r="37" spans="1:34" ht="22.35" customHeight="1">
      <c r="A37" s="7"/>
      <c r="B37" s="7"/>
      <c r="C37" s="7"/>
      <c r="D37" s="7"/>
      <c r="E37" s="7"/>
      <c r="F37" s="8"/>
      <c r="G37" s="173"/>
      <c r="H37" s="179"/>
      <c r="I37" s="173"/>
      <c r="J37" s="9"/>
      <c r="K37" s="11" t="str">
        <f t="shared" ca="1" si="0"/>
        <v/>
      </c>
      <c r="L37" s="178"/>
      <c r="M37" s="178"/>
      <c r="N37" s="178"/>
      <c r="O37" s="9">
        <v>5518.1</v>
      </c>
      <c r="P37" s="9">
        <v>4</v>
      </c>
      <c r="Q37" s="13" t="str">
        <f>VLOOKUP(O37, '[3]لیست محصولات اردیبهشت ۱۴۰۳'!B:C,2,0)</f>
        <v>هوآنکایو | Peru Huancayo</v>
      </c>
      <c r="R37" s="9"/>
      <c r="S37" s="12">
        <f>VLOOKUP(O37, '[1]لیست محصولات 1402'!B:F,5,0)</f>
        <v>150</v>
      </c>
      <c r="T37" s="14">
        <f>VLOOKUP(O37, '[1]لیست محصولات 1402'!B:G,6,0)</f>
        <v>1800000</v>
      </c>
      <c r="U37" s="15"/>
      <c r="V37" s="16">
        <f t="shared" si="1"/>
        <v>0</v>
      </c>
      <c r="W37" s="12">
        <f t="shared" si="2"/>
        <v>4</v>
      </c>
      <c r="X37" s="14">
        <f t="shared" si="3"/>
        <v>7200000</v>
      </c>
      <c r="Y37" s="17"/>
      <c r="Z37" s="14">
        <f t="shared" si="4"/>
        <v>7200000</v>
      </c>
      <c r="AA37" s="177"/>
      <c r="AB37" s="176"/>
      <c r="AC37" s="175"/>
      <c r="AD37" s="174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73"/>
      <c r="H38" s="179"/>
      <c r="I38" s="173"/>
      <c r="J38" s="9"/>
      <c r="K38" s="11" t="str">
        <f t="shared" ca="1" si="0"/>
        <v/>
      </c>
      <c r="L38" s="178"/>
      <c r="M38" s="178"/>
      <c r="N38" s="178"/>
      <c r="O38" s="9">
        <v>5511.11</v>
      </c>
      <c r="P38" s="9">
        <v>2</v>
      </c>
      <c r="Q38" s="69" t="str">
        <f>VLOOKUP(O38, '[3]لیست محصولات اردیبهشت ۱۴۰۳'!B:C,2,0)</f>
        <v>هامبلا(رست دمی) | Hambella( Filter Roast)</v>
      </c>
      <c r="R38" s="9"/>
      <c r="S38" s="12">
        <f>VLOOKUP(O38, '[1]لیست محصولات 1402'!B:F,5,0)</f>
        <v>150</v>
      </c>
      <c r="T38" s="14">
        <f>VLOOKUP(O38, '[1]لیست محصولات 1402'!B:G,6,0)</f>
        <v>2500000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5000000</v>
      </c>
      <c r="Y38" s="17"/>
      <c r="Z38" s="14">
        <f t="shared" si="4"/>
        <v>5000000</v>
      </c>
      <c r="AA38" s="177"/>
      <c r="AB38" s="176"/>
      <c r="AC38" s="175"/>
      <c r="AD38" s="174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73"/>
      <c r="H39" s="179"/>
      <c r="I39" s="173"/>
      <c r="J39" s="9"/>
      <c r="K39" s="11" t="str">
        <f t="shared" ca="1" si="0"/>
        <v/>
      </c>
      <c r="L39" s="178"/>
      <c r="M39" s="178"/>
      <c r="N39" s="178"/>
      <c r="O39" s="9">
        <v>3325.1</v>
      </c>
      <c r="P39" s="9">
        <v>6</v>
      </c>
      <c r="Q39" s="13" t="str">
        <f>VLOOKUP(O39, '[3]لیست محصولات اردیبهشت ۱۴۰۳'!B:C,2,0)</f>
        <v>راتناگری | Ratnagiri</v>
      </c>
      <c r="R39" s="9"/>
      <c r="S39" s="12">
        <f>VLOOKUP(O39, '[1]لیست محصولات 1402'!B:F,5,0)</f>
        <v>150</v>
      </c>
      <c r="T39" s="14">
        <f>VLOOKUP(O39, '[1]لیست محصولات 1402'!B:G,6,0)</f>
        <v>4250000</v>
      </c>
      <c r="U39" s="15"/>
      <c r="V39" s="16">
        <f t="shared" si="1"/>
        <v>0</v>
      </c>
      <c r="W39" s="12">
        <f t="shared" si="2"/>
        <v>6</v>
      </c>
      <c r="X39" s="14">
        <f t="shared" si="3"/>
        <v>25500000</v>
      </c>
      <c r="Y39" s="17"/>
      <c r="Z39" s="14">
        <f t="shared" si="4"/>
        <v>25500000</v>
      </c>
      <c r="AA39" s="177"/>
      <c r="AB39" s="176"/>
      <c r="AC39" s="175"/>
      <c r="AD39" s="174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73"/>
      <c r="H40" s="179"/>
      <c r="I40" s="173"/>
      <c r="J40" s="9"/>
      <c r="K40" s="11" t="str">
        <f t="shared" ca="1" si="0"/>
        <v/>
      </c>
      <c r="L40" s="178"/>
      <c r="M40" s="178"/>
      <c r="N40" s="178"/>
      <c r="O40" s="9">
        <v>5522.1</v>
      </c>
      <c r="P40" s="9">
        <v>5</v>
      </c>
      <c r="Q40" s="13" t="str">
        <f>VLOOKUP(O40, '[3]لیست محصولات اردیبهشت ۱۴۰۳'!B:C,2,0)</f>
        <v>تامارا | Tamara</v>
      </c>
      <c r="R40" s="9"/>
      <c r="S40" s="12">
        <f>VLOOKUP(O40, '[1]لیست محصولات 1402'!B:F,5,0)</f>
        <v>150</v>
      </c>
      <c r="T40" s="14">
        <f>VLOOKUP(O40, '[1]لیست محصولات 1402'!B:G,6,0)</f>
        <v>2600000</v>
      </c>
      <c r="U40" s="15"/>
      <c r="V40" s="16">
        <f t="shared" si="1"/>
        <v>0</v>
      </c>
      <c r="W40" s="12">
        <f t="shared" si="2"/>
        <v>5</v>
      </c>
      <c r="X40" s="14">
        <f t="shared" si="3"/>
        <v>13000000</v>
      </c>
      <c r="Y40" s="17"/>
      <c r="Z40" s="14">
        <f t="shared" si="4"/>
        <v>13000000</v>
      </c>
      <c r="AA40" s="177"/>
      <c r="AB40" s="176"/>
      <c r="AC40" s="175"/>
      <c r="AD40" s="174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8"/>
      <c r="H41" s="170"/>
      <c r="I41" s="168"/>
      <c r="J41" s="9"/>
      <c r="K41" s="11" t="str">
        <f t="shared" ca="1" si="0"/>
        <v/>
      </c>
      <c r="L41" s="160"/>
      <c r="M41" s="160"/>
      <c r="N41" s="160"/>
      <c r="O41" s="9">
        <v>3326.1</v>
      </c>
      <c r="P41" s="9">
        <v>5</v>
      </c>
      <c r="Q41" s="13" t="str">
        <f>VLOOKUP(O41, '[3]لیست محصولات اردیبهشت ۱۴۰۳'!B:C,2,0)</f>
        <v>میاگروس | Milagros</v>
      </c>
      <c r="R41" s="9"/>
      <c r="S41" s="12">
        <f>VLOOKUP(O41, '[1]لیست محصولات 1402'!B:F,5,0)</f>
        <v>150</v>
      </c>
      <c r="T41" s="14">
        <f>VLOOKUP(O41, '[1]لیست محصولات 1402'!B:G,6,0)</f>
        <v>3750000</v>
      </c>
      <c r="U41" s="15"/>
      <c r="V41" s="16">
        <f t="shared" si="1"/>
        <v>0</v>
      </c>
      <c r="W41" s="12">
        <f t="shared" si="2"/>
        <v>5</v>
      </c>
      <c r="X41" s="14">
        <f t="shared" si="3"/>
        <v>18750000</v>
      </c>
      <c r="Y41" s="17"/>
      <c r="Z41" s="14">
        <f t="shared" si="4"/>
        <v>18750000</v>
      </c>
      <c r="AA41" s="152"/>
      <c r="AB41" s="154"/>
      <c r="AC41" s="156"/>
      <c r="AD41" s="158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20</v>
      </c>
      <c r="H42" s="10">
        <v>52958872501</v>
      </c>
      <c r="I42" s="9" t="s">
        <v>660</v>
      </c>
      <c r="J42" s="9"/>
      <c r="K42" s="11" t="str">
        <f t="shared" ca="1" si="0"/>
        <v/>
      </c>
      <c r="L42" s="12" t="s">
        <v>358</v>
      </c>
      <c r="M42" s="12" t="s">
        <v>753</v>
      </c>
      <c r="N42" s="12" t="s">
        <v>754</v>
      </c>
      <c r="O42" s="9">
        <v>5501.2</v>
      </c>
      <c r="P42" s="9">
        <v>7</v>
      </c>
      <c r="Q42" s="13" t="str">
        <f>VLOOKUP(O42, '[3]لیست محصولات اردیبهشت ۱۴۰۳'!B:C,2,0)</f>
        <v>ورتکس | Vortex</v>
      </c>
      <c r="R42" s="9"/>
      <c r="S42" s="12">
        <f>VLOOKUP(O42, '[1]لیست محصولات 1402'!B:F,5,0)</f>
        <v>750</v>
      </c>
      <c r="T42" s="14">
        <f>VLOOKUP(O42, '[1]لیست محصولات 1402'!B:G,6,0)</f>
        <v>8200000</v>
      </c>
      <c r="U42" s="15"/>
      <c r="V42" s="16">
        <f t="shared" si="1"/>
        <v>0</v>
      </c>
      <c r="W42" s="12">
        <f t="shared" si="2"/>
        <v>7</v>
      </c>
      <c r="X42" s="14">
        <f t="shared" si="3"/>
        <v>57400000</v>
      </c>
      <c r="Y42" s="17"/>
      <c r="Z42" s="14">
        <f t="shared" si="4"/>
        <v>57400000</v>
      </c>
      <c r="AA42" s="18" t="s">
        <v>310</v>
      </c>
      <c r="AB42" s="13" t="s">
        <v>755</v>
      </c>
      <c r="AC42" s="19" t="s">
        <v>756</v>
      </c>
      <c r="AD42" s="20"/>
      <c r="AE42" s="19"/>
      <c r="AF42" s="21"/>
      <c r="AG42" s="22" t="str">
        <f t="shared" si="5"/>
        <v>TRUE</v>
      </c>
      <c r="AH42" s="23" t="str">
        <f t="shared" si="6"/>
        <v>آذربایجان شرقی تبریز - ولیعصر خیابان رودکی انتهای خیابان خوارزمی بعد از دونر درنا پلاک ۱ کافه پی - امین کیانی 09144146711</v>
      </c>
    </row>
    <row r="43" spans="1:34" ht="22.35" customHeight="1">
      <c r="A43" s="7"/>
      <c r="B43" s="7"/>
      <c r="C43" s="7"/>
      <c r="D43" s="7"/>
      <c r="E43" s="7"/>
      <c r="F43" s="8"/>
      <c r="G43" s="9">
        <v>21</v>
      </c>
      <c r="H43" s="70" t="s">
        <v>220</v>
      </c>
      <c r="I43" s="9" t="s">
        <v>660</v>
      </c>
      <c r="J43" s="9"/>
      <c r="K43" s="11" t="str">
        <f t="shared" ca="1" si="0"/>
        <v/>
      </c>
      <c r="L43" s="12" t="s">
        <v>759</v>
      </c>
      <c r="M43" s="12" t="s">
        <v>760</v>
      </c>
      <c r="N43" s="12" t="s">
        <v>761</v>
      </c>
      <c r="O43" s="9">
        <v>5501.3</v>
      </c>
      <c r="P43" s="9">
        <v>3</v>
      </c>
      <c r="Q43" s="13" t="str">
        <f>VLOOKUP(O43, '[3]لیست محصولات اردیبهشت ۱۴۰۳'!B:C,2,0)</f>
        <v>ورتکس | Vortex</v>
      </c>
      <c r="R43" s="9"/>
      <c r="S43" s="12">
        <f>VLOOKUP(O43, '[1]لیست محصولات 1402'!B:F,5,0)</f>
        <v>4000</v>
      </c>
      <c r="T43" s="14">
        <f>VLOOKUP(O43, '[1]لیست محصولات 1402'!B:G,6,0)</f>
        <v>41600000</v>
      </c>
      <c r="U43" s="15"/>
      <c r="V43" s="16">
        <f t="shared" si="1"/>
        <v>0</v>
      </c>
      <c r="W43" s="12">
        <f t="shared" si="2"/>
        <v>3</v>
      </c>
      <c r="X43" s="14">
        <f t="shared" si="3"/>
        <v>124800000</v>
      </c>
      <c r="Y43" s="17"/>
      <c r="Z43" s="14">
        <f t="shared" si="4"/>
        <v>124800000</v>
      </c>
      <c r="AA43" s="18" t="s">
        <v>114</v>
      </c>
      <c r="AB43" s="13" t="s">
        <v>762</v>
      </c>
      <c r="AC43" s="19" t="s">
        <v>763</v>
      </c>
      <c r="AD43" s="20"/>
      <c r="AE43" s="19"/>
      <c r="AF43" s="21"/>
      <c r="AG43" s="22" t="str">
        <f t="shared" si="5"/>
        <v>TRUE</v>
      </c>
      <c r="AH43" s="23" t="str">
        <f t="shared" si="6"/>
        <v>البرز کرج - گوهردشت- خیابان هشتم شرقی-فاز یک -پلاک 40 کافه کوپیدو - صابر کیماز 09125615277</v>
      </c>
    </row>
    <row r="44" spans="1:34" ht="22.35" customHeight="1">
      <c r="A44" s="7"/>
      <c r="B44" s="7"/>
      <c r="C44" s="7"/>
      <c r="D44" s="7"/>
      <c r="E44" s="7"/>
      <c r="F44" s="8"/>
      <c r="G44" s="9">
        <v>22</v>
      </c>
      <c r="H44" s="70" t="s">
        <v>220</v>
      </c>
      <c r="I44" s="9" t="s">
        <v>660</v>
      </c>
      <c r="J44" s="9"/>
      <c r="K44" s="11" t="str">
        <f t="shared" ca="1" si="0"/>
        <v/>
      </c>
      <c r="L44" s="12" t="s">
        <v>261</v>
      </c>
      <c r="M44" s="12" t="s">
        <v>124</v>
      </c>
      <c r="N44" s="12" t="s">
        <v>262</v>
      </c>
      <c r="O44" s="9">
        <v>5501.3</v>
      </c>
      <c r="P44" s="9">
        <v>1</v>
      </c>
      <c r="Q44" s="13" t="str">
        <f>VLOOKUP(O44, '[3]لیست محصولات اردیبهشت ۱۴۰۳'!B:C,2,0)</f>
        <v>ورتکس | Vortex</v>
      </c>
      <c r="R44" s="9"/>
      <c r="S44" s="12">
        <f>VLOOKUP(O44, '[1]لیست محصولات 1402'!B:F,5,0)</f>
        <v>4000</v>
      </c>
      <c r="T44" s="14">
        <f>VLOOKUP(O44, '[1]لیست محصولات 1402'!B:G,6,0)</f>
        <v>41600000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41600000</v>
      </c>
      <c r="Y44" s="17"/>
      <c r="Z44" s="14">
        <f t="shared" si="4"/>
        <v>41600000</v>
      </c>
      <c r="AA44" s="18" t="s">
        <v>114</v>
      </c>
      <c r="AB44" s="13" t="s">
        <v>764</v>
      </c>
      <c r="AC44" s="19" t="s">
        <v>264</v>
      </c>
      <c r="AD44" s="20"/>
      <c r="AE44" s="19"/>
      <c r="AF44" s="21"/>
      <c r="AG44" s="22" t="str">
        <f t="shared" si="5"/>
        <v>TRUE</v>
      </c>
      <c r="AH44" s="23" t="str">
        <f t="shared" si="6"/>
        <v>البرز کرج - مهرشهر کمربندی گلستان بین اول و دوم شرقی ساختمان tbc  کافه شیدوش - شیدوش نظری 09363536836</v>
      </c>
    </row>
    <row r="45" spans="1:34" ht="22.35" customHeight="1">
      <c r="A45" s="7"/>
      <c r="B45" s="7"/>
      <c r="C45" s="7"/>
      <c r="D45" s="7"/>
      <c r="E45" s="7"/>
      <c r="F45" s="8"/>
      <c r="G45" s="9">
        <v>23</v>
      </c>
      <c r="H45" s="70" t="s">
        <v>220</v>
      </c>
      <c r="I45" s="9" t="s">
        <v>680</v>
      </c>
      <c r="J45" s="9"/>
      <c r="K45" s="11" t="str">
        <f t="shared" ca="1" si="0"/>
        <v/>
      </c>
      <c r="L45" s="12" t="s">
        <v>765</v>
      </c>
      <c r="M45" s="12" t="s">
        <v>766</v>
      </c>
      <c r="N45" s="12"/>
      <c r="O45" s="9">
        <v>5522.2</v>
      </c>
      <c r="P45" s="9">
        <v>1</v>
      </c>
      <c r="Q45" s="13" t="str">
        <f>VLOOKUP(O45, '[3]لیست محصولات اردیبهشت ۱۴۰۳'!B:C,2,0)</f>
        <v>تامارا | Tamara</v>
      </c>
      <c r="R45" s="9"/>
      <c r="S45" s="12">
        <f>VLOOKUP(O45, '[1]لیست محصولات 1402'!B:F,5,0)</f>
        <v>750</v>
      </c>
      <c r="T45" s="14">
        <f>VLOOKUP(O45, '[1]لیست محصولات 1402'!B:G,6,0)</f>
        <v>12450000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12450000</v>
      </c>
      <c r="Y45" s="17"/>
      <c r="Z45" s="14">
        <f t="shared" si="4"/>
        <v>12450000</v>
      </c>
      <c r="AA45" s="18" t="s">
        <v>78</v>
      </c>
      <c r="AB45" s="13" t="s">
        <v>767</v>
      </c>
      <c r="AC45" s="19" t="s">
        <v>768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شهرک اکباتان فاز2 بلوک17 ورودی4 طبقه7 واحد247  - آراز پناهی 09122247510</v>
      </c>
    </row>
    <row r="46" spans="1:34" ht="22.35" customHeight="1">
      <c r="A46" s="7"/>
      <c r="B46" s="7"/>
      <c r="C46" s="7"/>
      <c r="D46" s="7"/>
      <c r="E46" s="7"/>
      <c r="F46" s="8"/>
      <c r="G46" s="149">
        <v>24</v>
      </c>
      <c r="H46" s="171" t="s">
        <v>220</v>
      </c>
      <c r="I46" s="149" t="s">
        <v>680</v>
      </c>
      <c r="J46" s="9"/>
      <c r="K46" s="11" t="str">
        <f t="shared" ca="1" si="0"/>
        <v/>
      </c>
      <c r="L46" s="159" t="s">
        <v>114</v>
      </c>
      <c r="M46" s="159" t="s">
        <v>769</v>
      </c>
      <c r="N46" s="159"/>
      <c r="O46" s="9">
        <v>3326.1</v>
      </c>
      <c r="P46" s="9">
        <v>1</v>
      </c>
      <c r="Q46" s="13" t="str">
        <f>VLOOKUP(O46, '[3]لیست محصولات اردیبهشت ۱۴۰۳'!B:C,2,0)</f>
        <v>میاگروس | Milagros</v>
      </c>
      <c r="R46" s="9"/>
      <c r="S46" s="12">
        <f>VLOOKUP(O46, '[1]لیست محصولات 1402'!B:F,5,0)</f>
        <v>150</v>
      </c>
      <c r="T46" s="14">
        <f>VLOOKUP(O46, '[1]لیست محصولات 1402'!B:G,6,0)</f>
        <v>3750000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3750000</v>
      </c>
      <c r="Y46" s="17"/>
      <c r="Z46" s="14">
        <f t="shared" si="4"/>
        <v>3750000</v>
      </c>
      <c r="AA46" s="151" t="s">
        <v>78</v>
      </c>
      <c r="AB46" s="153" t="s">
        <v>770</v>
      </c>
      <c r="AC46" s="155" t="s">
        <v>771</v>
      </c>
      <c r="AD46" s="157"/>
      <c r="AE46" s="19"/>
      <c r="AF46" s="21"/>
      <c r="AG46" s="22" t="str">
        <f t="shared" si="5"/>
        <v>TRUE</v>
      </c>
      <c r="AH46" s="23" t="str">
        <f t="shared" si="6"/>
        <v>تهران مهرآباد جنوبی خیابان دانشگاه هوایی شمالی خیابان بهره‌مند پلاک ۲واحد۸  - البرز پرویزی 09212118917</v>
      </c>
    </row>
    <row r="47" spans="1:34" ht="22.35" customHeight="1">
      <c r="A47" s="7"/>
      <c r="B47" s="7"/>
      <c r="C47" s="7"/>
      <c r="D47" s="7"/>
      <c r="E47" s="7"/>
      <c r="F47" s="8"/>
      <c r="G47" s="180"/>
      <c r="H47" s="190"/>
      <c r="I47" s="180"/>
      <c r="J47" s="9"/>
      <c r="K47" s="11" t="str">
        <f t="shared" ca="1" si="0"/>
        <v/>
      </c>
      <c r="L47" s="178"/>
      <c r="M47" s="178"/>
      <c r="N47" s="178"/>
      <c r="O47" s="9">
        <v>3325.1</v>
      </c>
      <c r="P47" s="9">
        <v>1</v>
      </c>
      <c r="Q47" s="13" t="str">
        <f>VLOOKUP(O47, '[3]لیست محصولات اردیبهشت ۱۴۰۳'!B:C,2,0)</f>
        <v>راتناگری | Ratnagiri</v>
      </c>
      <c r="R47" s="9"/>
      <c r="S47" s="12">
        <f>VLOOKUP(O47, '[1]لیست محصولات 1402'!B:F,5,0)</f>
        <v>150</v>
      </c>
      <c r="T47" s="14">
        <f>VLOOKUP(O47, '[1]لیست محصولات 1402'!B:G,6,0)</f>
        <v>4250000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4250000</v>
      </c>
      <c r="Y47" s="17"/>
      <c r="Z47" s="14">
        <f t="shared" si="4"/>
        <v>4250000</v>
      </c>
      <c r="AA47" s="177"/>
      <c r="AB47" s="176"/>
      <c r="AC47" s="175"/>
      <c r="AD47" s="174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50"/>
      <c r="H48" s="172"/>
      <c r="I48" s="150"/>
      <c r="J48" s="9"/>
      <c r="K48" s="11" t="str">
        <f t="shared" ca="1" si="0"/>
        <v/>
      </c>
      <c r="L48" s="160"/>
      <c r="M48" s="160"/>
      <c r="N48" s="160"/>
      <c r="O48" s="9">
        <v>5522.1</v>
      </c>
      <c r="P48" s="9">
        <v>1</v>
      </c>
      <c r="Q48" s="13" t="str">
        <f>VLOOKUP(O48, '[3]لیست محصولات اردیبهشت ۱۴۰۳'!B:C,2,0)</f>
        <v>تامارا | Tamara</v>
      </c>
      <c r="R48" s="9"/>
      <c r="S48" s="12">
        <f>VLOOKUP(O48, '[1]لیست محصولات 1402'!B:F,5,0)</f>
        <v>150</v>
      </c>
      <c r="T48" s="14">
        <f>VLOOKUP(O48, '[1]لیست محصولات 1402'!B:G,6,0)</f>
        <v>2600000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2600000</v>
      </c>
      <c r="Y48" s="17"/>
      <c r="Z48" s="14">
        <f t="shared" si="4"/>
        <v>2600000</v>
      </c>
      <c r="AA48" s="152"/>
      <c r="AB48" s="154"/>
      <c r="AC48" s="156"/>
      <c r="AD48" s="158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49">
        <v>25</v>
      </c>
      <c r="H49" s="171" t="s">
        <v>220</v>
      </c>
      <c r="I49" s="149" t="s">
        <v>680</v>
      </c>
      <c r="J49" s="9"/>
      <c r="K49" s="11" t="str">
        <f t="shared" ca="1" si="0"/>
        <v/>
      </c>
      <c r="L49" s="159" t="s">
        <v>363</v>
      </c>
      <c r="M49" s="159" t="s">
        <v>772</v>
      </c>
      <c r="N49" s="159" t="s">
        <v>773</v>
      </c>
      <c r="O49" s="9">
        <v>5501.3</v>
      </c>
      <c r="P49" s="9">
        <v>1</v>
      </c>
      <c r="Q49" s="13" t="str">
        <f>VLOOKUP(O49, '[3]لیست محصولات اردیبهشت ۱۴۰۳'!B:C,2,0)</f>
        <v>ورتکس | Vortex</v>
      </c>
      <c r="R49" s="9"/>
      <c r="S49" s="12">
        <f>VLOOKUP(O49, '[1]لیست محصولات 1402'!B:F,5,0)</f>
        <v>4000</v>
      </c>
      <c r="T49" s="14">
        <f>VLOOKUP(O49, '[1]لیست محصولات 1402'!B:G,6,0)</f>
        <v>41600000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41600000</v>
      </c>
      <c r="Y49" s="17"/>
      <c r="Z49" s="14">
        <f t="shared" si="4"/>
        <v>41600000</v>
      </c>
      <c r="AA49" s="151" t="s">
        <v>774</v>
      </c>
      <c r="AB49" s="153" t="s">
        <v>775</v>
      </c>
      <c r="AC49" s="155" t="s">
        <v>776</v>
      </c>
      <c r="AD49" s="157"/>
      <c r="AE49" s="19"/>
      <c r="AF49" s="21"/>
      <c r="AG49" s="22" t="str">
        <f t="shared" si="5"/>
        <v>TRUE</v>
      </c>
      <c r="AH49" s="23" t="str">
        <f t="shared" si="6"/>
        <v>کردستان سنندج - خیابان بوستان نرسیده به استخر شین  کافه آفریقا - میلاد اسحقی 09010145254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80"/>
      <c r="H50" s="190"/>
      <c r="I50" s="180"/>
      <c r="J50" s="9"/>
      <c r="K50" s="11" t="str">
        <f t="shared" ca="1" si="0"/>
        <v/>
      </c>
      <c r="L50" s="178"/>
      <c r="M50" s="178"/>
      <c r="N50" s="178"/>
      <c r="O50" s="9">
        <v>5522.1</v>
      </c>
      <c r="P50" s="9">
        <v>1</v>
      </c>
      <c r="Q50" s="13" t="str">
        <f>VLOOKUP(O50, '[3]لیست محصولات اردیبهشت ۱۴۰۳'!B:C,2,0)</f>
        <v>تامارا | Tamara</v>
      </c>
      <c r="R50" s="9"/>
      <c r="S50" s="12">
        <f>VLOOKUP(O50, '[1]لیست محصولات 1402'!B:F,5,0)</f>
        <v>150</v>
      </c>
      <c r="T50" s="14">
        <f>VLOOKUP(O50, '[1]لیست محصولات 1402'!B:G,6,0)</f>
        <v>2600000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2600000</v>
      </c>
      <c r="Y50" s="17"/>
      <c r="Z50" s="14">
        <f t="shared" si="4"/>
        <v>2600000</v>
      </c>
      <c r="AA50" s="177"/>
      <c r="AB50" s="176"/>
      <c r="AC50" s="175"/>
      <c r="AD50" s="174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80"/>
      <c r="H51" s="190"/>
      <c r="I51" s="180"/>
      <c r="J51" s="9"/>
      <c r="K51" s="11" t="str">
        <f t="shared" ca="1" si="0"/>
        <v/>
      </c>
      <c r="L51" s="178"/>
      <c r="M51" s="178"/>
      <c r="N51" s="178"/>
      <c r="O51" s="9">
        <v>5518.1</v>
      </c>
      <c r="P51" s="9">
        <v>1</v>
      </c>
      <c r="Q51" s="13" t="str">
        <f>VLOOKUP(O51, '[3]لیست محصولات اردیبهشت ۱۴۰۳'!B:C,2,0)</f>
        <v>هوآنکایو | Peru Huancayo</v>
      </c>
      <c r="R51" s="9"/>
      <c r="S51" s="12">
        <f>VLOOKUP(O51, '[1]لیست محصولات 1402'!B:F,5,0)</f>
        <v>150</v>
      </c>
      <c r="T51" s="14">
        <f>VLOOKUP(O51, '[1]لیست محصولات 1402'!B:G,6,0)</f>
        <v>1800000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1800000</v>
      </c>
      <c r="Y51" s="17"/>
      <c r="Z51" s="14">
        <f t="shared" si="4"/>
        <v>1800000</v>
      </c>
      <c r="AA51" s="177"/>
      <c r="AB51" s="176"/>
      <c r="AC51" s="175"/>
      <c r="AD51" s="174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80"/>
      <c r="H52" s="190"/>
      <c r="I52" s="180"/>
      <c r="J52" s="9"/>
      <c r="K52" s="11" t="str">
        <f t="shared" ca="1" si="0"/>
        <v/>
      </c>
      <c r="L52" s="178"/>
      <c r="M52" s="178"/>
      <c r="N52" s="178"/>
      <c r="O52" s="9">
        <v>5511.11</v>
      </c>
      <c r="P52" s="9">
        <v>2</v>
      </c>
      <c r="Q52" s="69" t="str">
        <f>VLOOKUP(O52, '[3]لیست محصولات اردیبهشت ۱۴۰۳'!B:C,2,0)</f>
        <v>هامبلا(رست دمی) | Hambella( Filter Roast)</v>
      </c>
      <c r="R52" s="9"/>
      <c r="S52" s="12">
        <f>VLOOKUP(O52, '[1]لیست محصولات 1402'!B:F,5,0)</f>
        <v>150</v>
      </c>
      <c r="T52" s="14">
        <f>VLOOKUP(O52, '[1]لیست محصولات 1402'!B:G,6,0)</f>
        <v>2500000</v>
      </c>
      <c r="U52" s="15"/>
      <c r="V52" s="16">
        <f t="shared" si="1"/>
        <v>0</v>
      </c>
      <c r="W52" s="12">
        <f t="shared" si="2"/>
        <v>2</v>
      </c>
      <c r="X52" s="14">
        <f t="shared" si="3"/>
        <v>5000000</v>
      </c>
      <c r="Y52" s="17"/>
      <c r="Z52" s="14">
        <f t="shared" si="4"/>
        <v>5000000</v>
      </c>
      <c r="AA52" s="177"/>
      <c r="AB52" s="176"/>
      <c r="AC52" s="175"/>
      <c r="AD52" s="174"/>
      <c r="AE52" s="19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80"/>
      <c r="H53" s="190"/>
      <c r="I53" s="180"/>
      <c r="J53" s="9"/>
      <c r="K53" s="11" t="str">
        <f t="shared" ca="1" si="0"/>
        <v/>
      </c>
      <c r="L53" s="178"/>
      <c r="M53" s="178"/>
      <c r="N53" s="178"/>
      <c r="O53" s="9">
        <v>3325.1</v>
      </c>
      <c r="P53" s="9">
        <v>1</v>
      </c>
      <c r="Q53" s="13" t="str">
        <f>VLOOKUP(O53, '[3]لیست محصولات اردیبهشت ۱۴۰۳'!B:C,2,0)</f>
        <v>راتناگری | Ratnagiri</v>
      </c>
      <c r="R53" s="9"/>
      <c r="S53" s="12">
        <f>VLOOKUP(O53, '[1]لیست محصولات 1402'!B:F,5,0)</f>
        <v>150</v>
      </c>
      <c r="T53" s="14">
        <f>VLOOKUP(O53, '[1]لیست محصولات 1402'!B:G,6,0)</f>
        <v>4250000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4250000</v>
      </c>
      <c r="Y53" s="17"/>
      <c r="Z53" s="14">
        <f t="shared" si="4"/>
        <v>4250000</v>
      </c>
      <c r="AA53" s="177"/>
      <c r="AB53" s="176"/>
      <c r="AC53" s="175"/>
      <c r="AD53" s="174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50"/>
      <c r="H54" s="172"/>
      <c r="I54" s="150"/>
      <c r="J54" s="9"/>
      <c r="K54" s="11" t="str">
        <f t="shared" ca="1" si="0"/>
        <v/>
      </c>
      <c r="L54" s="160"/>
      <c r="M54" s="160"/>
      <c r="N54" s="160"/>
      <c r="O54" s="9">
        <v>3326.1</v>
      </c>
      <c r="P54" s="9">
        <v>1</v>
      </c>
      <c r="Q54" s="13" t="str">
        <f>VLOOKUP(O54, '[3]لیست محصولات اردیبهشت ۱۴۰۳'!B:C,2,0)</f>
        <v>میاگروس | Milagros</v>
      </c>
      <c r="R54" s="9"/>
      <c r="S54" s="12">
        <f>VLOOKUP(O54, '[1]لیست محصولات 1402'!B:F,5,0)</f>
        <v>150</v>
      </c>
      <c r="T54" s="14">
        <f>VLOOKUP(O54, '[1]لیست محصولات 1402'!B:G,6,0)</f>
        <v>3750000</v>
      </c>
      <c r="U54" s="15"/>
      <c r="V54" s="16">
        <f t="shared" si="1"/>
        <v>0</v>
      </c>
      <c r="W54" s="12">
        <f t="shared" si="2"/>
        <v>1</v>
      </c>
      <c r="X54" s="14">
        <f t="shared" si="3"/>
        <v>3750000</v>
      </c>
      <c r="Y54" s="17"/>
      <c r="Z54" s="14">
        <f t="shared" si="4"/>
        <v>3750000</v>
      </c>
      <c r="AA54" s="152"/>
      <c r="AB54" s="154"/>
      <c r="AC54" s="156"/>
      <c r="AD54" s="158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211" t="s">
        <v>758</v>
      </c>
      <c r="H55" s="212"/>
      <c r="I55" s="212"/>
      <c r="J55" s="212"/>
      <c r="K55" s="212"/>
      <c r="L55" s="212"/>
      <c r="M55" s="212"/>
      <c r="N55" s="213"/>
      <c r="O55" s="85"/>
      <c r="P55" s="85"/>
      <c r="Q55" s="85" t="e">
        <f>VLOOKUP(O55, '[3]لیست محصولات اردیبهشت ۱۴۰۳'!B:C,2,0)</f>
        <v>#N/A</v>
      </c>
      <c r="R55" s="85"/>
      <c r="S55" s="87" t="e">
        <f>VLOOKUP(O55, '[1]لیست محصولات 1402'!B:F,5,0)</f>
        <v>#N/A</v>
      </c>
      <c r="T55" s="88" t="e">
        <f>VLOOKUP(O55, '[1]لیست محصولات 1402'!B:G,6,0)</f>
        <v>#N/A</v>
      </c>
      <c r="U55" s="89"/>
      <c r="V55" s="90">
        <f t="shared" si="1"/>
        <v>0</v>
      </c>
      <c r="W55" s="87">
        <f t="shared" si="2"/>
        <v>0</v>
      </c>
      <c r="X55" s="88" t="e">
        <f t="shared" si="3"/>
        <v>#N/A</v>
      </c>
      <c r="Y55" s="91"/>
      <c r="Z55" s="88" t="e">
        <f t="shared" si="4"/>
        <v>#N/A</v>
      </c>
      <c r="AA55" s="214" t="s">
        <v>758</v>
      </c>
      <c r="AB55" s="215"/>
      <c r="AC55" s="215"/>
      <c r="AD55" s="215"/>
      <c r="AE55" s="215"/>
      <c r="AF55" s="216"/>
      <c r="AG55" s="22" t="str">
        <f t="shared" si="5"/>
        <v>FALSE</v>
      </c>
      <c r="AH55" s="23" t="str">
        <f t="shared" si="6"/>
        <v xml:space="preserve">با قیمت جدید   -   </v>
      </c>
    </row>
    <row r="56" spans="1:34" ht="22.35" customHeight="1">
      <c r="A56" s="7"/>
      <c r="B56" s="7"/>
      <c r="C56" s="7"/>
      <c r="D56" s="7"/>
      <c r="E56" s="7"/>
      <c r="F56" s="8"/>
      <c r="G56" s="9">
        <v>26</v>
      </c>
      <c r="H56" s="10">
        <v>53014073801</v>
      </c>
      <c r="I56" s="9" t="s">
        <v>757</v>
      </c>
      <c r="J56" s="9"/>
      <c r="K56" s="11" t="str">
        <f t="shared" ca="1" si="0"/>
        <v/>
      </c>
      <c r="L56" s="12" t="s">
        <v>777</v>
      </c>
      <c r="M56" s="12" t="s">
        <v>778</v>
      </c>
      <c r="N56" s="12"/>
      <c r="O56" s="9">
        <v>5518.2</v>
      </c>
      <c r="P56" s="9">
        <v>1</v>
      </c>
      <c r="Q56" s="13" t="str">
        <f>VLOOKUP(O56, '[3]لیست محصولات اردیبهشت ۱۴۰۳'!B:C,2,0)</f>
        <v>هوآنکایو | Peru Huancayo</v>
      </c>
      <c r="R56" s="9" t="s">
        <v>113</v>
      </c>
      <c r="S56" s="12">
        <f>VLOOKUP(O56, '[1]لیست محصولات 1402'!B:F,5,0)</f>
        <v>750</v>
      </c>
      <c r="T56" s="14">
        <f>VLOOKUP(O56, '[3]لیست محصولات اردیبهشت ۱۴۰۳'!B:G,6,0)</f>
        <v>10000000</v>
      </c>
      <c r="U56" s="15"/>
      <c r="V56" s="16">
        <f t="shared" si="1"/>
        <v>0</v>
      </c>
      <c r="W56" s="12">
        <f t="shared" si="2"/>
        <v>1</v>
      </c>
      <c r="X56" s="14">
        <f t="shared" si="3"/>
        <v>10000000</v>
      </c>
      <c r="Y56" s="17"/>
      <c r="Z56" s="14">
        <f t="shared" si="4"/>
        <v>10000000</v>
      </c>
      <c r="AA56" s="18" t="s">
        <v>78</v>
      </c>
      <c r="AB56" s="13" t="s">
        <v>779</v>
      </c>
      <c r="AC56" s="19" t="s">
        <v>780</v>
      </c>
      <c r="AD56" s="20" t="s">
        <v>104</v>
      </c>
      <c r="AE56" s="19"/>
      <c r="AF56" s="21"/>
      <c r="AG56" s="22" t="str">
        <f t="shared" si="5"/>
        <v>TRUE</v>
      </c>
      <c r="AH56" s="23" t="str">
        <f t="shared" si="6"/>
        <v>تهران ورامین - بلوار رسالت خيابان زواره بن بست غزال پلاك ٥ طبقه اول تا سوم  - دینا خانی 09351417508</v>
      </c>
    </row>
    <row r="57" spans="1:34" ht="22.35" customHeight="1">
      <c r="A57" s="7"/>
      <c r="B57" s="7"/>
      <c r="C57" s="7"/>
      <c r="D57" s="7"/>
      <c r="E57" s="7"/>
      <c r="F57" s="8"/>
      <c r="G57" s="149">
        <v>27</v>
      </c>
      <c r="H57" s="161">
        <v>53015976001</v>
      </c>
      <c r="I57" s="149" t="s">
        <v>757</v>
      </c>
      <c r="J57" s="9"/>
      <c r="K57" s="11" t="str">
        <f t="shared" ca="1" si="0"/>
        <v/>
      </c>
      <c r="L57" s="159" t="s">
        <v>716</v>
      </c>
      <c r="M57" s="159" t="s">
        <v>781</v>
      </c>
      <c r="N57" s="159"/>
      <c r="O57" s="9">
        <v>5518.1</v>
      </c>
      <c r="P57" s="9">
        <v>1</v>
      </c>
      <c r="Q57" s="13" t="str">
        <f>VLOOKUP(O57, '[3]لیست محصولات اردیبهشت ۱۴۰۳'!B:C,2,0)</f>
        <v>هوآنکایو | Peru Huancayo</v>
      </c>
      <c r="R57" s="9"/>
      <c r="S57" s="12">
        <f>VLOOKUP(O57, '[1]لیست محصولات 1402'!B:F,5,0)</f>
        <v>150</v>
      </c>
      <c r="T57" s="14">
        <f>VLOOKUP(O57, '[3]لیست محصولات اردیبهشت ۱۴۰۳'!B:G,6,0)</f>
        <v>2100000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2100000</v>
      </c>
      <c r="Y57" s="17"/>
      <c r="Z57" s="14">
        <f t="shared" si="4"/>
        <v>2100000</v>
      </c>
      <c r="AA57" s="151" t="s">
        <v>120</v>
      </c>
      <c r="AB57" s="153" t="s">
        <v>782</v>
      </c>
      <c r="AC57" s="155" t="s">
        <v>783</v>
      </c>
      <c r="AD57" s="157"/>
      <c r="AE57" s="19"/>
      <c r="AF57" s="21"/>
      <c r="AG57" s="22" t="str">
        <f t="shared" si="5"/>
        <v>TRUE</v>
      </c>
      <c r="AH57" s="23" t="str">
        <f t="shared" si="6"/>
        <v>گلستان گرگان - میدان باهنر- رو به روی باهنر سوم- مصالح ساختمانی میرخسروی  - آرش میرخسروی 09197464616</v>
      </c>
    </row>
    <row r="58" spans="1:34" ht="22.35" customHeight="1">
      <c r="A58" s="7"/>
      <c r="B58" s="7"/>
      <c r="C58" s="7"/>
      <c r="D58" s="7"/>
      <c r="E58" s="7"/>
      <c r="F58" s="8"/>
      <c r="G58" s="150"/>
      <c r="H58" s="162"/>
      <c r="I58" s="150"/>
      <c r="J58" s="9"/>
      <c r="K58" s="11" t="str">
        <f t="shared" ca="1" si="0"/>
        <v/>
      </c>
      <c r="L58" s="160"/>
      <c r="M58" s="160"/>
      <c r="N58" s="160"/>
      <c r="O58" s="9">
        <v>5522.1</v>
      </c>
      <c r="P58" s="9">
        <v>1</v>
      </c>
      <c r="Q58" s="13" t="str">
        <f>VLOOKUP(O58, '[3]لیست محصولات اردیبهشت ۱۴۰۳'!B:C,2,0)</f>
        <v>تامارا | Tamara</v>
      </c>
      <c r="R58" s="9"/>
      <c r="S58" s="12">
        <f>VLOOKUP(O58, '[1]لیست محصولات 1402'!B:F,5,0)</f>
        <v>150</v>
      </c>
      <c r="T58" s="14">
        <f>VLOOKUP(O58, '[3]لیست محصولات اردیبهشت ۱۴۰۳'!B:G,6,0)</f>
        <v>2600000</v>
      </c>
      <c r="U58" s="15"/>
      <c r="V58" s="16">
        <f t="shared" si="1"/>
        <v>0</v>
      </c>
      <c r="W58" s="12">
        <f t="shared" si="2"/>
        <v>1</v>
      </c>
      <c r="X58" s="14">
        <f t="shared" si="3"/>
        <v>2600000</v>
      </c>
      <c r="Y58" s="17"/>
      <c r="Z58" s="14">
        <f t="shared" si="4"/>
        <v>2600000</v>
      </c>
      <c r="AA58" s="152"/>
      <c r="AB58" s="154"/>
      <c r="AC58" s="156"/>
      <c r="AD58" s="158"/>
      <c r="AE58" s="19"/>
      <c r="AF58" s="21"/>
      <c r="AG58" s="22" t="str">
        <f t="shared" si="5"/>
        <v>TRUE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>
        <v>28</v>
      </c>
      <c r="H59" s="10">
        <v>53016983301</v>
      </c>
      <c r="I59" s="9" t="s">
        <v>757</v>
      </c>
      <c r="J59" s="9"/>
      <c r="K59" s="11" t="str">
        <f t="shared" ca="1" si="0"/>
        <v/>
      </c>
      <c r="L59" s="12" t="s">
        <v>354</v>
      </c>
      <c r="M59" s="12" t="s">
        <v>784</v>
      </c>
      <c r="N59" s="12" t="s">
        <v>785</v>
      </c>
      <c r="O59" s="9">
        <v>5518.2</v>
      </c>
      <c r="P59" s="9">
        <v>1</v>
      </c>
      <c r="Q59" s="13" t="str">
        <f>VLOOKUP(O59, '[3]لیست محصولات اردیبهشت ۱۴۰۳'!B:C,2,0)</f>
        <v>هوآنکایو | Peru Huancayo</v>
      </c>
      <c r="R59" s="9"/>
      <c r="S59" s="12">
        <f>VLOOKUP(O59, '[1]لیست محصولات 1402'!B:F,5,0)</f>
        <v>750</v>
      </c>
      <c r="T59" s="14">
        <f>VLOOKUP(O59, '[3]لیست محصولات اردیبهشت ۱۴۰۳'!B:G,6,0)</f>
        <v>10000000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10000000</v>
      </c>
      <c r="Y59" s="17"/>
      <c r="Z59" s="14">
        <f t="shared" si="4"/>
        <v>10000000</v>
      </c>
      <c r="AA59" s="18" t="s">
        <v>78</v>
      </c>
      <c r="AB59" s="13" t="s">
        <v>786</v>
      </c>
      <c r="AC59" s="19" t="s">
        <v>787</v>
      </c>
      <c r="AD59" s="20" t="s">
        <v>104</v>
      </c>
      <c r="AE59" s="19"/>
      <c r="AF59" s="21"/>
      <c r="AG59" s="22" t="str">
        <f t="shared" si="5"/>
        <v>TRUE</v>
      </c>
      <c r="AH59" s="23" t="str">
        <f t="shared" si="6"/>
        <v>تهران خیابان فلسطین جنوبی خیابان بزرگمهر کوچه برادران مظفر شمالی کافه حیات هزار افسان - احسان میراب زاده 09122969326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66">
        <v>29</v>
      </c>
      <c r="H60" s="67" t="s">
        <v>374</v>
      </c>
      <c r="I60" s="66" t="s">
        <v>757</v>
      </c>
      <c r="J60" s="9"/>
      <c r="K60" s="11" t="str">
        <f t="shared" ca="1" si="0"/>
        <v/>
      </c>
      <c r="L60" s="12" t="s">
        <v>791</v>
      </c>
      <c r="M60" s="12" t="s">
        <v>792</v>
      </c>
      <c r="N60" s="12" t="s">
        <v>790</v>
      </c>
      <c r="O60" s="9">
        <v>5518.2</v>
      </c>
      <c r="P60" s="9">
        <v>6</v>
      </c>
      <c r="Q60" s="13" t="str">
        <f>VLOOKUP(O60, '[3]لیست محصولات اردیبهشت ۱۴۰۳'!B:C,2,0)</f>
        <v>هوآنکایو | Peru Huancayo</v>
      </c>
      <c r="R60" s="9"/>
      <c r="S60" s="12">
        <f>VLOOKUP(O60, '[1]لیست محصولات 1402'!B:F,5,0)</f>
        <v>750</v>
      </c>
      <c r="T60" s="14">
        <f>VLOOKUP(O60, '[3]لیست محصولات اردیبهشت ۱۴۰۳'!B:G,6,0)</f>
        <v>10000000</v>
      </c>
      <c r="U60" s="15"/>
      <c r="V60" s="16">
        <f t="shared" si="1"/>
        <v>0</v>
      </c>
      <c r="W60" s="12">
        <f t="shared" si="2"/>
        <v>6</v>
      </c>
      <c r="X60" s="14">
        <f t="shared" si="3"/>
        <v>60000000</v>
      </c>
      <c r="Y60" s="17"/>
      <c r="Z60" s="14">
        <f t="shared" si="4"/>
        <v>60000000</v>
      </c>
      <c r="AA60" s="18" t="s">
        <v>78</v>
      </c>
      <c r="AB60" s="13" t="s">
        <v>789</v>
      </c>
      <c r="AC60" s="19" t="s">
        <v>788</v>
      </c>
      <c r="AD60" s="20"/>
      <c r="AE60" s="19"/>
      <c r="AF60" s="21"/>
      <c r="AG60" s="22" t="str">
        <f t="shared" si="5"/>
        <v>TRUE</v>
      </c>
      <c r="AH60" s="23" t="str">
        <f t="shared" si="6"/>
        <v>تهران ابتدای آجودانیه-نبش توکلی شرقی-پلاک ۲۶/۱ کافه هال  - پارمیس ابریشمی 09106627985</v>
      </c>
    </row>
    <row r="61" spans="1:34" ht="22.35" customHeight="1">
      <c r="A61" s="7"/>
      <c r="B61" s="7"/>
      <c r="C61" s="7"/>
      <c r="D61" s="7"/>
      <c r="E61" s="7"/>
      <c r="F61" s="8"/>
      <c r="G61" s="149">
        <v>30</v>
      </c>
      <c r="H61" s="171" t="s">
        <v>220</v>
      </c>
      <c r="I61" s="149" t="s">
        <v>757</v>
      </c>
      <c r="J61" s="9"/>
      <c r="K61" s="11" t="str">
        <f t="shared" ca="1" si="0"/>
        <v/>
      </c>
      <c r="L61" s="159" t="s">
        <v>217</v>
      </c>
      <c r="M61" s="159" t="s">
        <v>793</v>
      </c>
      <c r="N61" s="159" t="s">
        <v>794</v>
      </c>
      <c r="O61" s="9">
        <v>3326.1</v>
      </c>
      <c r="P61" s="9">
        <v>1</v>
      </c>
      <c r="Q61" s="13" t="str">
        <f>VLOOKUP(O61, '[3]لیست محصولات اردیبهشت ۱۴۰۳'!B:C,2,0)</f>
        <v>میاگروس | Milagros</v>
      </c>
      <c r="R61" s="9"/>
      <c r="S61" s="12">
        <f>VLOOKUP(O61, '[1]لیست محصولات 1402'!B:F,5,0)</f>
        <v>150</v>
      </c>
      <c r="T61" s="14">
        <f>VLOOKUP(O61, '[3]لیست محصولات اردیبهشت ۱۴۰۳'!B:G,6,0)</f>
        <v>3750000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3750000</v>
      </c>
      <c r="Y61" s="17"/>
      <c r="Z61" s="14">
        <f t="shared" si="4"/>
        <v>3750000</v>
      </c>
      <c r="AA61" s="151" t="s">
        <v>386</v>
      </c>
      <c r="AB61" s="153" t="s">
        <v>795</v>
      </c>
      <c r="AC61" s="155" t="s">
        <v>796</v>
      </c>
      <c r="AD61" s="157"/>
      <c r="AE61" s="19"/>
      <c r="AF61" s="21"/>
      <c r="AG61" s="22" t="str">
        <f t="shared" si="5"/>
        <v>TRUE</v>
      </c>
      <c r="AH61" s="23" t="str">
        <f t="shared" si="6"/>
        <v>خراسان رضوی مشهد - یابان دانشگاه نبش دانشگاه ۱۴ روبرو برج آلتون  کافه ویان - امیرحسین بالندری 09013432410</v>
      </c>
    </row>
    <row r="62" spans="1:34" ht="22.35" customHeight="1">
      <c r="A62" s="7"/>
      <c r="B62" s="7"/>
      <c r="C62" s="7"/>
      <c r="D62" s="7"/>
      <c r="E62" s="7"/>
      <c r="F62" s="8"/>
      <c r="G62" s="150"/>
      <c r="H62" s="172"/>
      <c r="I62" s="150"/>
      <c r="J62" s="9"/>
      <c r="K62" s="11" t="str">
        <f t="shared" ca="1" si="0"/>
        <v/>
      </c>
      <c r="L62" s="160"/>
      <c r="M62" s="160"/>
      <c r="N62" s="160"/>
      <c r="O62" s="9">
        <v>3325.1</v>
      </c>
      <c r="P62" s="9">
        <v>1</v>
      </c>
      <c r="Q62" s="13" t="str">
        <f>VLOOKUP(O62, '[3]لیست محصولات اردیبهشت ۱۴۰۳'!B:C,2,0)</f>
        <v>راتناگری | Ratnagiri</v>
      </c>
      <c r="R62" s="9"/>
      <c r="S62" s="12">
        <f>VLOOKUP(O62, '[1]لیست محصولات 1402'!B:F,5,0)</f>
        <v>150</v>
      </c>
      <c r="T62" s="14">
        <f>VLOOKUP(O62, '[3]لیست محصولات اردیبهشت ۱۴۰۳'!B:G,6,0)</f>
        <v>4250000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4250000</v>
      </c>
      <c r="Y62" s="17"/>
      <c r="Z62" s="14">
        <f t="shared" si="4"/>
        <v>4250000</v>
      </c>
      <c r="AA62" s="152"/>
      <c r="AB62" s="154"/>
      <c r="AC62" s="156"/>
      <c r="AD62" s="158"/>
      <c r="AE62" s="19"/>
      <c r="AF62" s="21"/>
      <c r="AG62" s="22" t="str">
        <f t="shared" si="5"/>
        <v>TRUE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49">
        <v>31</v>
      </c>
      <c r="H63" s="161">
        <v>53019798101</v>
      </c>
      <c r="I63" s="149" t="s">
        <v>757</v>
      </c>
      <c r="J63" s="9"/>
      <c r="K63" s="11" t="str">
        <f t="shared" ca="1" si="0"/>
        <v/>
      </c>
      <c r="L63" s="159" t="s">
        <v>797</v>
      </c>
      <c r="M63" s="159" t="s">
        <v>798</v>
      </c>
      <c r="N63" s="159"/>
      <c r="O63" s="9">
        <v>5522.2</v>
      </c>
      <c r="P63" s="9">
        <v>1</v>
      </c>
      <c r="Q63" s="13" t="str">
        <f>VLOOKUP(O63, '[3]لیست محصولات اردیبهشت ۱۴۰۳'!B:C,2,0)</f>
        <v>تامارا | Tamara</v>
      </c>
      <c r="R63" s="9"/>
      <c r="S63" s="12">
        <f>VLOOKUP(O63, '[1]لیست محصولات 1402'!B:F,5,0)</f>
        <v>750</v>
      </c>
      <c r="T63" s="14">
        <f>VLOOKUP(O63, '[3]لیست محصولات اردیبهشت ۱۴۰۳'!B:G,6,0)</f>
        <v>12450000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12450000</v>
      </c>
      <c r="Y63" s="17"/>
      <c r="Z63" s="14">
        <f t="shared" si="4"/>
        <v>12450000</v>
      </c>
      <c r="AA63" s="151" t="s">
        <v>310</v>
      </c>
      <c r="AB63" s="153" t="s">
        <v>799</v>
      </c>
      <c r="AC63" s="155" t="s">
        <v>800</v>
      </c>
      <c r="AD63" s="157"/>
      <c r="AE63" s="19"/>
      <c r="AF63" s="21"/>
      <c r="AG63" s="22" t="str">
        <f t="shared" si="5"/>
        <v>TRUE</v>
      </c>
      <c r="AH63" s="23" t="str">
        <f t="shared" si="6"/>
        <v>آذربایجان شرقی تبریز - ولیعصر، میدان همافر، کوچه ده متری اول، پلاک 26، طبقه همکف (تک زنگ)  - پویا جهان آرای 09141098034</v>
      </c>
    </row>
    <row r="64" spans="1:34" ht="22.35" customHeight="1">
      <c r="A64" s="7"/>
      <c r="B64" s="7"/>
      <c r="C64" s="7"/>
      <c r="D64" s="7"/>
      <c r="E64" s="7"/>
      <c r="F64" s="8"/>
      <c r="G64" s="180"/>
      <c r="H64" s="181"/>
      <c r="I64" s="180"/>
      <c r="J64" s="9"/>
      <c r="K64" s="11" t="str">
        <f t="shared" ca="1" si="0"/>
        <v/>
      </c>
      <c r="L64" s="178"/>
      <c r="M64" s="178"/>
      <c r="N64" s="178"/>
      <c r="O64" s="9">
        <v>3326.1</v>
      </c>
      <c r="P64" s="9">
        <v>1</v>
      </c>
      <c r="Q64" s="13" t="str">
        <f>VLOOKUP(O64, '[3]لیست محصولات اردیبهشت ۱۴۰۳'!B:C,2,0)</f>
        <v>میاگروس | Milagros</v>
      </c>
      <c r="R64" s="9"/>
      <c r="S64" s="12">
        <f>VLOOKUP(O64, '[1]لیست محصولات 1402'!B:F,5,0)</f>
        <v>150</v>
      </c>
      <c r="T64" s="14">
        <f>VLOOKUP(O64, '[3]لیست محصولات اردیبهشت ۱۴۰۳'!B:G,6,0)</f>
        <v>3750000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3750000</v>
      </c>
      <c r="Y64" s="17"/>
      <c r="Z64" s="14">
        <f t="shared" si="4"/>
        <v>3750000</v>
      </c>
      <c r="AA64" s="177"/>
      <c r="AB64" s="176"/>
      <c r="AC64" s="175"/>
      <c r="AD64" s="174"/>
      <c r="AE64" s="19"/>
      <c r="AF64" s="21"/>
      <c r="AG64" s="22" t="str">
        <f t="shared" si="5"/>
        <v>TRUE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80"/>
      <c r="H65" s="181"/>
      <c r="I65" s="180"/>
      <c r="J65" s="9"/>
      <c r="K65" s="11" t="str">
        <f t="shared" ca="1" si="0"/>
        <v/>
      </c>
      <c r="L65" s="178"/>
      <c r="M65" s="178"/>
      <c r="N65" s="178"/>
      <c r="O65" s="9">
        <v>3325.1</v>
      </c>
      <c r="P65" s="9">
        <v>1</v>
      </c>
      <c r="Q65" s="13" t="str">
        <f>VLOOKUP(O65, '[3]لیست محصولات اردیبهشت ۱۴۰۳'!B:C,2,0)</f>
        <v>راتناگری | Ratnagiri</v>
      </c>
      <c r="R65" s="9"/>
      <c r="S65" s="12">
        <f>VLOOKUP(O65, '[1]لیست محصولات 1402'!B:F,5,0)</f>
        <v>150</v>
      </c>
      <c r="T65" s="14">
        <f>VLOOKUP(O65, '[3]لیست محصولات اردیبهشت ۱۴۰۳'!B:G,6,0)</f>
        <v>4250000</v>
      </c>
      <c r="U65" s="26"/>
      <c r="V65" s="16">
        <f t="shared" si="1"/>
        <v>0</v>
      </c>
      <c r="W65" s="12">
        <f t="shared" si="2"/>
        <v>1</v>
      </c>
      <c r="X65" s="14">
        <f t="shared" si="3"/>
        <v>4250000</v>
      </c>
      <c r="Y65" s="17"/>
      <c r="Z65" s="14">
        <f t="shared" si="4"/>
        <v>4250000</v>
      </c>
      <c r="AA65" s="177"/>
      <c r="AB65" s="176"/>
      <c r="AC65" s="175"/>
      <c r="AD65" s="174"/>
      <c r="AE65" s="19"/>
      <c r="AF65" s="21"/>
      <c r="AG65" s="22" t="str">
        <f t="shared" si="5"/>
        <v>TRUE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50"/>
      <c r="H66" s="162"/>
      <c r="I66" s="150"/>
      <c r="J66" s="9"/>
      <c r="K66" s="11" t="str">
        <f t="shared" ref="K66:K87" ca="1" si="7">IF(C66, TODAY(), "" )</f>
        <v/>
      </c>
      <c r="L66" s="160"/>
      <c r="M66" s="160"/>
      <c r="N66" s="160"/>
      <c r="O66" s="9">
        <v>5511.2</v>
      </c>
      <c r="P66" s="9">
        <v>1</v>
      </c>
      <c r="Q66" s="13" t="str">
        <f>VLOOKUP(O66, '[3]لیست محصولات اردیبهشت ۱۴۰۳'!B:C,2,0)</f>
        <v>هامبلا | Hambella</v>
      </c>
      <c r="R66" s="9"/>
      <c r="S66" s="12">
        <f>VLOOKUP(O66, '[1]لیست محصولات 1402'!B:F,5,0)</f>
        <v>750</v>
      </c>
      <c r="T66" s="14">
        <f>VLOOKUP(O66, '[3]لیست محصولات اردیبهشت ۱۴۰۳'!B:G,6,0)</f>
        <v>13350000</v>
      </c>
      <c r="U66" s="15"/>
      <c r="V66" s="16">
        <f t="shared" ref="V66:V129" si="8">IF(C66, P66, U66 )</f>
        <v>0</v>
      </c>
      <c r="W66" s="12">
        <f t="shared" ref="W66:W200" si="9">P66-V66</f>
        <v>1</v>
      </c>
      <c r="X66" s="14">
        <f t="shared" ref="X66:X200" si="10">P66*T66</f>
        <v>13350000</v>
      </c>
      <c r="Y66" s="17"/>
      <c r="Z66" s="14">
        <f t="shared" ref="Z66:Z200" si="11">X66-Y66</f>
        <v>13350000</v>
      </c>
      <c r="AA66" s="152"/>
      <c r="AB66" s="154"/>
      <c r="AC66" s="156"/>
      <c r="AD66" s="158"/>
      <c r="AE66" s="19"/>
      <c r="AF66" s="21"/>
      <c r="AG66" s="22" t="str">
        <f t="shared" ref="AG66:AG124" si="12">IF(V66=P66, "FALSE", "TRUE" )</f>
        <v>TRUE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96">
        <v>32</v>
      </c>
      <c r="H67" s="208" t="s">
        <v>801</v>
      </c>
      <c r="I67" s="196" t="s">
        <v>757</v>
      </c>
      <c r="J67" s="93"/>
      <c r="K67" s="94" t="str">
        <f t="shared" ca="1" si="7"/>
        <v/>
      </c>
      <c r="L67" s="193" t="s">
        <v>802</v>
      </c>
      <c r="M67" s="193" t="s">
        <v>291</v>
      </c>
      <c r="N67" s="193"/>
      <c r="O67" s="93">
        <v>3326.1</v>
      </c>
      <c r="P67" s="93">
        <v>1</v>
      </c>
      <c r="Q67" s="95" t="str">
        <f>VLOOKUP(O67, '[3]لیست محصولات اردیبهشت ۱۴۰۳'!B:C,2,0)</f>
        <v>میاگروس | Milagros</v>
      </c>
      <c r="R67" s="93"/>
      <c r="S67" s="96">
        <f>VLOOKUP(O67, '[1]لیست محصولات 1402'!B:F,5,0)</f>
        <v>150</v>
      </c>
      <c r="T67" s="97">
        <f>VLOOKUP(O67, '[3]لیست محصولات اردیبهشت ۱۴۰۳'!B:G,6,0)</f>
        <v>3750000</v>
      </c>
      <c r="U67" s="98"/>
      <c r="V67" s="99">
        <f t="shared" si="8"/>
        <v>0</v>
      </c>
      <c r="W67" s="96">
        <f t="shared" si="9"/>
        <v>1</v>
      </c>
      <c r="X67" s="97">
        <f t="shared" si="10"/>
        <v>3750000</v>
      </c>
      <c r="Y67" s="100"/>
      <c r="Z67" s="97">
        <f t="shared" si="11"/>
        <v>3750000</v>
      </c>
      <c r="AA67" s="205" t="s">
        <v>803</v>
      </c>
      <c r="AB67" s="202" t="s">
        <v>804</v>
      </c>
      <c r="AC67" s="199" t="s">
        <v>805</v>
      </c>
      <c r="AD67" s="196"/>
      <c r="AE67" s="101"/>
      <c r="AF67" s="102"/>
      <c r="AG67" s="22" t="str">
        <f t="shared" si="12"/>
        <v>TRUE</v>
      </c>
      <c r="AH67" s="23" t="str">
        <f t="shared" si="6"/>
        <v>یزد انتهای پاسداران -میدان سفیر امید-مجتمع اسمان  - امیرعلی نوری 09100871757</v>
      </c>
    </row>
    <row r="68" spans="1:34" ht="22.35" customHeight="1">
      <c r="A68" s="7"/>
      <c r="B68" s="7"/>
      <c r="C68" s="7"/>
      <c r="D68" s="7"/>
      <c r="E68" s="7"/>
      <c r="F68" s="8"/>
      <c r="G68" s="197"/>
      <c r="H68" s="209"/>
      <c r="I68" s="197"/>
      <c r="J68" s="93"/>
      <c r="K68" s="94" t="str">
        <f t="shared" ca="1" si="7"/>
        <v/>
      </c>
      <c r="L68" s="194"/>
      <c r="M68" s="194"/>
      <c r="N68" s="194"/>
      <c r="O68" s="93">
        <v>3325.1</v>
      </c>
      <c r="P68" s="93">
        <v>1</v>
      </c>
      <c r="Q68" s="95" t="str">
        <f>VLOOKUP(O68, '[3]لیست محصولات اردیبهشت ۱۴۰۳'!B:C,2,0)</f>
        <v>راتناگری | Ratnagiri</v>
      </c>
      <c r="R68" s="93"/>
      <c r="S68" s="96">
        <f>VLOOKUP(O68, '[1]لیست محصولات 1402'!B:F,5,0)</f>
        <v>150</v>
      </c>
      <c r="T68" s="97">
        <f>VLOOKUP(O68, '[3]لیست محصولات اردیبهشت ۱۴۰۳'!B:G,6,0)</f>
        <v>4250000</v>
      </c>
      <c r="U68" s="98"/>
      <c r="V68" s="99">
        <f t="shared" si="8"/>
        <v>0</v>
      </c>
      <c r="W68" s="96">
        <f t="shared" si="9"/>
        <v>1</v>
      </c>
      <c r="X68" s="97">
        <f t="shared" si="10"/>
        <v>4250000</v>
      </c>
      <c r="Y68" s="100"/>
      <c r="Z68" s="97">
        <f t="shared" si="11"/>
        <v>4250000</v>
      </c>
      <c r="AA68" s="206"/>
      <c r="AB68" s="203"/>
      <c r="AC68" s="200"/>
      <c r="AD68" s="197"/>
      <c r="AE68" s="101"/>
      <c r="AF68" s="102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97"/>
      <c r="H69" s="209"/>
      <c r="I69" s="197"/>
      <c r="J69" s="93"/>
      <c r="K69" s="94" t="str">
        <f t="shared" ca="1" si="7"/>
        <v/>
      </c>
      <c r="L69" s="194"/>
      <c r="M69" s="194"/>
      <c r="N69" s="194"/>
      <c r="O69" s="93">
        <v>5522.1</v>
      </c>
      <c r="P69" s="93">
        <v>1</v>
      </c>
      <c r="Q69" s="95" t="str">
        <f>VLOOKUP(O69, '[3]لیست محصولات اردیبهشت ۱۴۰۳'!B:C,2,0)</f>
        <v>تامارا | Tamara</v>
      </c>
      <c r="R69" s="93"/>
      <c r="S69" s="96">
        <f>VLOOKUP(O69, '[1]لیست محصولات 1402'!B:F,5,0)</f>
        <v>150</v>
      </c>
      <c r="T69" s="97">
        <f>VLOOKUP(O69, '[3]لیست محصولات اردیبهشت ۱۴۰۳'!B:G,6,0)</f>
        <v>2600000</v>
      </c>
      <c r="U69" s="98"/>
      <c r="V69" s="99">
        <f t="shared" si="8"/>
        <v>0</v>
      </c>
      <c r="W69" s="96">
        <f t="shared" si="9"/>
        <v>1</v>
      </c>
      <c r="X69" s="97">
        <f t="shared" si="10"/>
        <v>2600000</v>
      </c>
      <c r="Y69" s="100"/>
      <c r="Z69" s="97">
        <f t="shared" si="11"/>
        <v>2600000</v>
      </c>
      <c r="AA69" s="206"/>
      <c r="AB69" s="203"/>
      <c r="AC69" s="200"/>
      <c r="AD69" s="197"/>
      <c r="AE69" s="101"/>
      <c r="AF69" s="102"/>
      <c r="AG69" s="22" t="str">
        <f t="shared" si="12"/>
        <v>TRUE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97"/>
      <c r="H70" s="209"/>
      <c r="I70" s="197"/>
      <c r="J70" s="93"/>
      <c r="K70" s="94" t="str">
        <f t="shared" ca="1" si="7"/>
        <v/>
      </c>
      <c r="L70" s="194"/>
      <c r="M70" s="194"/>
      <c r="N70" s="194"/>
      <c r="O70" s="93">
        <v>5511.11</v>
      </c>
      <c r="P70" s="93">
        <v>1</v>
      </c>
      <c r="Q70" s="103" t="str">
        <f>VLOOKUP(O70, '[3]لیست محصولات اردیبهشت ۱۴۰۳'!B:C,2,0)</f>
        <v>هامبلا(رست دمی) | Hambella( Filter Roast)</v>
      </c>
      <c r="R70" s="93"/>
      <c r="S70" s="96">
        <f>VLOOKUP(O70, '[1]لیست محصولات 1402'!B:F,5,0)</f>
        <v>150</v>
      </c>
      <c r="T70" s="97">
        <f>VLOOKUP(O70, '[3]لیست محصولات اردیبهشت ۱۴۰۳'!B:G,6,0)</f>
        <v>2800000</v>
      </c>
      <c r="U70" s="98"/>
      <c r="V70" s="99">
        <f t="shared" si="8"/>
        <v>0</v>
      </c>
      <c r="W70" s="96">
        <f t="shared" si="9"/>
        <v>1</v>
      </c>
      <c r="X70" s="97">
        <f t="shared" si="10"/>
        <v>2800000</v>
      </c>
      <c r="Y70" s="100"/>
      <c r="Z70" s="97">
        <f t="shared" si="11"/>
        <v>2800000</v>
      </c>
      <c r="AA70" s="206"/>
      <c r="AB70" s="203"/>
      <c r="AC70" s="200"/>
      <c r="AD70" s="197"/>
      <c r="AE70" s="101"/>
      <c r="AF70" s="102"/>
      <c r="AG70" s="22" t="str">
        <f t="shared" si="12"/>
        <v>TRUE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198"/>
      <c r="H71" s="210"/>
      <c r="I71" s="198"/>
      <c r="J71" s="93"/>
      <c r="K71" s="94" t="str">
        <f t="shared" ca="1" si="7"/>
        <v/>
      </c>
      <c r="L71" s="195"/>
      <c r="M71" s="195"/>
      <c r="N71" s="195"/>
      <c r="O71" s="93">
        <v>1127.0999999999999</v>
      </c>
      <c r="P71" s="93">
        <v>1</v>
      </c>
      <c r="Q71" s="95" t="str">
        <f>VLOOKUP(O71, '[3]لیست محصولات اردیبهشت ۱۴۰۳'!B:C,2,0)</f>
        <v>سولداد | Soledad</v>
      </c>
      <c r="R71" s="93"/>
      <c r="S71" s="96">
        <f>VLOOKUP(O71, '[1]لیست محصولات 1402'!B:F,5,0)</f>
        <v>80</v>
      </c>
      <c r="T71" s="97">
        <f>VLOOKUP(O71, '[3]لیست محصولات اردیبهشت ۱۴۰۳'!B:G,6,0)</f>
        <v>4900000</v>
      </c>
      <c r="U71" s="98"/>
      <c r="V71" s="99">
        <f t="shared" si="8"/>
        <v>0</v>
      </c>
      <c r="W71" s="96">
        <f t="shared" si="9"/>
        <v>1</v>
      </c>
      <c r="X71" s="97">
        <f t="shared" si="10"/>
        <v>4900000</v>
      </c>
      <c r="Y71" s="100"/>
      <c r="Z71" s="97">
        <f t="shared" si="11"/>
        <v>4900000</v>
      </c>
      <c r="AA71" s="207"/>
      <c r="AB71" s="204"/>
      <c r="AC71" s="201"/>
      <c r="AD71" s="198"/>
      <c r="AE71" s="101"/>
      <c r="AF71" s="102"/>
      <c r="AG71" s="22" t="str">
        <f t="shared" si="12"/>
        <v>TRUE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49">
        <v>33</v>
      </c>
      <c r="H72" s="161">
        <v>53025266701</v>
      </c>
      <c r="I72" s="149" t="s">
        <v>757</v>
      </c>
      <c r="J72" s="9"/>
      <c r="K72" s="11" t="str">
        <f t="shared" ca="1" si="7"/>
        <v/>
      </c>
      <c r="L72" s="159" t="s">
        <v>806</v>
      </c>
      <c r="M72" s="159" t="s">
        <v>693</v>
      </c>
      <c r="N72" s="159"/>
      <c r="O72" s="9">
        <v>5518.1</v>
      </c>
      <c r="P72" s="9">
        <v>1</v>
      </c>
      <c r="Q72" s="13" t="str">
        <f>VLOOKUP(O72, '[3]لیست محصولات اردیبهشت ۱۴۰۳'!B:C,2,0)</f>
        <v>هوآنکایو | Peru Huancayo</v>
      </c>
      <c r="R72" s="9"/>
      <c r="S72" s="12">
        <f>VLOOKUP(O72, '[1]لیست محصولات 1402'!B:F,5,0)</f>
        <v>150</v>
      </c>
      <c r="T72" s="14">
        <f>VLOOKUP(O72, '[3]لیست محصولات اردیبهشت ۱۴۰۳'!B:G,6,0)</f>
        <v>2100000</v>
      </c>
      <c r="U72" s="15"/>
      <c r="V72" s="16">
        <f t="shared" si="8"/>
        <v>0</v>
      </c>
      <c r="W72" s="12">
        <f t="shared" si="9"/>
        <v>1</v>
      </c>
      <c r="X72" s="14">
        <f t="shared" si="10"/>
        <v>2100000</v>
      </c>
      <c r="Y72" s="17"/>
      <c r="Z72" s="14">
        <f t="shared" si="11"/>
        <v>2100000</v>
      </c>
      <c r="AA72" s="151" t="s">
        <v>310</v>
      </c>
      <c r="AB72" s="153" t="s">
        <v>807</v>
      </c>
      <c r="AC72" s="155" t="s">
        <v>808</v>
      </c>
      <c r="AD72" s="157"/>
      <c r="AE72" s="19"/>
      <c r="AF72" s="21"/>
      <c r="AG72" s="22" t="str">
        <f t="shared" si="12"/>
        <v>TRUE</v>
      </c>
      <c r="AH72" s="23" t="str">
        <f t="shared" si="13"/>
        <v>آذربایجان شرقی تبریز - خ قطران خ انصاری فرد کوچه عارف پلاک ۶۲  - محسن حسینی 09144148860</v>
      </c>
    </row>
    <row r="73" spans="1:34" ht="22.35" customHeight="1">
      <c r="A73" s="7"/>
      <c r="B73" s="7"/>
      <c r="C73" s="7"/>
      <c r="D73" s="7"/>
      <c r="E73" s="7"/>
      <c r="F73" s="8"/>
      <c r="G73" s="180"/>
      <c r="H73" s="181"/>
      <c r="I73" s="180"/>
      <c r="J73" s="9"/>
      <c r="K73" s="11" t="str">
        <f t="shared" ca="1" si="7"/>
        <v/>
      </c>
      <c r="L73" s="178"/>
      <c r="M73" s="178"/>
      <c r="N73" s="178"/>
      <c r="O73" s="9">
        <v>5511.11</v>
      </c>
      <c r="P73" s="9">
        <v>1</v>
      </c>
      <c r="Q73" s="69" t="str">
        <f>VLOOKUP(O73, '[3]لیست محصولات اردیبهشت ۱۴۰۳'!B:C,2,0)</f>
        <v>هامبلا(رست دمی) | Hambella( Filter Roast)</v>
      </c>
      <c r="R73" s="9"/>
      <c r="S73" s="12">
        <f>VLOOKUP(O73, '[1]لیست محصولات 1402'!B:F,5,0)</f>
        <v>150</v>
      </c>
      <c r="T73" s="14">
        <f>VLOOKUP(O73, '[3]لیست محصولات اردیبهشت ۱۴۰۳'!B:G,6,0)</f>
        <v>2800000</v>
      </c>
      <c r="U73" s="15"/>
      <c r="V73" s="16">
        <f t="shared" si="8"/>
        <v>0</v>
      </c>
      <c r="W73" s="12">
        <f t="shared" si="9"/>
        <v>1</v>
      </c>
      <c r="X73" s="14">
        <f t="shared" si="10"/>
        <v>2800000</v>
      </c>
      <c r="Y73" s="17"/>
      <c r="Z73" s="14">
        <f t="shared" si="11"/>
        <v>2800000</v>
      </c>
      <c r="AA73" s="177"/>
      <c r="AB73" s="176"/>
      <c r="AC73" s="175"/>
      <c r="AD73" s="174"/>
      <c r="AE73" s="19"/>
      <c r="AF73" s="21"/>
      <c r="AG73" s="22" t="str">
        <f t="shared" si="12"/>
        <v>TRUE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50"/>
      <c r="H74" s="162"/>
      <c r="I74" s="150"/>
      <c r="J74" s="9"/>
      <c r="K74" s="11" t="str">
        <f t="shared" ca="1" si="7"/>
        <v/>
      </c>
      <c r="L74" s="160"/>
      <c r="M74" s="160"/>
      <c r="N74" s="160"/>
      <c r="O74" s="9">
        <v>5501.1</v>
      </c>
      <c r="P74" s="9">
        <v>1</v>
      </c>
      <c r="Q74" s="13" t="str">
        <f>VLOOKUP(O74, '[3]لیست محصولات اردیبهشت ۱۴۰۳'!B:C,2,0)</f>
        <v>ورتکس | Vortex</v>
      </c>
      <c r="R74" s="9"/>
      <c r="S74" s="12">
        <f>VLOOKUP(O74, '[1]لیست محصولات 1402'!B:F,5,0)</f>
        <v>150</v>
      </c>
      <c r="T74" s="14">
        <f>VLOOKUP(O74, '[3]لیست محصولات اردیبهشت ۱۴۰۳'!B:G,6,0)</f>
        <v>2100000</v>
      </c>
      <c r="U74" s="15"/>
      <c r="V74" s="16">
        <f t="shared" si="8"/>
        <v>0</v>
      </c>
      <c r="W74" s="12">
        <f t="shared" si="9"/>
        <v>1</v>
      </c>
      <c r="X74" s="14">
        <f t="shared" si="10"/>
        <v>2100000</v>
      </c>
      <c r="Y74" s="17"/>
      <c r="Z74" s="14">
        <f t="shared" si="11"/>
        <v>2100000</v>
      </c>
      <c r="AA74" s="152"/>
      <c r="AB74" s="154"/>
      <c r="AC74" s="156"/>
      <c r="AD74" s="158"/>
      <c r="AE74" s="19"/>
      <c r="AF74" s="21"/>
      <c r="AG74" s="22" t="str">
        <f t="shared" si="12"/>
        <v>TRUE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49">
        <v>34</v>
      </c>
      <c r="H75" s="161">
        <v>53025026701</v>
      </c>
      <c r="I75" s="149" t="s">
        <v>757</v>
      </c>
      <c r="J75" s="9"/>
      <c r="K75" s="11" t="str">
        <f t="shared" ca="1" si="7"/>
        <v/>
      </c>
      <c r="L75" s="159" t="s">
        <v>668</v>
      </c>
      <c r="M75" s="159" t="s">
        <v>809</v>
      </c>
      <c r="N75" s="159"/>
      <c r="O75" s="9">
        <v>3326.1</v>
      </c>
      <c r="P75" s="9">
        <v>1</v>
      </c>
      <c r="Q75" s="13" t="str">
        <f>VLOOKUP(O75, '[3]لیست محصولات اردیبهشت ۱۴۰۳'!B:C,2,0)</f>
        <v>میاگروس | Milagros</v>
      </c>
      <c r="R75" s="9"/>
      <c r="S75" s="12">
        <f>VLOOKUP(O75, '[1]لیست محصولات 1402'!B:F,5,0)</f>
        <v>150</v>
      </c>
      <c r="T75" s="14">
        <f>VLOOKUP(O75, '[3]لیست محصولات اردیبهشت ۱۴۰۳'!B:G,6,0)</f>
        <v>3750000</v>
      </c>
      <c r="U75" s="15"/>
      <c r="V75" s="16">
        <f t="shared" si="8"/>
        <v>0</v>
      </c>
      <c r="W75" s="12">
        <f t="shared" si="9"/>
        <v>1</v>
      </c>
      <c r="X75" s="14">
        <f t="shared" si="10"/>
        <v>3750000</v>
      </c>
      <c r="Y75" s="17"/>
      <c r="Z75" s="14">
        <f t="shared" si="11"/>
        <v>3750000</v>
      </c>
      <c r="AA75" s="151" t="s">
        <v>78</v>
      </c>
      <c r="AB75" s="153" t="s">
        <v>810</v>
      </c>
      <c r="AC75" s="155" t="s">
        <v>811</v>
      </c>
      <c r="AD75" s="157" t="s">
        <v>104</v>
      </c>
      <c r="AE75" s="19"/>
      <c r="AF75" s="21"/>
      <c r="AG75" s="22" t="str">
        <f t="shared" si="12"/>
        <v>TRUE</v>
      </c>
      <c r="AH75" s="23" t="str">
        <f t="shared" si="13"/>
        <v>تهران خیابان آزادی خیابان خوش جنوبی تقاطع خیابان کلهر پلاک ۳۴۲ واحد ۲  - سعید امینی 09127044791</v>
      </c>
    </row>
    <row r="76" spans="1:34" ht="22.35" customHeight="1">
      <c r="A76" s="7"/>
      <c r="B76" s="7"/>
      <c r="C76" s="7"/>
      <c r="D76" s="7"/>
      <c r="E76" s="7"/>
      <c r="F76" s="8"/>
      <c r="G76" s="150"/>
      <c r="H76" s="162"/>
      <c r="I76" s="150"/>
      <c r="J76" s="9"/>
      <c r="K76" s="11" t="str">
        <f t="shared" ca="1" si="7"/>
        <v/>
      </c>
      <c r="L76" s="160"/>
      <c r="M76" s="160"/>
      <c r="N76" s="160"/>
      <c r="O76" s="9">
        <v>5511.11</v>
      </c>
      <c r="P76" s="9">
        <v>1</v>
      </c>
      <c r="Q76" s="69" t="str">
        <f>VLOOKUP(O76, '[3]لیست محصولات اردیبهشت ۱۴۰۳'!B:C,2,0)</f>
        <v>هامبلا(رست دمی) | Hambella( Filter Roast)</v>
      </c>
      <c r="R76" s="9"/>
      <c r="S76" s="12">
        <f>VLOOKUP(O76, '[1]لیست محصولات 1402'!B:F,5,0)</f>
        <v>150</v>
      </c>
      <c r="T76" s="14">
        <f>VLOOKUP(O76, '[3]لیست محصولات اردیبهشت ۱۴۰۳'!B:G,6,0)</f>
        <v>2800000</v>
      </c>
      <c r="U76" s="15"/>
      <c r="V76" s="16">
        <f t="shared" si="8"/>
        <v>0</v>
      </c>
      <c r="W76" s="12">
        <f t="shared" si="9"/>
        <v>1</v>
      </c>
      <c r="X76" s="14">
        <f t="shared" si="10"/>
        <v>2800000</v>
      </c>
      <c r="Y76" s="17"/>
      <c r="Z76" s="14">
        <f t="shared" si="11"/>
        <v>2800000</v>
      </c>
      <c r="AA76" s="152"/>
      <c r="AB76" s="154"/>
      <c r="AC76" s="156"/>
      <c r="AD76" s="158"/>
      <c r="AE76" s="19"/>
      <c r="AF76" s="21"/>
      <c r="AG76" s="22" t="str">
        <f t="shared" si="12"/>
        <v>TRUE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>
        <v>35</v>
      </c>
      <c r="H77" s="10">
        <v>53025076701</v>
      </c>
      <c r="I77" s="9" t="s">
        <v>757</v>
      </c>
      <c r="J77" s="9"/>
      <c r="K77" s="11" t="str">
        <f t="shared" ca="1" si="7"/>
        <v/>
      </c>
      <c r="L77" s="12" t="s">
        <v>812</v>
      </c>
      <c r="M77" s="12" t="s">
        <v>813</v>
      </c>
      <c r="N77" s="12"/>
      <c r="O77" s="9">
        <v>5518.3</v>
      </c>
      <c r="P77" s="9">
        <v>1</v>
      </c>
      <c r="Q77" s="13" t="str">
        <f>VLOOKUP(O77, '[3]لیست محصولات اردیبهشت ۱۴۰۳'!B:C,2,0)</f>
        <v>هوآنکایو | Peru Huancayo</v>
      </c>
      <c r="R77" s="9"/>
      <c r="S77" s="12">
        <f>VLOOKUP(O77, '[1]لیست محصولات 1402'!B:F,5,0)</f>
        <v>4000</v>
      </c>
      <c r="T77" s="14">
        <f>VLOOKUP(O77, '[3]لیست محصولات اردیبهشت ۱۴۰۳'!B:G,6,0)</f>
        <v>51600000</v>
      </c>
      <c r="U77" s="15"/>
      <c r="V77" s="16">
        <f t="shared" si="8"/>
        <v>0</v>
      </c>
      <c r="W77" s="12">
        <f t="shared" si="9"/>
        <v>1</v>
      </c>
      <c r="X77" s="14">
        <f t="shared" si="10"/>
        <v>51600000</v>
      </c>
      <c r="Y77" s="17"/>
      <c r="Z77" s="14">
        <f t="shared" si="11"/>
        <v>51600000</v>
      </c>
      <c r="AA77" s="18" t="s">
        <v>814</v>
      </c>
      <c r="AB77" s="13" t="s">
        <v>815</v>
      </c>
      <c r="AC77" s="19" t="s">
        <v>816</v>
      </c>
      <c r="AD77" s="20"/>
      <c r="AE77" s="19"/>
      <c r="AF77" s="21"/>
      <c r="AG77" s="22" t="str">
        <f t="shared" si="12"/>
        <v>TRUE</v>
      </c>
      <c r="AH77" s="23" t="str">
        <f t="shared" si="13"/>
        <v>خراسان شمالی بجنورد - میرزارضای کرمانی ۲۹ پلاک ۲۰ طبقه ۳  - ایمان نایبی 09155112264</v>
      </c>
    </row>
    <row r="78" spans="1:34" ht="22.35" customHeight="1">
      <c r="A78" s="7"/>
      <c r="B78" s="7"/>
      <c r="C78" s="7"/>
      <c r="D78" s="7"/>
      <c r="E78" s="7"/>
      <c r="F78" s="8"/>
      <c r="G78" s="149">
        <v>36</v>
      </c>
      <c r="H78" s="161">
        <v>53025366701</v>
      </c>
      <c r="I78" s="149" t="s">
        <v>757</v>
      </c>
      <c r="J78" s="9"/>
      <c r="K78" s="11" t="str">
        <f t="shared" ca="1" si="7"/>
        <v/>
      </c>
      <c r="L78" s="159" t="s">
        <v>358</v>
      </c>
      <c r="M78" s="159" t="s">
        <v>817</v>
      </c>
      <c r="N78" s="159"/>
      <c r="O78" s="9">
        <v>5518.1</v>
      </c>
      <c r="P78" s="9">
        <v>2</v>
      </c>
      <c r="Q78" s="13" t="str">
        <f>VLOOKUP(O78, '[3]لیست محصولات اردیبهشت ۱۴۰۳'!B:C,2,0)</f>
        <v>هوآنکایو | Peru Huancayo</v>
      </c>
      <c r="R78" s="9"/>
      <c r="S78" s="12">
        <f>VLOOKUP(O78, '[1]لیست محصولات 1402'!B:F,5,0)</f>
        <v>150</v>
      </c>
      <c r="T78" s="14">
        <f>VLOOKUP(O78, '[3]لیست محصولات اردیبهشت ۱۴۰۳'!B:G,6,0)</f>
        <v>2100000</v>
      </c>
      <c r="U78" s="15"/>
      <c r="V78" s="16">
        <f t="shared" si="8"/>
        <v>0</v>
      </c>
      <c r="W78" s="12">
        <f t="shared" si="9"/>
        <v>2</v>
      </c>
      <c r="X78" s="14">
        <f t="shared" si="10"/>
        <v>4200000</v>
      </c>
      <c r="Y78" s="17"/>
      <c r="Z78" s="14">
        <f t="shared" si="11"/>
        <v>4200000</v>
      </c>
      <c r="AA78" s="151" t="s">
        <v>305</v>
      </c>
      <c r="AB78" s="153" t="s">
        <v>818</v>
      </c>
      <c r="AC78" s="155" t="s">
        <v>819</v>
      </c>
      <c r="AD78" s="157"/>
      <c r="AE78" s="19"/>
      <c r="AF78" s="21"/>
      <c r="AG78" s="22" t="str">
        <f t="shared" si="12"/>
        <v>TRUE</v>
      </c>
      <c r="AH78" s="23" t="str">
        <f t="shared" si="13"/>
        <v>بوشهر  تنگک اول- کوچه سردار10-پلاک ۲۹  - امین محمدی 09173779607</v>
      </c>
    </row>
    <row r="79" spans="1:34" ht="22.35" customHeight="1">
      <c r="A79" s="7"/>
      <c r="B79" s="7"/>
      <c r="C79" s="7"/>
      <c r="D79" s="7"/>
      <c r="E79" s="7"/>
      <c r="F79" s="8"/>
      <c r="G79" s="150"/>
      <c r="H79" s="162"/>
      <c r="I79" s="150"/>
      <c r="J79" s="9"/>
      <c r="K79" s="11" t="str">
        <f t="shared" ca="1" si="7"/>
        <v/>
      </c>
      <c r="L79" s="160"/>
      <c r="M79" s="160"/>
      <c r="N79" s="160"/>
      <c r="O79" s="9">
        <v>5501.1</v>
      </c>
      <c r="P79" s="9">
        <v>2</v>
      </c>
      <c r="Q79" s="13" t="str">
        <f>VLOOKUP(O79, '[3]لیست محصولات اردیبهشت ۱۴۰۳'!B:C,2,0)</f>
        <v>ورتکس | Vortex</v>
      </c>
      <c r="R79" s="9"/>
      <c r="S79" s="12">
        <f>VLOOKUP(O79, '[1]لیست محصولات 1402'!B:F,5,0)</f>
        <v>150</v>
      </c>
      <c r="T79" s="14">
        <f>VLOOKUP(O79, '[3]لیست محصولات اردیبهشت ۱۴۰۳'!B:G,6,0)</f>
        <v>2100000</v>
      </c>
      <c r="U79" s="15"/>
      <c r="V79" s="16">
        <f t="shared" si="8"/>
        <v>0</v>
      </c>
      <c r="W79" s="12">
        <f t="shared" si="9"/>
        <v>2</v>
      </c>
      <c r="X79" s="14">
        <f t="shared" si="10"/>
        <v>4200000</v>
      </c>
      <c r="Y79" s="17"/>
      <c r="Z79" s="14">
        <f t="shared" si="11"/>
        <v>4200000</v>
      </c>
      <c r="AA79" s="152"/>
      <c r="AB79" s="154"/>
      <c r="AC79" s="156"/>
      <c r="AD79" s="158"/>
      <c r="AE79" s="19"/>
      <c r="AF79" s="21"/>
      <c r="AG79" s="22" t="str">
        <f t="shared" si="12"/>
        <v>TRUE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67">
        <v>37</v>
      </c>
      <c r="H80" s="169" t="s">
        <v>374</v>
      </c>
      <c r="I80" s="167" t="s">
        <v>757</v>
      </c>
      <c r="J80" s="9"/>
      <c r="K80" s="11" t="str">
        <f t="shared" ca="1" si="7"/>
        <v/>
      </c>
      <c r="L80" s="159" t="s">
        <v>464</v>
      </c>
      <c r="M80" s="159" t="s">
        <v>821</v>
      </c>
      <c r="N80" s="159" t="s">
        <v>820</v>
      </c>
      <c r="O80" s="9">
        <v>5501.2</v>
      </c>
      <c r="P80" s="9">
        <v>2</v>
      </c>
      <c r="Q80" s="13" t="str">
        <f>VLOOKUP(O80, '[3]لیست محصولات اردیبهشت ۱۴۰۳'!B:C,2,0)</f>
        <v>ورتکس | Vortex</v>
      </c>
      <c r="R80" s="9"/>
      <c r="S80" s="12">
        <f>VLOOKUP(O80, '[1]لیست محصولات 1402'!B:F,5,0)</f>
        <v>750</v>
      </c>
      <c r="T80" s="14">
        <f>VLOOKUP(O80, '[3]لیست محصولات اردیبهشت ۱۴۰۳'!B:G,6,0)</f>
        <v>9900000</v>
      </c>
      <c r="U80" s="15"/>
      <c r="V80" s="16">
        <f t="shared" si="8"/>
        <v>0</v>
      </c>
      <c r="W80" s="12">
        <f t="shared" si="9"/>
        <v>2</v>
      </c>
      <c r="X80" s="14">
        <f t="shared" si="10"/>
        <v>19800000</v>
      </c>
      <c r="Y80" s="17"/>
      <c r="Z80" s="14">
        <f t="shared" si="11"/>
        <v>19800000</v>
      </c>
      <c r="AA80" s="151" t="s">
        <v>249</v>
      </c>
      <c r="AB80" s="153" t="s">
        <v>822</v>
      </c>
      <c r="AC80" s="155" t="s">
        <v>823</v>
      </c>
      <c r="AD80" s="157"/>
      <c r="AE80" s="19"/>
      <c r="AF80" s="21"/>
      <c r="AG80" s="22" t="str">
        <f t="shared" si="12"/>
        <v>TRUE</v>
      </c>
      <c r="AH80" s="23" t="str">
        <f t="shared" si="13"/>
        <v>اصفهان کاشان - خیابان امیرالمومنین  - بعد از میدان حجاب - روبه روی کوچه ذوالفقار ۴۱ کافه ساده - مریم ابوترابی گودرزی 09361086713</v>
      </c>
    </row>
    <row r="81" spans="1:34" ht="22.35" customHeight="1">
      <c r="A81" s="7"/>
      <c r="B81" s="7"/>
      <c r="C81" s="7"/>
      <c r="D81" s="7"/>
      <c r="E81" s="7"/>
      <c r="F81" s="8"/>
      <c r="G81" s="173"/>
      <c r="H81" s="179"/>
      <c r="I81" s="173"/>
      <c r="J81" s="9"/>
      <c r="K81" s="11" t="str">
        <f t="shared" ca="1" si="7"/>
        <v/>
      </c>
      <c r="L81" s="178"/>
      <c r="M81" s="178"/>
      <c r="N81" s="178"/>
      <c r="O81" s="9">
        <v>3326.1</v>
      </c>
      <c r="P81" s="9">
        <v>1</v>
      </c>
      <c r="Q81" s="13" t="str">
        <f>VLOOKUP(O81, '[3]لیست محصولات اردیبهشت ۱۴۰۳'!B:C,2,0)</f>
        <v>میاگروس | Milagros</v>
      </c>
      <c r="R81" s="9"/>
      <c r="S81" s="12">
        <f>VLOOKUP(O81, '[1]لیست محصولات 1402'!B:F,5,0)</f>
        <v>150</v>
      </c>
      <c r="T81" s="14">
        <f>VLOOKUP(O81, '[3]لیست محصولات اردیبهشت ۱۴۰۳'!B:G,6,0)</f>
        <v>3750000</v>
      </c>
      <c r="U81" s="15"/>
      <c r="V81" s="16">
        <f t="shared" si="8"/>
        <v>0</v>
      </c>
      <c r="W81" s="12">
        <f t="shared" si="9"/>
        <v>1</v>
      </c>
      <c r="X81" s="14">
        <f t="shared" si="10"/>
        <v>3750000</v>
      </c>
      <c r="Y81" s="17"/>
      <c r="Z81" s="14">
        <f t="shared" si="11"/>
        <v>3750000</v>
      </c>
      <c r="AA81" s="177"/>
      <c r="AB81" s="176"/>
      <c r="AC81" s="175"/>
      <c r="AD81" s="174"/>
      <c r="AE81" s="19"/>
      <c r="AF81" s="21"/>
      <c r="AG81" s="22" t="str">
        <f t="shared" si="12"/>
        <v>TRUE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68"/>
      <c r="H82" s="170"/>
      <c r="I82" s="168"/>
      <c r="J82" s="9"/>
      <c r="K82" s="11" t="str">
        <f t="shared" ca="1" si="7"/>
        <v/>
      </c>
      <c r="L82" s="160"/>
      <c r="M82" s="160"/>
      <c r="N82" s="160"/>
      <c r="O82" s="9">
        <v>3325.1</v>
      </c>
      <c r="P82" s="9">
        <v>1</v>
      </c>
      <c r="Q82" s="13" t="str">
        <f>VLOOKUP(O82, '[3]لیست محصولات اردیبهشت ۱۴۰۳'!B:C,2,0)</f>
        <v>راتناگری | Ratnagiri</v>
      </c>
      <c r="R82" s="9"/>
      <c r="S82" s="12">
        <f>VLOOKUP(O82, '[1]لیست محصولات 1402'!B:F,5,0)</f>
        <v>150</v>
      </c>
      <c r="T82" s="14">
        <f>VLOOKUP(O82, '[3]لیست محصولات اردیبهشت ۱۴۰۳'!B:G,6,0)</f>
        <v>4250000</v>
      </c>
      <c r="U82" s="15"/>
      <c r="V82" s="16">
        <f t="shared" si="8"/>
        <v>0</v>
      </c>
      <c r="W82" s="12">
        <f t="shared" si="9"/>
        <v>1</v>
      </c>
      <c r="X82" s="14">
        <f t="shared" si="10"/>
        <v>4250000</v>
      </c>
      <c r="Y82" s="17"/>
      <c r="Z82" s="14">
        <f t="shared" si="11"/>
        <v>4250000</v>
      </c>
      <c r="AA82" s="152"/>
      <c r="AB82" s="154"/>
      <c r="AC82" s="156"/>
      <c r="AD82" s="158"/>
      <c r="AE82" s="19"/>
      <c r="AF82" s="21"/>
      <c r="AG82" s="22" t="str">
        <f t="shared" si="12"/>
        <v>TRUE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>
        <v>38</v>
      </c>
      <c r="H83" s="10">
        <v>53025523801</v>
      </c>
      <c r="I83" s="9" t="s">
        <v>757</v>
      </c>
      <c r="J83" s="9"/>
      <c r="K83" s="11" t="str">
        <f t="shared" ca="1" si="7"/>
        <v/>
      </c>
      <c r="L83" s="12" t="s">
        <v>824</v>
      </c>
      <c r="M83" s="12" t="s">
        <v>825</v>
      </c>
      <c r="N83" s="12"/>
      <c r="O83" s="9">
        <v>5518.1</v>
      </c>
      <c r="P83" s="9">
        <v>1</v>
      </c>
      <c r="Q83" s="13" t="str">
        <f>VLOOKUP(O83, '[3]لیست محصولات اردیبهشت ۱۴۰۳'!B:C,2,0)</f>
        <v>هوآنکایو | Peru Huancayo</v>
      </c>
      <c r="R83" s="9" t="s">
        <v>113</v>
      </c>
      <c r="S83" s="12">
        <f>VLOOKUP(O83, '[1]لیست محصولات 1402'!B:F,5,0)</f>
        <v>150</v>
      </c>
      <c r="T83" s="14">
        <f>VLOOKUP(O83, '[3]لیست محصولات اردیبهشت ۱۴۰۳'!B:G,6,0)</f>
        <v>2100000</v>
      </c>
      <c r="U83" s="15"/>
      <c r="V83" s="16">
        <f t="shared" si="8"/>
        <v>0</v>
      </c>
      <c r="W83" s="12">
        <f t="shared" si="9"/>
        <v>1</v>
      </c>
      <c r="X83" s="14">
        <f t="shared" si="10"/>
        <v>2100000</v>
      </c>
      <c r="Y83" s="17"/>
      <c r="Z83" s="14">
        <f t="shared" si="11"/>
        <v>2100000</v>
      </c>
      <c r="AA83" s="18" t="s">
        <v>78</v>
      </c>
      <c r="AB83" s="13" t="s">
        <v>826</v>
      </c>
      <c r="AC83" s="19" t="s">
        <v>827</v>
      </c>
      <c r="AD83" s="20" t="s">
        <v>104</v>
      </c>
      <c r="AE83" s="19"/>
      <c r="AF83" s="21"/>
      <c r="AG83" s="22" t="str">
        <f t="shared" si="12"/>
        <v>TRUE</v>
      </c>
      <c r="AH83" s="23" t="str">
        <f t="shared" si="13"/>
        <v>تهران خیابان طالقانی- خیابان شهید موسوی(فرصت سابق)- خیابان برفروشان-خیابان شهید عاصم ترابی-بن بست  بیژن- پلاک 11- زنگ سوم  - نازنین راد 09308844069</v>
      </c>
    </row>
    <row r="84" spans="1:34" ht="22.35" customHeight="1">
      <c r="A84" s="7"/>
      <c r="B84" s="7"/>
      <c r="C84" s="7"/>
      <c r="D84" s="7"/>
      <c r="E84" s="7"/>
      <c r="F84" s="8"/>
      <c r="G84" s="167">
        <v>39</v>
      </c>
      <c r="H84" s="169"/>
      <c r="I84" s="167" t="s">
        <v>757</v>
      </c>
      <c r="J84" s="9"/>
      <c r="K84" s="11" t="str">
        <f t="shared" ca="1" si="7"/>
        <v/>
      </c>
      <c r="L84" s="159" t="s">
        <v>634</v>
      </c>
      <c r="M84" s="159" t="s">
        <v>415</v>
      </c>
      <c r="N84" s="159" t="s">
        <v>828</v>
      </c>
      <c r="O84" s="9">
        <v>5501.3</v>
      </c>
      <c r="P84" s="9">
        <v>3</v>
      </c>
      <c r="Q84" s="13" t="str">
        <f>VLOOKUP(O84, '[3]لیست محصولات اردیبهشت ۱۴۰۳'!B:C,2,0)</f>
        <v>ورتکس | Vortex</v>
      </c>
      <c r="R84" s="9"/>
      <c r="S84" s="12">
        <f>VLOOKUP(O84, '[1]لیست محصولات 1402'!B:F,5,0)</f>
        <v>4000</v>
      </c>
      <c r="T84" s="14">
        <f>VLOOKUP(O84, '[3]لیست محصولات اردیبهشت ۱۴۰۳'!B:G,6,0)</f>
        <v>51200000</v>
      </c>
      <c r="U84" s="15"/>
      <c r="V84" s="16">
        <f t="shared" si="8"/>
        <v>0</v>
      </c>
      <c r="W84" s="12">
        <f t="shared" si="9"/>
        <v>3</v>
      </c>
      <c r="X84" s="14">
        <f t="shared" si="10"/>
        <v>153600000</v>
      </c>
      <c r="Y84" s="17"/>
      <c r="Z84" s="14">
        <f t="shared" si="11"/>
        <v>153600000</v>
      </c>
      <c r="AA84" s="151" t="s">
        <v>78</v>
      </c>
      <c r="AB84" s="153" t="s">
        <v>70</v>
      </c>
      <c r="AC84" s="155" t="s">
        <v>829</v>
      </c>
      <c r="AD84" s="157"/>
      <c r="AE84" s="19"/>
      <c r="AF84" s="21"/>
      <c r="AG84" s="22" t="str">
        <f t="shared" si="12"/>
        <v>TRUE</v>
      </c>
      <c r="AH84" s="23" t="str">
        <f t="shared" si="13"/>
        <v>تهران - کافه نولان ونک - آذین بیکدلی 09127682440</v>
      </c>
    </row>
    <row r="85" spans="1:34" ht="22.35" customHeight="1">
      <c r="A85" s="7"/>
      <c r="B85" s="7"/>
      <c r="C85" s="7"/>
      <c r="D85" s="7"/>
      <c r="E85" s="7"/>
      <c r="F85" s="8"/>
      <c r="G85" s="168"/>
      <c r="H85" s="170"/>
      <c r="I85" s="168"/>
      <c r="J85" s="9"/>
      <c r="K85" s="11" t="str">
        <f t="shared" ca="1" si="7"/>
        <v/>
      </c>
      <c r="L85" s="160"/>
      <c r="M85" s="160"/>
      <c r="N85" s="160"/>
      <c r="O85" s="9">
        <v>3326.2</v>
      </c>
      <c r="P85" s="9">
        <v>1</v>
      </c>
      <c r="Q85" s="13" t="str">
        <f>VLOOKUP(O85, '[3]لیست محصولات اردیبهشت ۱۴۰۳'!B:C,2,0)</f>
        <v>میاگروس | Milagros</v>
      </c>
      <c r="R85" s="9"/>
      <c r="S85" s="12">
        <f>VLOOKUP(O85, '[1]لیست محصولات 1402'!B:F,5,0)</f>
        <v>750</v>
      </c>
      <c r="T85" s="14">
        <f>VLOOKUP(O85, '[3]لیست محصولات اردیبهشت ۱۴۰۳'!B:G,6,0)</f>
        <v>18150000</v>
      </c>
      <c r="U85" s="15"/>
      <c r="V85" s="16">
        <f t="shared" si="8"/>
        <v>0</v>
      </c>
      <c r="W85" s="12">
        <f t="shared" si="9"/>
        <v>1</v>
      </c>
      <c r="X85" s="14">
        <f t="shared" si="10"/>
        <v>18150000</v>
      </c>
      <c r="Y85" s="17"/>
      <c r="Z85" s="14">
        <f t="shared" si="11"/>
        <v>18150000</v>
      </c>
      <c r="AA85" s="152"/>
      <c r="AB85" s="154"/>
      <c r="AC85" s="156"/>
      <c r="AD85" s="158"/>
      <c r="AE85" s="19"/>
      <c r="AF85" s="21"/>
      <c r="AG85" s="22" t="str">
        <f t="shared" si="12"/>
        <v>TRUE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49">
        <v>40</v>
      </c>
      <c r="H86" s="161">
        <v>53026036001</v>
      </c>
      <c r="I86" s="149" t="s">
        <v>757</v>
      </c>
      <c r="J86" s="9"/>
      <c r="K86" s="11" t="str">
        <f t="shared" ca="1" si="7"/>
        <v/>
      </c>
      <c r="L86" s="159" t="s">
        <v>830</v>
      </c>
      <c r="M86" s="159" t="s">
        <v>831</v>
      </c>
      <c r="N86" s="159"/>
      <c r="O86" s="9">
        <v>1125.3</v>
      </c>
      <c r="P86" s="9">
        <v>1</v>
      </c>
      <c r="Q86" s="13" t="str">
        <f>VLOOKUP(O86, '[3]لیست محصولات اردیبهشت ۱۴۰۳'!B:C,2,0)</f>
        <v>بنجامین دیانوس | Benjamin De Dianous</v>
      </c>
      <c r="R86" s="9"/>
      <c r="S86" s="12">
        <f>VLOOKUP(O86, '[1]لیست محصولات 1402'!B:F,5,0)</f>
        <v>40</v>
      </c>
      <c r="T86" s="14">
        <f>VLOOKUP(O86, '[3]لیست محصولات اردیبهشت ۱۴۰۳'!B:G,6,0)</f>
        <v>5600000</v>
      </c>
      <c r="U86" s="15"/>
      <c r="V86" s="16">
        <f t="shared" si="8"/>
        <v>0</v>
      </c>
      <c r="W86" s="12">
        <f t="shared" si="9"/>
        <v>1</v>
      </c>
      <c r="X86" s="14">
        <f t="shared" si="10"/>
        <v>5600000</v>
      </c>
      <c r="Y86" s="17"/>
      <c r="Z86" s="14">
        <f t="shared" si="11"/>
        <v>5600000</v>
      </c>
      <c r="AA86" s="151" t="s">
        <v>78</v>
      </c>
      <c r="AB86" s="153" t="s">
        <v>832</v>
      </c>
      <c r="AC86" s="155" t="s">
        <v>833</v>
      </c>
      <c r="AD86" s="157" t="s">
        <v>104</v>
      </c>
      <c r="AE86" s="19"/>
      <c r="AF86" s="21"/>
      <c r="AG86" s="22" t="str">
        <f t="shared" si="12"/>
        <v>TRUE</v>
      </c>
      <c r="AH86" s="23" t="str">
        <f t="shared" si="13"/>
        <v>تهران خیابان مدنی ،خیابان محمودی،کوچه آرون،پلاک۱۹  - سوگند اسماعیلی 09121953946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80"/>
      <c r="H87" s="181"/>
      <c r="I87" s="180"/>
      <c r="J87" s="9"/>
      <c r="K87" s="11" t="str">
        <f t="shared" ca="1" si="7"/>
        <v/>
      </c>
      <c r="L87" s="178"/>
      <c r="M87" s="178"/>
      <c r="N87" s="178"/>
      <c r="O87" s="9">
        <v>1127.3</v>
      </c>
      <c r="P87" s="9">
        <v>1</v>
      </c>
      <c r="Q87" s="13" t="str">
        <f>VLOOKUP(O87, '[3]لیست محصولات اردیبهشت ۱۴۰۳'!B:C,2,0)</f>
        <v>سولداد | Soledad</v>
      </c>
      <c r="R87" s="9"/>
      <c r="S87" s="12">
        <f>VLOOKUP(O87, '[1]لیست محصولات 1402'!B:F,5,0)</f>
        <v>40</v>
      </c>
      <c r="T87" s="14">
        <f>VLOOKUP(O87, '[3]لیست محصولات اردیبهشت ۱۴۰۳'!B:G,6,0)</f>
        <v>2550000</v>
      </c>
      <c r="U87" s="15"/>
      <c r="V87" s="16">
        <f t="shared" si="8"/>
        <v>0</v>
      </c>
      <c r="W87" s="12">
        <f t="shared" si="9"/>
        <v>1</v>
      </c>
      <c r="X87" s="14">
        <f t="shared" si="10"/>
        <v>2550000</v>
      </c>
      <c r="Y87" s="17"/>
      <c r="Z87" s="14">
        <f t="shared" si="11"/>
        <v>2550000</v>
      </c>
      <c r="AA87" s="177"/>
      <c r="AB87" s="176"/>
      <c r="AC87" s="175"/>
      <c r="AD87" s="174"/>
      <c r="AE87" s="19"/>
      <c r="AF87" s="21"/>
      <c r="AG87" s="22" t="str">
        <f t="shared" si="12"/>
        <v>TRUE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80"/>
      <c r="H88" s="181"/>
      <c r="I88" s="180"/>
      <c r="J88" s="9"/>
      <c r="K88" s="11"/>
      <c r="L88" s="178"/>
      <c r="M88" s="178"/>
      <c r="N88" s="178"/>
      <c r="O88" s="9">
        <v>3325.3</v>
      </c>
      <c r="P88" s="9">
        <v>1</v>
      </c>
      <c r="Q88" s="13" t="str">
        <f>VLOOKUP(O88, '[3]لیست محصولات اردیبهشت ۱۴۰۳'!B:C,2,0)</f>
        <v>راتناگری | Ratnagiri</v>
      </c>
      <c r="R88" s="9"/>
      <c r="S88" s="12">
        <f>VLOOKUP(O88, '[1]لیست محصولات 1402'!B:F,5,0)</f>
        <v>40</v>
      </c>
      <c r="T88" s="14">
        <f>VLOOKUP(O88, '[3]لیست محصولات اردیبهشت ۱۴۰۳'!B:G,6,0)</f>
        <v>1250000</v>
      </c>
      <c r="U88" s="15"/>
      <c r="V88" s="16">
        <f t="shared" si="8"/>
        <v>0</v>
      </c>
      <c r="W88" s="12">
        <f t="shared" si="9"/>
        <v>1</v>
      </c>
      <c r="X88" s="14">
        <f t="shared" si="10"/>
        <v>1250000</v>
      </c>
      <c r="Y88" s="17"/>
      <c r="Z88" s="14">
        <f t="shared" si="11"/>
        <v>1250000</v>
      </c>
      <c r="AA88" s="177"/>
      <c r="AB88" s="176"/>
      <c r="AC88" s="175"/>
      <c r="AD88" s="174"/>
      <c r="AE88" s="19"/>
      <c r="AF88" s="21"/>
      <c r="AG88" s="22" t="str">
        <f t="shared" si="12"/>
        <v>TRUE</v>
      </c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50"/>
      <c r="H89" s="162"/>
      <c r="I89" s="150"/>
      <c r="J89" s="9"/>
      <c r="K89" s="11"/>
      <c r="L89" s="160"/>
      <c r="M89" s="160"/>
      <c r="N89" s="160"/>
      <c r="O89" s="9">
        <v>3326.3</v>
      </c>
      <c r="P89" s="9">
        <v>1</v>
      </c>
      <c r="Q89" s="13" t="str">
        <f>VLOOKUP(O89, '[3]لیست محصولات اردیبهشت ۱۴۰۳'!B:C,2,0)</f>
        <v>میاگروس | Milagros</v>
      </c>
      <c r="R89" s="9"/>
      <c r="S89" s="12">
        <f>VLOOKUP(O89, '[1]لیست محصولات 1402'!B:F,5,0)</f>
        <v>40</v>
      </c>
      <c r="T89" s="14">
        <f>VLOOKUP(O89, '[3]لیست محصولات اردیبهشت ۱۴۰۳'!B:G,6,0)</f>
        <v>1100000</v>
      </c>
      <c r="U89" s="15"/>
      <c r="V89" s="16">
        <f t="shared" si="8"/>
        <v>0</v>
      </c>
      <c r="W89" s="12">
        <f t="shared" si="9"/>
        <v>1</v>
      </c>
      <c r="X89" s="14">
        <f t="shared" si="10"/>
        <v>1100000</v>
      </c>
      <c r="Y89" s="17"/>
      <c r="Z89" s="14">
        <f t="shared" si="11"/>
        <v>1100000</v>
      </c>
      <c r="AA89" s="152"/>
      <c r="AB89" s="154"/>
      <c r="AC89" s="156"/>
      <c r="AD89" s="158"/>
      <c r="AE89" s="19"/>
      <c r="AF89" s="21"/>
      <c r="AG89" s="22" t="str">
        <f t="shared" si="12"/>
        <v>TRUE</v>
      </c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66">
        <v>41</v>
      </c>
      <c r="H90" s="67"/>
      <c r="I90" s="66" t="s">
        <v>757</v>
      </c>
      <c r="J90" s="9"/>
      <c r="K90" s="11"/>
      <c r="L90" s="12" t="s">
        <v>378</v>
      </c>
      <c r="M90" s="12" t="s">
        <v>415</v>
      </c>
      <c r="N90" s="12" t="s">
        <v>416</v>
      </c>
      <c r="O90" s="9">
        <v>5501.3</v>
      </c>
      <c r="P90" s="9">
        <v>5</v>
      </c>
      <c r="Q90" s="13" t="str">
        <f>VLOOKUP(O90, '[3]لیست محصولات اردیبهشت ۱۴۰۳'!B:C,2,0)</f>
        <v>ورتکس | Vortex</v>
      </c>
      <c r="R90" s="9"/>
      <c r="S90" s="12">
        <f>VLOOKUP(O90, '[1]لیست محصولات 1402'!B:F,5,0)</f>
        <v>4000</v>
      </c>
      <c r="T90" s="14">
        <f>VLOOKUP(O90, '[3]لیست محصولات اردیبهشت ۱۴۰۳'!B:G,6,0)</f>
        <v>51200000</v>
      </c>
      <c r="U90" s="15"/>
      <c r="V90" s="16">
        <f t="shared" si="8"/>
        <v>0</v>
      </c>
      <c r="W90" s="12">
        <f t="shared" si="9"/>
        <v>5</v>
      </c>
      <c r="X90" s="14">
        <f t="shared" si="10"/>
        <v>256000000</v>
      </c>
      <c r="Y90" s="17"/>
      <c r="Z90" s="14">
        <f t="shared" si="11"/>
        <v>256000000</v>
      </c>
      <c r="AA90" s="18" t="s">
        <v>78</v>
      </c>
      <c r="AB90" s="13" t="s">
        <v>70</v>
      </c>
      <c r="AC90" s="19" t="s">
        <v>417</v>
      </c>
      <c r="AD90" s="20"/>
      <c r="AE90" s="19"/>
      <c r="AF90" s="21"/>
      <c r="AG90" s="22" t="str">
        <f t="shared" si="12"/>
        <v>TRUE</v>
      </c>
      <c r="AH90" s="23" t="str">
        <f t="shared" si="13"/>
        <v>تهران - کافه نولان پونک - آرین بیکدلی 09125690775</v>
      </c>
    </row>
    <row r="91" spans="1:34" ht="22.35" customHeight="1">
      <c r="A91" s="7"/>
      <c r="B91" s="7"/>
      <c r="C91" s="7"/>
      <c r="D91" s="7"/>
      <c r="E91" s="7"/>
      <c r="F91" s="8"/>
      <c r="G91" s="149">
        <v>42</v>
      </c>
      <c r="H91" s="161">
        <v>53026940101</v>
      </c>
      <c r="I91" s="149" t="s">
        <v>757</v>
      </c>
      <c r="J91" s="9"/>
      <c r="K91" s="11"/>
      <c r="L91" s="159" t="s">
        <v>331</v>
      </c>
      <c r="M91" s="159" t="s">
        <v>809</v>
      </c>
      <c r="N91" s="159" t="s">
        <v>834</v>
      </c>
      <c r="O91" s="9">
        <v>5511.22</v>
      </c>
      <c r="P91" s="9">
        <v>1</v>
      </c>
      <c r="Q91" s="69" t="str">
        <f>VLOOKUP(O91, '[3]لیست محصولات اردیبهشت ۱۴۰۳'!B:C,2,0)</f>
        <v>هامبلا(رست دمی) | Hambella( Filter Roast)</v>
      </c>
      <c r="R91" s="9"/>
      <c r="S91" s="12">
        <f>VLOOKUP(O91, '[1]لیست محصولات 1402'!B:F,5,0)</f>
        <v>750</v>
      </c>
      <c r="T91" s="14">
        <f>VLOOKUP(O91, '[3]لیست محصولات اردیبهشت ۱۴۰۳'!B:G,6,0)</f>
        <v>13350000</v>
      </c>
      <c r="U91" s="15"/>
      <c r="V91" s="16">
        <f t="shared" si="8"/>
        <v>0</v>
      </c>
      <c r="W91" s="12">
        <f t="shared" si="9"/>
        <v>1</v>
      </c>
      <c r="X91" s="14">
        <f t="shared" si="10"/>
        <v>13350000</v>
      </c>
      <c r="Y91" s="17"/>
      <c r="Z91" s="14">
        <f t="shared" si="11"/>
        <v>13350000</v>
      </c>
      <c r="AA91" s="151" t="s">
        <v>283</v>
      </c>
      <c r="AB91" s="153" t="s">
        <v>835</v>
      </c>
      <c r="AC91" s="155" t="s">
        <v>836</v>
      </c>
      <c r="AD91" s="157"/>
      <c r="AE91" s="182" t="s">
        <v>837</v>
      </c>
      <c r="AF91" s="21"/>
      <c r="AG91" s="22" t="str">
        <f t="shared" si="12"/>
        <v>TRUE</v>
      </c>
      <c r="AH91" s="23" t="str">
        <f t="shared" si="13"/>
        <v>هرمزگان بلوار مصطفي خميني - خيابان داروپخش - رو به روي داروخانه بيمارستان كودكان - ساختمان پدر کافه رترو - محمد امینی 09190431243</v>
      </c>
    </row>
    <row r="92" spans="1:34" ht="22.35" customHeight="1">
      <c r="A92" s="7"/>
      <c r="B92" s="7"/>
      <c r="C92" s="7"/>
      <c r="D92" s="7"/>
      <c r="E92" s="7"/>
      <c r="F92" s="8"/>
      <c r="G92" s="180"/>
      <c r="H92" s="181"/>
      <c r="I92" s="180"/>
      <c r="J92" s="9"/>
      <c r="K92" s="11"/>
      <c r="L92" s="178"/>
      <c r="M92" s="178"/>
      <c r="N92" s="178"/>
      <c r="O92" s="9">
        <v>5522.2</v>
      </c>
      <c r="P92" s="9">
        <v>1</v>
      </c>
      <c r="Q92" s="13" t="str">
        <f>VLOOKUP(O92, '[3]لیست محصولات اردیبهشت ۱۴۰۳'!B:C,2,0)</f>
        <v>تامارا | Tamara</v>
      </c>
      <c r="R92" s="9"/>
      <c r="S92" s="12">
        <f>VLOOKUP(O92, '[1]لیست محصولات 1402'!B:F,5,0)</f>
        <v>750</v>
      </c>
      <c r="T92" s="14">
        <f>VLOOKUP(O92, '[3]لیست محصولات اردیبهشت ۱۴۰۳'!B:G,6,0)</f>
        <v>12450000</v>
      </c>
      <c r="U92" s="15"/>
      <c r="V92" s="16">
        <f t="shared" si="8"/>
        <v>0</v>
      </c>
      <c r="W92" s="12">
        <f t="shared" si="9"/>
        <v>1</v>
      </c>
      <c r="X92" s="14">
        <f t="shared" si="10"/>
        <v>12450000</v>
      </c>
      <c r="Y92" s="17"/>
      <c r="Z92" s="14">
        <f t="shared" si="11"/>
        <v>12450000</v>
      </c>
      <c r="AA92" s="177"/>
      <c r="AB92" s="176"/>
      <c r="AC92" s="175"/>
      <c r="AD92" s="174"/>
      <c r="AE92" s="219"/>
      <c r="AF92" s="21"/>
      <c r="AG92" s="22" t="str">
        <f t="shared" si="12"/>
        <v>TRUE</v>
      </c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80"/>
      <c r="H93" s="181"/>
      <c r="I93" s="180"/>
      <c r="J93" s="9"/>
      <c r="K93" s="11"/>
      <c r="L93" s="178"/>
      <c r="M93" s="178"/>
      <c r="N93" s="178"/>
      <c r="O93" s="9">
        <v>3326.1</v>
      </c>
      <c r="P93" s="9">
        <v>1</v>
      </c>
      <c r="Q93" s="13" t="str">
        <f>VLOOKUP(O93, '[3]لیست محصولات اردیبهشت ۱۴۰۳'!B:C,2,0)</f>
        <v>میاگروس | Milagros</v>
      </c>
      <c r="R93" s="9"/>
      <c r="S93" s="12">
        <f>VLOOKUP(O93, '[1]لیست محصولات 1402'!B:F,5,0)</f>
        <v>150</v>
      </c>
      <c r="T93" s="14">
        <f>VLOOKUP(O93, '[3]لیست محصولات اردیبهشت ۱۴۰۳'!B:G,6,0)</f>
        <v>3750000</v>
      </c>
      <c r="U93" s="15"/>
      <c r="V93" s="16">
        <f t="shared" si="8"/>
        <v>0</v>
      </c>
      <c r="W93" s="12">
        <f t="shared" si="9"/>
        <v>1</v>
      </c>
      <c r="X93" s="14">
        <f t="shared" si="10"/>
        <v>3750000</v>
      </c>
      <c r="Y93" s="17"/>
      <c r="Z93" s="14">
        <f t="shared" si="11"/>
        <v>3750000</v>
      </c>
      <c r="AA93" s="177"/>
      <c r="AB93" s="176"/>
      <c r="AC93" s="175"/>
      <c r="AD93" s="174"/>
      <c r="AE93" s="219"/>
      <c r="AF93" s="21"/>
      <c r="AG93" s="22" t="str">
        <f t="shared" si="12"/>
        <v>TRUE</v>
      </c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50"/>
      <c r="H94" s="162"/>
      <c r="I94" s="150"/>
      <c r="J94" s="9"/>
      <c r="K94" s="11"/>
      <c r="L94" s="160"/>
      <c r="M94" s="160"/>
      <c r="N94" s="160"/>
      <c r="O94" s="9">
        <v>3325.1</v>
      </c>
      <c r="P94" s="9">
        <v>1</v>
      </c>
      <c r="Q94" s="13" t="str">
        <f>VLOOKUP(O94, '[3]لیست محصولات اردیبهشت ۱۴۰۳'!B:C,2,0)</f>
        <v>راتناگری | Ratnagiri</v>
      </c>
      <c r="R94" s="9"/>
      <c r="S94" s="12">
        <f>VLOOKUP(O94, '[1]لیست محصولات 1402'!B:F,5,0)</f>
        <v>150</v>
      </c>
      <c r="T94" s="14">
        <f>VLOOKUP(O94, '[3]لیست محصولات اردیبهشت ۱۴۰۳'!B:G,6,0)</f>
        <v>4250000</v>
      </c>
      <c r="U94" s="15"/>
      <c r="V94" s="16">
        <f t="shared" si="8"/>
        <v>0</v>
      </c>
      <c r="W94" s="12">
        <f t="shared" si="9"/>
        <v>1</v>
      </c>
      <c r="X94" s="14">
        <f t="shared" si="10"/>
        <v>4250000</v>
      </c>
      <c r="Y94" s="17"/>
      <c r="Z94" s="14">
        <f t="shared" si="11"/>
        <v>4250000</v>
      </c>
      <c r="AA94" s="152"/>
      <c r="AB94" s="154"/>
      <c r="AC94" s="156"/>
      <c r="AD94" s="158"/>
      <c r="AE94" s="183"/>
      <c r="AF94" s="21"/>
      <c r="AG94" s="22" t="str">
        <f t="shared" si="12"/>
        <v>TRUE</v>
      </c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>
        <v>43</v>
      </c>
      <c r="H95" s="10">
        <v>53027173101</v>
      </c>
      <c r="I95" s="9" t="s">
        <v>757</v>
      </c>
      <c r="J95" s="9"/>
      <c r="K95" s="11"/>
      <c r="L95" s="12" t="s">
        <v>187</v>
      </c>
      <c r="M95" s="12" t="s">
        <v>838</v>
      </c>
      <c r="N95" s="12"/>
      <c r="O95" s="9">
        <v>5511.22</v>
      </c>
      <c r="P95" s="9">
        <v>1</v>
      </c>
      <c r="Q95" s="69" t="str">
        <f>VLOOKUP(O95, '[3]لیست محصولات اردیبهشت ۱۴۰۳'!B:C,2,0)</f>
        <v>هامبلا(رست دمی) | Hambella( Filter Roast)</v>
      </c>
      <c r="R95" s="9"/>
      <c r="S95" s="12">
        <f>VLOOKUP(O95, '[1]لیست محصولات 1402'!B:F,5,0)</f>
        <v>750</v>
      </c>
      <c r="T95" s="14">
        <f>VLOOKUP(O95, '[3]لیست محصولات اردیبهشت ۱۴۰۳'!B:G,6,0)</f>
        <v>13350000</v>
      </c>
      <c r="U95" s="15"/>
      <c r="V95" s="16">
        <f t="shared" si="8"/>
        <v>0</v>
      </c>
      <c r="W95" s="12">
        <f t="shared" si="9"/>
        <v>1</v>
      </c>
      <c r="X95" s="14">
        <f t="shared" si="10"/>
        <v>13350000</v>
      </c>
      <c r="Y95" s="17"/>
      <c r="Z95" s="14">
        <f t="shared" si="11"/>
        <v>13350000</v>
      </c>
      <c r="AA95" s="18" t="s">
        <v>78</v>
      </c>
      <c r="AB95" s="13" t="s">
        <v>839</v>
      </c>
      <c r="AC95" s="19" t="s">
        <v>840</v>
      </c>
      <c r="AD95" s="20"/>
      <c r="AE95" s="19"/>
      <c r="AF95" s="21"/>
      <c r="AG95" s="22" t="str">
        <f t="shared" si="12"/>
        <v>TRUE</v>
      </c>
      <c r="AH95" s="23" t="str">
        <f t="shared" si="13"/>
        <v>تهران سعادت‌آباد، خیابان گلستان، خیابان باغستان، روبروی مجتمع فنی تهران، پلاک ۲  - علی سرورامینی 09395992486</v>
      </c>
    </row>
    <row r="96" spans="1:34" ht="22.35" customHeight="1">
      <c r="A96" s="7"/>
      <c r="B96" s="7"/>
      <c r="C96" s="7"/>
      <c r="D96" s="7"/>
      <c r="E96" s="7"/>
      <c r="F96" s="8"/>
      <c r="G96" s="149">
        <v>44</v>
      </c>
      <c r="H96" s="161">
        <v>53027729201</v>
      </c>
      <c r="I96" s="149" t="s">
        <v>757</v>
      </c>
      <c r="J96" s="9"/>
      <c r="K96" s="11"/>
      <c r="L96" s="159" t="s">
        <v>139</v>
      </c>
      <c r="M96" s="159" t="s">
        <v>212</v>
      </c>
      <c r="N96" s="159" t="s">
        <v>213</v>
      </c>
      <c r="O96" s="9">
        <v>5522.2</v>
      </c>
      <c r="P96" s="9">
        <v>4</v>
      </c>
      <c r="Q96" s="13" t="str">
        <f>VLOOKUP(O96, '[3]لیست محصولات اردیبهشت ۱۴۰۳'!B:C,2,0)</f>
        <v>تامارا | Tamara</v>
      </c>
      <c r="R96" s="9"/>
      <c r="S96" s="12">
        <f>VLOOKUP(O96, '[1]لیست محصولات 1402'!B:F,5,0)</f>
        <v>750</v>
      </c>
      <c r="T96" s="14">
        <f>VLOOKUP(O96, '[3]لیست محصولات اردیبهشت ۱۴۰۳'!B:G,6,0)</f>
        <v>12450000</v>
      </c>
      <c r="U96" s="15"/>
      <c r="V96" s="16">
        <f t="shared" si="8"/>
        <v>0</v>
      </c>
      <c r="W96" s="12">
        <f t="shared" si="9"/>
        <v>4</v>
      </c>
      <c r="X96" s="14">
        <f t="shared" si="10"/>
        <v>49800000</v>
      </c>
      <c r="Y96" s="17"/>
      <c r="Z96" s="14">
        <f t="shared" si="11"/>
        <v>49800000</v>
      </c>
      <c r="AA96" s="151" t="s">
        <v>214</v>
      </c>
      <c r="AB96" s="153" t="s">
        <v>841</v>
      </c>
      <c r="AC96" s="155" t="s">
        <v>216</v>
      </c>
      <c r="AD96" s="157"/>
      <c r="AE96" s="19"/>
      <c r="AF96" s="21"/>
      <c r="AG96" s="22" t="str">
        <f t="shared" si="12"/>
        <v>TRUE</v>
      </c>
      <c r="AH96" s="23" t="str">
        <f t="shared" si="13"/>
        <v>مازندران ساری -  میدان امام بلوار آزادی خیابان بعثت بین بعثت ۲ و ۴  کافه قهومون - محمدرضا غلامی شه بندی 09376143341</v>
      </c>
    </row>
    <row r="97" spans="1:34" ht="22.35" customHeight="1">
      <c r="A97" s="7"/>
      <c r="B97" s="7"/>
      <c r="C97" s="7"/>
      <c r="D97" s="7"/>
      <c r="E97" s="7"/>
      <c r="F97" s="8"/>
      <c r="G97" s="180"/>
      <c r="H97" s="181"/>
      <c r="I97" s="180"/>
      <c r="J97" s="9"/>
      <c r="K97" s="11"/>
      <c r="L97" s="178"/>
      <c r="M97" s="178"/>
      <c r="N97" s="178"/>
      <c r="O97" s="9">
        <v>5511.2</v>
      </c>
      <c r="P97" s="9">
        <v>4</v>
      </c>
      <c r="Q97" s="13" t="str">
        <f>VLOOKUP(O97, '[3]لیست محصولات اردیبهشت ۱۴۰۳'!B:C,2,0)</f>
        <v>هامبلا | Hambella</v>
      </c>
      <c r="R97" s="9"/>
      <c r="S97" s="12">
        <f>VLOOKUP(O97, '[1]لیست محصولات 1402'!B:F,5,0)</f>
        <v>750</v>
      </c>
      <c r="T97" s="14">
        <f>VLOOKUP(O97, '[3]لیست محصولات اردیبهشت ۱۴۰۳'!B:G,6,0)</f>
        <v>13350000</v>
      </c>
      <c r="U97" s="15"/>
      <c r="V97" s="16">
        <f t="shared" si="8"/>
        <v>0</v>
      </c>
      <c r="W97" s="12">
        <f t="shared" si="9"/>
        <v>4</v>
      </c>
      <c r="X97" s="14">
        <f t="shared" si="10"/>
        <v>53400000</v>
      </c>
      <c r="Y97" s="17"/>
      <c r="Z97" s="14">
        <f t="shared" si="11"/>
        <v>53400000</v>
      </c>
      <c r="AA97" s="177"/>
      <c r="AB97" s="176"/>
      <c r="AC97" s="175"/>
      <c r="AD97" s="174"/>
      <c r="AE97" s="19"/>
      <c r="AF97" s="21"/>
      <c r="AG97" s="22" t="str">
        <f t="shared" si="12"/>
        <v>TRUE</v>
      </c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50"/>
      <c r="H98" s="162"/>
      <c r="I98" s="150"/>
      <c r="J98" s="9"/>
      <c r="K98" s="11"/>
      <c r="L98" s="160"/>
      <c r="M98" s="160"/>
      <c r="N98" s="160"/>
      <c r="O98" s="9">
        <v>5501.3</v>
      </c>
      <c r="P98" s="9">
        <v>1</v>
      </c>
      <c r="Q98" s="13" t="str">
        <f>VLOOKUP(O98, '[3]لیست محصولات اردیبهشت ۱۴۰۳'!B:C,2,0)</f>
        <v>ورتکس | Vortex</v>
      </c>
      <c r="R98" s="9"/>
      <c r="S98" s="12">
        <f>VLOOKUP(O98, '[1]لیست محصولات 1402'!B:F,5,0)</f>
        <v>4000</v>
      </c>
      <c r="T98" s="14">
        <f>VLOOKUP(O98, '[3]لیست محصولات اردیبهشت ۱۴۰۳'!B:G,6,0)</f>
        <v>51200000</v>
      </c>
      <c r="U98" s="15"/>
      <c r="V98" s="16">
        <f t="shared" si="8"/>
        <v>0</v>
      </c>
      <c r="W98" s="12">
        <f t="shared" si="9"/>
        <v>1</v>
      </c>
      <c r="X98" s="14">
        <f t="shared" si="10"/>
        <v>51200000</v>
      </c>
      <c r="Y98" s="17"/>
      <c r="Z98" s="14">
        <f t="shared" si="11"/>
        <v>51200000</v>
      </c>
      <c r="AA98" s="152"/>
      <c r="AB98" s="154"/>
      <c r="AC98" s="156"/>
      <c r="AD98" s="158"/>
      <c r="AE98" s="19"/>
      <c r="AF98" s="21"/>
      <c r="AG98" s="22" t="str">
        <f t="shared" si="12"/>
        <v>TRUE</v>
      </c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67">
        <v>45</v>
      </c>
      <c r="H99" s="169"/>
      <c r="I99" s="167" t="s">
        <v>757</v>
      </c>
      <c r="J99" s="9"/>
      <c r="K99" s="11"/>
      <c r="L99" s="159" t="s">
        <v>397</v>
      </c>
      <c r="M99" s="159" t="s">
        <v>842</v>
      </c>
      <c r="N99" s="159" t="s">
        <v>843</v>
      </c>
      <c r="O99" s="9">
        <v>5501.3</v>
      </c>
      <c r="P99" s="9">
        <v>5</v>
      </c>
      <c r="Q99" s="13" t="str">
        <f>VLOOKUP(O99, '[3]لیست محصولات اردیبهشت ۱۴۰۳'!B:C,2,0)</f>
        <v>ورتکس | Vortex</v>
      </c>
      <c r="R99" s="9"/>
      <c r="S99" s="12">
        <f>VLOOKUP(O99, '[1]لیست محصولات 1402'!B:F,5,0)</f>
        <v>4000</v>
      </c>
      <c r="T99" s="14">
        <f>VLOOKUP(O99, '[3]لیست محصولات اردیبهشت ۱۴۰۳'!B:G,6,0)</f>
        <v>51200000</v>
      </c>
      <c r="U99" s="15"/>
      <c r="V99" s="16">
        <f t="shared" si="8"/>
        <v>0</v>
      </c>
      <c r="W99" s="12">
        <f t="shared" si="9"/>
        <v>5</v>
      </c>
      <c r="X99" s="14">
        <f t="shared" si="10"/>
        <v>256000000</v>
      </c>
      <c r="Y99" s="17"/>
      <c r="Z99" s="14">
        <f t="shared" si="11"/>
        <v>256000000</v>
      </c>
      <c r="AA99" s="151" t="s">
        <v>78</v>
      </c>
      <c r="AB99" s="153" t="s">
        <v>70</v>
      </c>
      <c r="AC99" s="155" t="s">
        <v>846</v>
      </c>
      <c r="AD99" s="157"/>
      <c r="AE99" s="182" t="s">
        <v>845</v>
      </c>
      <c r="AF99" s="21"/>
      <c r="AG99" s="22" t="str">
        <f t="shared" si="12"/>
        <v>TRUE</v>
      </c>
      <c r="AH99" s="23" t="str">
        <f t="shared" si="13"/>
        <v>تهران - بن کافی - حامد تاج 09123279184</v>
      </c>
    </row>
    <row r="100" spans="1:34" ht="22.35" customHeight="1">
      <c r="A100" s="7"/>
      <c r="B100" s="7"/>
      <c r="C100" s="7"/>
      <c r="D100" s="7"/>
      <c r="E100" s="7"/>
      <c r="F100" s="8"/>
      <c r="G100" s="173"/>
      <c r="H100" s="179"/>
      <c r="I100" s="173"/>
      <c r="J100" s="9"/>
      <c r="K100" s="11"/>
      <c r="L100" s="178"/>
      <c r="M100" s="178"/>
      <c r="N100" s="178"/>
      <c r="O100" s="9">
        <v>5511.3</v>
      </c>
      <c r="P100" s="9">
        <v>4</v>
      </c>
      <c r="Q100" s="13" t="str">
        <f>VLOOKUP(O100, '[3]لیست محصولات اردیبهشت ۱۴۰۳'!B:C,2,0)</f>
        <v>هامبلا | Hambella</v>
      </c>
      <c r="R100" s="9"/>
      <c r="S100" s="12">
        <v>4000</v>
      </c>
      <c r="T100" s="14">
        <f>VLOOKUP(O100, '[3]لیست محصولات اردیبهشت ۱۴۰۳'!B:G,6,0)</f>
        <v>69600000</v>
      </c>
      <c r="U100" s="15"/>
      <c r="V100" s="16">
        <f t="shared" si="8"/>
        <v>0</v>
      </c>
      <c r="W100" s="12">
        <f t="shared" si="9"/>
        <v>4</v>
      </c>
      <c r="X100" s="14">
        <f t="shared" si="10"/>
        <v>278400000</v>
      </c>
      <c r="Y100" s="17"/>
      <c r="Z100" s="14">
        <f t="shared" si="11"/>
        <v>278400000</v>
      </c>
      <c r="AA100" s="177"/>
      <c r="AB100" s="176"/>
      <c r="AC100" s="175"/>
      <c r="AD100" s="174"/>
      <c r="AE100" s="219"/>
      <c r="AF100" s="21"/>
      <c r="AG100" s="22" t="str">
        <f t="shared" si="12"/>
        <v>TRUE</v>
      </c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73"/>
      <c r="H101" s="179"/>
      <c r="I101" s="173"/>
      <c r="J101" s="9"/>
      <c r="K101" s="11"/>
      <c r="L101" s="178"/>
      <c r="M101" s="178"/>
      <c r="N101" s="178"/>
      <c r="O101" s="9">
        <v>5522.2</v>
      </c>
      <c r="P101" s="9">
        <v>5</v>
      </c>
      <c r="Q101" s="13" t="str">
        <f>VLOOKUP(O101, '[3]لیست محصولات اردیبهشت ۱۴۰۳'!B:C,2,0)</f>
        <v>تامارا | Tamara</v>
      </c>
      <c r="R101" s="9"/>
      <c r="S101" s="12">
        <f>VLOOKUP(O101, '[1]لیست محصولات 1402'!B:F,5,0)</f>
        <v>750</v>
      </c>
      <c r="T101" s="14">
        <f>VLOOKUP(O101, '[3]لیست محصولات اردیبهشت ۱۴۰۳'!B:G,6,0)</f>
        <v>12450000</v>
      </c>
      <c r="U101" s="15"/>
      <c r="V101" s="16">
        <f t="shared" si="8"/>
        <v>0</v>
      </c>
      <c r="W101" s="12">
        <f t="shared" si="9"/>
        <v>5</v>
      </c>
      <c r="X101" s="14">
        <f t="shared" si="10"/>
        <v>62250000</v>
      </c>
      <c r="Y101" s="17"/>
      <c r="Z101" s="14">
        <f t="shared" si="11"/>
        <v>62250000</v>
      </c>
      <c r="AA101" s="177"/>
      <c r="AB101" s="176"/>
      <c r="AC101" s="175"/>
      <c r="AD101" s="174"/>
      <c r="AE101" s="219"/>
      <c r="AF101" s="21"/>
      <c r="AG101" s="22" t="str">
        <f t="shared" si="12"/>
        <v>TRUE</v>
      </c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73"/>
      <c r="H102" s="209" t="s">
        <v>844</v>
      </c>
      <c r="I102" s="173"/>
      <c r="J102" s="9"/>
      <c r="K102" s="11"/>
      <c r="L102" s="178"/>
      <c r="M102" s="178"/>
      <c r="N102" s="178"/>
      <c r="O102" s="93">
        <v>3326.1</v>
      </c>
      <c r="P102" s="93">
        <v>1</v>
      </c>
      <c r="Q102" s="95" t="str">
        <f>VLOOKUP(O102, '[3]لیست محصولات اردیبهشت ۱۴۰۳'!B:C,2,0)</f>
        <v>میاگروس | Milagros</v>
      </c>
      <c r="R102" s="93"/>
      <c r="S102" s="96">
        <f>VLOOKUP(O102, '[1]لیست محصولات 1402'!B:F,5,0)</f>
        <v>150</v>
      </c>
      <c r="T102" s="97">
        <f>VLOOKUP(O102, '[3]لیست محصولات اردیبهشت ۱۴۰۳'!B:G,6,0)</f>
        <v>3750000</v>
      </c>
      <c r="U102" s="98"/>
      <c r="V102" s="99">
        <f t="shared" si="8"/>
        <v>0</v>
      </c>
      <c r="W102" s="96">
        <f t="shared" si="9"/>
        <v>1</v>
      </c>
      <c r="X102" s="97">
        <f t="shared" si="10"/>
        <v>3750000</v>
      </c>
      <c r="Y102" s="100"/>
      <c r="Z102" s="97">
        <f t="shared" si="11"/>
        <v>3750000</v>
      </c>
      <c r="AA102" s="177"/>
      <c r="AB102" s="176"/>
      <c r="AC102" s="175"/>
      <c r="AD102" s="174"/>
      <c r="AE102" s="219"/>
      <c r="AF102" s="21"/>
      <c r="AG102" s="22" t="str">
        <f t="shared" si="12"/>
        <v>TRUE</v>
      </c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68"/>
      <c r="H103" s="210"/>
      <c r="I103" s="168"/>
      <c r="J103" s="9"/>
      <c r="K103" s="11"/>
      <c r="L103" s="160"/>
      <c r="M103" s="160"/>
      <c r="N103" s="160"/>
      <c r="O103" s="93">
        <v>3325.1</v>
      </c>
      <c r="P103" s="93">
        <v>1</v>
      </c>
      <c r="Q103" s="95" t="str">
        <f>VLOOKUP(O103, '[3]لیست محصولات اردیبهشت ۱۴۰۳'!B:C,2,0)</f>
        <v>راتناگری | Ratnagiri</v>
      </c>
      <c r="R103" s="93"/>
      <c r="S103" s="96">
        <f>VLOOKUP(O103, '[1]لیست محصولات 1402'!B:F,5,0)</f>
        <v>150</v>
      </c>
      <c r="T103" s="97">
        <f>VLOOKUP(O103, '[3]لیست محصولات اردیبهشت ۱۴۰۳'!B:G,6,0)</f>
        <v>4250000</v>
      </c>
      <c r="U103" s="98"/>
      <c r="V103" s="99">
        <f t="shared" si="8"/>
        <v>0</v>
      </c>
      <c r="W103" s="96">
        <f t="shared" si="9"/>
        <v>1</v>
      </c>
      <c r="X103" s="97">
        <f t="shared" si="10"/>
        <v>4250000</v>
      </c>
      <c r="Y103" s="100"/>
      <c r="Z103" s="97">
        <f t="shared" si="11"/>
        <v>4250000</v>
      </c>
      <c r="AA103" s="152"/>
      <c r="AB103" s="154"/>
      <c r="AC103" s="156"/>
      <c r="AD103" s="158"/>
      <c r="AE103" s="183"/>
      <c r="AF103" s="21"/>
      <c r="AG103" s="22" t="str">
        <f t="shared" si="12"/>
        <v>TRUE</v>
      </c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49">
        <v>46</v>
      </c>
      <c r="H104" s="161">
        <v>53028045001</v>
      </c>
      <c r="I104" s="149" t="s">
        <v>757</v>
      </c>
      <c r="J104" s="9"/>
      <c r="K104" s="11"/>
      <c r="L104" s="159" t="s">
        <v>286</v>
      </c>
      <c r="M104" s="159" t="s">
        <v>287</v>
      </c>
      <c r="N104" s="159"/>
      <c r="O104" s="9">
        <v>1127.3</v>
      </c>
      <c r="P104" s="9">
        <v>1</v>
      </c>
      <c r="Q104" s="13" t="str">
        <f>VLOOKUP(O104, '[1]لیست محصولات 1402'!B:C,2,0)</f>
        <v>سولداد | Soledad</v>
      </c>
      <c r="R104" s="9"/>
      <c r="S104" s="12">
        <f>VLOOKUP(O104, '[1]لیست محصولات 1402'!B:F,5,0)</f>
        <v>40</v>
      </c>
      <c r="T104" s="14">
        <f>VLOOKUP(O104, '[3]لیست محصولات اردیبهشت ۱۴۰۳'!B:G,6,0)</f>
        <v>2550000</v>
      </c>
      <c r="U104" s="15"/>
      <c r="V104" s="16">
        <f t="shared" si="8"/>
        <v>0</v>
      </c>
      <c r="W104" s="12">
        <f t="shared" si="9"/>
        <v>1</v>
      </c>
      <c r="X104" s="14">
        <f t="shared" si="10"/>
        <v>2550000</v>
      </c>
      <c r="Y104" s="17"/>
      <c r="Z104" s="14">
        <f t="shared" si="11"/>
        <v>2550000</v>
      </c>
      <c r="AA104" s="151" t="s">
        <v>78</v>
      </c>
      <c r="AB104" s="153" t="s">
        <v>288</v>
      </c>
      <c r="AC104" s="155" t="s">
        <v>289</v>
      </c>
      <c r="AD104" s="157"/>
      <c r="AE104" s="19"/>
      <c r="AF104" s="21"/>
      <c r="AG104" s="22" t="str">
        <f t="shared" si="12"/>
        <v>TRUE</v>
      </c>
      <c r="AH104" s="23" t="str">
        <f t="shared" si="13"/>
        <v>تهران سعادت آباد، خیابان صرافهای جنوبی، کوچه شهید قره تپه ای (۲۵) غربی، پ ۱۱۰، و ۷، ط ۴  - علیرضا جمالی نیا 09124947837</v>
      </c>
    </row>
    <row r="105" spans="1:34" ht="22.35" customHeight="1">
      <c r="A105" s="7"/>
      <c r="B105" s="7"/>
      <c r="C105" s="7"/>
      <c r="D105" s="7"/>
      <c r="E105" s="7"/>
      <c r="F105" s="8"/>
      <c r="G105" s="180"/>
      <c r="H105" s="181"/>
      <c r="I105" s="180"/>
      <c r="J105" s="9"/>
      <c r="K105" s="11"/>
      <c r="L105" s="178"/>
      <c r="M105" s="178"/>
      <c r="N105" s="178"/>
      <c r="O105" s="9">
        <v>3325.3</v>
      </c>
      <c r="P105" s="9">
        <v>1</v>
      </c>
      <c r="Q105" s="13" t="str">
        <f>VLOOKUP(O105, '[1]لیست محصولات 1402'!B:C,2,0)</f>
        <v>راتناگری | Ratnagiri</v>
      </c>
      <c r="R105" s="9"/>
      <c r="S105" s="12">
        <f>VLOOKUP(O105, '[1]لیست محصولات 1402'!B:F,5,0)</f>
        <v>40</v>
      </c>
      <c r="T105" s="14">
        <f>VLOOKUP(O105, '[3]لیست محصولات اردیبهشت ۱۴۰۳'!B:G,6,0)</f>
        <v>1250000</v>
      </c>
      <c r="U105" s="15"/>
      <c r="V105" s="16">
        <f t="shared" si="8"/>
        <v>0</v>
      </c>
      <c r="W105" s="12">
        <f t="shared" si="9"/>
        <v>1</v>
      </c>
      <c r="X105" s="14">
        <f t="shared" si="10"/>
        <v>1250000</v>
      </c>
      <c r="Y105" s="17"/>
      <c r="Z105" s="14">
        <f t="shared" si="11"/>
        <v>1250000</v>
      </c>
      <c r="AA105" s="177"/>
      <c r="AB105" s="176"/>
      <c r="AC105" s="175"/>
      <c r="AD105" s="174"/>
      <c r="AE105" s="19"/>
      <c r="AF105" s="21"/>
      <c r="AG105" s="22" t="str">
        <f t="shared" si="12"/>
        <v>TRUE</v>
      </c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80"/>
      <c r="H106" s="181"/>
      <c r="I106" s="180"/>
      <c r="J106" s="9"/>
      <c r="K106" s="11"/>
      <c r="L106" s="178"/>
      <c r="M106" s="178"/>
      <c r="N106" s="178"/>
      <c r="O106" s="9">
        <v>3326.3</v>
      </c>
      <c r="P106" s="9">
        <v>1</v>
      </c>
      <c r="Q106" s="13" t="str">
        <f>VLOOKUP(O106, '[1]لیست محصولات 1402'!B:C,2,0)</f>
        <v>میاگروس | Milagros</v>
      </c>
      <c r="R106" s="9"/>
      <c r="S106" s="12">
        <f>VLOOKUP(O106, '[1]لیست محصولات 1402'!B:F,5,0)</f>
        <v>40</v>
      </c>
      <c r="T106" s="14">
        <f>VLOOKUP(O106, '[3]لیست محصولات اردیبهشت ۱۴۰۳'!B:G,6,0)</f>
        <v>1100000</v>
      </c>
      <c r="U106" s="15"/>
      <c r="V106" s="16">
        <f t="shared" si="8"/>
        <v>0</v>
      </c>
      <c r="W106" s="12">
        <f t="shared" si="9"/>
        <v>1</v>
      </c>
      <c r="X106" s="14">
        <f t="shared" si="10"/>
        <v>1100000</v>
      </c>
      <c r="Y106" s="17"/>
      <c r="Z106" s="14">
        <f t="shared" si="11"/>
        <v>1100000</v>
      </c>
      <c r="AA106" s="177"/>
      <c r="AB106" s="176"/>
      <c r="AC106" s="175"/>
      <c r="AD106" s="174"/>
      <c r="AE106" s="19"/>
      <c r="AF106" s="21"/>
      <c r="AG106" s="22" t="str">
        <f t="shared" si="12"/>
        <v>TRUE</v>
      </c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80"/>
      <c r="H107" s="181"/>
      <c r="I107" s="180"/>
      <c r="J107" s="9"/>
      <c r="K107" s="11"/>
      <c r="L107" s="178"/>
      <c r="M107" s="178"/>
      <c r="N107" s="178"/>
      <c r="O107" s="9">
        <v>5522.1</v>
      </c>
      <c r="P107" s="9">
        <v>1</v>
      </c>
      <c r="Q107" s="13" t="str">
        <f>VLOOKUP(O107, '[1]لیست محصولات 1402'!B:C,2,0)</f>
        <v>تامارا | Tamara</v>
      </c>
      <c r="R107" s="9"/>
      <c r="S107" s="12">
        <f>VLOOKUP(O107, '[1]لیست محصولات 1402'!B:F,5,0)</f>
        <v>150</v>
      </c>
      <c r="T107" s="14">
        <f>VLOOKUP(O107, '[3]لیست محصولات اردیبهشت ۱۴۰۳'!B:G,6,0)</f>
        <v>2600000</v>
      </c>
      <c r="U107" s="15"/>
      <c r="V107" s="16">
        <f t="shared" si="8"/>
        <v>0</v>
      </c>
      <c r="W107" s="12">
        <f t="shared" si="9"/>
        <v>1</v>
      </c>
      <c r="X107" s="14">
        <f t="shared" si="10"/>
        <v>2600000</v>
      </c>
      <c r="Y107" s="17"/>
      <c r="Z107" s="14">
        <f t="shared" si="11"/>
        <v>2600000</v>
      </c>
      <c r="AA107" s="177"/>
      <c r="AB107" s="176"/>
      <c r="AC107" s="175"/>
      <c r="AD107" s="174"/>
      <c r="AE107" s="19"/>
      <c r="AF107" s="21"/>
      <c r="AG107" s="22" t="str">
        <f t="shared" si="12"/>
        <v>TRUE</v>
      </c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50"/>
      <c r="H108" s="162"/>
      <c r="I108" s="150"/>
      <c r="J108" s="9"/>
      <c r="K108" s="11"/>
      <c r="L108" s="160"/>
      <c r="M108" s="160"/>
      <c r="N108" s="160"/>
      <c r="O108" s="9">
        <v>5511.11</v>
      </c>
      <c r="P108" s="9">
        <v>1</v>
      </c>
      <c r="Q108" s="69" t="str">
        <f>VLOOKUP(O108, '[1]لیست محصولات 1402'!B:C,2,0)</f>
        <v>هامبلا(رست دمی) | Hambella( Filter Roast)</v>
      </c>
      <c r="R108" s="9"/>
      <c r="S108" s="12">
        <f>VLOOKUP(O108, '[1]لیست محصولات 1402'!B:F,5,0)</f>
        <v>150</v>
      </c>
      <c r="T108" s="14">
        <f>VLOOKUP(O108, '[3]لیست محصولات اردیبهشت ۱۴۰۳'!B:G,6,0)</f>
        <v>2800000</v>
      </c>
      <c r="U108" s="15"/>
      <c r="V108" s="16">
        <f t="shared" si="8"/>
        <v>0</v>
      </c>
      <c r="W108" s="12">
        <f t="shared" si="9"/>
        <v>1</v>
      </c>
      <c r="X108" s="14">
        <f t="shared" si="10"/>
        <v>2800000</v>
      </c>
      <c r="Y108" s="17"/>
      <c r="Z108" s="14">
        <f t="shared" si="11"/>
        <v>2800000</v>
      </c>
      <c r="AA108" s="152"/>
      <c r="AB108" s="154"/>
      <c r="AC108" s="156"/>
      <c r="AD108" s="158"/>
      <c r="AE108" s="19"/>
      <c r="AF108" s="21"/>
      <c r="AG108" s="22" t="str">
        <f t="shared" si="12"/>
        <v>TRUE</v>
      </c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49">
        <v>47</v>
      </c>
      <c r="H109" s="161">
        <v>53028193201</v>
      </c>
      <c r="I109" s="149" t="s">
        <v>757</v>
      </c>
      <c r="J109" s="9"/>
      <c r="K109" s="11"/>
      <c r="L109" s="159" t="s">
        <v>847</v>
      </c>
      <c r="M109" s="159" t="s">
        <v>848</v>
      </c>
      <c r="N109" s="159" t="s">
        <v>849</v>
      </c>
      <c r="O109" s="9">
        <v>3325.2</v>
      </c>
      <c r="P109" s="9">
        <v>1</v>
      </c>
      <c r="Q109" s="13" t="str">
        <f>VLOOKUP(O109, '[1]لیست محصولات 1402'!B:C,2,0)</f>
        <v>راتناگری | Ratnagiri</v>
      </c>
      <c r="R109" s="9"/>
      <c r="S109" s="12">
        <f>VLOOKUP(O109, '[1]لیست محصولات 1402'!B:F,5,0)</f>
        <v>750</v>
      </c>
      <c r="T109" s="14">
        <f>VLOOKUP(O109, '[3]لیست محصولات اردیبهشت ۱۴۰۳'!B:G,6,0)</f>
        <v>20700000</v>
      </c>
      <c r="U109" s="15"/>
      <c r="V109" s="16">
        <f t="shared" si="8"/>
        <v>0</v>
      </c>
      <c r="W109" s="12">
        <f t="shared" si="9"/>
        <v>1</v>
      </c>
      <c r="X109" s="14">
        <f t="shared" si="10"/>
        <v>20700000</v>
      </c>
      <c r="Y109" s="17"/>
      <c r="Z109" s="14">
        <f t="shared" si="11"/>
        <v>20700000</v>
      </c>
      <c r="AA109" s="151" t="s">
        <v>283</v>
      </c>
      <c r="AB109" s="153" t="s">
        <v>850</v>
      </c>
      <c r="AC109" s="155" t="s">
        <v>851</v>
      </c>
      <c r="AD109" s="157"/>
      <c r="AE109" s="19"/>
      <c r="AF109" s="21"/>
      <c r="AG109" s="22" t="str">
        <f t="shared" si="12"/>
        <v>TRUE</v>
      </c>
      <c r="AH109" s="23" t="str">
        <f t="shared" si="13"/>
        <v>هرمزگان بندرعباس - خیابان سمدو نبش کوچه والفجر۳ کافه مگ - شایان عاقلی 09177617435</v>
      </c>
    </row>
    <row r="110" spans="1:34" ht="22.35" customHeight="1">
      <c r="A110" s="7"/>
      <c r="B110" s="7"/>
      <c r="C110" s="7"/>
      <c r="D110" s="7"/>
      <c r="E110" s="7"/>
      <c r="F110" s="8"/>
      <c r="G110" s="150"/>
      <c r="H110" s="162"/>
      <c r="I110" s="150"/>
      <c r="J110" s="9"/>
      <c r="K110" s="11"/>
      <c r="L110" s="160"/>
      <c r="M110" s="160"/>
      <c r="N110" s="160"/>
      <c r="O110" s="9">
        <v>5522.2</v>
      </c>
      <c r="P110" s="9">
        <v>1</v>
      </c>
      <c r="Q110" s="13" t="str">
        <f>VLOOKUP(O110, '[1]لیست محصولات 1402'!B:C,2,0)</f>
        <v>تامارا | Tamara</v>
      </c>
      <c r="R110" s="9"/>
      <c r="S110" s="12">
        <f>VLOOKUP(O110, '[1]لیست محصولات 1402'!B:F,5,0)</f>
        <v>750</v>
      </c>
      <c r="T110" s="14">
        <f>VLOOKUP(O110, '[3]لیست محصولات اردیبهشت ۱۴۰۳'!B:G,6,0)</f>
        <v>12450000</v>
      </c>
      <c r="U110" s="15"/>
      <c r="V110" s="16">
        <f t="shared" si="8"/>
        <v>0</v>
      </c>
      <c r="W110" s="12">
        <f t="shared" si="9"/>
        <v>1</v>
      </c>
      <c r="X110" s="14">
        <f t="shared" si="10"/>
        <v>12450000</v>
      </c>
      <c r="Y110" s="17"/>
      <c r="Z110" s="14">
        <f t="shared" si="11"/>
        <v>12450000</v>
      </c>
      <c r="AA110" s="152"/>
      <c r="AB110" s="154"/>
      <c r="AC110" s="156"/>
      <c r="AD110" s="158"/>
      <c r="AE110" s="19"/>
      <c r="AF110" s="21"/>
      <c r="AG110" s="22" t="str">
        <f t="shared" si="12"/>
        <v>TRUE</v>
      </c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49">
        <v>48</v>
      </c>
      <c r="H111" s="161">
        <v>53029128701</v>
      </c>
      <c r="I111" s="149" t="s">
        <v>757</v>
      </c>
      <c r="J111" s="9"/>
      <c r="K111" s="11"/>
      <c r="L111" s="159" t="s">
        <v>852</v>
      </c>
      <c r="M111" s="159" t="s">
        <v>853</v>
      </c>
      <c r="N111" s="159" t="s">
        <v>854</v>
      </c>
      <c r="O111" s="9">
        <v>5501.3</v>
      </c>
      <c r="P111" s="9">
        <v>3</v>
      </c>
      <c r="Q111" s="13" t="str">
        <f>VLOOKUP(O111, '[1]لیست محصولات 1402'!B:C,2,0)</f>
        <v>ورتکس | Vortex</v>
      </c>
      <c r="R111" s="9"/>
      <c r="S111" s="12">
        <f>VLOOKUP(O111, '[1]لیست محصولات 1402'!B:F,5,0)</f>
        <v>4000</v>
      </c>
      <c r="T111" s="14">
        <f>VLOOKUP(O111, '[3]لیست محصولات اردیبهشت ۱۴۰۳'!B:G,6,0)</f>
        <v>51200000</v>
      </c>
      <c r="U111" s="15"/>
      <c r="V111" s="16">
        <f t="shared" si="8"/>
        <v>0</v>
      </c>
      <c r="W111" s="12">
        <f t="shared" si="9"/>
        <v>3</v>
      </c>
      <c r="X111" s="14">
        <f t="shared" si="10"/>
        <v>153600000</v>
      </c>
      <c r="Y111" s="17"/>
      <c r="Z111" s="14">
        <f t="shared" si="11"/>
        <v>153600000</v>
      </c>
      <c r="AA111" s="151" t="s">
        <v>360</v>
      </c>
      <c r="AB111" s="153" t="s">
        <v>855</v>
      </c>
      <c r="AC111" s="155" t="s">
        <v>856</v>
      </c>
      <c r="AD111" s="157"/>
      <c r="AE111" s="19"/>
      <c r="AF111" s="21"/>
      <c r="AG111" s="22" t="str">
        <f t="shared" si="12"/>
        <v>TRUE</v>
      </c>
      <c r="AH111" s="23" t="str">
        <f t="shared" si="13"/>
        <v>آذربایجان غربی ارومیه - فدک، خیابان آب، طبقه همکف برج اوریاد کافه کانتینر - توماسین خانشان 09142056576</v>
      </c>
    </row>
    <row r="112" spans="1:34" ht="22.35" customHeight="1">
      <c r="A112" s="7"/>
      <c r="B112" s="7"/>
      <c r="C112" s="7"/>
      <c r="D112" s="7"/>
      <c r="E112" s="7"/>
      <c r="F112" s="8"/>
      <c r="G112" s="180"/>
      <c r="H112" s="181"/>
      <c r="I112" s="180"/>
      <c r="J112" s="9"/>
      <c r="K112" s="11"/>
      <c r="L112" s="178"/>
      <c r="M112" s="178"/>
      <c r="N112" s="178"/>
      <c r="O112" s="9">
        <v>3326.1</v>
      </c>
      <c r="P112" s="9">
        <v>1</v>
      </c>
      <c r="Q112" s="13" t="str">
        <f>VLOOKUP(O112, '[1]لیست محصولات 1402'!B:C,2,0)</f>
        <v>میاگروس | Milagros</v>
      </c>
      <c r="R112" s="9"/>
      <c r="S112" s="12">
        <f>VLOOKUP(O112, '[1]لیست محصولات 1402'!B:F,5,0)</f>
        <v>150</v>
      </c>
      <c r="T112" s="14">
        <f>VLOOKUP(O112, '[3]لیست محصولات اردیبهشت ۱۴۰۳'!B:G,6,0)</f>
        <v>3750000</v>
      </c>
      <c r="U112" s="15"/>
      <c r="V112" s="16">
        <f t="shared" si="8"/>
        <v>0</v>
      </c>
      <c r="W112" s="12">
        <f t="shared" si="9"/>
        <v>1</v>
      </c>
      <c r="X112" s="14">
        <f t="shared" si="10"/>
        <v>3750000</v>
      </c>
      <c r="Y112" s="17"/>
      <c r="Z112" s="14">
        <f t="shared" si="11"/>
        <v>3750000</v>
      </c>
      <c r="AA112" s="177"/>
      <c r="AB112" s="176"/>
      <c r="AC112" s="175"/>
      <c r="AD112" s="174"/>
      <c r="AE112" s="19"/>
      <c r="AF112" s="21"/>
      <c r="AG112" s="22" t="str">
        <f t="shared" si="12"/>
        <v>TRUE</v>
      </c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80"/>
      <c r="H113" s="181"/>
      <c r="I113" s="180"/>
      <c r="J113" s="9"/>
      <c r="K113" s="11"/>
      <c r="L113" s="178"/>
      <c r="M113" s="178"/>
      <c r="N113" s="178"/>
      <c r="O113" s="9">
        <v>3325.1</v>
      </c>
      <c r="P113" s="9">
        <v>1</v>
      </c>
      <c r="Q113" s="13" t="str">
        <f>VLOOKUP(O113, '[1]لیست محصولات 1402'!B:C,2,0)</f>
        <v>راتناگری | Ratnagiri</v>
      </c>
      <c r="R113" s="9"/>
      <c r="S113" s="12">
        <f>VLOOKUP(O113, '[1]لیست محصولات 1402'!B:F,5,0)</f>
        <v>150</v>
      </c>
      <c r="T113" s="14">
        <f>VLOOKUP(O113, '[3]لیست محصولات اردیبهشت ۱۴۰۳'!B:G,6,0)</f>
        <v>4250000</v>
      </c>
      <c r="U113" s="15"/>
      <c r="V113" s="16">
        <f t="shared" si="8"/>
        <v>0</v>
      </c>
      <c r="W113" s="12">
        <f t="shared" si="9"/>
        <v>1</v>
      </c>
      <c r="X113" s="14">
        <f t="shared" si="10"/>
        <v>4250000</v>
      </c>
      <c r="Y113" s="17"/>
      <c r="Z113" s="14">
        <f t="shared" si="11"/>
        <v>4250000</v>
      </c>
      <c r="AA113" s="177"/>
      <c r="AB113" s="176"/>
      <c r="AC113" s="175"/>
      <c r="AD113" s="174"/>
      <c r="AE113" s="19"/>
      <c r="AF113" s="21"/>
      <c r="AG113" s="22" t="str">
        <f t="shared" si="12"/>
        <v>TRUE</v>
      </c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50"/>
      <c r="H114" s="162"/>
      <c r="I114" s="150"/>
      <c r="J114" s="9"/>
      <c r="K114" s="11"/>
      <c r="L114" s="160"/>
      <c r="M114" s="160"/>
      <c r="N114" s="160"/>
      <c r="O114" s="9">
        <v>5511.1</v>
      </c>
      <c r="P114" s="9">
        <v>1</v>
      </c>
      <c r="Q114" s="13" t="str">
        <f>VLOOKUP(O114, '[1]لیست محصولات 1402'!B:C,2,0)</f>
        <v>هامبلا | Hambella</v>
      </c>
      <c r="R114" s="9"/>
      <c r="S114" s="12">
        <f>VLOOKUP(O114, '[1]لیست محصولات 1402'!B:F,5,0)</f>
        <v>150</v>
      </c>
      <c r="T114" s="14">
        <f>VLOOKUP(O114, '[3]لیست محصولات اردیبهشت ۱۴۰۳'!B:G,6,0)</f>
        <v>2800000</v>
      </c>
      <c r="U114" s="15"/>
      <c r="V114" s="16">
        <f t="shared" si="8"/>
        <v>0</v>
      </c>
      <c r="W114" s="12">
        <f t="shared" si="9"/>
        <v>1</v>
      </c>
      <c r="X114" s="14">
        <f t="shared" si="10"/>
        <v>2800000</v>
      </c>
      <c r="Y114" s="17"/>
      <c r="Z114" s="14">
        <f t="shared" si="11"/>
        <v>2800000</v>
      </c>
      <c r="AA114" s="152"/>
      <c r="AB114" s="154"/>
      <c r="AC114" s="156"/>
      <c r="AD114" s="158"/>
      <c r="AE114" s="19"/>
      <c r="AF114" s="21"/>
      <c r="AG114" s="22" t="str">
        <f t="shared" si="12"/>
        <v>TRUE</v>
      </c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67">
        <v>49</v>
      </c>
      <c r="H115" s="169"/>
      <c r="I115" s="167" t="s">
        <v>757</v>
      </c>
      <c r="J115" s="9"/>
      <c r="K115" s="11"/>
      <c r="L115" s="159" t="s">
        <v>99</v>
      </c>
      <c r="M115" s="159" t="s">
        <v>176</v>
      </c>
      <c r="N115" s="159" t="s">
        <v>857</v>
      </c>
      <c r="O115" s="9">
        <v>5518.3</v>
      </c>
      <c r="P115" s="9">
        <v>3</v>
      </c>
      <c r="Q115" s="13" t="str">
        <f>VLOOKUP(O115, '[1]لیست محصولات 1402'!B:C,2,0)</f>
        <v>هوآنکایو | Peru Huancayo</v>
      </c>
      <c r="R115" s="9"/>
      <c r="S115" s="12">
        <f>VLOOKUP(O115, '[1]لیست محصولات 1402'!B:F,5,0)</f>
        <v>4000</v>
      </c>
      <c r="T115" s="14">
        <f>VLOOKUP(O115, '[3]لیست محصولات اردیبهشت ۱۴۰۳'!B:G,6,0)</f>
        <v>51600000</v>
      </c>
      <c r="U115" s="15"/>
      <c r="V115" s="16">
        <f t="shared" si="8"/>
        <v>0</v>
      </c>
      <c r="W115" s="12">
        <f t="shared" si="9"/>
        <v>3</v>
      </c>
      <c r="X115" s="14">
        <f t="shared" si="10"/>
        <v>154800000</v>
      </c>
      <c r="Y115" s="17"/>
      <c r="Z115" s="14">
        <f t="shared" si="11"/>
        <v>154800000</v>
      </c>
      <c r="AA115" s="151" t="s">
        <v>78</v>
      </c>
      <c r="AB115" s="153" t="s">
        <v>70</v>
      </c>
      <c r="AC115" s="155" t="s">
        <v>178</v>
      </c>
      <c r="AD115" s="157"/>
      <c r="AE115" s="19"/>
      <c r="AF115" s="21"/>
      <c r="AG115" s="22" t="str">
        <f t="shared" si="12"/>
        <v>TRUE</v>
      </c>
      <c r="AH115" s="23" t="str">
        <f t="shared" si="13"/>
        <v>تهران - کافه و رستوران هلوشف - مهدی زکایی 09125860219</v>
      </c>
    </row>
    <row r="116" spans="1:34" ht="22.35" customHeight="1">
      <c r="A116" s="7"/>
      <c r="B116" s="7"/>
      <c r="C116" s="7"/>
      <c r="D116" s="7"/>
      <c r="E116" s="7"/>
      <c r="F116" s="8"/>
      <c r="G116" s="168"/>
      <c r="H116" s="170"/>
      <c r="I116" s="168"/>
      <c r="J116" s="9"/>
      <c r="K116" s="11"/>
      <c r="L116" s="160"/>
      <c r="M116" s="160"/>
      <c r="N116" s="160"/>
      <c r="O116" s="9">
        <v>5511.3</v>
      </c>
      <c r="P116" s="9">
        <v>1</v>
      </c>
      <c r="Q116" s="13" t="str">
        <f>VLOOKUP(O116, '[3]لیست محصولات اردیبهشت ۱۴۰۳'!B:C,2,0)</f>
        <v>هامبلا | Hambella</v>
      </c>
      <c r="R116" s="9"/>
      <c r="S116" s="12">
        <v>4000</v>
      </c>
      <c r="T116" s="14">
        <f>VLOOKUP(O116, '[3]لیست محصولات اردیبهشت ۱۴۰۳'!B:G,6,0)</f>
        <v>69600000</v>
      </c>
      <c r="U116" s="15"/>
      <c r="V116" s="16">
        <f t="shared" si="8"/>
        <v>0</v>
      </c>
      <c r="W116" s="12">
        <f t="shared" si="9"/>
        <v>1</v>
      </c>
      <c r="X116" s="14">
        <f t="shared" si="10"/>
        <v>69600000</v>
      </c>
      <c r="Y116" s="17"/>
      <c r="Z116" s="14">
        <f t="shared" si="11"/>
        <v>69600000</v>
      </c>
      <c r="AA116" s="152"/>
      <c r="AB116" s="154"/>
      <c r="AC116" s="156"/>
      <c r="AD116" s="158"/>
      <c r="AE116" s="19"/>
      <c r="AF116" s="21"/>
      <c r="AG116" s="22" t="str">
        <f t="shared" si="12"/>
        <v>TRUE</v>
      </c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>
        <v>50</v>
      </c>
      <c r="H117" s="10">
        <v>53029682701</v>
      </c>
      <c r="I117" s="9" t="s">
        <v>757</v>
      </c>
      <c r="J117" s="9"/>
      <c r="K117" s="11"/>
      <c r="L117" s="12" t="s">
        <v>302</v>
      </c>
      <c r="M117" s="12" t="s">
        <v>859</v>
      </c>
      <c r="N117" s="12"/>
      <c r="O117" s="9">
        <v>3325.2</v>
      </c>
      <c r="P117" s="9">
        <v>1</v>
      </c>
      <c r="Q117" s="13" t="str">
        <f>VLOOKUP(O117, '[1]لیست محصولات 1402'!B:C,2,0)</f>
        <v>راتناگری | Ratnagiri</v>
      </c>
      <c r="R117" s="9"/>
      <c r="S117" s="12">
        <f>VLOOKUP(O117, '[1]لیست محصولات 1402'!B:F,5,0)</f>
        <v>750</v>
      </c>
      <c r="T117" s="14">
        <f>VLOOKUP(O117, '[3]لیست محصولات اردیبهشت ۱۴۰۳'!B:G,6,0)</f>
        <v>20700000</v>
      </c>
      <c r="U117" s="15"/>
      <c r="V117" s="16">
        <f t="shared" si="8"/>
        <v>0</v>
      </c>
      <c r="W117" s="12">
        <f t="shared" si="9"/>
        <v>1</v>
      </c>
      <c r="X117" s="14">
        <f t="shared" si="10"/>
        <v>20700000</v>
      </c>
      <c r="Y117" s="17"/>
      <c r="Z117" s="14">
        <f t="shared" si="11"/>
        <v>20700000</v>
      </c>
      <c r="AA117" s="18" t="s">
        <v>399</v>
      </c>
      <c r="AB117" s="13" t="s">
        <v>860</v>
      </c>
      <c r="AC117" s="19" t="s">
        <v>861</v>
      </c>
      <c r="AD117" s="20"/>
      <c r="AE117" s="19"/>
      <c r="AF117" s="21"/>
      <c r="AG117" s="22" t="str">
        <f t="shared" si="12"/>
        <v>TRUE</v>
      </c>
      <c r="AH117" s="23" t="str">
        <f t="shared" si="13"/>
        <v>خوزستان اهواز - کیان آباد نبش خیابان نوزدهم .بانک ملت  - رضا خسروی 09163200866</v>
      </c>
    </row>
    <row r="118" spans="1:34" ht="22.35" customHeight="1">
      <c r="A118" s="7"/>
      <c r="B118" s="7"/>
      <c r="C118" s="7"/>
      <c r="D118" s="7"/>
      <c r="E118" s="7"/>
      <c r="F118" s="8"/>
      <c r="G118" s="9">
        <v>51</v>
      </c>
      <c r="H118" s="10">
        <v>53030450601</v>
      </c>
      <c r="I118" s="9" t="s">
        <v>757</v>
      </c>
      <c r="J118" s="9"/>
      <c r="K118" s="11"/>
      <c r="L118" s="12" t="s">
        <v>331</v>
      </c>
      <c r="M118" s="12" t="s">
        <v>862</v>
      </c>
      <c r="N118" s="12"/>
      <c r="O118" s="9">
        <v>5522.2</v>
      </c>
      <c r="P118" s="9">
        <v>1</v>
      </c>
      <c r="Q118" s="13" t="str">
        <f>VLOOKUP(O118, '[1]لیست محصولات 1402'!B:C,2,0)</f>
        <v>تامارا | Tamara</v>
      </c>
      <c r="R118" s="9"/>
      <c r="S118" s="12">
        <f>VLOOKUP(O118, '[1]لیست محصولات 1402'!B:F,5,0)</f>
        <v>750</v>
      </c>
      <c r="T118" s="14">
        <f>VLOOKUP(O118, '[3]لیست محصولات اردیبهشت ۱۴۰۳'!B:G,6,0)</f>
        <v>12450000</v>
      </c>
      <c r="U118" s="15"/>
      <c r="V118" s="16">
        <f t="shared" si="8"/>
        <v>0</v>
      </c>
      <c r="W118" s="12">
        <f t="shared" si="9"/>
        <v>1</v>
      </c>
      <c r="X118" s="14">
        <f t="shared" si="10"/>
        <v>12450000</v>
      </c>
      <c r="Y118" s="17"/>
      <c r="Z118" s="14">
        <f t="shared" si="11"/>
        <v>12450000</v>
      </c>
      <c r="AA118" s="18" t="s">
        <v>78</v>
      </c>
      <c r="AB118" s="13" t="s">
        <v>863</v>
      </c>
      <c r="AC118" s="19" t="s">
        <v>864</v>
      </c>
      <c r="AD118" s="20" t="s">
        <v>104</v>
      </c>
      <c r="AE118" s="19"/>
      <c r="AF118" s="21"/>
      <c r="AG118" s="22" t="str">
        <f t="shared" si="12"/>
        <v>TRUE</v>
      </c>
      <c r="AH118" s="23" t="str">
        <f t="shared" si="13"/>
        <v>تهران ونک بزرگراه شهید حقانی به سمت ونک .قبل از دیدار شمالی بلاک 19 طبقه اول نگهبانی  - محمد صالحی 09371642203</v>
      </c>
    </row>
    <row r="119" spans="1:34" ht="22.35" customHeight="1">
      <c r="A119" s="7"/>
      <c r="B119" s="7"/>
      <c r="C119" s="7"/>
      <c r="D119" s="7"/>
      <c r="E119" s="7"/>
      <c r="F119" s="8"/>
      <c r="G119" s="9">
        <v>52</v>
      </c>
      <c r="H119" s="10">
        <v>53031149101</v>
      </c>
      <c r="I119" s="9" t="s">
        <v>757</v>
      </c>
      <c r="J119" s="9"/>
      <c r="K119" s="11"/>
      <c r="L119" s="12" t="s">
        <v>166</v>
      </c>
      <c r="M119" s="12" t="s">
        <v>167</v>
      </c>
      <c r="N119" s="12" t="s">
        <v>168</v>
      </c>
      <c r="O119" s="9">
        <v>5501.3</v>
      </c>
      <c r="P119" s="9">
        <v>3</v>
      </c>
      <c r="Q119" s="13" t="str">
        <f>VLOOKUP(O119, '[1]لیست محصولات 1402'!B:C,2,0)</f>
        <v>ورتکس | Vortex</v>
      </c>
      <c r="R119" s="9"/>
      <c r="S119" s="12">
        <f>VLOOKUP(O119, '[1]لیست محصولات 1402'!B:F,5,0)</f>
        <v>4000</v>
      </c>
      <c r="T119" s="14">
        <f>VLOOKUP(O119, '[3]لیست محصولات اردیبهشت ۱۴۰۳'!B:G,6,0)</f>
        <v>51200000</v>
      </c>
      <c r="U119" s="15"/>
      <c r="V119" s="16">
        <f t="shared" si="8"/>
        <v>0</v>
      </c>
      <c r="W119" s="12">
        <f t="shared" si="9"/>
        <v>3</v>
      </c>
      <c r="X119" s="14">
        <f t="shared" si="10"/>
        <v>153600000</v>
      </c>
      <c r="Y119" s="17"/>
      <c r="Z119" s="14">
        <f t="shared" si="11"/>
        <v>153600000</v>
      </c>
      <c r="AA119" s="18" t="s">
        <v>78</v>
      </c>
      <c r="AB119" s="13" t="s">
        <v>169</v>
      </c>
      <c r="AC119" s="19" t="s">
        <v>170</v>
      </c>
      <c r="AD119" s="20"/>
      <c r="AE119" s="19"/>
      <c r="AF119" s="21"/>
      <c r="AG119" s="22" t="str">
        <f t="shared" si="12"/>
        <v>TRUE</v>
      </c>
      <c r="AH119" s="23" t="str">
        <f t="shared" si="13"/>
        <v>تهران بزرگراه حقانى بلوار كتابخانه ملى ضلع جنوبى پرديس تئاتر موسيقى کافه کُر - فهیمه قدم یاری 09124431359</v>
      </c>
    </row>
    <row r="120" spans="1:34" ht="22.35" customHeight="1">
      <c r="A120" s="7"/>
      <c r="B120" s="7"/>
      <c r="C120" s="7"/>
      <c r="D120" s="7"/>
      <c r="E120" s="7"/>
      <c r="F120" s="8"/>
      <c r="G120" s="167">
        <v>53</v>
      </c>
      <c r="H120" s="169"/>
      <c r="I120" s="167" t="s">
        <v>757</v>
      </c>
      <c r="J120" s="9"/>
      <c r="K120" s="11"/>
      <c r="L120" s="159" t="s">
        <v>217</v>
      </c>
      <c r="M120" s="159" t="s">
        <v>218</v>
      </c>
      <c r="N120" s="159" t="s">
        <v>219</v>
      </c>
      <c r="O120" s="9">
        <v>1127.0999999999999</v>
      </c>
      <c r="P120" s="9">
        <v>2</v>
      </c>
      <c r="Q120" s="13" t="str">
        <f>VLOOKUP(O120, '[1]لیست محصولات 1402'!B:C,2,0)</f>
        <v>سولداد | Soledad</v>
      </c>
      <c r="R120" s="9"/>
      <c r="S120" s="12">
        <f>VLOOKUP(O120, '[1]لیست محصولات 1402'!B:F,5,0)</f>
        <v>80</v>
      </c>
      <c r="T120" s="14">
        <f>VLOOKUP(O120, '[3]لیست محصولات اردیبهشت ۱۴۰۳'!B:G,6,0)</f>
        <v>4900000</v>
      </c>
      <c r="U120" s="15"/>
      <c r="V120" s="16">
        <f t="shared" si="8"/>
        <v>0</v>
      </c>
      <c r="W120" s="12">
        <f t="shared" si="9"/>
        <v>2</v>
      </c>
      <c r="X120" s="14">
        <f t="shared" si="10"/>
        <v>9800000</v>
      </c>
      <c r="Y120" s="17"/>
      <c r="Z120" s="14">
        <f t="shared" si="11"/>
        <v>9800000</v>
      </c>
      <c r="AA120" s="151" t="s">
        <v>78</v>
      </c>
      <c r="AB120" s="153" t="s">
        <v>885</v>
      </c>
      <c r="AC120" s="155" t="s">
        <v>222</v>
      </c>
      <c r="AD120" s="157"/>
      <c r="AE120" s="19"/>
      <c r="AF120" s="21"/>
      <c r="AG120" s="22" t="str">
        <f t="shared" si="12"/>
        <v>TRUE</v>
      </c>
      <c r="AH120" s="23" t="str">
        <f t="shared" si="13"/>
        <v>تهران نياوران، دزاشيب، خيابان عليرضا افشار، پلاك 10- کافه فوکاچا - امیرحسین قزلباش 09127891169</v>
      </c>
    </row>
    <row r="121" spans="1:34" ht="22.35" customHeight="1">
      <c r="A121" s="7"/>
      <c r="B121" s="7"/>
      <c r="C121" s="7"/>
      <c r="D121" s="7"/>
      <c r="E121" s="7"/>
      <c r="F121" s="8"/>
      <c r="G121" s="173"/>
      <c r="H121" s="179"/>
      <c r="I121" s="173"/>
      <c r="J121" s="9"/>
      <c r="K121" s="11"/>
      <c r="L121" s="178"/>
      <c r="M121" s="178"/>
      <c r="N121" s="178"/>
      <c r="O121" s="9">
        <v>3326.1</v>
      </c>
      <c r="P121" s="9">
        <v>2</v>
      </c>
      <c r="Q121" s="13" t="str">
        <f>VLOOKUP(O121, '[1]لیست محصولات 1402'!B:C,2,0)</f>
        <v>میاگروس | Milagros</v>
      </c>
      <c r="R121" s="9"/>
      <c r="S121" s="12">
        <f>VLOOKUP(O121, '[1]لیست محصولات 1402'!B:F,5,0)</f>
        <v>150</v>
      </c>
      <c r="T121" s="14">
        <f>VLOOKUP(O121, '[3]لیست محصولات اردیبهشت ۱۴۰۳'!B:G,6,0)</f>
        <v>3750000</v>
      </c>
      <c r="U121" s="15"/>
      <c r="V121" s="16">
        <f t="shared" si="8"/>
        <v>0</v>
      </c>
      <c r="W121" s="12">
        <f t="shared" si="9"/>
        <v>2</v>
      </c>
      <c r="X121" s="14">
        <f t="shared" si="10"/>
        <v>7500000</v>
      </c>
      <c r="Y121" s="17"/>
      <c r="Z121" s="14">
        <f t="shared" si="11"/>
        <v>7500000</v>
      </c>
      <c r="AA121" s="177"/>
      <c r="AB121" s="176"/>
      <c r="AC121" s="175"/>
      <c r="AD121" s="174"/>
      <c r="AE121" s="19"/>
      <c r="AF121" s="21"/>
      <c r="AG121" s="22" t="str">
        <f t="shared" si="12"/>
        <v>TRUE</v>
      </c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73"/>
      <c r="H122" s="179"/>
      <c r="I122" s="173"/>
      <c r="J122" s="9"/>
      <c r="K122" s="11"/>
      <c r="L122" s="178"/>
      <c r="M122" s="178"/>
      <c r="N122" s="178"/>
      <c r="O122" s="9">
        <v>3325.1</v>
      </c>
      <c r="P122" s="9">
        <v>3</v>
      </c>
      <c r="Q122" s="13" t="str">
        <f>VLOOKUP(O122, '[1]لیست محصولات 1402'!B:C,2,0)</f>
        <v>راتناگری | Ratnagiri</v>
      </c>
      <c r="R122" s="9"/>
      <c r="S122" s="12">
        <f>VLOOKUP(O122, '[1]لیست محصولات 1402'!B:F,5,0)</f>
        <v>150</v>
      </c>
      <c r="T122" s="14">
        <f>VLOOKUP(O122, '[3]لیست محصولات اردیبهشت ۱۴۰۳'!B:G,6,0)</f>
        <v>4250000</v>
      </c>
      <c r="U122" s="15"/>
      <c r="V122" s="16">
        <f t="shared" si="8"/>
        <v>0</v>
      </c>
      <c r="W122" s="12">
        <f t="shared" si="9"/>
        <v>3</v>
      </c>
      <c r="X122" s="14">
        <f t="shared" si="10"/>
        <v>12750000</v>
      </c>
      <c r="Y122" s="17"/>
      <c r="Z122" s="14">
        <f t="shared" si="11"/>
        <v>12750000</v>
      </c>
      <c r="AA122" s="177"/>
      <c r="AB122" s="176"/>
      <c r="AC122" s="175"/>
      <c r="AD122" s="174"/>
      <c r="AE122" s="19"/>
      <c r="AF122" s="21"/>
      <c r="AG122" s="22" t="str">
        <f t="shared" si="12"/>
        <v>TRUE</v>
      </c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68"/>
      <c r="H123" s="170"/>
      <c r="I123" s="168"/>
      <c r="J123" s="9"/>
      <c r="K123" s="11"/>
      <c r="L123" s="160"/>
      <c r="M123" s="160"/>
      <c r="N123" s="160"/>
      <c r="O123" s="9">
        <v>5518.3</v>
      </c>
      <c r="P123" s="9">
        <v>1</v>
      </c>
      <c r="Q123" s="13" t="str">
        <f>VLOOKUP(O123, '[1]لیست محصولات 1402'!B:C,2,0)</f>
        <v>هوآنکایو | Peru Huancayo</v>
      </c>
      <c r="R123" s="9"/>
      <c r="S123" s="12">
        <f>VLOOKUP(O123, '[1]لیست محصولات 1402'!B:F,5,0)</f>
        <v>4000</v>
      </c>
      <c r="T123" s="14">
        <f>VLOOKUP(O123, '[3]لیست محصولات اردیبهشت ۱۴۰۳'!B:G,6,0)</f>
        <v>51600000</v>
      </c>
      <c r="U123" s="15"/>
      <c r="V123" s="16">
        <f t="shared" si="8"/>
        <v>0</v>
      </c>
      <c r="W123" s="12">
        <f t="shared" si="9"/>
        <v>1</v>
      </c>
      <c r="X123" s="14">
        <f t="shared" si="10"/>
        <v>51600000</v>
      </c>
      <c r="Y123" s="17"/>
      <c r="Z123" s="14">
        <f t="shared" si="11"/>
        <v>51600000</v>
      </c>
      <c r="AA123" s="152"/>
      <c r="AB123" s="154"/>
      <c r="AC123" s="156"/>
      <c r="AD123" s="158"/>
      <c r="AE123" s="19"/>
      <c r="AF123" s="21"/>
      <c r="AG123" s="22" t="str">
        <f t="shared" si="12"/>
        <v>TRUE</v>
      </c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>
        <v>54</v>
      </c>
      <c r="H124" s="10" t="s">
        <v>70</v>
      </c>
      <c r="I124" s="9" t="s">
        <v>912</v>
      </c>
      <c r="J124" s="9"/>
      <c r="K124" s="11"/>
      <c r="L124" s="12" t="s">
        <v>971</v>
      </c>
      <c r="M124" s="12" t="s">
        <v>972</v>
      </c>
      <c r="N124" s="12" t="s">
        <v>336</v>
      </c>
      <c r="O124" s="9">
        <v>3326.1</v>
      </c>
      <c r="P124" s="9">
        <v>1</v>
      </c>
      <c r="Q124" s="13" t="str">
        <f>VLOOKUP(O124, '[1]لیست محصولات 1402'!B:C,2,0)</f>
        <v>میاگروس | Milagros</v>
      </c>
      <c r="R124" s="9"/>
      <c r="S124" s="12">
        <f>VLOOKUP(O124, '[1]لیست محصولات 1402'!B:F,5,0)</f>
        <v>150</v>
      </c>
      <c r="T124" s="14">
        <f>VLOOKUP(O124, '[3]لیست محصولات اردیبهشت ۱۴۰۳'!B:G,6,0)</f>
        <v>3750000</v>
      </c>
      <c r="U124" s="15"/>
      <c r="V124" s="16">
        <f t="shared" si="8"/>
        <v>0</v>
      </c>
      <c r="W124" s="12">
        <f t="shared" si="9"/>
        <v>1</v>
      </c>
      <c r="X124" s="14">
        <f t="shared" si="10"/>
        <v>3750000</v>
      </c>
      <c r="Y124" s="17"/>
      <c r="Z124" s="14">
        <f t="shared" si="11"/>
        <v>3750000</v>
      </c>
      <c r="AA124" s="18"/>
      <c r="AB124" s="13"/>
      <c r="AC124" s="19"/>
      <c r="AD124" s="20"/>
      <c r="AE124" s="19"/>
      <c r="AF124" s="21"/>
      <c r="AG124" s="22" t="str">
        <f t="shared" si="12"/>
        <v>TRUE</v>
      </c>
      <c r="AH124" s="23" t="str">
        <f t="shared" si="13"/>
        <v xml:space="preserve">  (پرسنل) - رامتین حضرتی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10</v>
      </c>
      <c r="AI241" s="56">
        <f t="shared" si="19"/>
        <v>0</v>
      </c>
      <c r="AJ241" s="57">
        <f t="shared" ref="AJ241:AJ264" si="27">AH241-AI241</f>
        <v>10</v>
      </c>
      <c r="AK241" s="58">
        <f>AH241*AG241/1000</f>
        <v>7.5</v>
      </c>
      <c r="AL241" s="59">
        <f>AO241+AQ241-[2]Sheet1!$AH242</f>
        <v>0</v>
      </c>
      <c r="AM241" s="59">
        <f t="shared" si="25"/>
        <v>-10</v>
      </c>
      <c r="AN241" s="58">
        <f t="shared" si="21"/>
        <v>0</v>
      </c>
      <c r="AO241" s="59"/>
      <c r="AP241" s="58">
        <f t="shared" si="22"/>
        <v>-7.5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30</v>
      </c>
      <c r="AI242" s="56">
        <f t="shared" si="19"/>
        <v>0</v>
      </c>
      <c r="AJ242" s="57">
        <f t="shared" si="27"/>
        <v>30</v>
      </c>
      <c r="AK242" s="58">
        <f t="shared" ref="AK242:AK267" si="28">AH242*AG242/1000</f>
        <v>120</v>
      </c>
      <c r="AL242" s="59">
        <f>AO242+AQ242-[2]Sheet1!$AH243</f>
        <v>0</v>
      </c>
      <c r="AM242" s="59">
        <f t="shared" si="25"/>
        <v>-30</v>
      </c>
      <c r="AN242" s="58">
        <f t="shared" si="21"/>
        <v>0</v>
      </c>
      <c r="AO242" s="59"/>
      <c r="AP242" s="58">
        <f t="shared" si="22"/>
        <v>-120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2</v>
      </c>
      <c r="AI251" s="56">
        <f t="shared" si="19"/>
        <v>0</v>
      </c>
      <c r="AJ251" s="57">
        <f t="shared" si="27"/>
        <v>2</v>
      </c>
      <c r="AK251" s="58">
        <f t="shared" si="28"/>
        <v>0.3</v>
      </c>
      <c r="AL251" s="59">
        <f>AO251+AQ251-[2]Sheet1!$AH252</f>
        <v>0</v>
      </c>
      <c r="AM251" s="59">
        <f t="shared" si="25"/>
        <v>-2</v>
      </c>
      <c r="AN251" s="58">
        <f t="shared" si="21"/>
        <v>0</v>
      </c>
      <c r="AO251" s="59"/>
      <c r="AP251" s="58">
        <f t="shared" si="22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17</v>
      </c>
      <c r="AI252" s="56">
        <f t="shared" si="19"/>
        <v>0</v>
      </c>
      <c r="AJ252" s="57">
        <f t="shared" si="27"/>
        <v>17</v>
      </c>
      <c r="AK252" s="58">
        <f t="shared" si="28"/>
        <v>12.75</v>
      </c>
      <c r="AL252" s="59">
        <f>AO252+AQ252-[2]Sheet1!$AH253</f>
        <v>0</v>
      </c>
      <c r="AM252" s="59">
        <f t="shared" si="25"/>
        <v>-17</v>
      </c>
      <c r="AN252" s="58">
        <f t="shared" si="21"/>
        <v>0</v>
      </c>
      <c r="AO252" s="59"/>
      <c r="AP252" s="58">
        <f t="shared" si="22"/>
        <v>-12.75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20</v>
      </c>
      <c r="AI253" s="56">
        <f t="shared" si="19"/>
        <v>0</v>
      </c>
      <c r="AJ253" s="57">
        <f t="shared" si="27"/>
        <v>20</v>
      </c>
      <c r="AK253" s="58">
        <f t="shared" si="28"/>
        <v>3</v>
      </c>
      <c r="AL253" s="59">
        <f>AO253+AQ253-[2]Sheet1!$AH254</f>
        <v>0</v>
      </c>
      <c r="AM253" s="59">
        <f t="shared" si="25"/>
        <v>-20</v>
      </c>
      <c r="AN253" s="58">
        <f t="shared" si="21"/>
        <v>0</v>
      </c>
      <c r="AO253" s="59"/>
      <c r="AP253" s="58">
        <f t="shared" si="22"/>
        <v>-3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AO254+AQ254-[2]Sheet1!$AH255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13</v>
      </c>
      <c r="AI259" s="56">
        <f t="shared" si="19"/>
        <v>0</v>
      </c>
      <c r="AJ259" s="57">
        <f t="shared" si="27"/>
        <v>13</v>
      </c>
      <c r="AK259" s="58">
        <f t="shared" si="28"/>
        <v>1.95</v>
      </c>
      <c r="AL259" s="59">
        <f>AO259+AQ259-[2]Sheet1!$AH260</f>
        <v>0</v>
      </c>
      <c r="AM259" s="59">
        <f t="shared" si="25"/>
        <v>-13</v>
      </c>
      <c r="AN259" s="58">
        <f t="shared" si="21"/>
        <v>0</v>
      </c>
      <c r="AO259" s="59"/>
      <c r="AP259" s="58">
        <f t="shared" si="22"/>
        <v>-1.95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13</v>
      </c>
      <c r="AI260" s="56">
        <f t="shared" si="19"/>
        <v>0</v>
      </c>
      <c r="AJ260" s="57">
        <f t="shared" si="27"/>
        <v>13</v>
      </c>
      <c r="AK260" s="58">
        <f t="shared" si="28"/>
        <v>9.75</v>
      </c>
      <c r="AL260" s="59">
        <f>AO260+AQ260-[2]Sheet1!$AH261</f>
        <v>0</v>
      </c>
      <c r="AM260" s="59">
        <f t="shared" si="25"/>
        <v>-13</v>
      </c>
      <c r="AN260" s="58">
        <f t="shared" si="21"/>
        <v>0</v>
      </c>
      <c r="AO260" s="59"/>
      <c r="AP260" s="58">
        <f t="shared" si="22"/>
        <v>-9.75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5</v>
      </c>
      <c r="AI261" s="56">
        <f t="shared" si="19"/>
        <v>0</v>
      </c>
      <c r="AJ261" s="57">
        <f t="shared" si="27"/>
        <v>5</v>
      </c>
      <c r="AK261" s="58">
        <f t="shared" si="28"/>
        <v>20</v>
      </c>
      <c r="AL261" s="59">
        <f>AO261+AQ261-[2]Sheet1!$AH262</f>
        <v>0</v>
      </c>
      <c r="AM261" s="59">
        <f t="shared" si="25"/>
        <v>-5</v>
      </c>
      <c r="AN261" s="58">
        <f t="shared" si="21"/>
        <v>0</v>
      </c>
      <c r="AO261" s="59"/>
      <c r="AP261" s="58">
        <f t="shared" si="22"/>
        <v>-20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290">
    <mergeCell ref="AD3:AD7"/>
    <mergeCell ref="AC3:AC7"/>
    <mergeCell ref="AB3:AB7"/>
    <mergeCell ref="AA3:AA7"/>
    <mergeCell ref="AE3:AE7"/>
    <mergeCell ref="A1:B1"/>
    <mergeCell ref="C1:D1"/>
    <mergeCell ref="E1:F1"/>
    <mergeCell ref="U1:V1"/>
    <mergeCell ref="G3:G7"/>
    <mergeCell ref="H3:H7"/>
    <mergeCell ref="I3:I7"/>
    <mergeCell ref="L3:L7"/>
    <mergeCell ref="M3:M7"/>
    <mergeCell ref="N3:N7"/>
    <mergeCell ref="N9:N13"/>
    <mergeCell ref="AC9:AC13"/>
    <mergeCell ref="AD9:AD13"/>
    <mergeCell ref="AB9:AB13"/>
    <mergeCell ref="AA9:AA13"/>
    <mergeCell ref="G9:G13"/>
    <mergeCell ref="H9:H13"/>
    <mergeCell ref="I9:I13"/>
    <mergeCell ref="L9:L13"/>
    <mergeCell ref="M9:M13"/>
    <mergeCell ref="G15:G17"/>
    <mergeCell ref="AD15:AD17"/>
    <mergeCell ref="AC15:AC17"/>
    <mergeCell ref="AB15:AB17"/>
    <mergeCell ref="AA15:AA17"/>
    <mergeCell ref="N15:N17"/>
    <mergeCell ref="M15:M17"/>
    <mergeCell ref="L15:L17"/>
    <mergeCell ref="I15:I17"/>
    <mergeCell ref="H15:H17"/>
    <mergeCell ref="G21:G23"/>
    <mergeCell ref="AC21:AC23"/>
    <mergeCell ref="AD21:AD23"/>
    <mergeCell ref="AB21:AB23"/>
    <mergeCell ref="AA21:AA23"/>
    <mergeCell ref="N21:N23"/>
    <mergeCell ref="M21:M23"/>
    <mergeCell ref="L21:L23"/>
    <mergeCell ref="I21:I23"/>
    <mergeCell ref="H21:H23"/>
    <mergeCell ref="G24:G26"/>
    <mergeCell ref="AD24:AD26"/>
    <mergeCell ref="AC24:AC26"/>
    <mergeCell ref="AB24:AB26"/>
    <mergeCell ref="AA24:AA26"/>
    <mergeCell ref="N24:N26"/>
    <mergeCell ref="M24:M26"/>
    <mergeCell ref="L24:L26"/>
    <mergeCell ref="I24:I26"/>
    <mergeCell ref="H24:H26"/>
    <mergeCell ref="G27:G28"/>
    <mergeCell ref="AC27:AC28"/>
    <mergeCell ref="AD27:AD28"/>
    <mergeCell ref="AB27:AB28"/>
    <mergeCell ref="AA27:AA28"/>
    <mergeCell ref="N27:N28"/>
    <mergeCell ref="M27:M28"/>
    <mergeCell ref="L27:L28"/>
    <mergeCell ref="I27:I28"/>
    <mergeCell ref="H27:H28"/>
    <mergeCell ref="G34:G35"/>
    <mergeCell ref="AB34:AB35"/>
    <mergeCell ref="AA34:AA35"/>
    <mergeCell ref="AC34:AC35"/>
    <mergeCell ref="AD34:AD35"/>
    <mergeCell ref="N34:N35"/>
    <mergeCell ref="M34:M35"/>
    <mergeCell ref="L34:L35"/>
    <mergeCell ref="I34:I35"/>
    <mergeCell ref="H34:H35"/>
    <mergeCell ref="N36:N41"/>
    <mergeCell ref="AD36:AD41"/>
    <mergeCell ref="AC36:AC41"/>
    <mergeCell ref="AB36:AB41"/>
    <mergeCell ref="AA36:AA41"/>
    <mergeCell ref="G36:G41"/>
    <mergeCell ref="H36:H41"/>
    <mergeCell ref="I36:I41"/>
    <mergeCell ref="L36:L41"/>
    <mergeCell ref="M36:M41"/>
    <mergeCell ref="G46:G48"/>
    <mergeCell ref="AB46:AB48"/>
    <mergeCell ref="AA46:AA48"/>
    <mergeCell ref="AC46:AC48"/>
    <mergeCell ref="AD46:AD48"/>
    <mergeCell ref="N46:N48"/>
    <mergeCell ref="M46:M48"/>
    <mergeCell ref="L46:L48"/>
    <mergeCell ref="I46:I48"/>
    <mergeCell ref="H46:H48"/>
    <mergeCell ref="N49:N54"/>
    <mergeCell ref="AD49:AD54"/>
    <mergeCell ref="AC49:AC54"/>
    <mergeCell ref="AB49:AB54"/>
    <mergeCell ref="AA49:AA54"/>
    <mergeCell ref="G49:G54"/>
    <mergeCell ref="H49:H54"/>
    <mergeCell ref="I49:I54"/>
    <mergeCell ref="L49:L54"/>
    <mergeCell ref="M49:M54"/>
    <mergeCell ref="G55:N55"/>
    <mergeCell ref="AA55:AF55"/>
    <mergeCell ref="N57:N58"/>
    <mergeCell ref="M57:M58"/>
    <mergeCell ref="L57:L58"/>
    <mergeCell ref="I57:I58"/>
    <mergeCell ref="H57:H58"/>
    <mergeCell ref="G57:G58"/>
    <mergeCell ref="AB57:AB58"/>
    <mergeCell ref="AA57:AA58"/>
    <mergeCell ref="AC57:AC58"/>
    <mergeCell ref="AD57:AD58"/>
    <mergeCell ref="G61:G62"/>
    <mergeCell ref="AB61:AB62"/>
    <mergeCell ref="AA61:AA62"/>
    <mergeCell ref="AC61:AC62"/>
    <mergeCell ref="AD61:AD62"/>
    <mergeCell ref="N61:N62"/>
    <mergeCell ref="M61:M62"/>
    <mergeCell ref="L61:L62"/>
    <mergeCell ref="I61:I62"/>
    <mergeCell ref="H61:H62"/>
    <mergeCell ref="AD63:AD66"/>
    <mergeCell ref="AC63:AC66"/>
    <mergeCell ref="AB63:AB66"/>
    <mergeCell ref="AA63:AA66"/>
    <mergeCell ref="G63:G66"/>
    <mergeCell ref="H63:H66"/>
    <mergeCell ref="I63:I66"/>
    <mergeCell ref="L63:L66"/>
    <mergeCell ref="M63:M66"/>
    <mergeCell ref="N63:N66"/>
    <mergeCell ref="N67:N71"/>
    <mergeCell ref="AD67:AD71"/>
    <mergeCell ref="AC67:AC71"/>
    <mergeCell ref="AB67:AB71"/>
    <mergeCell ref="AA67:AA71"/>
    <mergeCell ref="G67:G71"/>
    <mergeCell ref="H67:H71"/>
    <mergeCell ref="I67:I71"/>
    <mergeCell ref="L67:L71"/>
    <mergeCell ref="M67:M71"/>
    <mergeCell ref="G72:G74"/>
    <mergeCell ref="AD72:AD74"/>
    <mergeCell ref="AC72:AC74"/>
    <mergeCell ref="AB72:AB74"/>
    <mergeCell ref="AA72:AA74"/>
    <mergeCell ref="N72:N74"/>
    <mergeCell ref="M72:M74"/>
    <mergeCell ref="L72:L74"/>
    <mergeCell ref="I72:I74"/>
    <mergeCell ref="H72:H74"/>
    <mergeCell ref="G75:G76"/>
    <mergeCell ref="AA75:AA76"/>
    <mergeCell ref="AB75:AB76"/>
    <mergeCell ref="AC75:AC76"/>
    <mergeCell ref="AD75:AD76"/>
    <mergeCell ref="N75:N76"/>
    <mergeCell ref="M75:M76"/>
    <mergeCell ref="L75:L76"/>
    <mergeCell ref="I75:I76"/>
    <mergeCell ref="H75:H76"/>
    <mergeCell ref="G78:G79"/>
    <mergeCell ref="AD78:AD79"/>
    <mergeCell ref="AC78:AC79"/>
    <mergeCell ref="AB78:AB79"/>
    <mergeCell ref="AA78:AA79"/>
    <mergeCell ref="N78:N79"/>
    <mergeCell ref="M78:M79"/>
    <mergeCell ref="L78:L79"/>
    <mergeCell ref="I78:I79"/>
    <mergeCell ref="H78:H79"/>
    <mergeCell ref="G80:G82"/>
    <mergeCell ref="AD80:AD82"/>
    <mergeCell ref="AC80:AC82"/>
    <mergeCell ref="AB80:AB82"/>
    <mergeCell ref="AA80:AA82"/>
    <mergeCell ref="N80:N82"/>
    <mergeCell ref="M80:M82"/>
    <mergeCell ref="L80:L82"/>
    <mergeCell ref="I80:I82"/>
    <mergeCell ref="H80:H82"/>
    <mergeCell ref="M84:M85"/>
    <mergeCell ref="L84:L85"/>
    <mergeCell ref="I84:I85"/>
    <mergeCell ref="H84:H85"/>
    <mergeCell ref="G84:G85"/>
    <mergeCell ref="AD84:AD85"/>
    <mergeCell ref="AC84:AC85"/>
    <mergeCell ref="AB84:AB85"/>
    <mergeCell ref="AA84:AA85"/>
    <mergeCell ref="N84:N85"/>
    <mergeCell ref="G86:G89"/>
    <mergeCell ref="AD86:AD89"/>
    <mergeCell ref="AC86:AC89"/>
    <mergeCell ref="AB86:AB89"/>
    <mergeCell ref="AA86:AA89"/>
    <mergeCell ref="N86:N89"/>
    <mergeCell ref="M86:M89"/>
    <mergeCell ref="L86:L89"/>
    <mergeCell ref="I86:I89"/>
    <mergeCell ref="H86:H89"/>
    <mergeCell ref="N91:N94"/>
    <mergeCell ref="AE91:AE94"/>
    <mergeCell ref="AD91:AD94"/>
    <mergeCell ref="AC91:AC94"/>
    <mergeCell ref="AB91:AB94"/>
    <mergeCell ref="AA91:AA94"/>
    <mergeCell ref="G91:G94"/>
    <mergeCell ref="H91:H94"/>
    <mergeCell ref="I91:I94"/>
    <mergeCell ref="L91:L94"/>
    <mergeCell ref="M91:M94"/>
    <mergeCell ref="G99:G103"/>
    <mergeCell ref="I99:I103"/>
    <mergeCell ref="L99:L103"/>
    <mergeCell ref="M99:M103"/>
    <mergeCell ref="AB96:AB98"/>
    <mergeCell ref="AA96:AA98"/>
    <mergeCell ref="AD96:AD98"/>
    <mergeCell ref="AC96:AC98"/>
    <mergeCell ref="G96:G98"/>
    <mergeCell ref="H96:H98"/>
    <mergeCell ref="I96:I98"/>
    <mergeCell ref="L96:L98"/>
    <mergeCell ref="M96:M98"/>
    <mergeCell ref="N96:N98"/>
    <mergeCell ref="AE99:AE103"/>
    <mergeCell ref="AD104:AD108"/>
    <mergeCell ref="AC104:AC108"/>
    <mergeCell ref="AB104:AB108"/>
    <mergeCell ref="AA104:AA108"/>
    <mergeCell ref="N99:N103"/>
    <mergeCell ref="H102:H103"/>
    <mergeCell ref="H99:H101"/>
    <mergeCell ref="AD99:AD103"/>
    <mergeCell ref="AC99:AC103"/>
    <mergeCell ref="AB99:AB103"/>
    <mergeCell ref="AA99:AA103"/>
    <mergeCell ref="H109:H110"/>
    <mergeCell ref="G109:G110"/>
    <mergeCell ref="AD109:AD110"/>
    <mergeCell ref="AC109:AC110"/>
    <mergeCell ref="AB109:AB110"/>
    <mergeCell ref="AA109:AA110"/>
    <mergeCell ref="N104:N108"/>
    <mergeCell ref="N109:N110"/>
    <mergeCell ref="M109:M110"/>
    <mergeCell ref="L109:L110"/>
    <mergeCell ref="I109:I110"/>
    <mergeCell ref="G104:G108"/>
    <mergeCell ref="H104:H108"/>
    <mergeCell ref="I104:I108"/>
    <mergeCell ref="L104:L108"/>
    <mergeCell ref="M104:M108"/>
    <mergeCell ref="AD111:AD114"/>
    <mergeCell ref="AC111:AC114"/>
    <mergeCell ref="AB111:AB114"/>
    <mergeCell ref="AA111:AA114"/>
    <mergeCell ref="G111:G114"/>
    <mergeCell ref="H111:H114"/>
    <mergeCell ref="I111:I114"/>
    <mergeCell ref="L111:L114"/>
    <mergeCell ref="M111:M114"/>
    <mergeCell ref="N111:N114"/>
    <mergeCell ref="G115:G116"/>
    <mergeCell ref="AD115:AD116"/>
    <mergeCell ref="AC115:AC116"/>
    <mergeCell ref="AB115:AB116"/>
    <mergeCell ref="AA115:AA116"/>
    <mergeCell ref="N115:N116"/>
    <mergeCell ref="M115:M116"/>
    <mergeCell ref="L115:L116"/>
    <mergeCell ref="I115:I116"/>
    <mergeCell ref="H115:H116"/>
    <mergeCell ref="G120:G123"/>
    <mergeCell ref="AD120:AD123"/>
    <mergeCell ref="AC120:AC123"/>
    <mergeCell ref="AB120:AB123"/>
    <mergeCell ref="AA120:AA123"/>
    <mergeCell ref="N120:N123"/>
    <mergeCell ref="M120:M123"/>
    <mergeCell ref="L120:L123"/>
    <mergeCell ref="I120:I123"/>
    <mergeCell ref="H120:H123"/>
  </mergeCells>
  <conditionalFormatting sqref="G2:J3 AD2:AD3 Z2:Z200 J4:J54 AD8:AD9 G14:I15 AD14:AD15 G18:I21 AD18:AD21 G24:I24 AD24 G27:I27 AD27 G29:I34 AD29:AD34 G36:I36 AD36 G42:I46 AD42:AD46 G49:I49 AD49 G56:J57 AD56:AD57 J58 G59:J61 AD59:AD61 J62 G63:J63 AD63 J64:J66 G67:J67 AD67 J68:J71 G72:J72 AD72 J73:J74 G75:J75 AD75 J76 G77:J78 AD77:AD78 J79 G80:J80 AD80 J81:J82 G83:J84 AD83:AD84 J85 G86:J86 AD86 J87:J89 G90:J91 AD90:AD91 J92:J94 G95:J96 AD95:AD96 J97:J98 G99:J99 AD99 J100:J103 G104:J104 AD104 J105:J108 G109:J109 AD109 J110 G111:J111 AD111 J112:J114 G115:J115 AD115 J116 G117:J120 AD117:AD120 J121:J123 G124:J200 AD124:AD200">
    <cfRule type="expression" dxfId="150" priority="63">
      <formula>$A2</formula>
    </cfRule>
    <cfRule type="expression" dxfId="149" priority="65">
      <formula>$E2</formula>
    </cfRule>
  </conditionalFormatting>
  <conditionalFormatting sqref="K2:Z2 G2:J3 AA2:AF3 Q3:Z200 J4:J54 AA8:AF9 G14:I15 AA14:AF15 G18:I21 AA18:AF21 G24:I24 AA24:AF24 G27:I27 AA27:AF27 G29:I34 AA29:AF34 G36:I36 AA36:AF36 G42:I46 AA42:AF46 G49:I49 AA49:AF49 G56:P57 AA56:AF57 J58:K58 G59:P61 AA59:AF61 J62:K62 G63:P63 AA63:AF63 J64:K66 G67:P67 AA67:AF67 J68:K71 G72:P72 AA72:AF72 J73:K74 G75:P75 AA75:AF75 J76:K76 G77:P78 AA77:AF78 J79:K79 G80:P80 AA80:AF80 J81:K82 G83:P84 AA83:AF84 J85:K85 G86:P86 AA86:AF86 J87:K89 G90:P91 AA90:AF91 J92:K94 G95:P96 AA95:AF96 J97:K98 G99:P99 AA99:AF99 J100:K103 G104:P104 AA104:AF104 J105:K108 G109:P109 AA109:AF109 J110:K110 G111:P111 AA111:AF111 J112:K114 G115:P115 AA115:AF115 J116:K116 G117:P120 AA117:AF120 J121:K123 G124:P200 AA124:AF200 K3:Q3 AF4:AF7 K4:K13 O4:P13 H8:H9 AE10:AF13 K14:P15 K16:K17 O16:P17 AE16:AF17 K18:P21 K22:K23 O22:P23 AE22:AF23 K24:P24 K25:K26 O25:P26 AE25:AF26 K27:P27 K28 O28:P28 AE28:AF28 K29:P34 K35 O35:P35 AE35:AF35 K36:P36 K37:K41 O37:P41 AE37:AF41 K42:P46 K47:K48 O47:P48 AE47:AF48 K49:P49 K50:K54 AE50:AF54 O50:P55 G55 AA55 O58:P58 AE58:AF58 O62:P62 AE62:AF62 O64:P66 AE64:AF66 O68:P71 AE68:AF71 O73:P74 AE73:AF74 O76:P76 AE76:AF76 O79:P79 AE79:AF79 O81:P82 AE81:AF82 O85:P85 AE85:AF85 O87:P89 AE87:AF89 O92:P94 AF92:AF94 O97:P98 AE97:AF98 O100:P103 AF100:AF103 O105:P108 AE105:AF108 O110:P110 AE110:AF110 O112:P114 AE112:AF114 O116:P116 AE116:AF116 O121:P123 AE121:AF123">
    <cfRule type="expression" dxfId="148" priority="64">
      <formula>$C2</formula>
    </cfRule>
  </conditionalFormatting>
  <conditionalFormatting sqref="W2:W200">
    <cfRule type="expression" dxfId="14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{D1DBEC49-EE76-4390-829E-824E4A7B00F1}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{DDD4141F-C89A-4C5C-B054-BC76549050BD}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{A23AC60E-C0ED-49C0-9112-1C880A6FD331}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{FC7F046F-B7CC-4F9C-BEED-E018AAD0B2D7}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{9FD635EF-1AF3-49C8-AB5B-6B6BAB9ACC36}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{BB99421D-D8CD-463A-B990-05A918351F9B}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{18F42C1C-D81C-4317-BE3F-B562E8C3F329}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{BDD08AF4-729B-4918-A600-C1BF6A9C4762}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{F0E4EC7A-DD3E-49A9-89D8-E3B540B0AA08}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{A2ECBA28-9DD9-43A3-A01B-1E6D5EBE0C45}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{B23A648D-817B-49CA-9B88-3719A72CE32B}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{EAF7E8F2-72D7-4826-A1EF-AAC2C4FD6769}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{5CF77CA8-ABD7-4BB8-A2E2-A73F8232301C}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{6CE64C3E-D653-4002-9A4C-A79149231949}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{9F505369-9B27-4792-93C5-B9CAAE1D66ED}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{235E9CD1-C1F2-489A-A489-8BEE34373D3C}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{6D50C335-73C7-48A7-AC97-F45F2E166908}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{392B4BCA-CB54-40FC-B734-9085941E9FC9}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{098529D2-A33F-4ACF-8A32-6BFA02D8A2C4}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{4D456DDF-3B9E-443D-A2E4-E1DB65A3CBF3}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{6BA1F10B-9C28-4728-87D4-6D3BFCBFB77F}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{430B0E6E-25F0-4AD0-AC5E-514A71C3DF8C}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{F36AE30D-DFE4-489D-AEFA-1B3DC86C6FA1}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{17F282A4-FD9B-4CC9-8177-F57CF5C533E7}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{27B937AB-163D-47DB-B633-1BBD8E28F092}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{3E1F14A3-FDEF-4071-A83B-AEFE45259A72}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{F8A499B6-2174-4864-A4E8-9875241DAB06}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{E6E0AE8A-C7D7-4582-A6D3-3874DCA9A781}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{88390104-4C7F-4FAD-A941-FE232F5EFC98}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{2B23455F-CDAD-497B-A66A-6E719992280D}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{91E79F1E-2AA4-40C0-9423-B71DAEDD0CD9}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{ECA11FDD-295C-4811-868F-58B98EEA8E50}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{E410139F-5334-443D-922D-1BCD60AF5603}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{C42DE0C5-64F6-4E9E-A36F-C5B64A444723}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{3D6699D8-4CA5-47DD-8A4B-C7D5375BDFC7}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{8FD37436-E6FC-4A04-B71A-14EF332928AA}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{4276234E-5DF4-414A-9C6D-F70915A02638}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{75DD0769-EF2C-451E-937B-ADDBE5F7FEF6}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{DDDF81DC-AFFD-4082-A49D-5816EE66A152}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{599FC230-582D-43DD-AFA2-CDFB1CEE190D}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{939BED48-88A6-4DC3-A455-85ECF68CE4FE}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{DE74E2B5-919D-497E-BAE0-41D1D7DB1EA9}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{06C177D9-7AAD-4652-B7E6-9E831692A19D}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{A2942494-4EF7-40F6-BF57-C06E7FE90BEE}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{053ECA00-CA20-4372-9B81-BEDC3F33E773}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{261D15C9-C74C-43E6-BB7C-D95F997E5742}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{2B169F2B-7D27-40A2-8E33-38D25E64A646}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{C1DE2F87-EAB0-4F52-911C-BED3B3FEC32C}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{41133E09-A704-4535-B911-043CD7009F78}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{E886310F-EFAD-44A4-8327-5829AC3D9A71}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{EED74F34-20C2-4745-A6C8-F9B3ADE54070}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{7E0017B7-8530-4C50-B4C9-E2A4F3B1CE2D}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{770CB0B7-F1B6-4EDA-BE58-BD9BDE0F7336}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{C1B081E5-4A31-4075-A282-EB4B24F6F063}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{FE6B1145-996F-4964-A9E0-36C369E94880}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{799CDD29-83BD-4DDB-AB1C-9786CEA27F6D}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{CBCFD3EE-7910-4435-BE06-DAC6FB142A51}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{0CD97864-6A09-4D40-905D-8EDB4010C7E8}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{D702ACCA-A1D1-493B-ACC0-2BB844A94EFB}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{F4A9987E-B122-4A0C-B4E9-FC41A5E750BE}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{928A1FB4-ABDF-472F-9B72-0BFC4398AC10}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DBEC49-EE76-4390-829E-824E4A7B00F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DD4141F-C89A-4C5C-B054-BC76549050BD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23AC60E-C0ED-49C0-9112-1C880A6FD33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C7F046F-B7CC-4F9C-BEED-E018AAD0B2D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FD635EF-1AF3-49C8-AB5B-6B6BAB9ACC3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B99421D-D8CD-463A-B990-05A918351F9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8F42C1C-D81C-4317-BE3F-B562E8C3F32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DD08AF4-729B-4918-A600-C1BF6A9C476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0E4EC7A-DD3E-49A9-89D8-E3B540B0AA0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2ECBA28-9DD9-43A3-A01B-1E6D5EBE0C4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23A648D-817B-49CA-9B88-3719A72CE32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AF7E8F2-72D7-4826-A1EF-AAC2C4FD676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CF77CA8-ABD7-4BB8-A2E2-A73F8232301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E64C3E-D653-4002-9A4C-A79149231949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F505369-9B27-4792-93C5-B9CAAE1D66E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35E9CD1-C1F2-489A-A489-8BEE34373D3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D50C335-73C7-48A7-AC97-F45F2E16690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92B4BCA-CB54-40FC-B734-9085941E9FC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98529D2-A33F-4ACF-8A32-6BFA02D8A2C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D456DDF-3B9E-443D-A2E4-E1DB65A3CBF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BA1F10B-9C28-4728-87D4-6D3BFCBFB77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30B0E6E-25F0-4AD0-AC5E-514A71C3DF8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36AE30D-DFE4-489D-AEFA-1B3DC86C6FA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7F282A4-FD9B-4CC9-8177-F57CF5C533E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7B937AB-163D-47DB-B633-1BBD8E28F09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E1F14A3-FDEF-4071-A83B-AEFE45259A7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F8A499B6-2174-4864-A4E8-9875241DAB0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6E0AE8A-C7D7-4582-A6D3-3874DCA9A78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8390104-4C7F-4FAD-A941-FE232F5EFC9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2B23455F-CDAD-497B-A66A-6E719992280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1E79F1E-2AA4-40C0-9423-B71DAEDD0CD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CA11FDD-295C-4811-868F-58B98EEA8E5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410139F-5334-443D-922D-1BCD60AF560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42DE0C5-64F6-4E9E-A36F-C5B64A44472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D6699D8-4CA5-47DD-8A4B-C7D5375BDFC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FD37436-E6FC-4A04-B71A-14EF332928A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276234E-5DF4-414A-9C6D-F70915A0263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5DD0769-EF2C-451E-937B-ADDBE5F7FEF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DF81DC-AFFD-4082-A49D-5816EE66A15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99FC230-582D-43DD-AFA2-CDFB1CEE190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39BED48-88A6-4DC3-A455-85ECF68CE4F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E74E2B5-919D-497E-BAE0-41D1D7DB1EA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6C177D9-7AAD-4652-B7E6-9E831692A19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2942494-4EF7-40F6-BF57-C06E7FE90BE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53ECA00-CA20-4372-9B81-BEDC3F33E77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61D15C9-C74C-43E6-BB7C-D95F997E574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B169F2B-7D27-40A2-8E33-38D25E64A64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1DE2F87-EAB0-4F52-911C-BED3B3FEC32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1133E09-A704-4535-B911-043CD7009F7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886310F-EFAD-44A4-8327-5829AC3D9A7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ED74F34-20C2-4745-A6C8-F9B3ADE5407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E0017B7-8530-4C50-B4C9-E2A4F3B1CE2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70CB0B7-F1B6-4EDA-BE58-BD9BDE0F733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1B081E5-4A31-4075-A282-EB4B24F6F06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E6B1145-996F-4964-A9E0-36C369E9488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99CDD29-83BD-4DDB-AB1C-9786CEA27F6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BCFD3EE-7910-4435-BE06-DAC6FB142A5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CD97864-6A09-4D40-905D-8EDB4010C7E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702ACCA-A1D1-493B-ACC0-2BB844A94EF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4A9987E-B122-4A0C-B4E9-FC41A5E750B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28A1FB4-ABDF-472F-9B72-0BFC4398AC1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96B6-76D6-47BF-A293-2F9CA77969FB}">
  <dimension ref="A1:AR267"/>
  <sheetViews>
    <sheetView rightToLeft="1" topLeftCell="AB1" zoomScale="70" zoomScaleNormal="70" workbookViewId="0">
      <selection activeCell="AB10" sqref="AB10:AB1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6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1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3.8867187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06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49">
        <v>1</v>
      </c>
      <c r="H2" s="161">
        <v>53034249401</v>
      </c>
      <c r="I2" s="149" t="s">
        <v>757</v>
      </c>
      <c r="J2" s="9"/>
      <c r="K2" s="11" t="str">
        <f t="shared" ref="K2:K65" ca="1" si="0">IF(C2, TODAY(), "" )</f>
        <v/>
      </c>
      <c r="L2" s="159" t="s">
        <v>865</v>
      </c>
      <c r="M2" s="159" t="s">
        <v>2123</v>
      </c>
      <c r="N2" s="159" t="s">
        <v>866</v>
      </c>
      <c r="O2" s="9">
        <v>1125.3</v>
      </c>
      <c r="P2" s="9">
        <v>1</v>
      </c>
      <c r="Q2" s="13" t="str">
        <f>VLOOKUP(O2, '[3]لیست محصولات اردیبهشت ۱۴۰۳'!B:C,2,0)</f>
        <v>بنجامین دیانوس | Benjamin De Dianous</v>
      </c>
      <c r="R2" s="9"/>
      <c r="S2" s="12">
        <f>VLOOKUP(O2, '[3]لیست محصولات اردیبهشت ۱۴۰۳'!B:F,5,0)</f>
        <v>40</v>
      </c>
      <c r="T2" s="14">
        <f>VLOOKUP(O2, '[3]لیست محصولات اردیبهشت ۱۴۰۳'!B:G,6,0)</f>
        <v>5600000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5600000</v>
      </c>
      <c r="Y2" s="17"/>
      <c r="Z2" s="14">
        <f t="shared" ref="Z2:Z65" si="4">X2-Y2</f>
        <v>5600000</v>
      </c>
      <c r="AA2" s="151" t="s">
        <v>774</v>
      </c>
      <c r="AB2" s="153" t="s">
        <v>867</v>
      </c>
      <c r="AC2" s="155" t="s">
        <v>868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کردستان سنندج - خیابان سعدی روبروی اتوپویا کافه رستوران هوال - سید محمد چورس 09016251030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0"/>
      <c r="H3" s="181"/>
      <c r="I3" s="180"/>
      <c r="J3" s="9"/>
      <c r="K3" s="11" t="str">
        <f t="shared" ca="1" si="0"/>
        <v/>
      </c>
      <c r="L3" s="178"/>
      <c r="M3" s="178"/>
      <c r="N3" s="178"/>
      <c r="O3" s="9">
        <v>1126.3</v>
      </c>
      <c r="P3" s="9">
        <v>1</v>
      </c>
      <c r="Q3" s="13" t="str">
        <f>VLOOKUP(O3, '[3]لیست محصولات اردیبهشت ۱۴۰۳'!B:C,2,0)</f>
        <v>دبورا نیروانا | Deborah Nirvana</v>
      </c>
      <c r="R3" s="9"/>
      <c r="S3" s="12">
        <f>VLOOKUP(O3, '[3]لیست محصولات اردیبهشت ۱۴۰۳'!B:F,5,0)</f>
        <v>40</v>
      </c>
      <c r="T3" s="14">
        <f>VLOOKUP(O3, '[3]لیست محصولات اردیبهشت ۱۴۰۳'!B:G,6,0)</f>
        <v>8400000</v>
      </c>
      <c r="U3" s="15"/>
      <c r="V3" s="16">
        <f t="shared" si="1"/>
        <v>0</v>
      </c>
      <c r="W3" s="12">
        <f t="shared" si="2"/>
        <v>1</v>
      </c>
      <c r="X3" s="14">
        <f t="shared" si="3"/>
        <v>8400000</v>
      </c>
      <c r="Y3" s="17"/>
      <c r="Z3" s="14">
        <f t="shared" si="4"/>
        <v>8400000</v>
      </c>
      <c r="AA3" s="177"/>
      <c r="AB3" s="176"/>
      <c r="AC3" s="175"/>
      <c r="AD3" s="174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0"/>
      <c r="H4" s="181"/>
      <c r="I4" s="180"/>
      <c r="J4" s="9"/>
      <c r="K4" s="11" t="str">
        <f t="shared" ca="1" si="0"/>
        <v/>
      </c>
      <c r="L4" s="178"/>
      <c r="M4" s="178"/>
      <c r="N4" s="178"/>
      <c r="O4" s="9">
        <v>1130.3</v>
      </c>
      <c r="P4" s="9">
        <v>1</v>
      </c>
      <c r="Q4" s="13" t="str">
        <f>VLOOKUP(O4, '[3]لیست محصولات اردیبهشت ۱۴۰۳'!B:C,2,0)</f>
        <v>الیدا پلانو | Elida Plano</v>
      </c>
      <c r="R4" s="9"/>
      <c r="S4" s="12">
        <f>VLOOKUP(O4, '[3]لیست محصولات اردیبهشت ۱۴۰۳'!B:F,5,0)</f>
        <v>40</v>
      </c>
      <c r="T4" s="14">
        <f>VLOOKUP(O4, '[3]لیست محصولات اردیبهشت ۱۴۰۳'!B:G,6,0)</f>
        <v>6650000</v>
      </c>
      <c r="U4" s="15"/>
      <c r="V4" s="16">
        <f t="shared" si="1"/>
        <v>0</v>
      </c>
      <c r="W4" s="12">
        <f t="shared" si="2"/>
        <v>1</v>
      </c>
      <c r="X4" s="14">
        <f t="shared" si="3"/>
        <v>6650000</v>
      </c>
      <c r="Y4" s="17"/>
      <c r="Z4" s="14">
        <f t="shared" si="4"/>
        <v>6650000</v>
      </c>
      <c r="AA4" s="177"/>
      <c r="AB4" s="176"/>
      <c r="AC4" s="175"/>
      <c r="AD4" s="17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80"/>
      <c r="H5" s="181"/>
      <c r="I5" s="180"/>
      <c r="J5" s="9"/>
      <c r="K5" s="11" t="str">
        <f t="shared" ca="1" si="0"/>
        <v/>
      </c>
      <c r="L5" s="178"/>
      <c r="M5" s="178"/>
      <c r="N5" s="178"/>
      <c r="O5" s="9">
        <v>1129.3</v>
      </c>
      <c r="P5" s="9">
        <v>1</v>
      </c>
      <c r="Q5" s="13" t="str">
        <f>VLOOKUP(O5, '[3]لیست محصولات اردیبهشت ۱۴۰۳'!B:C,2,0)</f>
        <v>جانسون | Janson</v>
      </c>
      <c r="R5" s="9"/>
      <c r="S5" s="12">
        <f>VLOOKUP(O5, '[3]لیست محصولات اردیبهشت ۱۴۰۳'!B:F,5,0)</f>
        <v>40</v>
      </c>
      <c r="T5" s="14">
        <f>VLOOKUP(O5, '[3]لیست محصولات اردیبهشت ۱۴۰۳'!B:G,6,0)</f>
        <v>5050000</v>
      </c>
      <c r="U5" s="15"/>
      <c r="V5" s="16">
        <f t="shared" si="1"/>
        <v>0</v>
      </c>
      <c r="W5" s="12">
        <f t="shared" si="2"/>
        <v>1</v>
      </c>
      <c r="X5" s="14">
        <f t="shared" si="3"/>
        <v>5050000</v>
      </c>
      <c r="Y5" s="17"/>
      <c r="Z5" s="14">
        <f t="shared" si="4"/>
        <v>5050000</v>
      </c>
      <c r="AA5" s="177"/>
      <c r="AB5" s="176"/>
      <c r="AC5" s="175"/>
      <c r="AD5" s="174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0"/>
      <c r="H6" s="181"/>
      <c r="I6" s="180"/>
      <c r="J6" s="9"/>
      <c r="K6" s="11" t="str">
        <f t="shared" ca="1" si="0"/>
        <v/>
      </c>
      <c r="L6" s="178"/>
      <c r="M6" s="178"/>
      <c r="N6" s="178"/>
      <c r="O6" s="9">
        <v>1127.3</v>
      </c>
      <c r="P6" s="9">
        <v>1</v>
      </c>
      <c r="Q6" s="13" t="str">
        <f>VLOOKUP(O6, '[3]لیست محصولات اردیبهشت ۱۴۰۳'!B:C,2,0)</f>
        <v>سولداد | Soledad</v>
      </c>
      <c r="R6" s="9"/>
      <c r="S6" s="12">
        <f>VLOOKUP(O6, '[3]لیست محصولات اردیبهشت ۱۴۰۳'!B:F,5,0)</f>
        <v>40</v>
      </c>
      <c r="T6" s="14">
        <f>VLOOKUP(O6, '[3]لیست محصولات اردیبهشت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177"/>
      <c r="AB6" s="176"/>
      <c r="AC6" s="175"/>
      <c r="AD6" s="174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0"/>
      <c r="H7" s="181"/>
      <c r="I7" s="180"/>
      <c r="J7" s="9"/>
      <c r="K7" s="11" t="str">
        <f t="shared" ca="1" si="0"/>
        <v/>
      </c>
      <c r="L7" s="178"/>
      <c r="M7" s="178"/>
      <c r="N7" s="178"/>
      <c r="O7" s="9">
        <v>3325.3</v>
      </c>
      <c r="P7" s="9">
        <v>1</v>
      </c>
      <c r="Q7" s="13" t="str">
        <f>VLOOKUP(O7, '[3]لیست محصولات اردیبهشت ۱۴۰۳'!B:C,2,0)</f>
        <v>راتناگری | Ratnagiri</v>
      </c>
      <c r="R7" s="9"/>
      <c r="S7" s="12">
        <f>VLOOKUP(O7, '[3]لیست محصولات اردیبهشت ۱۴۰۳'!B:F,5,0)</f>
        <v>40</v>
      </c>
      <c r="T7" s="14">
        <f>VLOOKUP(O7, '[3]لیست محصولات اردیبهشت ۱۴۰۳'!B:G,6,0)</f>
        <v>1250000</v>
      </c>
      <c r="U7" s="26"/>
      <c r="V7" s="16">
        <f t="shared" si="1"/>
        <v>0</v>
      </c>
      <c r="W7" s="12">
        <f t="shared" si="2"/>
        <v>1</v>
      </c>
      <c r="X7" s="14">
        <f t="shared" si="3"/>
        <v>1250000</v>
      </c>
      <c r="Y7" s="17"/>
      <c r="Z7" s="14">
        <f t="shared" si="4"/>
        <v>1250000</v>
      </c>
      <c r="AA7" s="177"/>
      <c r="AB7" s="176"/>
      <c r="AC7" s="175"/>
      <c r="AD7" s="17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0"/>
      <c r="H8" s="181"/>
      <c r="I8" s="180"/>
      <c r="J8" s="9"/>
      <c r="K8" s="11" t="str">
        <f t="shared" ca="1" si="0"/>
        <v/>
      </c>
      <c r="L8" s="178"/>
      <c r="M8" s="178"/>
      <c r="N8" s="178"/>
      <c r="O8" s="9">
        <v>3326.3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40</v>
      </c>
      <c r="T8" s="14">
        <f>VLOOKUP(O8, '[3]لیست محصولات اردیبهشت ۱۴۰۳'!B:G,6,0)</f>
        <v>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1100000</v>
      </c>
      <c r="Y8" s="17"/>
      <c r="Z8" s="14">
        <f t="shared" si="4"/>
        <v>1100000</v>
      </c>
      <c r="AA8" s="177"/>
      <c r="AB8" s="176"/>
      <c r="AC8" s="175"/>
      <c r="AD8" s="174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0"/>
      <c r="H9" s="162"/>
      <c r="I9" s="150"/>
      <c r="J9" s="9"/>
      <c r="K9" s="11" t="str">
        <f t="shared" ca="1" si="0"/>
        <v/>
      </c>
      <c r="L9" s="160"/>
      <c r="M9" s="160"/>
      <c r="N9" s="160"/>
      <c r="O9" s="9">
        <v>5501.2</v>
      </c>
      <c r="P9" s="9">
        <v>1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9900000</v>
      </c>
      <c r="U9" s="15"/>
      <c r="V9" s="16">
        <f t="shared" si="1"/>
        <v>0</v>
      </c>
      <c r="W9" s="12">
        <f t="shared" si="2"/>
        <v>1</v>
      </c>
      <c r="X9" s="14">
        <f t="shared" si="3"/>
        <v>9900000</v>
      </c>
      <c r="Y9" s="17"/>
      <c r="Z9" s="14">
        <f t="shared" si="4"/>
        <v>9900000</v>
      </c>
      <c r="AA9" s="152"/>
      <c r="AB9" s="154"/>
      <c r="AC9" s="156"/>
      <c r="AD9" s="158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2</v>
      </c>
      <c r="H10" s="161">
        <v>53034706801</v>
      </c>
      <c r="I10" s="149" t="s">
        <v>757</v>
      </c>
      <c r="J10" s="9"/>
      <c r="K10" s="11" t="str">
        <f t="shared" ca="1" si="0"/>
        <v/>
      </c>
      <c r="L10" s="159" t="s">
        <v>869</v>
      </c>
      <c r="M10" s="159" t="s">
        <v>870</v>
      </c>
      <c r="N10" s="159"/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2600000</v>
      </c>
      <c r="Y10" s="17"/>
      <c r="Z10" s="14">
        <f t="shared" si="4"/>
        <v>2600000</v>
      </c>
      <c r="AA10" s="151" t="s">
        <v>78</v>
      </c>
      <c r="AB10" s="153" t="s">
        <v>871</v>
      </c>
      <c r="AC10" s="155" t="s">
        <v>872</v>
      </c>
      <c r="AD10" s="157" t="s">
        <v>104</v>
      </c>
      <c r="AE10" s="182" t="s">
        <v>873</v>
      </c>
      <c r="AF10" s="21"/>
      <c r="AG10" s="22" t="str">
        <f t="shared" si="5"/>
        <v>TRUE</v>
      </c>
      <c r="AH10" s="23" t="str">
        <f t="shared" si="6"/>
        <v>تهران بزرگراه آبشناسان، سردار شمال٫المهدی، دوم مرکزی ٫پلاک ۱۳ واحد۶  - مهران رشتیان 09133666909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0"/>
      <c r="H11" s="162"/>
      <c r="I11" s="150"/>
      <c r="J11" s="9"/>
      <c r="K11" s="11" t="str">
        <f t="shared" ca="1" si="0"/>
        <v/>
      </c>
      <c r="L11" s="160"/>
      <c r="M11" s="160"/>
      <c r="N11" s="160"/>
      <c r="O11" s="9">
        <v>5511.11</v>
      </c>
      <c r="P11" s="9">
        <v>1</v>
      </c>
      <c r="Q11" s="69" t="str">
        <f>VLOOKUP(O11, '[3]لیست محصولات اردیبهشت ۱۴۰۳'!B:C,2,0)</f>
        <v>هامبلا(رست دمی) | Hambella( Filter Roast)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2800000</v>
      </c>
      <c r="Y11" s="17"/>
      <c r="Z11" s="14">
        <f t="shared" si="4"/>
        <v>2800000</v>
      </c>
      <c r="AA11" s="152"/>
      <c r="AB11" s="154"/>
      <c r="AC11" s="156"/>
      <c r="AD11" s="158"/>
      <c r="AE11" s="183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3</v>
      </c>
      <c r="H12" s="10">
        <v>53035096401</v>
      </c>
      <c r="I12" s="9" t="s">
        <v>757</v>
      </c>
      <c r="J12" s="9"/>
      <c r="K12" s="11" t="str">
        <f t="shared" ca="1" si="0"/>
        <v/>
      </c>
      <c r="L12" s="12" t="s">
        <v>875</v>
      </c>
      <c r="M12" s="12" t="s">
        <v>874</v>
      </c>
      <c r="N12" s="12"/>
      <c r="O12" s="9">
        <v>3325.1</v>
      </c>
      <c r="P12" s="9">
        <v>1</v>
      </c>
      <c r="Q12" s="13" t="str">
        <f>VLOOKUP(O12, '[3]لیست محصولات اردیبهشت ۱۴۰۳'!B:C,2,0)</f>
        <v>راتناگری | Ratnagiri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4250000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4250000</v>
      </c>
      <c r="Y12" s="17"/>
      <c r="Z12" s="14">
        <f t="shared" si="4"/>
        <v>4250000</v>
      </c>
      <c r="AA12" s="18" t="s">
        <v>78</v>
      </c>
      <c r="AB12" s="13" t="s">
        <v>876</v>
      </c>
      <c r="AC12" s="19" t="s">
        <v>877</v>
      </c>
      <c r="AD12" s="20" t="s">
        <v>104</v>
      </c>
      <c r="AE12" s="19"/>
      <c r="AF12" s="21"/>
      <c r="AG12" s="22" t="str">
        <f t="shared" si="5"/>
        <v>TRUE</v>
      </c>
      <c r="AH12" s="23" t="str">
        <f t="shared" si="6"/>
        <v>تهران خ شریعتی بالاتر از صدر، خ میرزاپور، خ فاطمیه، کوچه مهر دوم غربی، پلاک 42، واحد سوم شرقی  - محمود مرافق 09190691962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4</v>
      </c>
      <c r="H13" s="10">
        <v>53035734301</v>
      </c>
      <c r="I13" s="9" t="s">
        <v>757</v>
      </c>
      <c r="J13" s="9"/>
      <c r="K13" s="11" t="str">
        <f t="shared" ca="1" si="0"/>
        <v/>
      </c>
      <c r="L13" s="12" t="s">
        <v>878</v>
      </c>
      <c r="M13" s="12" t="s">
        <v>879</v>
      </c>
      <c r="N13" s="12" t="s">
        <v>880</v>
      </c>
      <c r="O13" s="9">
        <v>3326.2</v>
      </c>
      <c r="P13" s="9">
        <v>2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18150000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36300000</v>
      </c>
      <c r="Y13" s="17"/>
      <c r="Z13" s="14">
        <f t="shared" si="4"/>
        <v>36300000</v>
      </c>
      <c r="AA13" s="18" t="s">
        <v>78</v>
      </c>
      <c r="AB13" s="13" t="s">
        <v>881</v>
      </c>
      <c r="AC13" s="19" t="s">
        <v>882</v>
      </c>
      <c r="AD13" s="20"/>
      <c r="AE13" s="19"/>
      <c r="AF13" s="21"/>
      <c r="AG13" s="22" t="str">
        <f t="shared" si="5"/>
        <v>TRUE</v>
      </c>
      <c r="AH13" s="23" t="str">
        <f t="shared" si="6"/>
        <v>تهران اقدسیه میدان شهدای ارتش کافه نان اقدسیه - سحر خیری 09191354005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5</v>
      </c>
      <c r="H14" s="161">
        <v>53038111301</v>
      </c>
      <c r="I14" s="149" t="s">
        <v>757</v>
      </c>
      <c r="J14" s="9"/>
      <c r="K14" s="11" t="str">
        <f t="shared" ca="1" si="0"/>
        <v/>
      </c>
      <c r="L14" s="159" t="s">
        <v>331</v>
      </c>
      <c r="M14" s="159" t="s">
        <v>886</v>
      </c>
      <c r="N14" s="159"/>
      <c r="O14" s="9">
        <v>3326.2</v>
      </c>
      <c r="P14" s="9">
        <v>1</v>
      </c>
      <c r="Q14" s="13" t="str">
        <f>VLOOKUP(O14, '[3]لیست محصولات اردیبهشت ۱۴۰۳'!B:C,2,0)</f>
        <v>میاگروس | Milagros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18150000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18150000</v>
      </c>
      <c r="Y14" s="17"/>
      <c r="Z14" s="14">
        <f t="shared" si="4"/>
        <v>18150000</v>
      </c>
      <c r="AA14" s="151" t="s">
        <v>78</v>
      </c>
      <c r="AB14" s="153" t="s">
        <v>887</v>
      </c>
      <c r="AC14" s="155" t="s">
        <v>888</v>
      </c>
      <c r="AD14" s="157"/>
      <c r="AE14" s="19"/>
      <c r="AF14" s="21"/>
      <c r="AG14" s="22" t="str">
        <f t="shared" si="5"/>
        <v>TRUE</v>
      </c>
      <c r="AH14" s="23" t="str">
        <f t="shared" si="6"/>
        <v>تهران خیابان ولیعصر نرسییده به چهار راه سپه جنب پاساژ حکمت ایرانیان پلاک 1021 واحد 6  - محمد صبوری 09126726729</v>
      </c>
    </row>
    <row r="15" spans="1:34" ht="22.35" customHeight="1">
      <c r="A15" s="7"/>
      <c r="B15" s="7"/>
      <c r="C15" s="7"/>
      <c r="D15" s="7"/>
      <c r="E15" s="7"/>
      <c r="F15" s="8"/>
      <c r="G15" s="180"/>
      <c r="H15" s="181"/>
      <c r="I15" s="180"/>
      <c r="J15" s="9"/>
      <c r="K15" s="11" t="str">
        <f t="shared" ca="1" si="0"/>
        <v/>
      </c>
      <c r="L15" s="178"/>
      <c r="M15" s="178"/>
      <c r="N15" s="178"/>
      <c r="O15" s="9">
        <v>5522.2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750</v>
      </c>
      <c r="T15" s="14">
        <f>VLOOKUP(O15, '[3]لیست محصولات اردیبهشت ۱۴۰۳'!B:G,6,0)</f>
        <v>12450000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12450000</v>
      </c>
      <c r="Y15" s="17"/>
      <c r="Z15" s="14">
        <f t="shared" si="4"/>
        <v>12450000</v>
      </c>
      <c r="AA15" s="177"/>
      <c r="AB15" s="176"/>
      <c r="AC15" s="175"/>
      <c r="AD15" s="174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50"/>
      <c r="H16" s="162"/>
      <c r="I16" s="150"/>
      <c r="J16" s="9"/>
      <c r="K16" s="11" t="str">
        <f t="shared" ca="1" si="0"/>
        <v/>
      </c>
      <c r="L16" s="160"/>
      <c r="M16" s="160"/>
      <c r="N16" s="160"/>
      <c r="O16" s="9">
        <v>3325.2</v>
      </c>
      <c r="P16" s="9">
        <v>1</v>
      </c>
      <c r="Q16" s="13" t="str">
        <f>VLOOKUP(O16, '[3]لیست محصولات اردیبهشت ۱۴۰۳'!B:C,2,0)</f>
        <v>راتناگری | Ratnagiri</v>
      </c>
      <c r="R16" s="9"/>
      <c r="S16" s="12">
        <f>VLOOKUP(O16, '[3]لیست محصولات اردیبهشت ۱۴۰۳'!B:F,5,0)</f>
        <v>750</v>
      </c>
      <c r="T16" s="14">
        <f>VLOOKUP(O16, '[3]لیست محصولات اردیبهشت ۱۴۰۳'!B:G,6,0)</f>
        <v>20700000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20700000</v>
      </c>
      <c r="Y16" s="17"/>
      <c r="Z16" s="14">
        <f t="shared" si="4"/>
        <v>20700000</v>
      </c>
      <c r="AA16" s="152"/>
      <c r="AB16" s="154"/>
      <c r="AC16" s="156"/>
      <c r="AD16" s="158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6</v>
      </c>
      <c r="H17" s="10">
        <v>53038253001</v>
      </c>
      <c r="I17" s="9" t="s">
        <v>757</v>
      </c>
      <c r="J17" s="9"/>
      <c r="K17" s="11" t="str">
        <f t="shared" ca="1" si="0"/>
        <v/>
      </c>
      <c r="L17" s="12" t="s">
        <v>889</v>
      </c>
      <c r="M17" s="12" t="s">
        <v>890</v>
      </c>
      <c r="N17" s="12" t="s">
        <v>891</v>
      </c>
      <c r="O17" s="9">
        <v>1127.0999999999999</v>
      </c>
      <c r="P17" s="9">
        <v>2</v>
      </c>
      <c r="Q17" s="13" t="str">
        <f>VLOOKUP(O17, '[3]لیست محصولات اردیبهشت ۱۴۰۳'!B:C,2,0)</f>
        <v>سولداد | Soledad</v>
      </c>
      <c r="R17" s="9"/>
      <c r="S17" s="12">
        <f>VLOOKUP(O17, '[3]لیست محصولات اردیبهشت ۱۴۰۳'!B:F,5,0)</f>
        <v>80</v>
      </c>
      <c r="T17" s="14">
        <f>VLOOKUP(O17, '[3]لیست محصولات اردیبهشت ۱۴۰۳'!B:G,6,0)</f>
        <v>4900000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9800000</v>
      </c>
      <c r="Y17" s="17"/>
      <c r="Z17" s="14">
        <f t="shared" si="4"/>
        <v>9800000</v>
      </c>
      <c r="AA17" s="18" t="s">
        <v>214</v>
      </c>
      <c r="AB17" s="13" t="s">
        <v>892</v>
      </c>
      <c r="AC17" s="19" t="s">
        <v>893</v>
      </c>
      <c r="AD17" s="20"/>
      <c r="AE17" s="19"/>
      <c r="AF17" s="21"/>
      <c r="AG17" s="22" t="str">
        <f t="shared" si="5"/>
        <v>TRUE</v>
      </c>
      <c r="AH17" s="23" t="str">
        <f t="shared" si="6"/>
        <v>مازندران نکا - خیابان راه اهن ،نواب هفت ، بیست متر داخل کوچه  کافه دوپیو - مهراب معافی 09366557496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53039996201</v>
      </c>
      <c r="I18" s="9" t="s">
        <v>757</v>
      </c>
      <c r="J18" s="9"/>
      <c r="K18" s="11" t="str">
        <f t="shared" ca="1" si="0"/>
        <v/>
      </c>
      <c r="L18" s="12" t="s">
        <v>894</v>
      </c>
      <c r="M18" s="12" t="s">
        <v>112</v>
      </c>
      <c r="N18" s="12"/>
      <c r="O18" s="9">
        <v>5501.2</v>
      </c>
      <c r="P18" s="9">
        <v>1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9900000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9900000</v>
      </c>
      <c r="Y18" s="17"/>
      <c r="Z18" s="14">
        <f t="shared" si="4"/>
        <v>9900000</v>
      </c>
      <c r="AA18" s="18" t="s">
        <v>78</v>
      </c>
      <c r="AB18" s="13" t="s">
        <v>895</v>
      </c>
      <c r="AC18" s="19" t="s">
        <v>896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نازی آباد، تولایی، دولت آبادی، کوچه صنیع خانی، پلاک ۳۳، ط۴  - حمید سعیدی 09195332068</v>
      </c>
    </row>
    <row r="19" spans="1:34" ht="22.35" customHeight="1">
      <c r="A19" s="7"/>
      <c r="B19" s="7"/>
      <c r="C19" s="7"/>
      <c r="D19" s="7"/>
      <c r="E19" s="7"/>
      <c r="F19" s="8"/>
      <c r="G19" s="149">
        <v>8</v>
      </c>
      <c r="H19" s="161">
        <v>53044295601</v>
      </c>
      <c r="I19" s="149" t="s">
        <v>757</v>
      </c>
      <c r="J19" s="9"/>
      <c r="K19" s="11" t="str">
        <f t="shared" ca="1" si="0"/>
        <v/>
      </c>
      <c r="L19" s="159" t="s">
        <v>187</v>
      </c>
      <c r="M19" s="159" t="s">
        <v>897</v>
      </c>
      <c r="N19" s="159" t="s">
        <v>898</v>
      </c>
      <c r="O19" s="9">
        <v>3326.1</v>
      </c>
      <c r="P19" s="9">
        <v>2</v>
      </c>
      <c r="Q19" s="13" t="str">
        <f>VLOOKUP(O19, '[3]لیست محصولات اردیبهشت ۱۴۰۳'!B:C,2,0)</f>
        <v>میاگروس | Milagros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3750000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7500000</v>
      </c>
      <c r="Y19" s="17"/>
      <c r="Z19" s="14">
        <f t="shared" si="4"/>
        <v>7500000</v>
      </c>
      <c r="AA19" s="151" t="s">
        <v>214</v>
      </c>
      <c r="AB19" s="153" t="s">
        <v>899</v>
      </c>
      <c r="AC19" s="155" t="s">
        <v>900</v>
      </c>
      <c r="AD19" s="157"/>
      <c r="AE19" s="19"/>
      <c r="AF19" s="21"/>
      <c r="AG19" s="22" t="str">
        <f t="shared" si="5"/>
        <v>TRUE</v>
      </c>
      <c r="AH19" s="23" t="str">
        <f t="shared" si="6"/>
        <v>مازندران بابل - خیابان شهید بهشتی روبروی استخر ضرابپوری زیر پل هوایی کافه مات - علی رضائی 09113197977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0"/>
      <c r="H20" s="181"/>
      <c r="I20" s="180"/>
      <c r="J20" s="9"/>
      <c r="K20" s="11" t="str">
        <f t="shared" ca="1" si="0"/>
        <v/>
      </c>
      <c r="L20" s="178"/>
      <c r="M20" s="178"/>
      <c r="N20" s="178"/>
      <c r="O20" s="9">
        <v>3325.1</v>
      </c>
      <c r="P20" s="9">
        <v>2</v>
      </c>
      <c r="Q20" s="13" t="str">
        <f>VLOOKUP(O20, '[3]لیست محصولات اردیبهشت ۱۴۰۳'!B:C,2,0)</f>
        <v>راتناگری | Ratnagiri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4250000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8500000</v>
      </c>
      <c r="Y20" s="17"/>
      <c r="Z20" s="14">
        <f t="shared" si="4"/>
        <v>8500000</v>
      </c>
      <c r="AA20" s="177"/>
      <c r="AB20" s="176"/>
      <c r="AC20" s="175"/>
      <c r="AD20" s="17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0"/>
      <c r="H21" s="181"/>
      <c r="I21" s="180"/>
      <c r="J21" s="9"/>
      <c r="K21" s="11" t="str">
        <f t="shared" ca="1" si="0"/>
        <v/>
      </c>
      <c r="L21" s="178"/>
      <c r="M21" s="178"/>
      <c r="N21" s="178"/>
      <c r="O21" s="9">
        <v>1127.0999999999999</v>
      </c>
      <c r="P21" s="9">
        <v>1</v>
      </c>
      <c r="Q21" s="13" t="str">
        <f>VLOOKUP(O21, '[3]لیست محصولات اردیبهشت ۱۴۰۳'!B:C,2,0)</f>
        <v>سولداد | Soledad</v>
      </c>
      <c r="R21" s="9"/>
      <c r="S21" s="12">
        <f>VLOOKUP(O21, '[3]لیست محصولات اردیبهشت ۱۴۰۳'!B:F,5,0)</f>
        <v>80</v>
      </c>
      <c r="T21" s="14">
        <f>VLOOKUP(O21, '[3]لیست محصولات اردیبهشت ۱۴۰۳'!B:G,6,0)</f>
        <v>4900000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4900000</v>
      </c>
      <c r="Y21" s="17"/>
      <c r="Z21" s="14">
        <f t="shared" si="4"/>
        <v>4900000</v>
      </c>
      <c r="AA21" s="177"/>
      <c r="AB21" s="176"/>
      <c r="AC21" s="175"/>
      <c r="AD21" s="174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0"/>
      <c r="H22" s="162"/>
      <c r="I22" s="150"/>
      <c r="J22" s="9"/>
      <c r="K22" s="11" t="str">
        <f t="shared" ca="1" si="0"/>
        <v/>
      </c>
      <c r="L22" s="160"/>
      <c r="M22" s="160"/>
      <c r="N22" s="160"/>
      <c r="O22" s="9">
        <v>5522.1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2600000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2600000</v>
      </c>
      <c r="Y22" s="17"/>
      <c r="Z22" s="14">
        <f t="shared" si="4"/>
        <v>2600000</v>
      </c>
      <c r="AA22" s="152"/>
      <c r="AB22" s="154"/>
      <c r="AC22" s="156"/>
      <c r="AD22" s="158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9</v>
      </c>
      <c r="H23" s="10">
        <v>53044445601</v>
      </c>
      <c r="I23" s="9" t="s">
        <v>757</v>
      </c>
      <c r="J23" s="9"/>
      <c r="K23" s="11" t="str">
        <f t="shared" ca="1" si="0"/>
        <v/>
      </c>
      <c r="L23" s="12" t="s">
        <v>901</v>
      </c>
      <c r="M23" s="12" t="s">
        <v>902</v>
      </c>
      <c r="N23" s="12"/>
      <c r="O23" s="9">
        <v>5518.2</v>
      </c>
      <c r="P23" s="9">
        <v>4</v>
      </c>
      <c r="Q23" s="13" t="str">
        <f>VLOOKUP(O23, '[3]لیست محصولات اردیبهشت ۱۴۰۳'!B:C,2,0)</f>
        <v>هوآنکایو | Peru Huancayo</v>
      </c>
      <c r="R23" s="9"/>
      <c r="S23" s="12">
        <f>VLOOKUP(O23, '[3]لیست محصولات اردیبهشت ۱۴۰۳'!B:F,5,0)</f>
        <v>750</v>
      </c>
      <c r="T23" s="14">
        <f>VLOOKUP(O23, '[3]لیست محصولات اردیبهشت ۱۴۰۳'!B:G,6,0)</f>
        <v>10000000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40000000</v>
      </c>
      <c r="Y23" s="17"/>
      <c r="Z23" s="14">
        <f t="shared" si="4"/>
        <v>40000000</v>
      </c>
      <c r="AA23" s="18" t="s">
        <v>78</v>
      </c>
      <c r="AB23" s="13" t="s">
        <v>903</v>
      </c>
      <c r="AC23" s="19" t="s">
        <v>904</v>
      </c>
      <c r="AD23" s="20" t="s">
        <v>104</v>
      </c>
      <c r="AE23" s="19"/>
      <c r="AF23" s="21"/>
      <c r="AG23" s="22" t="str">
        <f t="shared" si="5"/>
        <v>TRUE</v>
      </c>
      <c r="AH23" s="23" t="str">
        <f t="shared" si="6"/>
        <v>تهران نیاوران، سه راه یاسر به سمت میدان قدس، کوچه تبریزی، پلاک ۴۲،واحد۲  - مائده محمودی 09123463487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10</v>
      </c>
      <c r="H24" s="10">
        <v>53045247401</v>
      </c>
      <c r="I24" s="9" t="s">
        <v>757</v>
      </c>
      <c r="J24" s="9"/>
      <c r="K24" s="11" t="str">
        <f t="shared" ca="1" si="0"/>
        <v/>
      </c>
      <c r="L24" s="12" t="s">
        <v>331</v>
      </c>
      <c r="M24" s="12" t="s">
        <v>905</v>
      </c>
      <c r="N24" s="12" t="s">
        <v>906</v>
      </c>
      <c r="O24" s="9">
        <v>5501.2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9900000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9900000</v>
      </c>
      <c r="Y24" s="17"/>
      <c r="Z24" s="14">
        <f t="shared" si="4"/>
        <v>9900000</v>
      </c>
      <c r="AA24" s="18" t="s">
        <v>399</v>
      </c>
      <c r="AB24" s="13" t="s">
        <v>907</v>
      </c>
      <c r="AC24" s="19" t="s">
        <v>908</v>
      </c>
      <c r="AD24" s="20"/>
      <c r="AE24" s="19"/>
      <c r="AF24" s="21"/>
      <c r="AG24" s="22" t="str">
        <f t="shared" si="5"/>
        <v>TRUE</v>
      </c>
      <c r="AH24" s="23" t="str">
        <f t="shared" si="6"/>
        <v>خوزستان بندر ماهشهر ناحیه صنعتی خیابان فرهنگسرا خ بوعلی سینا روبروی بوعلی ۳ کافه فلت - محمد نیرومنش 09120163820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49">
        <v>11</v>
      </c>
      <c r="H25" s="161">
        <v>53047131701</v>
      </c>
      <c r="I25" s="149" t="s">
        <v>757</v>
      </c>
      <c r="J25" s="9"/>
      <c r="K25" s="11" t="str">
        <f t="shared" ca="1" si="0"/>
        <v/>
      </c>
      <c r="L25" s="159" t="s">
        <v>142</v>
      </c>
      <c r="M25" s="159" t="s">
        <v>143</v>
      </c>
      <c r="N25" s="159" t="s">
        <v>144</v>
      </c>
      <c r="O25" s="9">
        <v>5522.2</v>
      </c>
      <c r="P25" s="9">
        <v>2</v>
      </c>
      <c r="Q25" s="13" t="str">
        <f>VLOOKUP(O25, '[3]لیست محصولات اردیبهشت ۱۴۰۳'!B:C,2,0)</f>
        <v>تامارا | Tamara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12450000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24900000</v>
      </c>
      <c r="Y25" s="17"/>
      <c r="Z25" s="14">
        <f t="shared" si="4"/>
        <v>24900000</v>
      </c>
      <c r="AA25" s="151" t="s">
        <v>78</v>
      </c>
      <c r="AB25" s="153" t="s">
        <v>145</v>
      </c>
      <c r="AC25" s="155" t="s">
        <v>146</v>
      </c>
      <c r="AD25" s="157" t="s">
        <v>104</v>
      </c>
      <c r="AE25" s="19"/>
      <c r="AF25" s="21"/>
      <c r="AG25" s="22" t="str">
        <f t="shared" si="5"/>
        <v>TRUE</v>
      </c>
      <c r="AH25" s="23" t="str">
        <f t="shared" si="6"/>
        <v>تهران بلوارفردوس بین وفا اذر و رامین پلاک ۲۹۲ مورالانژ - ایلیا حقیقی 09001378119</v>
      </c>
    </row>
    <row r="26" spans="1:34" ht="22.35" customHeight="1">
      <c r="A26" s="7"/>
      <c r="B26" s="7"/>
      <c r="C26" s="7"/>
      <c r="D26" s="7"/>
      <c r="E26" s="7"/>
      <c r="F26" s="8"/>
      <c r="G26" s="150"/>
      <c r="H26" s="162"/>
      <c r="I26" s="150"/>
      <c r="J26" s="9"/>
      <c r="K26" s="11" t="str">
        <f t="shared" ca="1" si="0"/>
        <v/>
      </c>
      <c r="L26" s="160"/>
      <c r="M26" s="160"/>
      <c r="N26" s="160"/>
      <c r="O26" s="9">
        <v>5501.2</v>
      </c>
      <c r="P26" s="9">
        <v>1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9900000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9900000</v>
      </c>
      <c r="Y26" s="17"/>
      <c r="Z26" s="14">
        <f t="shared" si="4"/>
        <v>9900000</v>
      </c>
      <c r="AA26" s="152"/>
      <c r="AB26" s="154"/>
      <c r="AC26" s="156"/>
      <c r="AD26" s="15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7">
        <v>12</v>
      </c>
      <c r="H27" s="169" t="s">
        <v>909</v>
      </c>
      <c r="I27" s="167" t="s">
        <v>757</v>
      </c>
      <c r="J27" s="9"/>
      <c r="K27" s="11" t="str">
        <f t="shared" ca="1" si="0"/>
        <v/>
      </c>
      <c r="L27" s="159"/>
      <c r="M27" s="159"/>
      <c r="N27" s="159" t="s">
        <v>910</v>
      </c>
      <c r="O27" s="9">
        <v>5501.2</v>
      </c>
      <c r="P27" s="9">
        <v>2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9900000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19800000</v>
      </c>
      <c r="Y27" s="17"/>
      <c r="Z27" s="14">
        <f t="shared" si="4"/>
        <v>19800000</v>
      </c>
      <c r="AA27" s="151" t="s">
        <v>967</v>
      </c>
      <c r="AB27" s="153" t="s">
        <v>968</v>
      </c>
      <c r="AC27" s="155" t="s">
        <v>911</v>
      </c>
      <c r="AD27" s="157"/>
      <c r="AE27" s="19"/>
      <c r="AF27" s="21"/>
      <c r="AG27" s="22" t="str">
        <f t="shared" si="5"/>
        <v>TRUE</v>
      </c>
      <c r="AH27" s="23" t="str">
        <f t="shared" si="6"/>
        <v>نوشهر بلوار شهيد كريمي - ابتداي دهخدا - مركز خريد لنگر - طبقه ۲  - كد سي ۱ کافه مهتاب -   09369763989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73"/>
      <c r="H28" s="179"/>
      <c r="I28" s="173"/>
      <c r="J28" s="9"/>
      <c r="K28" s="11" t="str">
        <f t="shared" ca="1" si="0"/>
        <v/>
      </c>
      <c r="L28" s="178"/>
      <c r="M28" s="178"/>
      <c r="N28" s="178"/>
      <c r="O28" s="9">
        <v>1129.0999999999999</v>
      </c>
      <c r="P28" s="9">
        <v>2</v>
      </c>
      <c r="Q28" s="13" t="str">
        <f>VLOOKUP(O28, '[3]لیست محصولات اردیبهشت ۱۴۰۳'!B:C,2,0)</f>
        <v>جانسون | Janson</v>
      </c>
      <c r="R28" s="9"/>
      <c r="S28" s="12">
        <f>VLOOKUP(O28, '[3]لیست محصولات اردیبهشت ۱۴۰۳'!B:F,5,0)</f>
        <v>80</v>
      </c>
      <c r="T28" s="14">
        <f>VLOOKUP(O28, '[3]لیست محصولات اردیبهشت ۱۴۰۳'!B:G,6,0)</f>
        <v>9900000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19800000</v>
      </c>
      <c r="Y28" s="17"/>
      <c r="Z28" s="14">
        <f t="shared" si="4"/>
        <v>19800000</v>
      </c>
      <c r="AA28" s="177"/>
      <c r="AB28" s="176"/>
      <c r="AC28" s="175"/>
      <c r="AD28" s="174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8"/>
      <c r="H29" s="170"/>
      <c r="I29" s="168"/>
      <c r="J29" s="9"/>
      <c r="K29" s="11" t="str">
        <f t="shared" ca="1" si="0"/>
        <v/>
      </c>
      <c r="L29" s="160"/>
      <c r="M29" s="160"/>
      <c r="N29" s="160"/>
      <c r="O29" s="9">
        <v>5511.11</v>
      </c>
      <c r="P29" s="9">
        <v>1</v>
      </c>
      <c r="Q29" s="69" t="str">
        <f>VLOOKUP(O29, '[3]لیست محصولات اردیبهشت ۱۴۰۳'!B:C,2,0)</f>
        <v>هامبلا(رست دمی) | Hambella( Filter Roast)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2800000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2800000</v>
      </c>
      <c r="Y29" s="17"/>
      <c r="Z29" s="14">
        <f t="shared" si="4"/>
        <v>2800000</v>
      </c>
      <c r="AA29" s="152"/>
      <c r="AB29" s="154"/>
      <c r="AC29" s="156"/>
      <c r="AD29" s="158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49">
        <v>13</v>
      </c>
      <c r="H30" s="161">
        <v>53060901501</v>
      </c>
      <c r="I30" s="149" t="s">
        <v>912</v>
      </c>
      <c r="J30" s="9"/>
      <c r="K30" s="11" t="str">
        <f t="shared" ca="1" si="0"/>
        <v/>
      </c>
      <c r="L30" s="159"/>
      <c r="M30" s="159"/>
      <c r="N30" s="159" t="s">
        <v>913</v>
      </c>
      <c r="O30" s="9">
        <v>5501.3</v>
      </c>
      <c r="P30" s="9">
        <v>1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4000</v>
      </c>
      <c r="T30" s="14">
        <f>VLOOKUP(O30, '[3]لیست محصولات اردیبهشت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51" t="s">
        <v>78</v>
      </c>
      <c r="AB30" s="153" t="s">
        <v>914</v>
      </c>
      <c r="AC30" s="155" t="s">
        <v>915</v>
      </c>
      <c r="AD30" s="157"/>
      <c r="AE30" s="19"/>
      <c r="AF30" s="21"/>
      <c r="AG30" s="22" t="str">
        <f t="shared" si="5"/>
        <v>TRUE</v>
      </c>
      <c r="AH30" s="23" t="str">
        <f t="shared" si="6"/>
        <v>تهران خ کریمخان خ عضدی (ابان جنوبی) پایین تر از بیمارستان ابان پلاک ۳۸ کافه ناتور -   09121112126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0"/>
      <c r="H31" s="162"/>
      <c r="I31" s="150"/>
      <c r="J31" s="9"/>
      <c r="K31" s="11" t="str">
        <f t="shared" ca="1" si="0"/>
        <v/>
      </c>
      <c r="L31" s="160"/>
      <c r="M31" s="160"/>
      <c r="N31" s="160"/>
      <c r="O31" s="9">
        <v>3326.2</v>
      </c>
      <c r="P31" s="9">
        <v>1</v>
      </c>
      <c r="Q31" s="13" t="str">
        <f>VLOOKUP(O31, '[3]لیست محصولات اردیبهشت ۱۴۰۳'!B:C,2,0)</f>
        <v>میاگروس | Milagros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18150000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18150000</v>
      </c>
      <c r="Y31" s="17"/>
      <c r="Z31" s="14">
        <f t="shared" si="4"/>
        <v>18150000</v>
      </c>
      <c r="AA31" s="152"/>
      <c r="AB31" s="154"/>
      <c r="AC31" s="156"/>
      <c r="AD31" s="158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49">
        <v>14</v>
      </c>
      <c r="H32" s="161">
        <v>53061219701</v>
      </c>
      <c r="I32" s="149" t="s">
        <v>912</v>
      </c>
      <c r="J32" s="9"/>
      <c r="K32" s="11" t="str">
        <f t="shared" ca="1" si="0"/>
        <v/>
      </c>
      <c r="L32" s="159" t="s">
        <v>916</v>
      </c>
      <c r="M32" s="159" t="s">
        <v>917</v>
      </c>
      <c r="N32" s="159"/>
      <c r="O32" s="9">
        <v>5511.1</v>
      </c>
      <c r="P32" s="9">
        <v>1</v>
      </c>
      <c r="Q32" s="13" t="str">
        <f>VLOOKUP(O32, '[3]لیست محصولات اردیبهشت ۱۴۰۳'!B:C,2,0)</f>
        <v>هامبلا | Hambella</v>
      </c>
      <c r="R32" s="9" t="s">
        <v>113</v>
      </c>
      <c r="S32" s="12">
        <f>VLOOKUP(O32, '[3]لیست محصولات اردیبهشت ۱۴۰۳'!B:F,5,0)</f>
        <v>150</v>
      </c>
      <c r="T32" s="14">
        <f>VLOOKUP(O32, '[3]لیست محصولات اردیبهشت ۱۴۰۳'!B:G,6,0)</f>
        <v>2800000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2800000</v>
      </c>
      <c r="Y32" s="17"/>
      <c r="Z32" s="14">
        <f t="shared" si="4"/>
        <v>2800000</v>
      </c>
      <c r="AA32" s="151" t="s">
        <v>310</v>
      </c>
      <c r="AB32" s="153" t="s">
        <v>918</v>
      </c>
      <c r="AC32" s="155" t="s">
        <v>919</v>
      </c>
      <c r="AD32" s="157"/>
      <c r="AE32" s="19"/>
      <c r="AF32" s="21"/>
      <c r="AG32" s="22" t="str">
        <f t="shared" si="5"/>
        <v>TRUE</v>
      </c>
      <c r="AH32" s="23" t="str">
        <f t="shared" si="6"/>
        <v>آذربایجان شرقی تبریز - رشدیه بلوار کوهسار سروستان جنوبی برج افرا یک طبقه ۶ واحد ۲۵  - ارسلان مدرس 09141130033</v>
      </c>
    </row>
    <row r="33" spans="1:34" ht="22.35" customHeight="1">
      <c r="A33" s="7"/>
      <c r="B33" s="7"/>
      <c r="C33" s="7"/>
      <c r="D33" s="7"/>
      <c r="E33" s="7"/>
      <c r="F33" s="8"/>
      <c r="G33" s="150"/>
      <c r="H33" s="162"/>
      <c r="I33" s="150"/>
      <c r="J33" s="9"/>
      <c r="K33" s="11" t="str">
        <f t="shared" ca="1" si="0"/>
        <v/>
      </c>
      <c r="L33" s="160"/>
      <c r="M33" s="160"/>
      <c r="N33" s="160"/>
      <c r="O33" s="9">
        <v>5511.2</v>
      </c>
      <c r="P33" s="9">
        <v>2</v>
      </c>
      <c r="Q33" s="13" t="str">
        <f>VLOOKUP(O33, '[3]لیست محصولات اردیبهشت ۱۴۰۳'!B:C,2,0)</f>
        <v>هامبلا | Hambella</v>
      </c>
      <c r="R33" s="9"/>
      <c r="S33" s="12">
        <f>VLOOKUP(O33, '[3]لیست محصولات اردیبهشت ۱۴۰۳'!B:F,5,0)</f>
        <v>750</v>
      </c>
      <c r="T33" s="14">
        <f>VLOOKUP(O33, '[3]لیست محصولات اردیبهشت ۱۴۰۳'!B:G,6,0)</f>
        <v>13350000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26700000</v>
      </c>
      <c r="Y33" s="17"/>
      <c r="Z33" s="14">
        <f t="shared" si="4"/>
        <v>26700000</v>
      </c>
      <c r="AA33" s="152"/>
      <c r="AB33" s="154"/>
      <c r="AC33" s="156"/>
      <c r="AD33" s="158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15</v>
      </c>
      <c r="H34" s="10">
        <v>53061300901</v>
      </c>
      <c r="I34" s="9" t="s">
        <v>912</v>
      </c>
      <c r="J34" s="9"/>
      <c r="K34" s="11" t="str">
        <f t="shared" ca="1" si="0"/>
        <v/>
      </c>
      <c r="L34" s="12" t="s">
        <v>117</v>
      </c>
      <c r="M34" s="12" t="s">
        <v>118</v>
      </c>
      <c r="N34" s="12" t="s">
        <v>119</v>
      </c>
      <c r="O34" s="9">
        <v>1129.0999999999999</v>
      </c>
      <c r="P34" s="9">
        <v>1</v>
      </c>
      <c r="Q34" s="13" t="str">
        <f>VLOOKUP(O34, '[3]لیست محصولات اردیبهشت ۱۴۰۳'!B:C,2,0)</f>
        <v>جانسون | Janson</v>
      </c>
      <c r="R34" s="9"/>
      <c r="S34" s="12">
        <f>VLOOKUP(O34, '[3]لیست محصولات اردیبهشت ۱۴۰۳'!B:F,5,0)</f>
        <v>80</v>
      </c>
      <c r="T34" s="14">
        <f>VLOOKUP(O34, '[3]لیست محصولات اردیبهشت ۱۴۰۳'!B:G,6,0)</f>
        <v>9900000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9900000</v>
      </c>
      <c r="Y34" s="17"/>
      <c r="Z34" s="14">
        <f t="shared" si="4"/>
        <v>9900000</v>
      </c>
      <c r="AA34" s="18" t="s">
        <v>120</v>
      </c>
      <c r="AB34" s="13" t="s">
        <v>121</v>
      </c>
      <c r="AC34" s="19" t="s">
        <v>122</v>
      </c>
      <c r="AD34" s="20"/>
      <c r="AE34" s="19"/>
      <c r="AF34" s="21"/>
      <c r="AG34" s="22" t="str">
        <f t="shared" si="5"/>
        <v>TRUE</v>
      </c>
      <c r="AH34" s="23" t="str">
        <f t="shared" si="6"/>
        <v>گلستان گرگان - عدالت ۵۷، نبش جام جم۲ پیرو بیسترو - وحید عزیزی 09123693830</v>
      </c>
    </row>
    <row r="35" spans="1:34" ht="22.35" customHeight="1">
      <c r="A35" s="7"/>
      <c r="B35" s="7"/>
      <c r="C35" s="7"/>
      <c r="D35" s="7"/>
      <c r="E35" s="7"/>
      <c r="F35" s="8"/>
      <c r="G35" s="9">
        <v>16</v>
      </c>
      <c r="H35" s="10">
        <v>53062076101</v>
      </c>
      <c r="I35" s="9" t="s">
        <v>912</v>
      </c>
      <c r="J35" s="9"/>
      <c r="K35" s="11" t="str">
        <f t="shared" ca="1" si="0"/>
        <v/>
      </c>
      <c r="L35" s="12" t="s">
        <v>596</v>
      </c>
      <c r="M35" s="12" t="s">
        <v>597</v>
      </c>
      <c r="N35" s="12" t="s">
        <v>598</v>
      </c>
      <c r="O35" s="9">
        <v>5501.3</v>
      </c>
      <c r="P35" s="9">
        <v>1</v>
      </c>
      <c r="Q35" s="13" t="str">
        <f>VLOOKUP(O35, '[3]لیست محصولات اردیبهشت ۱۴۰۳'!B:C,2,0)</f>
        <v>ورتکس | Vortex</v>
      </c>
      <c r="R35" s="9"/>
      <c r="S35" s="12">
        <f>VLOOKUP(O35, '[3]لیست محصولات اردیبهشت ۱۴۰۳'!B:F,5,0)</f>
        <v>4000</v>
      </c>
      <c r="T35" s="14">
        <f>VLOOKUP(O35, '[3]لیست محصولات اردیبهشت ۱۴۰۳'!B:G,6,0)</f>
        <v>51200000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51200000</v>
      </c>
      <c r="Y35" s="17"/>
      <c r="Z35" s="14">
        <f t="shared" si="4"/>
        <v>51200000</v>
      </c>
      <c r="AA35" s="18" t="s">
        <v>360</v>
      </c>
      <c r="AB35" s="13" t="s">
        <v>920</v>
      </c>
      <c r="AC35" s="19" t="s">
        <v>600</v>
      </c>
      <c r="AD35" s="20"/>
      <c r="AE35" s="84" t="s">
        <v>921</v>
      </c>
      <c r="AF35" s="21"/>
      <c r="AG35" s="22" t="str">
        <f t="shared" si="5"/>
        <v>TRUE</v>
      </c>
      <c r="AH35" s="23" t="str">
        <f t="shared" si="6"/>
        <v>آذربایجان غربی ارومیه - خیابان درستکار روبروی اکبر جوجه غذای اماده قابلمه کافه بابون - رعنا آزادبخت 09036383804</v>
      </c>
    </row>
    <row r="36" spans="1:34" ht="22.35" customHeight="1">
      <c r="A36" s="7"/>
      <c r="B36" s="7"/>
      <c r="C36" s="7"/>
      <c r="D36" s="7"/>
      <c r="E36" s="7"/>
      <c r="F36" s="8"/>
      <c r="G36" s="149">
        <v>17</v>
      </c>
      <c r="H36" s="161">
        <v>53062719101</v>
      </c>
      <c r="I36" s="149" t="s">
        <v>912</v>
      </c>
      <c r="J36" s="9"/>
      <c r="K36" s="11" t="str">
        <f t="shared" ca="1" si="0"/>
        <v/>
      </c>
      <c r="L36" s="159" t="s">
        <v>806</v>
      </c>
      <c r="M36" s="159" t="s">
        <v>922</v>
      </c>
      <c r="N36" s="159" t="s">
        <v>923</v>
      </c>
      <c r="O36" s="9">
        <v>5518.1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2100000</v>
      </c>
      <c r="Y36" s="17"/>
      <c r="Z36" s="14">
        <f t="shared" si="4"/>
        <v>2100000</v>
      </c>
      <c r="AA36" s="151" t="s">
        <v>78</v>
      </c>
      <c r="AB36" s="153" t="s">
        <v>924</v>
      </c>
      <c r="AC36" s="155" t="s">
        <v>925</v>
      </c>
      <c r="AD36" s="157" t="s">
        <v>104</v>
      </c>
      <c r="AE36" s="19"/>
      <c r="AF36" s="21"/>
      <c r="AG36" s="22" t="str">
        <f t="shared" si="5"/>
        <v>TRUE</v>
      </c>
      <c r="AH36" s="23" t="str">
        <f t="shared" si="6"/>
        <v>تهران میدان ونک- خیابان ملاصدرا، خیابان پردیس، ابتدای زاینده رود شرقی پلاک 2 شرکت نقش اول کیفیت - محسن افشار 09125645705</v>
      </c>
    </row>
    <row r="37" spans="1:34" ht="22.35" customHeight="1">
      <c r="A37" s="7"/>
      <c r="B37" s="7"/>
      <c r="C37" s="7"/>
      <c r="D37" s="7"/>
      <c r="E37" s="7"/>
      <c r="F37" s="8"/>
      <c r="G37" s="180"/>
      <c r="H37" s="181"/>
      <c r="I37" s="180"/>
      <c r="J37" s="9"/>
      <c r="K37" s="11" t="str">
        <f t="shared" ca="1" si="0"/>
        <v/>
      </c>
      <c r="L37" s="178"/>
      <c r="M37" s="178"/>
      <c r="N37" s="178"/>
      <c r="O37" s="9">
        <v>3326.1</v>
      </c>
      <c r="P37" s="9">
        <v>1</v>
      </c>
      <c r="Q37" s="13" t="str">
        <f>VLOOKUP(O37, '[3]لیست محصولات اردیبهشت ۱۴۰۳'!B:C,2,0)</f>
        <v>میاگروس | Milagros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3750000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3750000</v>
      </c>
      <c r="Y37" s="17"/>
      <c r="Z37" s="14">
        <f t="shared" si="4"/>
        <v>3750000</v>
      </c>
      <c r="AA37" s="177"/>
      <c r="AB37" s="176"/>
      <c r="AC37" s="175"/>
      <c r="AD37" s="174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80"/>
      <c r="H38" s="181"/>
      <c r="I38" s="180"/>
      <c r="J38" s="9"/>
      <c r="K38" s="11" t="str">
        <f t="shared" ca="1" si="0"/>
        <v/>
      </c>
      <c r="L38" s="178"/>
      <c r="M38" s="178"/>
      <c r="N38" s="178"/>
      <c r="O38" s="9">
        <v>5501.1</v>
      </c>
      <c r="P38" s="9">
        <v>1</v>
      </c>
      <c r="Q38" s="13" t="str">
        <f>VLOOKUP(O38, '[3]لیست محصولات اردیبهشت ۱۴۰۳'!B:C,2,0)</f>
        <v>ورتکس | Vortex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2100000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2100000</v>
      </c>
      <c r="Y38" s="17"/>
      <c r="Z38" s="14">
        <f t="shared" si="4"/>
        <v>2100000</v>
      </c>
      <c r="AA38" s="177"/>
      <c r="AB38" s="176"/>
      <c r="AC38" s="175"/>
      <c r="AD38" s="174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50"/>
      <c r="H39" s="162"/>
      <c r="I39" s="150"/>
      <c r="J39" s="9"/>
      <c r="K39" s="11" t="str">
        <f t="shared" ca="1" si="0"/>
        <v/>
      </c>
      <c r="L39" s="160"/>
      <c r="M39" s="160"/>
      <c r="N39" s="160"/>
      <c r="O39" s="9">
        <v>5501.1</v>
      </c>
      <c r="P39" s="9">
        <v>1</v>
      </c>
      <c r="Q39" s="13" t="str">
        <f>VLOOKUP(O39, '[3]لیست محصولات اردیبهشت ۱۴۰۳'!B:C,2,0)</f>
        <v>ورتکس | Vortex</v>
      </c>
      <c r="R39" s="9" t="s">
        <v>404</v>
      </c>
      <c r="S39" s="12">
        <f>VLOOKUP(O39, '[3]لیست محصولات اردیبهشت ۱۴۰۳'!B:F,5,0)</f>
        <v>150</v>
      </c>
      <c r="T39" s="14">
        <f>VLOOKUP(O39, '[3]لیست محصولات اردیبهشت ۱۴۰۳'!B:G,6,0)</f>
        <v>2100000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2100000</v>
      </c>
      <c r="Y39" s="17"/>
      <c r="Z39" s="14">
        <f t="shared" si="4"/>
        <v>2100000</v>
      </c>
      <c r="AA39" s="152"/>
      <c r="AB39" s="154"/>
      <c r="AC39" s="156"/>
      <c r="AD39" s="158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49">
        <v>18</v>
      </c>
      <c r="H40" s="161">
        <v>53063596601</v>
      </c>
      <c r="I40" s="149" t="s">
        <v>912</v>
      </c>
      <c r="J40" s="9"/>
      <c r="K40" s="11" t="str">
        <f t="shared" ca="1" si="0"/>
        <v/>
      </c>
      <c r="L40" s="159" t="s">
        <v>331</v>
      </c>
      <c r="M40" s="159" t="s">
        <v>926</v>
      </c>
      <c r="N40" s="159" t="s">
        <v>927</v>
      </c>
      <c r="O40" s="9">
        <v>5522.2</v>
      </c>
      <c r="P40" s="9">
        <v>1</v>
      </c>
      <c r="Q40" s="13" t="str">
        <f>VLOOKUP(O40, '[3]لیست محصولات اردیبهشت ۱۴۰۳'!B:C,2,0)</f>
        <v>تامارا | Tamara</v>
      </c>
      <c r="R40" s="9"/>
      <c r="S40" s="12">
        <f>VLOOKUP(O40, '[3]لیست محصولات اردیبهشت ۱۴۰۳'!B:F,5,0)</f>
        <v>750</v>
      </c>
      <c r="T40" s="14">
        <f>VLOOKUP(O40, '[3]لیست محصولات اردیبهشت ۱۴۰۳'!B:G,6,0)</f>
        <v>12450000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12450000</v>
      </c>
      <c r="Y40" s="17"/>
      <c r="Z40" s="14">
        <f t="shared" si="4"/>
        <v>12450000</v>
      </c>
      <c r="AA40" s="151" t="s">
        <v>399</v>
      </c>
      <c r="AB40" s="153" t="s">
        <v>929</v>
      </c>
      <c r="AC40" s="155" t="s">
        <v>928</v>
      </c>
      <c r="AD40" s="157"/>
      <c r="AE40" s="19"/>
      <c r="AF40" s="21"/>
      <c r="AG40" s="22" t="str">
        <f t="shared" si="5"/>
        <v>TRUE</v>
      </c>
      <c r="AH40" s="23" t="str">
        <f t="shared" si="6"/>
        <v>خوزستان اهواز - کیان آباد مجتمع خلیج فارس طبقه‌ی منفی ۱   کافه بیکیری دیپ - محمد صمیمی 09038952354</v>
      </c>
    </row>
    <row r="41" spans="1:34" ht="22.35" customHeight="1">
      <c r="A41" s="7"/>
      <c r="B41" s="7"/>
      <c r="C41" s="7"/>
      <c r="D41" s="7"/>
      <c r="E41" s="7"/>
      <c r="F41" s="8"/>
      <c r="G41" s="150"/>
      <c r="H41" s="162"/>
      <c r="I41" s="150"/>
      <c r="J41" s="9"/>
      <c r="K41" s="11" t="str">
        <f t="shared" ca="1" si="0"/>
        <v/>
      </c>
      <c r="L41" s="160"/>
      <c r="M41" s="160"/>
      <c r="N41" s="160"/>
      <c r="O41" s="9">
        <v>5511.2</v>
      </c>
      <c r="P41" s="9">
        <v>1</v>
      </c>
      <c r="Q41" s="13" t="str">
        <f>VLOOKUP(O41, '[3]لیست محصولات اردیبهشت ۱۴۰۳'!B:C,2,0)</f>
        <v>هامبلا | Hambella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13350000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13350000</v>
      </c>
      <c r="Y41" s="17"/>
      <c r="Z41" s="14">
        <f t="shared" si="4"/>
        <v>13350000</v>
      </c>
      <c r="AA41" s="152"/>
      <c r="AB41" s="154"/>
      <c r="AC41" s="156"/>
      <c r="AD41" s="158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49">
        <v>19</v>
      </c>
      <c r="H42" s="161">
        <v>53066068401</v>
      </c>
      <c r="I42" s="149" t="s">
        <v>912</v>
      </c>
      <c r="J42" s="9"/>
      <c r="K42" s="11" t="str">
        <f t="shared" ca="1" si="0"/>
        <v/>
      </c>
      <c r="L42" s="159" t="s">
        <v>578</v>
      </c>
      <c r="M42" s="159" t="s">
        <v>295</v>
      </c>
      <c r="N42" s="159" t="s">
        <v>930</v>
      </c>
      <c r="O42" s="9">
        <v>5501.2</v>
      </c>
      <c r="P42" s="9">
        <v>3</v>
      </c>
      <c r="Q42" s="13" t="str">
        <f>VLOOKUP(O42, '[3]لیست محصولات اردیبهشت ۱۴۰۳'!B:C,2,0)</f>
        <v>ورتکس | Vortex</v>
      </c>
      <c r="R42" s="9"/>
      <c r="S42" s="12">
        <f>VLOOKUP(O42, '[3]لیست محصولات اردیبهشت ۱۴۰۳'!B:F,5,0)</f>
        <v>750</v>
      </c>
      <c r="T42" s="14">
        <f>VLOOKUP(O42, '[3]لیست محصولات اردیبهشت ۱۴۰۳'!B:G,6,0)</f>
        <v>9900000</v>
      </c>
      <c r="U42" s="15"/>
      <c r="V42" s="16">
        <f t="shared" si="1"/>
        <v>0</v>
      </c>
      <c r="W42" s="12">
        <f t="shared" si="2"/>
        <v>3</v>
      </c>
      <c r="X42" s="14">
        <f t="shared" si="3"/>
        <v>29700000</v>
      </c>
      <c r="Y42" s="17"/>
      <c r="Z42" s="14">
        <f t="shared" si="4"/>
        <v>29700000</v>
      </c>
      <c r="AA42" s="151" t="s">
        <v>78</v>
      </c>
      <c r="AB42" s="153" t="s">
        <v>932</v>
      </c>
      <c r="AC42" s="155" t="s">
        <v>933</v>
      </c>
      <c r="AD42" s="157"/>
      <c r="AE42" s="19"/>
      <c r="AF42" s="21"/>
      <c r="AG42" s="22" t="str">
        <f t="shared" si="5"/>
        <v>TRUE</v>
      </c>
      <c r="AH42" s="23" t="str">
        <f t="shared" si="6"/>
        <v>تهران خ شریعتی ، جنب مجتمع نگین ظفر ، کوچه صادقیان ، کوچه قایم مقام ، جنب دبیرستان پلاک ۱ واحد ۹ قهوه نست - بهزاد میرزایی 09183470072</v>
      </c>
    </row>
    <row r="43" spans="1:34" ht="22.35" customHeight="1">
      <c r="A43" s="7"/>
      <c r="B43" s="7"/>
      <c r="C43" s="7"/>
      <c r="D43" s="7"/>
      <c r="E43" s="7"/>
      <c r="F43" s="8"/>
      <c r="G43" s="180"/>
      <c r="H43" s="181"/>
      <c r="I43" s="180"/>
      <c r="J43" s="9"/>
      <c r="K43" s="11" t="str">
        <f t="shared" ca="1" si="0"/>
        <v/>
      </c>
      <c r="L43" s="178"/>
      <c r="M43" s="178"/>
      <c r="N43" s="178"/>
      <c r="O43" s="9">
        <v>5501.2</v>
      </c>
      <c r="P43" s="9">
        <v>1</v>
      </c>
      <c r="Q43" s="13" t="str">
        <f>VLOOKUP(O43, '[3]لیست محصولات اردیبهشت ۱۴۰۳'!B:C,2,0)</f>
        <v>ورتکس | Vortex</v>
      </c>
      <c r="R43" s="9" t="s">
        <v>113</v>
      </c>
      <c r="S43" s="12">
        <f>VLOOKUP(O43, '[3]لیست محصولات اردیبهشت ۱۴۰۳'!B:F,5,0)</f>
        <v>750</v>
      </c>
      <c r="T43" s="14">
        <f>VLOOKUP(O43, '[3]لیست محصولات اردیبهشت ۱۴۰۳'!B:G,6,0)</f>
        <v>9900000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9900000</v>
      </c>
      <c r="Y43" s="17"/>
      <c r="Z43" s="14">
        <f t="shared" si="4"/>
        <v>9900000</v>
      </c>
      <c r="AA43" s="177"/>
      <c r="AB43" s="176"/>
      <c r="AC43" s="175"/>
      <c r="AD43" s="174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50"/>
      <c r="H44" s="162"/>
      <c r="I44" s="150"/>
      <c r="J44" s="9"/>
      <c r="K44" s="11" t="str">
        <f t="shared" ca="1" si="0"/>
        <v/>
      </c>
      <c r="L44" s="160"/>
      <c r="M44" s="160"/>
      <c r="N44" s="160"/>
      <c r="O44" s="9">
        <v>5501.2</v>
      </c>
      <c r="P44" s="9">
        <v>1</v>
      </c>
      <c r="Q44" s="13" t="str">
        <f>VLOOKUP(O44, '[3]لیست محصولات اردیبهشت ۱۴۰۳'!B:C,2,0)</f>
        <v>ورتکس | Vortex</v>
      </c>
      <c r="R44" s="9" t="s">
        <v>931</v>
      </c>
      <c r="S44" s="12">
        <f>VLOOKUP(O44, '[3]لیست محصولات اردیبهشت ۱۴۰۳'!B:F,5,0)</f>
        <v>750</v>
      </c>
      <c r="T44" s="14">
        <f>VLOOKUP(O44, '[3]لیست محصولات اردیبهشت ۱۴۰۳'!B:G,6,0)</f>
        <v>9900000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9900000</v>
      </c>
      <c r="Y44" s="17"/>
      <c r="Z44" s="14">
        <f t="shared" si="4"/>
        <v>9900000</v>
      </c>
      <c r="AA44" s="152"/>
      <c r="AB44" s="154"/>
      <c r="AC44" s="156"/>
      <c r="AD44" s="158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>
        <v>20</v>
      </c>
      <c r="H45" s="10">
        <v>53065129001</v>
      </c>
      <c r="I45" s="9" t="s">
        <v>912</v>
      </c>
      <c r="J45" s="9"/>
      <c r="K45" s="11" t="str">
        <f t="shared" ca="1" si="0"/>
        <v/>
      </c>
      <c r="L45" s="12" t="s">
        <v>99</v>
      </c>
      <c r="M45" s="12" t="s">
        <v>148</v>
      </c>
      <c r="N45" s="12" t="s">
        <v>149</v>
      </c>
      <c r="O45" s="9">
        <v>5501.2</v>
      </c>
      <c r="P45" s="9">
        <v>2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9900000</v>
      </c>
      <c r="U45" s="26"/>
      <c r="V45" s="16">
        <f t="shared" si="1"/>
        <v>0</v>
      </c>
      <c r="W45" s="12">
        <f t="shared" si="2"/>
        <v>2</v>
      </c>
      <c r="X45" s="14">
        <f t="shared" si="3"/>
        <v>19800000</v>
      </c>
      <c r="Y45" s="17"/>
      <c r="Z45" s="14">
        <f t="shared" si="4"/>
        <v>19800000</v>
      </c>
      <c r="AA45" s="18" t="s">
        <v>78</v>
      </c>
      <c r="AB45" s="13" t="s">
        <v>150</v>
      </c>
      <c r="AC45" s="19" t="s">
        <v>151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خ جمهوری خ رازی خ پرتوی پلاک 18/1 کافه والهالا - مهدی محمدی فخر 09376116149</v>
      </c>
    </row>
    <row r="46" spans="1:34" ht="22.35" customHeight="1">
      <c r="A46" s="7"/>
      <c r="B46" s="7"/>
      <c r="C46" s="7"/>
      <c r="D46" s="7"/>
      <c r="E46" s="7"/>
      <c r="F46" s="8"/>
      <c r="G46" s="9">
        <v>21</v>
      </c>
      <c r="H46" s="10">
        <v>53065679501</v>
      </c>
      <c r="I46" s="9" t="s">
        <v>912</v>
      </c>
      <c r="J46" s="9"/>
      <c r="K46" s="11" t="str">
        <f t="shared" ca="1" si="0"/>
        <v/>
      </c>
      <c r="L46" s="12" t="s">
        <v>331</v>
      </c>
      <c r="M46" s="12" t="s">
        <v>934</v>
      </c>
      <c r="N46" s="12" t="s">
        <v>935</v>
      </c>
      <c r="O46" s="9">
        <v>5518.3</v>
      </c>
      <c r="P46" s="9">
        <v>3</v>
      </c>
      <c r="Q46" s="13" t="str">
        <f>VLOOKUP(O46, '[3]لیست محصولات اردیبهشت ۱۴۰۳'!B:C,2,0)</f>
        <v>هوآنکایو | Peru Huancayo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51600000</v>
      </c>
      <c r="U46" s="26"/>
      <c r="V46" s="16">
        <f t="shared" si="1"/>
        <v>0</v>
      </c>
      <c r="W46" s="12">
        <f t="shared" si="2"/>
        <v>3</v>
      </c>
      <c r="X46" s="14">
        <f t="shared" si="3"/>
        <v>154800000</v>
      </c>
      <c r="Y46" s="17"/>
      <c r="Z46" s="14">
        <f t="shared" si="4"/>
        <v>154800000</v>
      </c>
      <c r="AA46" s="18" t="s">
        <v>163</v>
      </c>
      <c r="AB46" s="13" t="s">
        <v>936</v>
      </c>
      <c r="AC46" s="19" t="s">
        <v>937</v>
      </c>
      <c r="AD46" s="20"/>
      <c r="AE46" s="19"/>
      <c r="AF46" s="21"/>
      <c r="AG46" s="22" t="str">
        <f t="shared" si="5"/>
        <v>TRUE</v>
      </c>
      <c r="AH46" s="23" t="str">
        <f t="shared" si="6"/>
        <v>فارس شیراز - قصردشت بين كوچه ٧٦ و ٧٨ رو به رو كلينيك بهبود کافه هاوانا - محمد سمیعی 09171057001</v>
      </c>
    </row>
    <row r="47" spans="1:34" ht="22.35" customHeight="1">
      <c r="A47" s="7"/>
      <c r="B47" s="7"/>
      <c r="C47" s="7"/>
      <c r="D47" s="7"/>
      <c r="E47" s="7"/>
      <c r="F47" s="8"/>
      <c r="G47" s="9">
        <v>22</v>
      </c>
      <c r="H47" s="10">
        <v>53065971301</v>
      </c>
      <c r="I47" s="9" t="s">
        <v>912</v>
      </c>
      <c r="J47" s="9"/>
      <c r="K47" s="11" t="str">
        <f t="shared" ca="1" si="0"/>
        <v/>
      </c>
      <c r="L47" s="12" t="s">
        <v>938</v>
      </c>
      <c r="M47" s="12" t="s">
        <v>939</v>
      </c>
      <c r="N47" s="12" t="s">
        <v>940</v>
      </c>
      <c r="O47" s="9">
        <v>5522.2</v>
      </c>
      <c r="P47" s="9">
        <v>2</v>
      </c>
      <c r="Q47" s="13" t="str">
        <f>VLOOKUP(O47, '[3]لیست محصولات اردیبهشت ۱۴۰۳'!B:C,2,0)</f>
        <v>تامارا | Tamara</v>
      </c>
      <c r="R47" s="9"/>
      <c r="S47" s="12">
        <f>VLOOKUP(O47, '[3]لیست محصولات اردیبهشت ۱۴۰۳'!B:F,5,0)</f>
        <v>750</v>
      </c>
      <c r="T47" s="14">
        <f>VLOOKUP(O47, '[3]لیست محصولات اردیبهشت ۱۴۰۳'!B:G,6,0)</f>
        <v>12450000</v>
      </c>
      <c r="U47" s="15"/>
      <c r="V47" s="16">
        <f t="shared" si="1"/>
        <v>0</v>
      </c>
      <c r="W47" s="12">
        <f t="shared" si="2"/>
        <v>2</v>
      </c>
      <c r="X47" s="14">
        <f t="shared" si="3"/>
        <v>24900000</v>
      </c>
      <c r="Y47" s="17"/>
      <c r="Z47" s="14">
        <f t="shared" si="4"/>
        <v>24900000</v>
      </c>
      <c r="AA47" s="18" t="s">
        <v>130</v>
      </c>
      <c r="AB47" s="13" t="s">
        <v>941</v>
      </c>
      <c r="AC47" s="19" t="s">
        <v>942</v>
      </c>
      <c r="AD47" s="20"/>
      <c r="AE47" s="19"/>
      <c r="AF47" s="21"/>
      <c r="AG47" s="22" t="str">
        <f t="shared" si="5"/>
        <v>TRUE</v>
      </c>
      <c r="AH47" s="23" t="str">
        <f t="shared" si="6"/>
        <v>زنجان قیدار - خیابان امام خیابان سرچشمه کافه قهوه دان - علی اصغر شیری 09125410588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49">
        <v>23</v>
      </c>
      <c r="H48" s="161">
        <v>53066519001</v>
      </c>
      <c r="I48" s="149" t="s">
        <v>912</v>
      </c>
      <c r="J48" s="9"/>
      <c r="K48" s="11" t="str">
        <f t="shared" ca="1" si="0"/>
        <v/>
      </c>
      <c r="L48" s="159" t="s">
        <v>943</v>
      </c>
      <c r="M48" s="159" t="s">
        <v>944</v>
      </c>
      <c r="N48" s="159"/>
      <c r="O48" s="9">
        <v>1125.3</v>
      </c>
      <c r="P48" s="9">
        <v>1</v>
      </c>
      <c r="Q48" s="13" t="str">
        <f>VLOOKUP(O48, '[3]لیست محصولات اردیبهشت ۱۴۰۳'!B:C,2,0)</f>
        <v>بنجامین دیانوس | Benjamin De Dianous</v>
      </c>
      <c r="R48" s="9"/>
      <c r="S48" s="12">
        <f>VLOOKUP(O48, '[3]لیست محصولات اردیبهشت ۱۴۰۳'!B:F,5,0)</f>
        <v>40</v>
      </c>
      <c r="T48" s="14">
        <f>VLOOKUP(O48, '[3]لیست محصولات اردیبهشت ۱۴۰۳'!B:G,6,0)</f>
        <v>5600000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5600000</v>
      </c>
      <c r="Y48" s="17"/>
      <c r="Z48" s="14">
        <f t="shared" si="4"/>
        <v>5600000</v>
      </c>
      <c r="AA48" s="151" t="s">
        <v>224</v>
      </c>
      <c r="AB48" s="153" t="s">
        <v>945</v>
      </c>
      <c r="AC48" s="155" t="s">
        <v>946</v>
      </c>
      <c r="AD48" s="157"/>
      <c r="AE48" s="19"/>
      <c r="AF48" s="21"/>
      <c r="AG48" s="22" t="str">
        <f t="shared" si="5"/>
        <v>TRUE</v>
      </c>
      <c r="AH48" s="23" t="str">
        <f t="shared" si="6"/>
        <v>قم میدان جانبازان، نبش خیابان صفائیه و نیایش، کافه کی آر بی(کرباسچی)  - سبحان فرج اللهی زاده 09300721872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80"/>
      <c r="H49" s="181"/>
      <c r="I49" s="180"/>
      <c r="J49" s="9"/>
      <c r="K49" s="11" t="str">
        <f t="shared" ca="1" si="0"/>
        <v/>
      </c>
      <c r="L49" s="178"/>
      <c r="M49" s="178"/>
      <c r="N49" s="178"/>
      <c r="O49" s="9">
        <v>1127.3</v>
      </c>
      <c r="P49" s="9">
        <v>1</v>
      </c>
      <c r="Q49" s="13" t="str">
        <f>VLOOKUP(O49, '[3]لیست محصولات اردیبهشت ۱۴۰۳'!B:C,2,0)</f>
        <v>سولداد | Soledad</v>
      </c>
      <c r="R49" s="9"/>
      <c r="S49" s="12">
        <f>VLOOKUP(O49, '[3]لیست محصولات اردیبهشت ۱۴۰۳'!B:F,5,0)</f>
        <v>40</v>
      </c>
      <c r="T49" s="14">
        <f>VLOOKUP(O49, '[3]لیست محصولات اردیبهشت ۱۴۰۳'!B:G,6,0)</f>
        <v>2550000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2550000</v>
      </c>
      <c r="Y49" s="17"/>
      <c r="Z49" s="14">
        <f t="shared" si="4"/>
        <v>2550000</v>
      </c>
      <c r="AA49" s="177"/>
      <c r="AB49" s="176"/>
      <c r="AC49" s="175"/>
      <c r="AD49" s="174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80"/>
      <c r="H50" s="181"/>
      <c r="I50" s="180"/>
      <c r="J50" s="9"/>
      <c r="K50" s="11" t="str">
        <f t="shared" ca="1" si="0"/>
        <v/>
      </c>
      <c r="L50" s="178"/>
      <c r="M50" s="178"/>
      <c r="N50" s="178"/>
      <c r="O50" s="9">
        <v>3325.3</v>
      </c>
      <c r="P50" s="9">
        <v>1</v>
      </c>
      <c r="Q50" s="13" t="str">
        <f>VLOOKUP(O50, '[3]لیست محصولات اردیبهشت ۱۴۰۳'!B:C,2,0)</f>
        <v>راتناگری | Ratnagiri</v>
      </c>
      <c r="R50" s="9"/>
      <c r="S50" s="12">
        <f>VLOOKUP(O50, '[3]لیست محصولات اردیبهشت ۱۴۰۳'!B:F,5,0)</f>
        <v>40</v>
      </c>
      <c r="T50" s="14">
        <f>VLOOKUP(O50, '[3]لیست محصولات اردیبهشت ۱۴۰۳'!B:G,6,0)</f>
        <v>1250000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1250000</v>
      </c>
      <c r="Y50" s="17"/>
      <c r="Z50" s="14">
        <f t="shared" si="4"/>
        <v>1250000</v>
      </c>
      <c r="AA50" s="177"/>
      <c r="AB50" s="176"/>
      <c r="AC50" s="175"/>
      <c r="AD50" s="174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50"/>
      <c r="H51" s="162"/>
      <c r="I51" s="150"/>
      <c r="J51" s="9"/>
      <c r="K51" s="11" t="str">
        <f t="shared" ca="1" si="0"/>
        <v/>
      </c>
      <c r="L51" s="160"/>
      <c r="M51" s="160"/>
      <c r="N51" s="160"/>
      <c r="O51" s="9">
        <v>3326.3</v>
      </c>
      <c r="P51" s="9">
        <v>1</v>
      </c>
      <c r="Q51" s="13" t="str">
        <f>VLOOKUP(O51, '[3]لیست محصولات اردیبهشت ۱۴۰۳'!B:C,2,0)</f>
        <v>میاگروس | Milagros</v>
      </c>
      <c r="R51" s="9"/>
      <c r="S51" s="12">
        <f>VLOOKUP(O51, '[3]لیست محصولات اردیبهشت ۱۴۰۳'!B:F,5,0)</f>
        <v>40</v>
      </c>
      <c r="T51" s="14">
        <f>VLOOKUP(O51, '[3]لیست محصولات اردیبهشت ۱۴۰۳'!B:G,6,0)</f>
        <v>1100000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1100000</v>
      </c>
      <c r="Y51" s="17"/>
      <c r="Z51" s="14">
        <f t="shared" si="4"/>
        <v>1100000</v>
      </c>
      <c r="AA51" s="152"/>
      <c r="AB51" s="154"/>
      <c r="AC51" s="156"/>
      <c r="AD51" s="158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67">
        <v>24</v>
      </c>
      <c r="H52" s="169"/>
      <c r="I52" s="167" t="s">
        <v>912</v>
      </c>
      <c r="J52" s="9"/>
      <c r="K52" s="11" t="str">
        <f t="shared" ca="1" si="0"/>
        <v/>
      </c>
      <c r="L52" s="159" t="s">
        <v>139</v>
      </c>
      <c r="M52" s="159" t="s">
        <v>180</v>
      </c>
      <c r="N52" s="159" t="s">
        <v>181</v>
      </c>
      <c r="O52" s="9">
        <v>5511.3</v>
      </c>
      <c r="P52" s="9">
        <v>4</v>
      </c>
      <c r="Q52" s="13" t="str">
        <f>VLOOKUP(O52, '[3]لیست محصولات اردیبهشت ۱۴۰۳'!B:C,2,0)</f>
        <v>هامبلا | Hambella</v>
      </c>
      <c r="R52" s="9"/>
      <c r="S52" s="12">
        <f>VLOOKUP(O52, '[3]لیست محصولات اردیبهشت ۱۴۰۳'!B:F,5,0)</f>
        <v>4000</v>
      </c>
      <c r="T52" s="14">
        <f>VLOOKUP(O52, '[3]لیست محصولات اردیبهشت ۱۴۰۳'!B:G,6,0)</f>
        <v>69600000</v>
      </c>
      <c r="U52" s="15"/>
      <c r="V52" s="16">
        <f t="shared" si="1"/>
        <v>0</v>
      </c>
      <c r="W52" s="12">
        <f t="shared" si="2"/>
        <v>4</v>
      </c>
      <c r="X52" s="14">
        <f t="shared" si="3"/>
        <v>278400000</v>
      </c>
      <c r="Y52" s="17"/>
      <c r="Z52" s="14">
        <f t="shared" si="4"/>
        <v>278400000</v>
      </c>
      <c r="AA52" s="151" t="s">
        <v>78</v>
      </c>
      <c r="AB52" s="153" t="s">
        <v>70</v>
      </c>
      <c r="AC52" s="155" t="s">
        <v>227</v>
      </c>
      <c r="AD52" s="157"/>
      <c r="AE52" s="19"/>
      <c r="AF52" s="21"/>
      <c r="AG52" s="22" t="str">
        <f t="shared" si="5"/>
        <v>TRUE</v>
      </c>
      <c r="AH52" s="23" t="str">
        <f t="shared" si="6"/>
        <v>تهران - ویکافه - محمدرضا دلجو 09051534303</v>
      </c>
    </row>
    <row r="53" spans="1:34" ht="22.35" customHeight="1">
      <c r="A53" s="7"/>
      <c r="B53" s="7"/>
      <c r="C53" s="7"/>
      <c r="D53" s="7"/>
      <c r="E53" s="7"/>
      <c r="F53" s="8"/>
      <c r="G53" s="168"/>
      <c r="H53" s="170"/>
      <c r="I53" s="168"/>
      <c r="J53" s="9"/>
      <c r="K53" s="11" t="str">
        <f t="shared" ca="1" si="0"/>
        <v/>
      </c>
      <c r="L53" s="160"/>
      <c r="M53" s="160"/>
      <c r="N53" s="160"/>
      <c r="O53" s="9">
        <v>5511.2</v>
      </c>
      <c r="P53" s="9">
        <v>4</v>
      </c>
      <c r="Q53" s="13" t="str">
        <f>VLOOKUP(O53, '[3]لیست محصولات اردیبهشت ۱۴۰۳'!B:C,2,0)</f>
        <v>هامبلا | Hambella</v>
      </c>
      <c r="R53" s="9"/>
      <c r="S53" s="12">
        <f>VLOOKUP(O53, '[3]لیست محصولات اردیبهشت ۱۴۰۳'!B:F,5,0)</f>
        <v>750</v>
      </c>
      <c r="T53" s="14">
        <f>VLOOKUP(O53, '[3]لیست محصولات اردیبهشت ۱۴۰۳'!B:G,6,0)</f>
        <v>13350000</v>
      </c>
      <c r="U53" s="15"/>
      <c r="V53" s="16">
        <f t="shared" si="1"/>
        <v>0</v>
      </c>
      <c r="W53" s="12">
        <f t="shared" si="2"/>
        <v>4</v>
      </c>
      <c r="X53" s="14">
        <f t="shared" si="3"/>
        <v>53400000</v>
      </c>
      <c r="Y53" s="17"/>
      <c r="Z53" s="14">
        <f t="shared" si="4"/>
        <v>53400000</v>
      </c>
      <c r="AA53" s="152"/>
      <c r="AB53" s="154"/>
      <c r="AC53" s="156"/>
      <c r="AD53" s="158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66">
        <v>25</v>
      </c>
      <c r="H54" s="67" t="s">
        <v>321</v>
      </c>
      <c r="I54" s="66" t="s">
        <v>912</v>
      </c>
      <c r="J54" s="9"/>
      <c r="K54" s="11" t="str">
        <f t="shared" ca="1" si="0"/>
        <v/>
      </c>
      <c r="L54" s="12" t="s">
        <v>467</v>
      </c>
      <c r="M54" s="12" t="s">
        <v>947</v>
      </c>
      <c r="N54" s="12" t="s">
        <v>325</v>
      </c>
      <c r="O54" s="9">
        <v>5501.3</v>
      </c>
      <c r="P54" s="9">
        <v>1</v>
      </c>
      <c r="Q54" s="13" t="str">
        <f>VLOOKUP(O54, '[3]لیست محصولات اردیبهشت ۱۴۰۳'!B:C,2,0)</f>
        <v>ورتکس | Vortex</v>
      </c>
      <c r="R54" s="9"/>
      <c r="S54" s="12">
        <f>VLOOKUP(O54, '[3]لیست محصولات اردیبهشت ۱۴۰۳'!B:F,5,0)</f>
        <v>4000</v>
      </c>
      <c r="T54" s="14">
        <f>VLOOKUP(O54, '[3]لیست محصولات اردیبهشت ۱۴۰۳'!B:G,6,0)</f>
        <v>51200000</v>
      </c>
      <c r="U54" s="15"/>
      <c r="V54" s="16">
        <f t="shared" si="1"/>
        <v>0</v>
      </c>
      <c r="W54" s="12">
        <f t="shared" si="2"/>
        <v>1</v>
      </c>
      <c r="X54" s="14">
        <f t="shared" si="3"/>
        <v>51200000</v>
      </c>
      <c r="Y54" s="17"/>
      <c r="Z54" s="14">
        <f t="shared" si="4"/>
        <v>51200000</v>
      </c>
      <c r="AA54" s="18" t="s">
        <v>78</v>
      </c>
      <c r="AB54" s="13" t="s">
        <v>326</v>
      </c>
      <c r="AC54" s="19" t="s">
        <v>948</v>
      </c>
      <c r="AD54" s="20"/>
      <c r="AE54" s="19"/>
      <c r="AF54" s="21"/>
      <c r="AG54" s="22" t="str">
        <f t="shared" si="5"/>
        <v>TRUE</v>
      </c>
      <c r="AH54" s="23" t="str">
        <f t="shared" si="6"/>
        <v>تهران خیابان ولنجک،خیابان چهاردهم،پاساژ توچال،طبقه همکف تی کافه - حسام عسگری 09195200360</v>
      </c>
    </row>
    <row r="55" spans="1:34" ht="22.35" customHeight="1">
      <c r="A55" s="7"/>
      <c r="B55" s="7"/>
      <c r="C55" s="7"/>
      <c r="D55" s="7"/>
      <c r="E55" s="7"/>
      <c r="F55" s="8"/>
      <c r="G55" s="167">
        <v>26</v>
      </c>
      <c r="H55" s="169" t="s">
        <v>321</v>
      </c>
      <c r="I55" s="167" t="s">
        <v>520</v>
      </c>
      <c r="J55" s="9"/>
      <c r="K55" s="11" t="str">
        <f t="shared" ca="1" si="0"/>
        <v/>
      </c>
      <c r="L55" s="159" t="s">
        <v>950</v>
      </c>
      <c r="M55" s="159" t="s">
        <v>951</v>
      </c>
      <c r="N55" s="159" t="s">
        <v>949</v>
      </c>
      <c r="O55" s="9">
        <v>5501.3</v>
      </c>
      <c r="P55" s="9">
        <v>3</v>
      </c>
      <c r="Q55" s="13" t="str">
        <f>VLOOKUP(O55, '[3]لیست محصولات اردیبهشت ۱۴۰۳'!B:C,2,0)</f>
        <v>ورتکس | Vortex</v>
      </c>
      <c r="R55" s="9"/>
      <c r="S55" s="12">
        <f>VLOOKUP(O55, '[3]لیست محصولات اردیبهشت ۱۴۰۳'!B:F,5,0)</f>
        <v>4000</v>
      </c>
      <c r="T55" s="14">
        <f>VLOOKUP(O55, '[3]لیست محصولات اردیبهشت ۱۴۰۳'!B:G,6,0)</f>
        <v>51200000</v>
      </c>
      <c r="U55" s="26"/>
      <c r="V55" s="16">
        <f t="shared" si="1"/>
        <v>0</v>
      </c>
      <c r="W55" s="12">
        <f t="shared" si="2"/>
        <v>3</v>
      </c>
      <c r="X55" s="14">
        <f t="shared" si="3"/>
        <v>153600000</v>
      </c>
      <c r="Y55" s="17"/>
      <c r="Z55" s="14">
        <f t="shared" si="4"/>
        <v>153600000</v>
      </c>
      <c r="AA55" s="151" t="s">
        <v>224</v>
      </c>
      <c r="AB55" s="153" t="s">
        <v>952</v>
      </c>
      <c r="AC55" s="155" t="s">
        <v>953</v>
      </c>
      <c r="AD55" s="157"/>
      <c r="AE55" s="182" t="s">
        <v>954</v>
      </c>
      <c r="AF55" s="21"/>
      <c r="AG55" s="22" t="str">
        <f t="shared" si="5"/>
        <v>TRUE</v>
      </c>
      <c r="AH55" s="23" t="str">
        <f t="shared" si="6"/>
        <v>قم خیابان دورشهر بین کوچه ۱۷ و ۱۹ کاژه لانژ - صادق کریمی 09365088010</v>
      </c>
    </row>
    <row r="56" spans="1:34" ht="22.35" customHeight="1">
      <c r="A56" s="7"/>
      <c r="B56" s="7"/>
      <c r="C56" s="7"/>
      <c r="D56" s="7"/>
      <c r="E56" s="7"/>
      <c r="F56" s="8"/>
      <c r="G56" s="168"/>
      <c r="H56" s="170"/>
      <c r="I56" s="168"/>
      <c r="J56" s="9"/>
      <c r="K56" s="11" t="str">
        <f t="shared" ca="1" si="0"/>
        <v/>
      </c>
      <c r="L56" s="160"/>
      <c r="M56" s="160"/>
      <c r="N56" s="160"/>
      <c r="O56" s="9">
        <v>5511.2</v>
      </c>
      <c r="P56" s="9">
        <v>7</v>
      </c>
      <c r="Q56" s="13" t="str">
        <f>VLOOKUP(O56, '[3]لیست محصولات اردیبهشت ۱۴۰۳'!B:C,2,0)</f>
        <v>هامبلا | Hambella</v>
      </c>
      <c r="R56" s="9"/>
      <c r="S56" s="12">
        <f>VLOOKUP(O56, '[3]لیست محصولات اردیبهشت ۱۴۰۳'!B:F,5,0)</f>
        <v>750</v>
      </c>
      <c r="T56" s="14">
        <f>VLOOKUP(O56, '[3]لیست محصولات اردیبهشت ۱۴۰۳'!B:G,6,0)</f>
        <v>13350000</v>
      </c>
      <c r="U56" s="15"/>
      <c r="V56" s="16">
        <f t="shared" si="1"/>
        <v>0</v>
      </c>
      <c r="W56" s="12">
        <f t="shared" si="2"/>
        <v>7</v>
      </c>
      <c r="X56" s="14">
        <f t="shared" si="3"/>
        <v>93450000</v>
      </c>
      <c r="Y56" s="17"/>
      <c r="Z56" s="14">
        <f t="shared" si="4"/>
        <v>93450000</v>
      </c>
      <c r="AA56" s="152"/>
      <c r="AB56" s="154"/>
      <c r="AC56" s="156"/>
      <c r="AD56" s="158"/>
      <c r="AE56" s="183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67">
        <v>27</v>
      </c>
      <c r="H57" s="169"/>
      <c r="I57" s="167" t="s">
        <v>912</v>
      </c>
      <c r="J57" s="9"/>
      <c r="K57" s="11" t="str">
        <f t="shared" ca="1" si="0"/>
        <v/>
      </c>
      <c r="L57" s="159" t="s">
        <v>343</v>
      </c>
      <c r="M57" s="159" t="s">
        <v>484</v>
      </c>
      <c r="N57" s="159" t="s">
        <v>482</v>
      </c>
      <c r="O57" s="9">
        <v>3326.1</v>
      </c>
      <c r="P57" s="9">
        <v>2</v>
      </c>
      <c r="Q57" s="13" t="str">
        <f>VLOOKUP(O57, '[3]لیست محصولات اردیبهشت ۱۴۰۳'!B:C,2,0)</f>
        <v>میاگروس | Milagros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3750000</v>
      </c>
      <c r="U57" s="15"/>
      <c r="V57" s="16">
        <f t="shared" si="1"/>
        <v>0</v>
      </c>
      <c r="W57" s="12">
        <f t="shared" si="2"/>
        <v>2</v>
      </c>
      <c r="X57" s="14">
        <f t="shared" si="3"/>
        <v>7500000</v>
      </c>
      <c r="Y57" s="17"/>
      <c r="Z57" s="14">
        <f t="shared" si="4"/>
        <v>7500000</v>
      </c>
      <c r="AA57" s="151" t="s">
        <v>386</v>
      </c>
      <c r="AB57" s="153" t="s">
        <v>955</v>
      </c>
      <c r="AC57" s="155" t="s">
        <v>486</v>
      </c>
      <c r="AD57" s="157"/>
      <c r="AE57" s="19"/>
      <c r="AF57" s="21"/>
      <c r="AG57" s="22" t="str">
        <f t="shared" si="5"/>
        <v>TRUE</v>
      </c>
      <c r="AH57" s="23" t="str">
        <f t="shared" si="6"/>
        <v>خراسان رضوی مشهد - نبش صارمی 36 کافه نشانی - امیر بررودی 09369309993</v>
      </c>
    </row>
    <row r="58" spans="1:34" ht="22.35" customHeight="1">
      <c r="A58" s="7"/>
      <c r="B58" s="7"/>
      <c r="C58" s="7"/>
      <c r="D58" s="7"/>
      <c r="E58" s="7"/>
      <c r="F58" s="8"/>
      <c r="G58" s="173"/>
      <c r="H58" s="179"/>
      <c r="I58" s="173"/>
      <c r="J58" s="9"/>
      <c r="K58" s="11" t="str">
        <f t="shared" ca="1" si="0"/>
        <v/>
      </c>
      <c r="L58" s="178"/>
      <c r="M58" s="178"/>
      <c r="N58" s="178"/>
      <c r="O58" s="9">
        <v>3325.1</v>
      </c>
      <c r="P58" s="9">
        <v>2</v>
      </c>
      <c r="Q58" s="13" t="str">
        <f>VLOOKUP(O58, '[3]لیست محصولات اردیبهشت ۱۴۰۳'!B:C,2,0)</f>
        <v>راتناگری | Ratnagiri</v>
      </c>
      <c r="R58" s="9"/>
      <c r="S58" s="12">
        <f>VLOOKUP(O58, '[3]لیست محصولات اردیبهشت ۱۴۰۳'!B:F,5,0)</f>
        <v>150</v>
      </c>
      <c r="T58" s="14">
        <f>VLOOKUP(O58, '[3]لیست محصولات اردیبهشت ۱۴۰۳'!B:G,6,0)</f>
        <v>4250000</v>
      </c>
      <c r="U58" s="15"/>
      <c r="V58" s="16">
        <f t="shared" si="1"/>
        <v>0</v>
      </c>
      <c r="W58" s="12">
        <f t="shared" si="2"/>
        <v>2</v>
      </c>
      <c r="X58" s="14">
        <f t="shared" si="3"/>
        <v>8500000</v>
      </c>
      <c r="Y58" s="17"/>
      <c r="Z58" s="14">
        <f t="shared" si="4"/>
        <v>8500000</v>
      </c>
      <c r="AA58" s="177"/>
      <c r="AB58" s="176"/>
      <c r="AC58" s="175"/>
      <c r="AD58" s="174"/>
      <c r="AE58" s="19"/>
      <c r="AF58" s="21"/>
      <c r="AG58" s="22" t="str">
        <f t="shared" si="5"/>
        <v>TRUE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73"/>
      <c r="H59" s="179"/>
      <c r="I59" s="173"/>
      <c r="J59" s="9"/>
      <c r="K59" s="11" t="str">
        <f t="shared" ca="1" si="0"/>
        <v/>
      </c>
      <c r="L59" s="178"/>
      <c r="M59" s="178"/>
      <c r="N59" s="178"/>
      <c r="O59" s="9">
        <v>5511.1</v>
      </c>
      <c r="P59" s="9">
        <v>2</v>
      </c>
      <c r="Q59" s="13" t="str">
        <f>VLOOKUP(O59, '[3]لیست محصولات اردیبهشت ۱۴۰۳'!B:C,2,0)</f>
        <v>هامبلا | Hambella</v>
      </c>
      <c r="R59" s="9"/>
      <c r="S59" s="12">
        <f>VLOOKUP(O59, '[3]لیست محصولات اردیبهشت ۱۴۰۳'!B:F,5,0)</f>
        <v>150</v>
      </c>
      <c r="T59" s="14">
        <f>VLOOKUP(O59, '[3]لیست محصولات اردیبهشت ۱۴۰۳'!B:G,6,0)</f>
        <v>2800000</v>
      </c>
      <c r="U59" s="15"/>
      <c r="V59" s="16">
        <f t="shared" si="1"/>
        <v>0</v>
      </c>
      <c r="W59" s="12">
        <f t="shared" si="2"/>
        <v>2</v>
      </c>
      <c r="X59" s="14">
        <f t="shared" si="3"/>
        <v>5600000</v>
      </c>
      <c r="Y59" s="17"/>
      <c r="Z59" s="14">
        <f t="shared" si="4"/>
        <v>5600000</v>
      </c>
      <c r="AA59" s="177"/>
      <c r="AB59" s="176"/>
      <c r="AC59" s="175"/>
      <c r="AD59" s="174"/>
      <c r="AE59" s="19"/>
      <c r="AF59" s="21"/>
      <c r="AG59" s="22" t="str">
        <f t="shared" si="5"/>
        <v>TRUE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73"/>
      <c r="H60" s="179"/>
      <c r="I60" s="173"/>
      <c r="J60" s="9"/>
      <c r="K60" s="11" t="str">
        <f t="shared" ca="1" si="0"/>
        <v/>
      </c>
      <c r="L60" s="178"/>
      <c r="M60" s="178"/>
      <c r="N60" s="178"/>
      <c r="O60" s="9">
        <v>5522.1</v>
      </c>
      <c r="P60" s="9">
        <v>2</v>
      </c>
      <c r="Q60" s="13" t="str">
        <f>VLOOKUP(O60, '[3]لیست محصولات اردیبهشت ۱۴۰۳'!B:C,2,0)</f>
        <v>تامارا | Tamara</v>
      </c>
      <c r="R60" s="9"/>
      <c r="S60" s="12">
        <f>VLOOKUP(O60, '[3]لیست محصولات اردیبهشت ۱۴۰۳'!B:F,5,0)</f>
        <v>150</v>
      </c>
      <c r="T60" s="14">
        <f>VLOOKUP(O60, '[3]لیست محصولات اردیبهشت ۱۴۰۳'!B:G,6,0)</f>
        <v>2600000</v>
      </c>
      <c r="U60" s="15"/>
      <c r="V60" s="16">
        <f t="shared" si="1"/>
        <v>0</v>
      </c>
      <c r="W60" s="12">
        <f t="shared" si="2"/>
        <v>2</v>
      </c>
      <c r="X60" s="14">
        <f t="shared" si="3"/>
        <v>5200000</v>
      </c>
      <c r="Y60" s="17"/>
      <c r="Z60" s="14">
        <f t="shared" si="4"/>
        <v>5200000</v>
      </c>
      <c r="AA60" s="177"/>
      <c r="AB60" s="176"/>
      <c r="AC60" s="175"/>
      <c r="AD60" s="174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68"/>
      <c r="H61" s="170"/>
      <c r="I61" s="168"/>
      <c r="J61" s="9"/>
      <c r="K61" s="11" t="str">
        <f t="shared" ca="1" si="0"/>
        <v/>
      </c>
      <c r="L61" s="160"/>
      <c r="M61" s="160"/>
      <c r="N61" s="160"/>
      <c r="O61" s="9">
        <v>5518.1</v>
      </c>
      <c r="P61" s="9">
        <v>3</v>
      </c>
      <c r="Q61" s="13" t="str">
        <f>VLOOKUP(O61, '[3]لیست محصولات اردیبهشت ۱۴۰۳'!B:C,2,0)</f>
        <v>هوآنکایو | Peru Huancayo</v>
      </c>
      <c r="R61" s="9"/>
      <c r="S61" s="12">
        <f>VLOOKUP(O61, '[3]لیست محصولات اردیبهشت ۱۴۰۳'!B:F,5,0)</f>
        <v>150</v>
      </c>
      <c r="T61" s="14">
        <f>VLOOKUP(O61, '[3]لیست محصولات اردیبهشت ۱۴۰۳'!B:G,6,0)</f>
        <v>2100000</v>
      </c>
      <c r="U61" s="15"/>
      <c r="V61" s="16">
        <f t="shared" si="1"/>
        <v>0</v>
      </c>
      <c r="W61" s="12">
        <f t="shared" si="2"/>
        <v>3</v>
      </c>
      <c r="X61" s="14">
        <f t="shared" si="3"/>
        <v>6300000</v>
      </c>
      <c r="Y61" s="17"/>
      <c r="Z61" s="14">
        <f t="shared" si="4"/>
        <v>6300000</v>
      </c>
      <c r="AA61" s="152"/>
      <c r="AB61" s="154"/>
      <c r="AC61" s="156"/>
      <c r="AD61" s="158"/>
      <c r="AE61" s="19"/>
      <c r="AF61" s="21"/>
      <c r="AG61" s="22" t="str">
        <f t="shared" si="5"/>
        <v>TRUE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49">
        <v>28</v>
      </c>
      <c r="H62" s="161">
        <v>53069864401</v>
      </c>
      <c r="I62" s="149" t="s">
        <v>912</v>
      </c>
      <c r="J62" s="9"/>
      <c r="K62" s="11" t="str">
        <f t="shared" ca="1" si="0"/>
        <v/>
      </c>
      <c r="L62" s="159" t="s">
        <v>956</v>
      </c>
      <c r="M62" s="159" t="s">
        <v>153</v>
      </c>
      <c r="N62" s="159"/>
      <c r="O62" s="9">
        <v>5522.2</v>
      </c>
      <c r="P62" s="9">
        <v>1</v>
      </c>
      <c r="Q62" s="13" t="str">
        <f>VLOOKUP(O62, '[3]لیست محصولات اردیبهشت ۱۴۰۳'!B:C,2,0)</f>
        <v>تامارا | Tamara</v>
      </c>
      <c r="R62" s="9"/>
      <c r="S62" s="12">
        <f>VLOOKUP(O62, '[3]لیست محصولات اردیبهشت ۱۴۰۳'!B:F,5,0)</f>
        <v>750</v>
      </c>
      <c r="T62" s="14">
        <f>VLOOKUP(O62, '[3]لیست محصولات اردیبهشت ۱۴۰۳'!B:G,6,0)</f>
        <v>12450000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12450000</v>
      </c>
      <c r="Y62" s="17"/>
      <c r="Z62" s="14">
        <f t="shared" si="4"/>
        <v>12450000</v>
      </c>
      <c r="AA62" s="151" t="s">
        <v>78</v>
      </c>
      <c r="AB62" s="153" t="s">
        <v>957</v>
      </c>
      <c r="AC62" s="155" t="s">
        <v>958</v>
      </c>
      <c r="AD62" s="157" t="s">
        <v>104</v>
      </c>
      <c r="AE62" s="19"/>
      <c r="AF62" s="21"/>
      <c r="AG62" s="22" t="str">
        <f t="shared" si="5"/>
        <v>TRUE</v>
      </c>
      <c r="AH62" s="23" t="str">
        <f t="shared" si="6"/>
        <v>تهران انتهای کارگر شمالی - کوچه ۱۹ - بین فجر ۲ و جانبازان - پلاک ۵۹-واحد ۳  - شهریار حشمت 09392202830</v>
      </c>
    </row>
    <row r="63" spans="1:34" ht="22.35" customHeight="1">
      <c r="A63" s="7"/>
      <c r="B63" s="7"/>
      <c r="C63" s="7"/>
      <c r="D63" s="7"/>
      <c r="E63" s="7"/>
      <c r="F63" s="8"/>
      <c r="G63" s="150"/>
      <c r="H63" s="162"/>
      <c r="I63" s="150"/>
      <c r="J63" s="9"/>
      <c r="K63" s="11" t="str">
        <f t="shared" ca="1" si="0"/>
        <v/>
      </c>
      <c r="L63" s="160"/>
      <c r="M63" s="160"/>
      <c r="N63" s="160"/>
      <c r="O63" s="9">
        <v>3326.1</v>
      </c>
      <c r="P63" s="9">
        <v>1</v>
      </c>
      <c r="Q63" s="13" t="str">
        <f>VLOOKUP(O63, '[3]لیست محصولات اردیبهشت ۱۴۰۳'!B:C,2,0)</f>
        <v>میاگروس | Milagros</v>
      </c>
      <c r="R63" s="9"/>
      <c r="S63" s="12">
        <f>VLOOKUP(O63, '[3]لیست محصولات اردیبهشت ۱۴۰۳'!B:F,5,0)</f>
        <v>150</v>
      </c>
      <c r="T63" s="14">
        <f>VLOOKUP(O63, '[3]لیست محصولات اردیبهشت ۱۴۰۳'!B:G,6,0)</f>
        <v>3750000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3750000</v>
      </c>
      <c r="Y63" s="17"/>
      <c r="Z63" s="14">
        <f t="shared" si="4"/>
        <v>3750000</v>
      </c>
      <c r="AA63" s="152"/>
      <c r="AB63" s="154"/>
      <c r="AC63" s="156"/>
      <c r="AD63" s="158"/>
      <c r="AE63" s="19"/>
      <c r="AF63" s="21"/>
      <c r="AG63" s="22" t="str">
        <f t="shared" si="5"/>
        <v>TRUE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49">
        <v>29</v>
      </c>
      <c r="H64" s="161">
        <v>53070770601</v>
      </c>
      <c r="I64" s="149" t="s">
        <v>912</v>
      </c>
      <c r="J64" s="9"/>
      <c r="K64" s="11" t="str">
        <f t="shared" ca="1" si="0"/>
        <v/>
      </c>
      <c r="L64" s="159" t="s">
        <v>959</v>
      </c>
      <c r="M64" s="159" t="s">
        <v>960</v>
      </c>
      <c r="N64" s="159"/>
      <c r="O64" s="9">
        <v>5511.11</v>
      </c>
      <c r="P64" s="9">
        <v>1</v>
      </c>
      <c r="Q64" s="69" t="str">
        <f>VLOOKUP(O64, '[3]لیست محصولات اردیبهشت ۱۴۰۳'!B:C,2,0)</f>
        <v>هامبلا(رست دمی) | Hambella( Filter Roast)</v>
      </c>
      <c r="R64" s="9"/>
      <c r="S64" s="12">
        <f>VLOOKUP(O64, '[3]لیست محصولات اردیبهشت ۱۴۰۳'!B:F,5,0)</f>
        <v>150</v>
      </c>
      <c r="T64" s="14">
        <f>VLOOKUP(O64, '[3]لیست محصولات اردیبهشت ۱۴۰۳'!B:G,6,0)</f>
        <v>2800000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2800000</v>
      </c>
      <c r="Y64" s="17"/>
      <c r="Z64" s="14">
        <f t="shared" si="4"/>
        <v>2800000</v>
      </c>
      <c r="AA64" s="151" t="s">
        <v>78</v>
      </c>
      <c r="AB64" s="153" t="s">
        <v>961</v>
      </c>
      <c r="AC64" s="155" t="s">
        <v>962</v>
      </c>
      <c r="AD64" s="157" t="s">
        <v>104</v>
      </c>
      <c r="AE64" s="19"/>
      <c r="AF64" s="21"/>
      <c r="AG64" s="22" t="str">
        <f t="shared" si="5"/>
        <v>TRUE</v>
      </c>
      <c r="AH64" s="23" t="str">
        <f t="shared" si="6"/>
        <v>تهران خیابان ولی عصر نرسیده به سه راه توانیر بن بست بخشندگان پلاک ۱ طبقه ۶ واحد ۶۲  - مهرداد دولت آبادی 09365651313</v>
      </c>
    </row>
    <row r="65" spans="1:34" ht="22.35" customHeight="1">
      <c r="A65" s="7"/>
      <c r="B65" s="7"/>
      <c r="C65" s="7"/>
      <c r="D65" s="7"/>
      <c r="E65" s="7"/>
      <c r="F65" s="8"/>
      <c r="G65" s="150"/>
      <c r="H65" s="162"/>
      <c r="I65" s="150"/>
      <c r="J65" s="9"/>
      <c r="K65" s="11" t="str">
        <f t="shared" ca="1" si="0"/>
        <v/>
      </c>
      <c r="L65" s="160"/>
      <c r="M65" s="160"/>
      <c r="N65" s="160"/>
      <c r="O65" s="9">
        <v>5501.1</v>
      </c>
      <c r="P65" s="9">
        <v>2</v>
      </c>
      <c r="Q65" s="13" t="str">
        <f>VLOOKUP(O65, '[3]لیست محصولات اردیبهشت ۱۴۰۳'!B:C,2,0)</f>
        <v>ورتکس | Vortex</v>
      </c>
      <c r="R65" s="9"/>
      <c r="S65" s="12">
        <f>VLOOKUP(O65, '[3]لیست محصولات اردیبهشت ۱۴۰۳'!B:F,5,0)</f>
        <v>150</v>
      </c>
      <c r="T65" s="14">
        <f>VLOOKUP(O65, '[3]لیست محصولات اردیبهشت ۱۴۰۳'!B:G,6,0)</f>
        <v>2100000</v>
      </c>
      <c r="U65" s="26"/>
      <c r="V65" s="16">
        <f t="shared" si="1"/>
        <v>0</v>
      </c>
      <c r="W65" s="12">
        <f t="shared" si="2"/>
        <v>2</v>
      </c>
      <c r="X65" s="14">
        <f t="shared" si="3"/>
        <v>4200000</v>
      </c>
      <c r="Y65" s="17"/>
      <c r="Z65" s="14">
        <f t="shared" si="4"/>
        <v>4200000</v>
      </c>
      <c r="AA65" s="152"/>
      <c r="AB65" s="154"/>
      <c r="AC65" s="156"/>
      <c r="AD65" s="158"/>
      <c r="AE65" s="19"/>
      <c r="AF65" s="21"/>
      <c r="AG65" s="22" t="str">
        <f t="shared" si="5"/>
        <v>TRUE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49">
        <v>30</v>
      </c>
      <c r="H66" s="161">
        <v>53071143601</v>
      </c>
      <c r="I66" s="149" t="s">
        <v>912</v>
      </c>
      <c r="J66" s="9"/>
      <c r="K66" s="11" t="str">
        <f t="shared" ref="K66:K87" ca="1" si="7">IF(C66, TODAY(), "" )</f>
        <v/>
      </c>
      <c r="L66" s="159" t="s">
        <v>187</v>
      </c>
      <c r="M66" s="159" t="s">
        <v>963</v>
      </c>
      <c r="N66" s="159"/>
      <c r="O66" s="9">
        <v>5511.11</v>
      </c>
      <c r="P66" s="9">
        <v>1</v>
      </c>
      <c r="Q66" s="69" t="str">
        <f>VLOOKUP(O66, '[3]لیست محصولات اردیبهشت ۱۴۰۳'!B:C,2,0)</f>
        <v>هامبلا(رست دمی) | Hambella( Filter Roast)</v>
      </c>
      <c r="R66" s="9" t="s">
        <v>964</v>
      </c>
      <c r="S66" s="12">
        <f>VLOOKUP(O66, '[3]لیست محصولات اردیبهشت ۱۴۰۳'!B:F,5,0)</f>
        <v>150</v>
      </c>
      <c r="T66" s="14">
        <f>VLOOKUP(O66, '[3]لیست محصولات اردیبهشت ۱۴۰۳'!B:G,6,0)</f>
        <v>2800000</v>
      </c>
      <c r="U66" s="15"/>
      <c r="V66" s="16">
        <f t="shared" ref="V66:V129" si="8">IF(C66, P66, U66 )</f>
        <v>0</v>
      </c>
      <c r="W66" s="12">
        <f t="shared" ref="W66:W200" si="9">P66-V66</f>
        <v>1</v>
      </c>
      <c r="X66" s="14">
        <f t="shared" ref="X66:X200" si="10">P66*T66</f>
        <v>2800000</v>
      </c>
      <c r="Y66" s="17"/>
      <c r="Z66" s="14">
        <f t="shared" ref="Z66:Z200" si="11">X66-Y66</f>
        <v>2800000</v>
      </c>
      <c r="AA66" s="151" t="s">
        <v>78</v>
      </c>
      <c r="AB66" s="153" t="s">
        <v>965</v>
      </c>
      <c r="AC66" s="155" t="s">
        <v>966</v>
      </c>
      <c r="AD66" s="157" t="s">
        <v>104</v>
      </c>
      <c r="AE66" s="19"/>
      <c r="AF66" s="21"/>
      <c r="AG66" s="22" t="str">
        <f t="shared" ref="AG66:AG87" si="12">IF(V66=P66, "FALSE", "TRUE" )</f>
        <v>TRUE</v>
      </c>
      <c r="AH66" s="23" t="str">
        <f t="shared" si="6"/>
        <v>تهران سهروردی شمالی، کوچه تقوی، پلاک ۲۳، واحد ۱۲  - علی نعمت اللهی 09371336477</v>
      </c>
    </row>
    <row r="67" spans="1:34" ht="22.35" customHeight="1">
      <c r="A67" s="7"/>
      <c r="B67" s="7"/>
      <c r="C67" s="7"/>
      <c r="D67" s="7"/>
      <c r="E67" s="7"/>
      <c r="F67" s="8"/>
      <c r="G67" s="150"/>
      <c r="H67" s="162"/>
      <c r="I67" s="150"/>
      <c r="J67" s="9"/>
      <c r="K67" s="11" t="str">
        <f t="shared" ca="1" si="7"/>
        <v/>
      </c>
      <c r="L67" s="160"/>
      <c r="M67" s="160"/>
      <c r="N67" s="160"/>
      <c r="O67" s="9">
        <v>5501.1</v>
      </c>
      <c r="P67" s="9">
        <v>1</v>
      </c>
      <c r="Q67" s="13" t="str">
        <f>VLOOKUP(O67, '[3]لیست محصولات اردیبهشت ۱۴۰۳'!B:C,2,0)</f>
        <v>ورتکس | Vortex</v>
      </c>
      <c r="R67" s="9" t="s">
        <v>964</v>
      </c>
      <c r="S67" s="12">
        <f>VLOOKUP(O67, '[3]لیست محصولات اردیبهشت ۱۴۰۳'!B:F,5,0)</f>
        <v>150</v>
      </c>
      <c r="T67" s="14">
        <f>VLOOKUP(O67, '[3]لیست محصولات اردیبهشت ۱۴۰۳'!B:G,6,0)</f>
        <v>2100000</v>
      </c>
      <c r="U67" s="15"/>
      <c r="V67" s="16">
        <f t="shared" si="8"/>
        <v>0</v>
      </c>
      <c r="W67" s="12">
        <f t="shared" si="9"/>
        <v>1</v>
      </c>
      <c r="X67" s="14">
        <f t="shared" si="10"/>
        <v>2100000</v>
      </c>
      <c r="Y67" s="17"/>
      <c r="Z67" s="14">
        <f t="shared" si="11"/>
        <v>2100000</v>
      </c>
      <c r="AA67" s="152"/>
      <c r="AB67" s="154"/>
      <c r="AC67" s="156"/>
      <c r="AD67" s="158"/>
      <c r="AE67" s="19"/>
      <c r="AF67" s="21"/>
      <c r="AG67" s="22" t="str">
        <f t="shared" si="12"/>
        <v>TRUE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>
        <v>31</v>
      </c>
      <c r="H68" s="10">
        <v>53074678001</v>
      </c>
      <c r="I68" s="9" t="s">
        <v>912</v>
      </c>
      <c r="J68" s="9"/>
      <c r="K68" s="11" t="str">
        <f t="shared" ca="1" si="7"/>
        <v/>
      </c>
      <c r="L68" s="12" t="s">
        <v>806</v>
      </c>
      <c r="M68" s="12" t="s">
        <v>209</v>
      </c>
      <c r="N68" s="12"/>
      <c r="O68" s="9">
        <v>3326.1</v>
      </c>
      <c r="P68" s="9">
        <v>1</v>
      </c>
      <c r="Q68" s="13" t="str">
        <f>VLOOKUP(O68, '[3]لیست محصولات اردیبهشت ۱۴۰۳'!B:C,2,0)</f>
        <v>میاگروس | Milagros</v>
      </c>
      <c r="R68" s="9"/>
      <c r="S68" s="12">
        <f>VLOOKUP(O68, '[3]لیست محصولات اردیبهشت ۱۴۰۳'!B:F,5,0)</f>
        <v>150</v>
      </c>
      <c r="T68" s="14">
        <f>VLOOKUP(O68, '[3]لیست محصولات اردیبهشت ۱۴۰۳'!B:G,6,0)</f>
        <v>3750000</v>
      </c>
      <c r="U68" s="15"/>
      <c r="V68" s="16">
        <f t="shared" si="8"/>
        <v>0</v>
      </c>
      <c r="W68" s="12">
        <f t="shared" si="9"/>
        <v>1</v>
      </c>
      <c r="X68" s="14">
        <f t="shared" si="10"/>
        <v>3750000</v>
      </c>
      <c r="Y68" s="17"/>
      <c r="Z68" s="14">
        <f t="shared" si="11"/>
        <v>3750000</v>
      </c>
      <c r="AA68" s="18" t="s">
        <v>78</v>
      </c>
      <c r="AB68" s="13" t="s">
        <v>969</v>
      </c>
      <c r="AC68" s="19" t="s">
        <v>970</v>
      </c>
      <c r="AD68" s="20" t="s">
        <v>104</v>
      </c>
      <c r="AE68" s="19"/>
      <c r="AF68" s="21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>تهران میدان المپیک،خیابان بیست و پنجم(جنب پمپ بنزین) نبش کوچه حسینی پلاک ۸ ساختمان امپریال طبقه ۲ واحد ۵  - محسن دادگر 09120344066</v>
      </c>
    </row>
    <row r="69" spans="1:34" ht="22.35" customHeight="1">
      <c r="A69" s="7"/>
      <c r="B69" s="7"/>
      <c r="C69" s="7"/>
      <c r="D69" s="7"/>
      <c r="E69" s="7"/>
      <c r="F69" s="8"/>
      <c r="G69" s="9">
        <v>32</v>
      </c>
      <c r="H69" s="10" t="s">
        <v>70</v>
      </c>
      <c r="I69" s="9" t="s">
        <v>994</v>
      </c>
      <c r="J69" s="9"/>
      <c r="K69" s="11" t="str">
        <f t="shared" ca="1" si="7"/>
        <v/>
      </c>
      <c r="L69" s="12" t="s">
        <v>331</v>
      </c>
      <c r="M69" s="12" t="s">
        <v>1036</v>
      </c>
      <c r="N69" s="12" t="s">
        <v>336</v>
      </c>
      <c r="O69" s="9">
        <v>3325.1</v>
      </c>
      <c r="P69" s="9">
        <v>1</v>
      </c>
      <c r="Q69" s="13" t="str">
        <f>VLOOKUP(O69, '[3]لیست محصولات اردیبهشت ۱۴۰۳'!B:C,2,0)</f>
        <v>راتناگری | Ratnagiri</v>
      </c>
      <c r="R69" s="9"/>
      <c r="S69" s="12">
        <f>VLOOKUP(O69, '[3]لیست محصولات اردیبهشت ۱۴۰۳'!B:F,5,0)</f>
        <v>150</v>
      </c>
      <c r="T69" s="14">
        <f>VLOOKUP(O69, '[3]لیست محصولات اردیبهشت ۱۴۰۳'!B:G,6,0)</f>
        <v>4250000</v>
      </c>
      <c r="U69" s="15"/>
      <c r="V69" s="16">
        <f t="shared" si="8"/>
        <v>0</v>
      </c>
      <c r="W69" s="12">
        <f t="shared" si="9"/>
        <v>1</v>
      </c>
      <c r="X69" s="14">
        <f t="shared" si="10"/>
        <v>4250000</v>
      </c>
      <c r="Y69" s="17"/>
      <c r="Z69" s="14">
        <f t="shared" si="11"/>
        <v>4250000</v>
      </c>
      <c r="AA69" s="18"/>
      <c r="AB69" s="13"/>
      <c r="AC69" s="19"/>
      <c r="AD69" s="20"/>
      <c r="AE69" s="19"/>
      <c r="AF69" s="21"/>
      <c r="AG69" s="22" t="str">
        <f t="shared" si="12"/>
        <v>TRUE</v>
      </c>
      <c r="AH69" s="23" t="str">
        <f t="shared" si="13"/>
        <v xml:space="preserve">  (پرسنل) - محمد وحیدطاری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13</v>
      </c>
      <c r="AI241" s="56">
        <f t="shared" si="19"/>
        <v>0</v>
      </c>
      <c r="AJ241" s="57">
        <f t="shared" ref="AJ241:AJ264" si="27">AH241-AI241</f>
        <v>13</v>
      </c>
      <c r="AK241" s="58">
        <f>AH241*AG241/1000</f>
        <v>9.75</v>
      </c>
      <c r="AL241" s="59">
        <f>AO241+AQ241-[2]Sheet1!$AH242</f>
        <v>0</v>
      </c>
      <c r="AM241" s="59">
        <f t="shared" si="25"/>
        <v>-13</v>
      </c>
      <c r="AN241" s="58">
        <f t="shared" si="21"/>
        <v>0</v>
      </c>
      <c r="AO241" s="59"/>
      <c r="AP241" s="58">
        <f t="shared" si="22"/>
        <v>-9.75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6</v>
      </c>
      <c r="AI242" s="56">
        <f t="shared" si="19"/>
        <v>0</v>
      </c>
      <c r="AJ242" s="57">
        <f t="shared" si="27"/>
        <v>6</v>
      </c>
      <c r="AK242" s="58">
        <f t="shared" ref="AK242:AK267" si="28">AH242*AG242/1000</f>
        <v>24</v>
      </c>
      <c r="AL242" s="59">
        <f>AO242+AQ242-[2]Sheet1!$AH243</f>
        <v>0</v>
      </c>
      <c r="AM242" s="59">
        <f t="shared" si="25"/>
        <v>-6</v>
      </c>
      <c r="AN242" s="58">
        <f t="shared" si="21"/>
        <v>0</v>
      </c>
      <c r="AO242" s="59"/>
      <c r="AP242" s="58">
        <f t="shared" si="22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3</v>
      </c>
      <c r="AI251" s="56">
        <f t="shared" si="19"/>
        <v>0</v>
      </c>
      <c r="AJ251" s="57">
        <f t="shared" si="27"/>
        <v>3</v>
      </c>
      <c r="AK251" s="58">
        <f t="shared" si="28"/>
        <v>0.45</v>
      </c>
      <c r="AL251" s="59">
        <f>AO251+AQ251-[2]Sheet1!$AH252</f>
        <v>0</v>
      </c>
      <c r="AM251" s="59">
        <f t="shared" si="25"/>
        <v>-3</v>
      </c>
      <c r="AN251" s="58">
        <f t="shared" si="21"/>
        <v>0</v>
      </c>
      <c r="AO251" s="59"/>
      <c r="AP251" s="58">
        <f t="shared" si="22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14</v>
      </c>
      <c r="AI252" s="56">
        <f t="shared" si="19"/>
        <v>0</v>
      </c>
      <c r="AJ252" s="57">
        <f t="shared" si="27"/>
        <v>14</v>
      </c>
      <c r="AK252" s="58">
        <f t="shared" si="28"/>
        <v>10.5</v>
      </c>
      <c r="AL252" s="59">
        <f>AO252+AQ252-[2]Sheet1!$AH253</f>
        <v>0</v>
      </c>
      <c r="AM252" s="59">
        <f t="shared" si="25"/>
        <v>-14</v>
      </c>
      <c r="AN252" s="58">
        <f t="shared" si="21"/>
        <v>0</v>
      </c>
      <c r="AO252" s="59"/>
      <c r="AP252" s="58">
        <f t="shared" si="22"/>
        <v>-10.5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4</v>
      </c>
      <c r="AI253" s="56">
        <f t="shared" si="19"/>
        <v>0</v>
      </c>
      <c r="AJ253" s="57">
        <f t="shared" si="27"/>
        <v>4</v>
      </c>
      <c r="AK253" s="58">
        <f t="shared" si="28"/>
        <v>0.6</v>
      </c>
      <c r="AL253" s="59">
        <f>AO253+AQ253-[2]Sheet1!$AH254</f>
        <v>0</v>
      </c>
      <c r="AM253" s="59">
        <f t="shared" si="25"/>
        <v>-4</v>
      </c>
      <c r="AN253" s="58">
        <f t="shared" si="21"/>
        <v>0</v>
      </c>
      <c r="AO253" s="59"/>
      <c r="AP253" s="58">
        <f t="shared" si="22"/>
        <v>-0.6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4</v>
      </c>
      <c r="AI259" s="56">
        <f t="shared" si="19"/>
        <v>0</v>
      </c>
      <c r="AJ259" s="57">
        <f t="shared" si="27"/>
        <v>4</v>
      </c>
      <c r="AK259" s="58">
        <f t="shared" si="28"/>
        <v>0.6</v>
      </c>
      <c r="AL259" s="59">
        <f>AO259+AQ259-[2]Sheet1!$AH260</f>
        <v>0</v>
      </c>
      <c r="AM259" s="59">
        <f t="shared" si="25"/>
        <v>-4</v>
      </c>
      <c r="AN259" s="58">
        <f t="shared" si="21"/>
        <v>0</v>
      </c>
      <c r="AO259" s="59"/>
      <c r="AP259" s="58">
        <f t="shared" si="22"/>
        <v>-0.6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4</v>
      </c>
      <c r="AI260" s="56">
        <f t="shared" si="19"/>
        <v>0</v>
      </c>
      <c r="AJ260" s="57">
        <f t="shared" si="27"/>
        <v>4</v>
      </c>
      <c r="AK260" s="58">
        <f t="shared" si="28"/>
        <v>3</v>
      </c>
      <c r="AL260" s="59">
        <f>AO260+AQ260-[2]Sheet1!$AH261</f>
        <v>0</v>
      </c>
      <c r="AM260" s="59">
        <f t="shared" si="25"/>
        <v>-4</v>
      </c>
      <c r="AN260" s="58">
        <f t="shared" si="21"/>
        <v>0</v>
      </c>
      <c r="AO260" s="59"/>
      <c r="AP260" s="58">
        <f t="shared" si="22"/>
        <v>-3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86">
    <mergeCell ref="A1:B1"/>
    <mergeCell ref="C1:D1"/>
    <mergeCell ref="E1:F1"/>
    <mergeCell ref="U1:V1"/>
    <mergeCell ref="G2:G9"/>
    <mergeCell ref="H2:H9"/>
    <mergeCell ref="I2:I9"/>
    <mergeCell ref="L2:L9"/>
    <mergeCell ref="M2:M9"/>
    <mergeCell ref="N2:N9"/>
    <mergeCell ref="AD2:AD9"/>
    <mergeCell ref="AC2:AC9"/>
    <mergeCell ref="AB2:AB9"/>
    <mergeCell ref="AA2:AA9"/>
    <mergeCell ref="N10:N11"/>
    <mergeCell ref="AD10:AD11"/>
    <mergeCell ref="AC10:AC11"/>
    <mergeCell ref="AB10:AB11"/>
    <mergeCell ref="AA10:AA11"/>
    <mergeCell ref="H14:H16"/>
    <mergeCell ref="G14:G16"/>
    <mergeCell ref="AD14:AD16"/>
    <mergeCell ref="AC14:AC16"/>
    <mergeCell ref="AB14:AB16"/>
    <mergeCell ref="AA14:AA16"/>
    <mergeCell ref="AE10:AE11"/>
    <mergeCell ref="N14:N16"/>
    <mergeCell ref="M14:M16"/>
    <mergeCell ref="L14:L16"/>
    <mergeCell ref="I14:I16"/>
    <mergeCell ref="M10:M11"/>
    <mergeCell ref="L10:L11"/>
    <mergeCell ref="I10:I11"/>
    <mergeCell ref="H10:H11"/>
    <mergeCell ref="G10:G11"/>
    <mergeCell ref="AD19:AD22"/>
    <mergeCell ref="AC19:AC22"/>
    <mergeCell ref="AB19:AB22"/>
    <mergeCell ref="AA19:AA22"/>
    <mergeCell ref="G19:G22"/>
    <mergeCell ref="H19:H22"/>
    <mergeCell ref="I19:I22"/>
    <mergeCell ref="L19:L22"/>
    <mergeCell ref="M19:M22"/>
    <mergeCell ref="N19:N22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7:G29"/>
    <mergeCell ref="AD27:AD29"/>
    <mergeCell ref="AC27:AC29"/>
    <mergeCell ref="AB27:AB29"/>
    <mergeCell ref="AA27:AA29"/>
    <mergeCell ref="N27:N29"/>
    <mergeCell ref="M27:M29"/>
    <mergeCell ref="L27:L29"/>
    <mergeCell ref="I27:I29"/>
    <mergeCell ref="H27:H29"/>
    <mergeCell ref="M30:M31"/>
    <mergeCell ref="L30:L31"/>
    <mergeCell ref="I30:I31"/>
    <mergeCell ref="H30:H31"/>
    <mergeCell ref="G30:G31"/>
    <mergeCell ref="AD30:AD31"/>
    <mergeCell ref="AC30:AC31"/>
    <mergeCell ref="AB30:AB31"/>
    <mergeCell ref="AA30:AA31"/>
    <mergeCell ref="N30:N31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M36:M39"/>
    <mergeCell ref="L36:L39"/>
    <mergeCell ref="I36:I39"/>
    <mergeCell ref="H36:H39"/>
    <mergeCell ref="G36:G39"/>
    <mergeCell ref="AC36:AC39"/>
    <mergeCell ref="AD36:AD39"/>
    <mergeCell ref="AB36:AB39"/>
    <mergeCell ref="AA36:AA39"/>
    <mergeCell ref="N36:N39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I40:I41"/>
    <mergeCell ref="H40:H41"/>
    <mergeCell ref="M42:M44"/>
    <mergeCell ref="L42:L44"/>
    <mergeCell ref="I42:I44"/>
    <mergeCell ref="H42:H44"/>
    <mergeCell ref="G42:G44"/>
    <mergeCell ref="AD42:AD44"/>
    <mergeCell ref="AC42:AC44"/>
    <mergeCell ref="AB42:AB44"/>
    <mergeCell ref="AA42:AA44"/>
    <mergeCell ref="N42:N44"/>
    <mergeCell ref="AD48:AD51"/>
    <mergeCell ref="AC48:AC51"/>
    <mergeCell ref="AB48:AB51"/>
    <mergeCell ref="AA48:AA51"/>
    <mergeCell ref="G48:G51"/>
    <mergeCell ref="H48:H51"/>
    <mergeCell ref="I48:I51"/>
    <mergeCell ref="L48:L51"/>
    <mergeCell ref="M48:M51"/>
    <mergeCell ref="N48:N51"/>
    <mergeCell ref="G52:G53"/>
    <mergeCell ref="AD52:AD53"/>
    <mergeCell ref="AC52:AC53"/>
    <mergeCell ref="AB52:AB53"/>
    <mergeCell ref="AA52:AA53"/>
    <mergeCell ref="N52:N53"/>
    <mergeCell ref="M52:M53"/>
    <mergeCell ref="L52:L53"/>
    <mergeCell ref="I52:I53"/>
    <mergeCell ref="H52:H53"/>
    <mergeCell ref="AE55:AE56"/>
    <mergeCell ref="G57:G61"/>
    <mergeCell ref="H57:H61"/>
    <mergeCell ref="I57:I61"/>
    <mergeCell ref="L57:L61"/>
    <mergeCell ref="M57:M61"/>
    <mergeCell ref="N57:N61"/>
    <mergeCell ref="AD57:AD61"/>
    <mergeCell ref="AC57:AC61"/>
    <mergeCell ref="AB57:AB61"/>
    <mergeCell ref="AA57:AA61"/>
    <mergeCell ref="G55:G56"/>
    <mergeCell ref="AD55:AD56"/>
    <mergeCell ref="AC55:AC56"/>
    <mergeCell ref="AB55:AB56"/>
    <mergeCell ref="AA55:AA56"/>
    <mergeCell ref="N55:N56"/>
    <mergeCell ref="M55:M56"/>
    <mergeCell ref="L55:L56"/>
    <mergeCell ref="I55:I56"/>
    <mergeCell ref="H55:H56"/>
    <mergeCell ref="G62:G63"/>
    <mergeCell ref="AD62:AD63"/>
    <mergeCell ref="AC62:AC63"/>
    <mergeCell ref="AB62:AB63"/>
    <mergeCell ref="AA62:AA63"/>
    <mergeCell ref="N62:N63"/>
    <mergeCell ref="M62:M63"/>
    <mergeCell ref="L62:L63"/>
    <mergeCell ref="I62:I63"/>
    <mergeCell ref="H62:H63"/>
    <mergeCell ref="M64:M65"/>
    <mergeCell ref="L64:L65"/>
    <mergeCell ref="I64:I65"/>
    <mergeCell ref="H64:H65"/>
    <mergeCell ref="G64:G65"/>
    <mergeCell ref="AD64:AD65"/>
    <mergeCell ref="AC64:AC65"/>
    <mergeCell ref="AB64:AB65"/>
    <mergeCell ref="AA64:AA65"/>
    <mergeCell ref="N64:N65"/>
    <mergeCell ref="M66:M67"/>
    <mergeCell ref="L66:L67"/>
    <mergeCell ref="I66:I67"/>
    <mergeCell ref="H66:H67"/>
    <mergeCell ref="G66:G67"/>
    <mergeCell ref="AA66:AA67"/>
    <mergeCell ref="AB66:AB67"/>
    <mergeCell ref="AC66:AC67"/>
    <mergeCell ref="AD66:AD67"/>
    <mergeCell ref="N66:N67"/>
  </mergeCells>
  <conditionalFormatting sqref="G2:J2 AD2 Z2:Z200 J3:J200 AD10 G12:I14 AD12:AD14 G17:I19 AD17:AD19 G23:I25 AD23:AD25 G27:I27 AD27 G30:I30 AD30 G32:I32 AD32 G34:I36 AD34:AD36 G40:I40 AD40 G42:I42 AD42 G45:I48 AD45:AD48 G52:I52 AD52 G54:I55 AD54:AD55 G57:I57 AD57 G62:I62 AD62 G64:I64 AD64 G66:I66 AD66 G68:I200 AD68:AD200">
    <cfRule type="expression" dxfId="146" priority="63">
      <formula>$A2</formula>
    </cfRule>
    <cfRule type="expression" dxfId="145" priority="65">
      <formula>$E2</formula>
    </cfRule>
  </conditionalFormatting>
  <conditionalFormatting sqref="G2:AF2 J3:K3 Q3:Z200 J4:J200 AA10:AF10 G12:I14 AA12:AF14 G17:I19 AA17:AF19 G23:I25 AA23:AF25 G27:I27 AA27:AF27 G30:I30 AA30:AF30 G32:I32 AA32:AF32 G34:I36 AA34:AF36 G40:I40 AA40:AF40 G42:I42 AA42:AF42 G45:I48 AA45:AF48 G52:I52 AA52:AF52 G54:I55 AA54:AF55 G57:I57 AA57:AF57 G62:I62 AA62:AF62 G64:I64 AA64:AF64 G66:I66 AA66:AF66 G68:I200 AA68:AF200 AE3:AF9 O3:P11 K4:K11 H10 AF11 K12:P14 K15:K16 O15:P16 AE15:AF16 K17:P19 K20:K22 O20:P22 AE20:AF22 K23:P25 K26 O26:P26 AE26:AF26 K27:P27 K28:K29 O28:P29 AE28:AF29 K30:P30 K31 O31:P31 AE31:AF31 K32:P32 K33 O33:P33 AE33:AF33 K34:P36 K37:K39 O37:P39 AE37:AF39 K40:P40 K41 O41:P41 AE41:AF41 K42:P42 K43:K44 O43:P44 AE43:AF44 K45:P48 K49:K51 O49:P51 AE49:AF51 K52:P52 K53 O53:P53 AE53:AF53 K54:P55 K56 O56:P56 AF56 K57:P57 K58:K61 O58:P61 AE58:AF61 K62:P62 K63 O63:P63 AE63:AF63 K64:P64 K65 O65:P65 AE65:AF65 K66:P66 K67 O67:P67 AE67:AF67 K68:P200">
    <cfRule type="expression" dxfId="144" priority="64">
      <formula>$C2</formula>
    </cfRule>
  </conditionalFormatting>
  <conditionalFormatting sqref="W2:W200">
    <cfRule type="expression" dxfId="14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{4DDB0F81-1566-4BE1-87B9-7FB2FE06891C}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{D98A9516-EFA2-4B0D-A1CD-5FACFC9B6924}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{A81D7776-A9A4-4D2B-86ED-68B3384C6869}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{B18E3230-917C-4BC0-89A8-915C380235AF}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{BBFF1177-EB74-49DE-B412-8AA0DBC121C7}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{2CD397A8-0974-40AF-AE83-769DC5535412}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{D95631EA-1E52-42CB-B409-FBA23705B6A8}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{115685BF-0D1E-4D59-B0B7-D00175F1693D}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{C0E26B1C-3C35-4CC9-9D0F-034A1CA79DA6}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{0357219C-B1BF-4A1E-8955-CA8AEB4C96F8}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{8AB61D26-EBA8-49FF-9C0C-3A9DA2726BD1}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{E53FD8B8-4F7D-4806-A589-1C6656A45FE4}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{E4EC5636-4A32-4A9E-8779-4FD7A8F2186F}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{9EB8FAAD-52B6-48E4-9389-C02183F5D71C}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{DF7684E6-A27E-45D9-B96E-AFA0D1266AF5}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{5052F3B7-56EC-4F75-A1FF-E06D8C8FD969}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{920BE35C-A56C-4812-96D7-BADE4B7A66C1}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{EF75D7C7-CA5A-44BB-9D84-5E6DBA5F355A}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{4006E35B-A9B2-40C2-B8AF-C540512A073E}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{15170870-EC30-4CA7-B1BA-95F6728988DB}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{A9254AAD-EB2C-41F0-BB57-8F06AC00AFAF}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{FDFEF4CA-328B-4488-A742-25D30F0EF864}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{A958E042-E639-426F-AC43-6D6C3ADD0C45}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{4D243668-7ED6-40E8-B7D2-A9C3C94F371B}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{AC89E372-B496-4F35-B590-729FFC08A93B}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{EF33668D-260B-4F0F-9DD7-A36D2BF63605}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{D300B0C3-A3A2-422E-803B-D31AE088A244}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{28B305AC-E9BE-4DD3-976B-A9C5CD431BE1}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{94AB1D6D-558B-41F9-A57F-DF33C186F013}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{1311A8F1-FD11-424B-B83A-3080420B21D6}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{64A4E116-8FD8-48D4-B0BB-F2F4C1475AE2}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{DFEE4543-39CA-488D-89C3-D9D28E0BA29E}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{1E97B3A3-0C4C-451F-BB49-88028649D844}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{809BAFEC-8D4E-4375-8F1A-B0354D27854B}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{F360362B-4140-4C78-A643-AA11534A634B}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{C5C08278-32AB-4926-B784-C1E4524DEBD9}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{5934B63F-2FC4-4854-9DFE-215A2EC655AD}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{750EC8DE-FC57-4F04-87C2-F49BFA578493}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{A16FA809-28F0-4C45-BDC5-4E5AEA32ECF6}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{0E181443-8240-4561-A23B-FB52DBA25123}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{86A574C1-506D-47EE-ADC5-BF53D3E04229}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{6CCBB234-121E-44D4-8C46-62F7F317E05A}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{4BB92047-38D2-4642-9C0E-4CDA9794B2C3}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{6DC0ECA0-E419-45AB-A4D8-C46BBA01FEB1}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{EF66C680-6A7F-4AB2-9002-40C90D1950DF}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{415151BF-3451-41F2-8B49-292FC1D0399F}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{1538A9BE-F499-437B-BCD1-D230D411E285}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{9EBBE904-474D-4106-A59E-19FBFFEDDC50}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{96D70495-3A4E-4A11-965F-D5D789F5CEF7}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{43F2BDCA-001B-4A26-A066-DB125749B9C2}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{8FB90049-81BF-44A6-9E4D-11835E1BD5AF}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{CDF3CBA3-043F-42B6-B23B-9E37D7B585C6}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{4E798C60-79B8-4E25-85BC-5DCD9344D5F2}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{BFFDB8DA-EA2B-4585-9A63-2C95D909D778}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{2873DE5F-B261-4AFB-9C9F-ABB161413F3B}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{0C80940C-DDBE-412D-B8F2-A0E8E5659B62}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{C8FA16D1-F920-4CE0-91E0-EEFE6DE33E26}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{7806EDE0-EFEF-40FB-9EE2-87DBBC753144}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{6349BAB9-D3F6-4CC6-8E4A-FCCD3B2B4E10}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{E8F7A970-D9F8-4136-B582-4A8463FECA44}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{44518738-61C5-40DA-BEF6-F164A2D78C0B}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DB0F81-1566-4BE1-87B9-7FB2FE06891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98A9516-EFA2-4B0D-A1CD-5FACFC9B692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81D7776-A9A4-4D2B-86ED-68B3384C686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18E3230-917C-4BC0-89A8-915C380235A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BFF1177-EB74-49DE-B412-8AA0DBC121C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CD397A8-0974-40AF-AE83-769DC5535412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D95631EA-1E52-42CB-B409-FBA23705B6A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15685BF-0D1E-4D59-B0B7-D00175F1693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0E26B1C-3C35-4CC9-9D0F-034A1CA79DA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357219C-B1BF-4A1E-8955-CA8AEB4C96F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AB61D26-EBA8-49FF-9C0C-3A9DA2726BD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53FD8B8-4F7D-4806-A589-1C6656A45FE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4EC5636-4A32-4A9E-8779-4FD7A8F2186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EB8FAAD-52B6-48E4-9389-C02183F5D71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F7684E6-A27E-45D9-B96E-AFA0D1266A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052F3B7-56EC-4F75-A1FF-E06D8C8FD96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20BE35C-A56C-4812-96D7-BADE4B7A66C1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F75D7C7-CA5A-44BB-9D84-5E6DBA5F355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006E35B-A9B2-40C2-B8AF-C540512A073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5170870-EC30-4CA7-B1BA-95F6728988D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9254AAD-EB2C-41F0-BB57-8F06AC00AFA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DFEF4CA-328B-4488-A742-25D30F0EF86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958E042-E639-426F-AC43-6D6C3ADD0C4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D243668-7ED6-40E8-B7D2-A9C3C94F371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C89E372-B496-4F35-B590-729FFC08A93B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F33668D-260B-4F0F-9DD7-A36D2BF6360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300B0C3-A3A2-422E-803B-D31AE088A24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8B305AC-E9BE-4DD3-976B-A9C5CD431B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4AB1D6D-558B-41F9-A57F-DF33C186F01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1311A8F1-FD11-424B-B83A-3080420B21D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4A4E116-8FD8-48D4-B0BB-F2F4C1475AE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FEE4543-39CA-488D-89C3-D9D28E0BA29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E97B3A3-0C4C-451F-BB49-88028649D84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09BAFEC-8D4E-4375-8F1A-B0354D27854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360362B-4140-4C78-A643-AA11534A63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5C08278-32AB-4926-B784-C1E4524DEBD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934B63F-2FC4-4854-9DFE-215A2EC655A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50EC8DE-FC57-4F04-87C2-F49BFA57849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16FA809-28F0-4C45-BDC5-4E5AEA32ECF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E181443-8240-4561-A23B-FB52DBA2512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A574C1-506D-47EE-ADC5-BF53D3E0422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CCBB234-121E-44D4-8C46-62F7F317E05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BB92047-38D2-4642-9C0E-4CDA9794B2C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DC0ECA0-E419-45AB-A4D8-C46BBA01FEB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F66C680-6A7F-4AB2-9002-40C90D1950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15151BF-3451-41F2-8B49-292FC1D0399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538A9BE-F499-437B-BCD1-D230D411E28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EBBE904-474D-4106-A59E-19FBFFEDDC5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96D70495-3A4E-4A11-965F-D5D789F5CEF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3F2BDCA-001B-4A26-A066-DB125749B9C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FB90049-81BF-44A6-9E4D-11835E1BD5A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DF3CBA3-043F-42B6-B23B-9E37D7B585C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E798C60-79B8-4E25-85BC-5DCD9344D5F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FFDB8DA-EA2B-4585-9A63-2C95D909D77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873DE5F-B261-4AFB-9C9F-ABB161413F3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C80940C-DDBE-412D-B8F2-A0E8E5659B6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8FA16D1-F920-4CE0-91E0-EEFE6DE33E2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806EDE0-EFEF-40FB-9EE2-87DBBC75314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349BAB9-D3F6-4CC6-8E4A-FCCD3B2B4E1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8F7A970-D9F8-4136-B582-4A8463FECA4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4518738-61C5-40DA-BEF6-F164A2D78C0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1A45-3FAA-4CC1-AD84-AF8CF119EC40}">
  <dimension ref="A1:AR267"/>
  <sheetViews>
    <sheetView rightToLeft="1" topLeftCell="L11" zoomScale="70" zoomScaleNormal="70" workbookViewId="0">
      <selection activeCell="M44" sqref="M44:M4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24.44140625" style="24" bestFit="1" customWidth="1"/>
    <col min="29" max="29" width="15.77734375" style="31" bestFit="1" customWidth="1"/>
    <col min="30" max="30" width="13.6640625" style="32" bestFit="1" customWidth="1"/>
    <col min="31" max="31" width="40.5546875" style="24" bestFit="1" customWidth="1"/>
    <col min="32" max="32" width="28.33203125" style="24" bestFit="1" customWidth="1"/>
    <col min="33" max="33" width="13.5546875" style="24" bestFit="1" customWidth="1"/>
    <col min="34" max="34" width="140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 t="s">
        <v>74</v>
      </c>
      <c r="I2" s="167" t="s">
        <v>757</v>
      </c>
      <c r="J2" s="9"/>
      <c r="K2" s="11" t="str">
        <f t="shared" ref="K2:K65" ca="1" si="0">IF(C2, TODAY(), "" )</f>
        <v/>
      </c>
      <c r="L2" s="159"/>
      <c r="M2" s="159" t="s">
        <v>76</v>
      </c>
      <c r="N2" s="159" t="s">
        <v>471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6</v>
      </c>
      <c r="X2" s="14">
        <f t="shared" ref="X2:X65" si="3">P2*T2</f>
        <v>307200000</v>
      </c>
      <c r="Y2" s="17"/>
      <c r="Z2" s="14">
        <f t="shared" ref="Z2:Z65" si="4">X2-Y2</f>
        <v>307200000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49">
        <v>2</v>
      </c>
      <c r="H4" s="161">
        <v>53073184501</v>
      </c>
      <c r="I4" s="149" t="s">
        <v>912</v>
      </c>
      <c r="J4" s="9"/>
      <c r="K4" s="11" t="str">
        <f t="shared" ca="1" si="0"/>
        <v/>
      </c>
      <c r="L4" s="159" t="s">
        <v>331</v>
      </c>
      <c r="M4" s="159" t="s">
        <v>973</v>
      </c>
      <c r="N4" s="159"/>
      <c r="O4" s="9">
        <v>3326.1</v>
      </c>
      <c r="P4" s="9">
        <v>1</v>
      </c>
      <c r="Q4" s="13" t="str">
        <f>VLOOKUP(O4, '[3]لیست محصولات اردیبهشت ۱۴۰۳'!B:C,2,0)</f>
        <v>میاگروس | Milagros</v>
      </c>
      <c r="R4" s="9"/>
      <c r="S4" s="12">
        <f>VLOOKUP(O4, '[3]لیست محصولات اردیبهشت ۱۴۰۳'!B:F,5,0)</f>
        <v>150</v>
      </c>
      <c r="T4" s="14">
        <f>VLOOKUP(O4, '[3]لیست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51" t="s">
        <v>78</v>
      </c>
      <c r="AB4" s="153" t="s">
        <v>974</v>
      </c>
      <c r="AC4" s="155" t="s">
        <v>975</v>
      </c>
      <c r="AD4" s="157" t="s">
        <v>104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اتوبان خرازی غرب بعد از مجتمع تجاری رزمال ورودی دریاچه بلوار میعاد خیابان حدادی مجتمع امین بلوک یاس a7 طبقه دوم پلاک ۷۰۲۲  - محمد متخصص 09023005026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0"/>
      <c r="H5" s="162"/>
      <c r="I5" s="150"/>
      <c r="J5" s="9"/>
      <c r="K5" s="11" t="str">
        <f t="shared" ca="1" si="0"/>
        <v/>
      </c>
      <c r="L5" s="160"/>
      <c r="M5" s="160"/>
      <c r="N5" s="160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52"/>
      <c r="AB5" s="154"/>
      <c r="AC5" s="156"/>
      <c r="AD5" s="158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49">
        <v>3</v>
      </c>
      <c r="H6" s="161">
        <v>53075792201</v>
      </c>
      <c r="I6" s="149" t="s">
        <v>912</v>
      </c>
      <c r="J6" s="9"/>
      <c r="K6" s="11" t="str">
        <f t="shared" ca="1" si="0"/>
        <v/>
      </c>
      <c r="L6" s="159" t="s">
        <v>281</v>
      </c>
      <c r="M6" s="159" t="s">
        <v>976</v>
      </c>
      <c r="N6" s="159"/>
      <c r="O6" s="9">
        <v>5522.1</v>
      </c>
      <c r="P6" s="9">
        <v>1</v>
      </c>
      <c r="Q6" s="13" t="str">
        <f>VLOOKUP(O6, '[3]لیست محصولات اردیبهشت ۱۴۰۳'!B:C,2,0)</f>
        <v>تامارا | Tamara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2600000</v>
      </c>
      <c r="U6" s="15"/>
      <c r="V6" s="16">
        <f t="shared" si="1"/>
        <v>0</v>
      </c>
      <c r="W6" s="12">
        <f t="shared" si="2"/>
        <v>1</v>
      </c>
      <c r="X6" s="14">
        <f t="shared" si="3"/>
        <v>2600000</v>
      </c>
      <c r="Y6" s="17"/>
      <c r="Z6" s="14">
        <f t="shared" si="4"/>
        <v>2600000</v>
      </c>
      <c r="AA6" s="151" t="s">
        <v>78</v>
      </c>
      <c r="AB6" s="153" t="s">
        <v>977</v>
      </c>
      <c r="AC6" s="155" t="s">
        <v>978</v>
      </c>
      <c r="AD6" s="157" t="s">
        <v>104</v>
      </c>
      <c r="AE6" s="19"/>
      <c r="AF6" s="21"/>
      <c r="AG6" s="22" t="str">
        <f t="shared" si="5"/>
        <v>TRUE</v>
      </c>
      <c r="AH6" s="23" t="str">
        <f t="shared" si="6"/>
        <v>تهران شهرک غرب، خ ایران زمین، کوچه دوم، انتهای گذر تیر، پلاک ۲، زنگ تکی  - امیرعباس خاطری 09015559299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0"/>
      <c r="H7" s="181"/>
      <c r="I7" s="180"/>
      <c r="J7" s="9"/>
      <c r="K7" s="11" t="str">
        <f t="shared" ca="1" si="0"/>
        <v/>
      </c>
      <c r="L7" s="178"/>
      <c r="M7" s="178"/>
      <c r="N7" s="178"/>
      <c r="O7" s="9">
        <v>5518.1</v>
      </c>
      <c r="P7" s="9">
        <v>1</v>
      </c>
      <c r="Q7" s="13" t="str">
        <f>VLOOKUP(O7, '[3]لیست محصولات اردیبهشت ۱۴۰۳'!B:C,2,0)</f>
        <v>هوآنکایو | Peru Huancayo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2100000</v>
      </c>
      <c r="U7" s="26"/>
      <c r="V7" s="16">
        <f t="shared" si="1"/>
        <v>0</v>
      </c>
      <c r="W7" s="12">
        <f t="shared" si="2"/>
        <v>1</v>
      </c>
      <c r="X7" s="14">
        <f t="shared" si="3"/>
        <v>2100000</v>
      </c>
      <c r="Y7" s="17"/>
      <c r="Z7" s="14">
        <f t="shared" si="4"/>
        <v>2100000</v>
      </c>
      <c r="AA7" s="177"/>
      <c r="AB7" s="176"/>
      <c r="AC7" s="175"/>
      <c r="AD7" s="17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0"/>
        <v/>
      </c>
      <c r="L8" s="160"/>
      <c r="M8" s="160"/>
      <c r="N8" s="160"/>
      <c r="O8" s="9">
        <v>5511.11</v>
      </c>
      <c r="P8" s="9">
        <v>1</v>
      </c>
      <c r="Q8" s="69" t="str">
        <f>VLOOKUP(O8, '[3]لیست محصولات اردیبهشت ۱۴۰۳'!B:C,2,0)</f>
        <v>هامبلا(رست دمی) | Hambella( Filter Roast)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1"/>
        <v>0</v>
      </c>
      <c r="W8" s="12">
        <f t="shared" si="2"/>
        <v>1</v>
      </c>
      <c r="X8" s="14">
        <f t="shared" si="3"/>
        <v>2800000</v>
      </c>
      <c r="Y8" s="17"/>
      <c r="Z8" s="14">
        <f t="shared" si="4"/>
        <v>2800000</v>
      </c>
      <c r="AA8" s="152"/>
      <c r="AB8" s="154"/>
      <c r="AC8" s="156"/>
      <c r="AD8" s="158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1" t="s">
        <v>979</v>
      </c>
      <c r="H9" s="212"/>
      <c r="I9" s="212"/>
      <c r="J9" s="212"/>
      <c r="K9" s="212"/>
      <c r="L9" s="212"/>
      <c r="M9" s="212"/>
      <c r="N9" s="213"/>
      <c r="O9" s="85"/>
      <c r="P9" s="85"/>
      <c r="Q9" s="86" t="e">
        <f>VLOOKUP(O9, '[3]لیست محصولات اردیبهشت ۱۴۰۳'!B:C,2,0)</f>
        <v>#N/A</v>
      </c>
      <c r="R9" s="85"/>
      <c r="S9" s="87" t="e">
        <f>VLOOKUP(O9, '[3]لیست محصولات اردیبهشت ۱۴۰۳'!B:F,5,0)</f>
        <v>#N/A</v>
      </c>
      <c r="T9" s="88" t="e">
        <f>VLOOKUP(O9, '[3]لیست محصولات اردیبهشت ۱۴۰۳'!B:G,6,0)</f>
        <v>#N/A</v>
      </c>
      <c r="U9" s="92"/>
      <c r="V9" s="90">
        <f t="shared" si="1"/>
        <v>0</v>
      </c>
      <c r="W9" s="87">
        <f t="shared" si="2"/>
        <v>0</v>
      </c>
      <c r="X9" s="88" t="e">
        <f t="shared" si="3"/>
        <v>#N/A</v>
      </c>
      <c r="Y9" s="91"/>
      <c r="Z9" s="88" t="e">
        <f t="shared" si="4"/>
        <v>#N/A</v>
      </c>
      <c r="AA9" s="214" t="s">
        <v>979</v>
      </c>
      <c r="AB9" s="215"/>
      <c r="AC9" s="215"/>
      <c r="AD9" s="215"/>
      <c r="AE9" s="215"/>
      <c r="AF9" s="216"/>
      <c r="AG9" s="22" t="str">
        <f t="shared" si="5"/>
        <v>FALSE</v>
      </c>
      <c r="AH9" s="23" t="str">
        <f t="shared" si="6"/>
        <v xml:space="preserve">درگاه به پرداخت ملت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4</v>
      </c>
      <c r="H10" s="161">
        <v>271881469616</v>
      </c>
      <c r="I10" s="149" t="s">
        <v>912</v>
      </c>
      <c r="J10" s="9"/>
      <c r="K10" s="11" t="str">
        <f t="shared" ca="1" si="0"/>
        <v/>
      </c>
      <c r="L10" s="159" t="s">
        <v>217</v>
      </c>
      <c r="M10" s="159" t="s">
        <v>980</v>
      </c>
      <c r="N10" s="159" t="s">
        <v>981</v>
      </c>
      <c r="O10" s="9">
        <v>5501.2</v>
      </c>
      <c r="P10" s="9">
        <v>1</v>
      </c>
      <c r="Q10" s="13" t="str">
        <f>VLOOKUP(O10, '[3]لیست محصولات اردیبهشت ۱۴۰۳'!B:C,2,0)</f>
        <v>ورتکس | Vortex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9900000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9900000</v>
      </c>
      <c r="Y10" s="17"/>
      <c r="Z10" s="14">
        <f t="shared" si="4"/>
        <v>9900000</v>
      </c>
      <c r="AA10" s="151" t="s">
        <v>224</v>
      </c>
      <c r="AB10" s="153" t="s">
        <v>983</v>
      </c>
      <c r="AC10" s="155" t="s">
        <v>982</v>
      </c>
      <c r="AD10" s="157"/>
      <c r="AE10" s="19"/>
      <c r="AF10" s="21"/>
      <c r="AG10" s="22" t="str">
        <f t="shared" si="5"/>
        <v>TRUE</v>
      </c>
      <c r="AH10" s="23" t="str">
        <f t="shared" si="6"/>
        <v>قم خیابان شهید صدوقی ، خیابان حضرت ابوالفضل ، خیابان دانش ، ک ۱۲ ، پ ۵۶ - تحویل آقای علی رفاعی داده شود. کافه وینسنت - امیرحسین فیلو 09129618898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0"/>
      <c r="H11" s="181"/>
      <c r="I11" s="180"/>
      <c r="J11" s="9"/>
      <c r="K11" s="11" t="str">
        <f t="shared" ca="1" si="0"/>
        <v/>
      </c>
      <c r="L11" s="178"/>
      <c r="M11" s="178"/>
      <c r="N11" s="178"/>
      <c r="O11" s="9">
        <v>3325.1</v>
      </c>
      <c r="P11" s="9">
        <v>1</v>
      </c>
      <c r="Q11" s="13" t="str">
        <f>VLOOKUP(O11, '[3]لیست محصولات اردیبهشت ۱۴۰۳'!B:C,2,0)</f>
        <v>راتناگری | Ratnagiri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4250000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4250000</v>
      </c>
      <c r="Y11" s="17"/>
      <c r="Z11" s="14">
        <f t="shared" si="4"/>
        <v>4250000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5</v>
      </c>
      <c r="H13" s="10">
        <v>271902527309</v>
      </c>
      <c r="I13" s="9" t="s">
        <v>912</v>
      </c>
      <c r="J13" s="9"/>
      <c r="K13" s="11" t="str">
        <f t="shared" ca="1" si="0"/>
        <v/>
      </c>
      <c r="L13" s="12" t="s">
        <v>182</v>
      </c>
      <c r="M13" s="12" t="s">
        <v>984</v>
      </c>
      <c r="N13" s="12"/>
      <c r="O13" s="9">
        <v>5518.1</v>
      </c>
      <c r="P13" s="9">
        <v>1</v>
      </c>
      <c r="Q13" s="13" t="str">
        <f>VLOOKUP(O13, '[3]لیست محصولات اردیبهشت ۱۴۰۳'!B:C,2,0)</f>
        <v>هوآنکایو | Peru Huancayo</v>
      </c>
      <c r="R13" s="9" t="s">
        <v>113</v>
      </c>
      <c r="S13" s="12">
        <f>VLOOKUP(O13, '[3]لیست محصولات اردیبهشت ۱۴۰۳'!B:F,5,0)</f>
        <v>150</v>
      </c>
      <c r="T13" s="14">
        <f>VLOOKUP(O13, '[3]لیست محصولات اردیبهشت ۱۴۰۳'!B:G,6,0)</f>
        <v>2100000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2100000</v>
      </c>
      <c r="Y13" s="17"/>
      <c r="Z13" s="14">
        <f t="shared" si="4"/>
        <v>2100000</v>
      </c>
      <c r="AA13" s="18" t="s">
        <v>78</v>
      </c>
      <c r="AB13" s="13" t="s">
        <v>985</v>
      </c>
      <c r="AC13" s="19" t="s">
        <v>986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جردن، خیابان نلسون ماندلا، پایین تر از میرداماد، کوچه دامن افشار، پلاک ۹ واحد ۸  - سجاد رحیمی 09113894372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6</v>
      </c>
      <c r="H14" s="161">
        <v>271903289529</v>
      </c>
      <c r="I14" s="149" t="s">
        <v>912</v>
      </c>
      <c r="J14" s="9"/>
      <c r="K14" s="11" t="str">
        <f t="shared" ca="1" si="0"/>
        <v/>
      </c>
      <c r="L14" s="159" t="s">
        <v>987</v>
      </c>
      <c r="M14" s="159" t="s">
        <v>988</v>
      </c>
      <c r="N14" s="159"/>
      <c r="O14" s="9">
        <v>3325.1</v>
      </c>
      <c r="P14" s="9">
        <v>1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4250000</v>
      </c>
      <c r="Y14" s="17"/>
      <c r="Z14" s="14">
        <f t="shared" si="4"/>
        <v>4250000</v>
      </c>
      <c r="AA14" s="151" t="s">
        <v>114</v>
      </c>
      <c r="AB14" s="153" t="s">
        <v>989</v>
      </c>
      <c r="AC14" s="155" t="s">
        <v>990</v>
      </c>
      <c r="AD14" s="157"/>
      <c r="AE14" s="19"/>
      <c r="AF14" s="21"/>
      <c r="AG14" s="22" t="str">
        <f t="shared" si="5"/>
        <v>TRUE</v>
      </c>
      <c r="AH14" s="23" t="str">
        <f t="shared" si="6"/>
        <v>البرز کرج - خیابان کسری - خیابان شهید بهشتی - میدان گلها - کوچه نسیم - ساختمان نسیم - طبقه 5 - واحد 11  - محمدمهدی علیا 09307770110</v>
      </c>
    </row>
    <row r="15" spans="1:34" ht="22.35" customHeight="1">
      <c r="A15" s="7"/>
      <c r="B15" s="7"/>
      <c r="C15" s="7"/>
      <c r="D15" s="7"/>
      <c r="E15" s="7"/>
      <c r="F15" s="8"/>
      <c r="G15" s="180"/>
      <c r="H15" s="181"/>
      <c r="I15" s="180"/>
      <c r="J15" s="9"/>
      <c r="K15" s="11" t="str">
        <f t="shared" ca="1" si="0"/>
        <v/>
      </c>
      <c r="L15" s="178"/>
      <c r="M15" s="178"/>
      <c r="N15" s="178"/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3750000</v>
      </c>
      <c r="Y15" s="17"/>
      <c r="Z15" s="14">
        <f t="shared" si="4"/>
        <v>3750000</v>
      </c>
      <c r="AA15" s="177"/>
      <c r="AB15" s="176"/>
      <c r="AC15" s="175"/>
      <c r="AD15" s="174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50"/>
      <c r="H16" s="162"/>
      <c r="I16" s="150"/>
      <c r="J16" s="9"/>
      <c r="K16" s="11" t="str">
        <f t="shared" ca="1" si="0"/>
        <v/>
      </c>
      <c r="L16" s="160"/>
      <c r="M16" s="160"/>
      <c r="N16" s="160"/>
      <c r="O16" s="9">
        <v>5522.1</v>
      </c>
      <c r="P16" s="9">
        <v>1</v>
      </c>
      <c r="Q16" s="13" t="str">
        <f>VLOOKUP(O16, '[3]لیست محصولات اردیبهشت ۱۴۰۳'!B:C,2,0)</f>
        <v>تامارا | Tamara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2600000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2600000</v>
      </c>
      <c r="Y16" s="17"/>
      <c r="Z16" s="14">
        <f t="shared" si="4"/>
        <v>2600000</v>
      </c>
      <c r="AA16" s="152"/>
      <c r="AB16" s="154"/>
      <c r="AC16" s="156"/>
      <c r="AD16" s="158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7</v>
      </c>
      <c r="H17" s="10">
        <v>271904619910</v>
      </c>
      <c r="I17" s="9" t="s">
        <v>912</v>
      </c>
      <c r="J17" s="9"/>
      <c r="K17" s="11" t="str">
        <f t="shared" ca="1" si="0"/>
        <v/>
      </c>
      <c r="L17" s="12" t="s">
        <v>991</v>
      </c>
      <c r="M17" s="12" t="s">
        <v>273</v>
      </c>
      <c r="N17" s="12"/>
      <c r="O17" s="9">
        <v>5501.2</v>
      </c>
      <c r="P17" s="9">
        <v>2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9900000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19800000</v>
      </c>
      <c r="Y17" s="17"/>
      <c r="Z17" s="14">
        <f t="shared" si="4"/>
        <v>19800000</v>
      </c>
      <c r="AA17" s="18" t="s">
        <v>78</v>
      </c>
      <c r="AB17" s="13" t="s">
        <v>992</v>
      </c>
      <c r="AC17" s="19" t="s">
        <v>993</v>
      </c>
      <c r="AD17" s="20" t="s">
        <v>104</v>
      </c>
      <c r="AE17" s="19"/>
      <c r="AF17" s="21"/>
      <c r="AG17" s="22" t="str">
        <f t="shared" si="5"/>
        <v>TRUE</v>
      </c>
      <c r="AH17" s="23" t="str">
        <f t="shared" si="6"/>
        <v>تهران اکباتان فاز دو خیابان صارمی خیابان محقق سعید پاساژ گلها  - سید حسین سید حاتمی 09192168701</v>
      </c>
    </row>
    <row r="18" spans="1:34" ht="22.35" customHeight="1">
      <c r="A18" s="7"/>
      <c r="B18" s="7"/>
      <c r="C18" s="7"/>
      <c r="D18" s="7"/>
      <c r="E18" s="7"/>
      <c r="F18" s="8"/>
      <c r="G18" s="9">
        <v>8</v>
      </c>
      <c r="H18" s="10">
        <v>271917796143</v>
      </c>
      <c r="I18" s="9" t="s">
        <v>994</v>
      </c>
      <c r="J18" s="9"/>
      <c r="K18" s="11" t="str">
        <f t="shared" ca="1" si="0"/>
        <v/>
      </c>
      <c r="L18" s="12" t="s">
        <v>217</v>
      </c>
      <c r="M18" s="12" t="s">
        <v>745</v>
      </c>
      <c r="N18" s="12" t="s">
        <v>746</v>
      </c>
      <c r="O18" s="9">
        <v>5501.2</v>
      </c>
      <c r="P18" s="9">
        <v>2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9900000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19800000</v>
      </c>
      <c r="Y18" s="17"/>
      <c r="Z18" s="14">
        <f t="shared" si="4"/>
        <v>19800000</v>
      </c>
      <c r="AA18" s="18" t="s">
        <v>78</v>
      </c>
      <c r="AB18" s="13" t="s">
        <v>747</v>
      </c>
      <c r="AC18" s="19" t="s">
        <v>748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19" spans="1:34" ht="22.35" customHeight="1">
      <c r="A19" s="7"/>
      <c r="B19" s="7"/>
      <c r="C19" s="7"/>
      <c r="D19" s="7"/>
      <c r="E19" s="7"/>
      <c r="F19" s="8"/>
      <c r="G19" s="149">
        <v>9</v>
      </c>
      <c r="H19" s="161">
        <v>271919956248</v>
      </c>
      <c r="I19" s="149" t="s">
        <v>994</v>
      </c>
      <c r="J19" s="9"/>
      <c r="K19" s="11" t="str">
        <f t="shared" ca="1" si="0"/>
        <v/>
      </c>
      <c r="L19" s="159" t="s">
        <v>208</v>
      </c>
      <c r="M19" s="159" t="s">
        <v>995</v>
      </c>
      <c r="N19" s="159" t="s">
        <v>996</v>
      </c>
      <c r="O19" s="9">
        <v>5511.22</v>
      </c>
      <c r="P19" s="9">
        <v>1</v>
      </c>
      <c r="Q19" s="69" t="str">
        <f>VLOOKUP(O19, '[3]لیست محصولات اردیبهشت ۱۴۰۳'!B:C,2,0)</f>
        <v>هامبلا(رست دمی) | Hambella( Filter Roast)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13350000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13350000</v>
      </c>
      <c r="Y19" s="17"/>
      <c r="Z19" s="14">
        <f t="shared" si="4"/>
        <v>13350000</v>
      </c>
      <c r="AA19" s="151" t="s">
        <v>997</v>
      </c>
      <c r="AB19" s="153" t="s">
        <v>998</v>
      </c>
      <c r="AC19" s="155" t="s">
        <v>999</v>
      </c>
      <c r="AD19" s="157"/>
      <c r="AE19" s="19"/>
      <c r="AF19" s="21"/>
      <c r="AG19" s="22" t="str">
        <f t="shared" si="5"/>
        <v>TRUE</v>
      </c>
      <c r="AH19" s="23" t="str">
        <f t="shared" si="6"/>
        <v>قزوین چهارراه فلسطین نبش بانک شهر کافه ریور - احمد آقایاری 09392470552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0"/>
      <c r="H20" s="181"/>
      <c r="I20" s="180"/>
      <c r="J20" s="9"/>
      <c r="K20" s="11" t="str">
        <f t="shared" ca="1" si="0"/>
        <v/>
      </c>
      <c r="L20" s="178"/>
      <c r="M20" s="178"/>
      <c r="N20" s="178"/>
      <c r="O20" s="9">
        <v>3325.1</v>
      </c>
      <c r="P20" s="9">
        <v>2</v>
      </c>
      <c r="Q20" s="13" t="str">
        <f>VLOOKUP(O20, '[3]لیست محصولات اردیبهشت ۱۴۰۳'!B:C,2,0)</f>
        <v>راتناگری | Ratnagiri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4250000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8500000</v>
      </c>
      <c r="Y20" s="17"/>
      <c r="Z20" s="14">
        <f t="shared" si="4"/>
        <v>8500000</v>
      </c>
      <c r="AA20" s="177"/>
      <c r="AB20" s="176"/>
      <c r="AC20" s="175"/>
      <c r="AD20" s="17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0"/>
      <c r="H21" s="162"/>
      <c r="I21" s="150"/>
      <c r="J21" s="9"/>
      <c r="K21" s="11" t="str">
        <f t="shared" ca="1" si="0"/>
        <v/>
      </c>
      <c r="L21" s="160"/>
      <c r="M21" s="160"/>
      <c r="N21" s="160"/>
      <c r="O21" s="9">
        <v>1127.0999999999999</v>
      </c>
      <c r="P21" s="9">
        <v>1</v>
      </c>
      <c r="Q21" s="13" t="str">
        <f>VLOOKUP(O21, '[3]لیست محصولات اردیبهشت ۱۴۰۳'!B:C,2,0)</f>
        <v>سولداد | Soledad</v>
      </c>
      <c r="R21" s="9"/>
      <c r="S21" s="12">
        <f>VLOOKUP(O21, '[3]لیست محصولات اردیبهشت ۱۴۰۳'!B:F,5,0)</f>
        <v>80</v>
      </c>
      <c r="T21" s="14">
        <f>VLOOKUP(O21, '[3]لیست محصولات اردیبهشت ۱۴۰۳'!B:G,6,0)</f>
        <v>4900000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4900000</v>
      </c>
      <c r="Y21" s="17"/>
      <c r="Z21" s="14">
        <f t="shared" si="4"/>
        <v>4900000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7">
        <v>10</v>
      </c>
      <c r="H22" s="169"/>
      <c r="I22" s="167" t="s">
        <v>994</v>
      </c>
      <c r="J22" s="9"/>
      <c r="K22" s="11" t="str">
        <f t="shared" ca="1" si="0"/>
        <v/>
      </c>
      <c r="L22" s="159" t="s">
        <v>99</v>
      </c>
      <c r="M22" s="159" t="s">
        <v>176</v>
      </c>
      <c r="N22" s="159" t="s">
        <v>1000</v>
      </c>
      <c r="O22" s="9">
        <v>5518.3</v>
      </c>
      <c r="P22" s="9">
        <v>5</v>
      </c>
      <c r="Q22" s="13" t="str">
        <f>VLOOKUP(O22, '[3]لیست محصولات اردیبهشت ۱۴۰۳'!B:C,2,0)</f>
        <v>هوآنکایو | Peru Huancayo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51600000</v>
      </c>
      <c r="U22" s="15"/>
      <c r="V22" s="16">
        <f t="shared" si="1"/>
        <v>0</v>
      </c>
      <c r="W22" s="12">
        <f t="shared" si="2"/>
        <v>5</v>
      </c>
      <c r="X22" s="14">
        <f t="shared" si="3"/>
        <v>258000000</v>
      </c>
      <c r="Y22" s="17"/>
      <c r="Z22" s="14">
        <f t="shared" si="4"/>
        <v>258000000</v>
      </c>
      <c r="AA22" s="151" t="s">
        <v>78</v>
      </c>
      <c r="AB22" s="153" t="s">
        <v>70</v>
      </c>
      <c r="AC22" s="155" t="s">
        <v>178</v>
      </c>
      <c r="AD22" s="157"/>
      <c r="AE22" s="19"/>
      <c r="AF22" s="21"/>
      <c r="AG22" s="22" t="str">
        <f t="shared" si="5"/>
        <v>TRUE</v>
      </c>
      <c r="AH22" s="23" t="str">
        <f t="shared" si="6"/>
        <v>تهران - کافه رستوران هلوشف - مهدی زکایی 09125860219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0"/>
        <v/>
      </c>
      <c r="L23" s="160"/>
      <c r="M23" s="160"/>
      <c r="N23" s="160"/>
      <c r="O23" s="9">
        <v>5511.3</v>
      </c>
      <c r="P23" s="9">
        <v>3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69600000</v>
      </c>
      <c r="U23" s="15"/>
      <c r="V23" s="16">
        <f t="shared" si="1"/>
        <v>0</v>
      </c>
      <c r="W23" s="12">
        <f t="shared" si="2"/>
        <v>3</v>
      </c>
      <c r="X23" s="14">
        <f t="shared" si="3"/>
        <v>208800000</v>
      </c>
      <c r="Y23" s="17"/>
      <c r="Z23" s="14">
        <f t="shared" si="4"/>
        <v>208800000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11</v>
      </c>
      <c r="H24" s="10">
        <v>271931182847</v>
      </c>
      <c r="I24" s="9" t="s">
        <v>994</v>
      </c>
      <c r="J24" s="9"/>
      <c r="K24" s="11" t="str">
        <f t="shared" ca="1" si="0"/>
        <v/>
      </c>
      <c r="L24" s="12" t="s">
        <v>1001</v>
      </c>
      <c r="M24" s="12" t="s">
        <v>1002</v>
      </c>
      <c r="N24" s="12"/>
      <c r="O24" s="9">
        <v>5518.2</v>
      </c>
      <c r="P24" s="9">
        <v>1</v>
      </c>
      <c r="Q24" s="13" t="str">
        <f>VLOOKUP(O24, '[3]لیست محصولات اردیبهشت ۱۴۰۳'!B:C,2,0)</f>
        <v>هوآنکایو | Peru Huancayo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10000000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10000000</v>
      </c>
      <c r="Y24" s="17"/>
      <c r="Z24" s="14">
        <f t="shared" si="4"/>
        <v>10000000</v>
      </c>
      <c r="AA24" s="18" t="s">
        <v>78</v>
      </c>
      <c r="AB24" s="13" t="s">
        <v>1003</v>
      </c>
      <c r="AC24" s="19" t="s">
        <v>1004</v>
      </c>
      <c r="AD24" s="20" t="s">
        <v>104</v>
      </c>
      <c r="AE24" s="19"/>
      <c r="AF24" s="21"/>
      <c r="AG24" s="22" t="str">
        <f t="shared" si="5"/>
        <v>TRUE</v>
      </c>
      <c r="AH24" s="23" t="str">
        <f t="shared" si="6"/>
        <v>تهران مرزداران ، خیابان سپهر ، کوچه سپهر ۹ پلاک ۳۴ واحد ۸  - سروش جمشیدیان 09122013936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12</v>
      </c>
      <c r="H25" s="10">
        <v>271932215584</v>
      </c>
      <c r="I25" s="9" t="s">
        <v>994</v>
      </c>
      <c r="J25" s="9"/>
      <c r="K25" s="11" t="str">
        <f t="shared" ca="1" si="0"/>
        <v/>
      </c>
      <c r="L25" s="12" t="s">
        <v>1005</v>
      </c>
      <c r="M25" s="12" t="s">
        <v>1006</v>
      </c>
      <c r="N25" s="12"/>
      <c r="O25" s="9">
        <v>3326.1</v>
      </c>
      <c r="P25" s="9">
        <v>1</v>
      </c>
      <c r="Q25" s="13" t="str">
        <f>VLOOKUP(O25, '[3]لیست محصولات اردیبهشت ۱۴۰۳'!B:C,2,0)</f>
        <v>میاگروس | Milagros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3750000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3750000</v>
      </c>
      <c r="Y25" s="17"/>
      <c r="Z25" s="14">
        <f t="shared" si="4"/>
        <v>3750000</v>
      </c>
      <c r="AA25" s="18" t="s">
        <v>283</v>
      </c>
      <c r="AB25" s="13" t="s">
        <v>1007</v>
      </c>
      <c r="AC25" s="19" t="s">
        <v>1008</v>
      </c>
      <c r="AD25" s="20"/>
      <c r="AE25" s="19"/>
      <c r="AF25" s="21"/>
      <c r="AG25" s="22" t="str">
        <f t="shared" si="5"/>
        <v>TRUE</v>
      </c>
      <c r="AH25" s="23" t="str">
        <f t="shared" si="6"/>
        <v>هرمزگان بندرعباس - گلشهر شمالی - بلوار مصطفی خمینی - خیابان اتوبوسرانی - کنار سیبلند - پلاک ۷ - ساختمان آجرنما - واحد ۳  - متین سیرجانی 09374319878</v>
      </c>
    </row>
    <row r="26" spans="1:34" ht="22.35" customHeight="1">
      <c r="A26" s="7"/>
      <c r="B26" s="7"/>
      <c r="C26" s="7"/>
      <c r="D26" s="7"/>
      <c r="E26" s="7"/>
      <c r="F26" s="8"/>
      <c r="G26" s="149">
        <v>13</v>
      </c>
      <c r="H26" s="161">
        <v>271939058451</v>
      </c>
      <c r="I26" s="149" t="s">
        <v>994</v>
      </c>
      <c r="J26" s="9"/>
      <c r="K26" s="11" t="str">
        <f t="shared" ca="1" si="0"/>
        <v/>
      </c>
      <c r="L26" s="159" t="s">
        <v>633</v>
      </c>
      <c r="M26" s="159" t="s">
        <v>634</v>
      </c>
      <c r="N26" s="159"/>
      <c r="O26" s="9">
        <v>3325.1</v>
      </c>
      <c r="P26" s="9">
        <v>1</v>
      </c>
      <c r="Q26" s="13" t="str">
        <f>VLOOKUP(O26, '[3]لیست محصولات اردیبهشت ۱۴۰۳'!B:C,2,0)</f>
        <v>راتناگری | Ratnagiri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4250000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4250000</v>
      </c>
      <c r="Y26" s="17"/>
      <c r="Z26" s="14">
        <f t="shared" si="4"/>
        <v>4250000</v>
      </c>
      <c r="AA26" s="151" t="s">
        <v>78</v>
      </c>
      <c r="AB26" s="153" t="s">
        <v>635</v>
      </c>
      <c r="AC26" s="155" t="s">
        <v>636</v>
      </c>
      <c r="AD26" s="157"/>
      <c r="AE26" s="19"/>
      <c r="AF26" s="21"/>
      <c r="AG26" s="22" t="str">
        <f t="shared" si="5"/>
        <v>TRUE</v>
      </c>
      <c r="AH26" s="23" t="str">
        <f t="shared" si="6"/>
        <v>تهران میدانِ تجریش، ابتدای فناخسرو، خیابان طباطبایی‌پور، ظهیرالدوله، افروز، الفت، انتهای بن‌بستِ قوامیان، پلاک ۲۰، واحد ۱۴  - سینا آذین 09125495489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50"/>
      <c r="H27" s="162"/>
      <c r="I27" s="150"/>
      <c r="J27" s="9"/>
      <c r="K27" s="11" t="str">
        <f t="shared" ca="1" si="0"/>
        <v/>
      </c>
      <c r="L27" s="160"/>
      <c r="M27" s="160"/>
      <c r="N27" s="160"/>
      <c r="O27" s="9">
        <v>3326.1</v>
      </c>
      <c r="P27" s="9">
        <v>1</v>
      </c>
      <c r="Q27" s="13" t="str">
        <f>VLOOKUP(O27, '[3]لیست محصولات اردیبهشت ۱۴۰۳'!B:C,2,0)</f>
        <v>میاگروس | Milagros</v>
      </c>
      <c r="R27" s="9"/>
      <c r="S27" s="12">
        <f>VLOOKUP(O27, '[3]لیست محصولات اردیبهشت ۱۴۰۳'!B:F,5,0)</f>
        <v>150</v>
      </c>
      <c r="T27" s="14">
        <f>VLOOKUP(O27, '[3]لیست محصولات اردیبهشت ۱۴۰۳'!B:G,6,0)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52"/>
      <c r="AB27" s="154"/>
      <c r="AC27" s="156"/>
      <c r="AD27" s="15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14</v>
      </c>
      <c r="H28" s="67" t="s">
        <v>374</v>
      </c>
      <c r="I28" s="66" t="s">
        <v>994</v>
      </c>
      <c r="J28" s="9"/>
      <c r="K28" s="11" t="str">
        <f t="shared" ca="1" si="0"/>
        <v/>
      </c>
      <c r="L28" s="12"/>
      <c r="M28" s="12" t="s">
        <v>428</v>
      </c>
      <c r="N28" s="12" t="s">
        <v>580</v>
      </c>
      <c r="O28" s="9">
        <v>5518.3</v>
      </c>
      <c r="P28" s="9">
        <v>1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4000</v>
      </c>
      <c r="T28" s="14">
        <v>42000000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42000000</v>
      </c>
      <c r="Y28" s="17"/>
      <c r="Z28" s="14">
        <f t="shared" si="4"/>
        <v>42000000</v>
      </c>
      <c r="AA28" s="18" t="s">
        <v>78</v>
      </c>
      <c r="AB28" s="13" t="s">
        <v>581</v>
      </c>
      <c r="AC28" s="19" t="s">
        <v>1009</v>
      </c>
      <c r="AD28" s="20" t="s">
        <v>104</v>
      </c>
      <c r="AE28" s="68" t="s">
        <v>1015</v>
      </c>
      <c r="AF28" s="21"/>
      <c r="AG28" s="22" t="str">
        <f t="shared" si="5"/>
        <v>TRUE</v>
      </c>
      <c r="AH28" s="23" t="str">
        <f t="shared" si="6"/>
        <v>تهران صادقیه اشرفی اصفهانی خیابان عرب حسینی مستقیم مسیر ادامه بدی میشه خیابان حائری پلاک ۲۶ کلینیک دامپزشکی دکتر مهرداد کریمی -  سلیمانی 0380977784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15</v>
      </c>
      <c r="H29" s="67" t="s">
        <v>321</v>
      </c>
      <c r="I29" s="66" t="s">
        <v>994</v>
      </c>
      <c r="J29" s="9"/>
      <c r="K29" s="11" t="str">
        <f t="shared" ca="1" si="0"/>
        <v/>
      </c>
      <c r="L29" s="12" t="s">
        <v>1010</v>
      </c>
      <c r="M29" s="12" t="s">
        <v>1011</v>
      </c>
      <c r="N29" s="12" t="s">
        <v>1012</v>
      </c>
      <c r="O29" s="9">
        <v>5501.1</v>
      </c>
      <c r="P29" s="9">
        <v>2</v>
      </c>
      <c r="Q29" s="13" t="str">
        <f>VLOOKUP(O29, '[3]لیست محصولات اردیبهشت ۱۴۰۳'!B:C,2,0)</f>
        <v>ورتکس | Vortex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2100000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4200000</v>
      </c>
      <c r="Y29" s="17"/>
      <c r="Z29" s="14">
        <f t="shared" si="4"/>
        <v>4200000</v>
      </c>
      <c r="AA29" s="18" t="s">
        <v>78</v>
      </c>
      <c r="AB29" s="13" t="s">
        <v>1013</v>
      </c>
      <c r="AC29" s="19" t="s">
        <v>1014</v>
      </c>
      <c r="AD29" s="20" t="s">
        <v>104</v>
      </c>
      <c r="AE29" s="19"/>
      <c r="AF29" s="21"/>
      <c r="AG29" s="22" t="str">
        <f t="shared" si="5"/>
        <v>TRUE</v>
      </c>
      <c r="AH29" s="23" t="str">
        <f t="shared" si="6"/>
        <v>تهران میدان آرژانتین خیابان زاگرس نبش خیابان ۳۱ پلاک ۱۷ ساختمان پلی ران اتصال شرکت پلی ران - ویدا شاهی 09335716579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7">
        <v>16</v>
      </c>
      <c r="H30" s="169" t="s">
        <v>374</v>
      </c>
      <c r="I30" s="167" t="s">
        <v>994</v>
      </c>
      <c r="J30" s="9"/>
      <c r="K30" s="11" t="str">
        <f t="shared" ca="1" si="0"/>
        <v/>
      </c>
      <c r="L30" s="159" t="s">
        <v>330</v>
      </c>
      <c r="M30" s="159" t="s">
        <v>320</v>
      </c>
      <c r="N30" s="159" t="s">
        <v>1016</v>
      </c>
      <c r="O30" s="9">
        <v>3326.2</v>
      </c>
      <c r="P30" s="9">
        <v>1</v>
      </c>
      <c r="Q30" s="13" t="str">
        <f>VLOOKUP(O30, '[3]لیست محصولات اردیبهشت ۱۴۰۳'!B:C,2,0)</f>
        <v>میاگروس | Milagros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18150000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18150000</v>
      </c>
      <c r="Y30" s="17"/>
      <c r="Z30" s="14">
        <f t="shared" si="4"/>
        <v>18150000</v>
      </c>
      <c r="AA30" s="151" t="s">
        <v>386</v>
      </c>
      <c r="AB30" s="153" t="s">
        <v>1017</v>
      </c>
      <c r="AC30" s="155" t="s">
        <v>324</v>
      </c>
      <c r="AD30" s="157"/>
      <c r="AE30" s="19"/>
      <c r="AF30" s="21"/>
      <c r="AG30" s="22" t="str">
        <f t="shared" si="5"/>
        <v>TRUE</v>
      </c>
      <c r="AH30" s="23" t="str">
        <f t="shared" si="6"/>
        <v>خراسان رضوی مشهد - نبش ابوذر 33 کافه و رستوران نیکافه - مهدیه بهبودی 09045241578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0"/>
        <v/>
      </c>
      <c r="L31" s="160"/>
      <c r="M31" s="160"/>
      <c r="N31" s="160"/>
      <c r="O31" s="9">
        <v>3325.2</v>
      </c>
      <c r="P31" s="9">
        <v>1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20700000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20700000</v>
      </c>
      <c r="Y31" s="17"/>
      <c r="Z31" s="14">
        <f t="shared" si="4"/>
        <v>20700000</v>
      </c>
      <c r="AA31" s="152"/>
      <c r="AB31" s="154"/>
      <c r="AC31" s="156"/>
      <c r="AD31" s="158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17</v>
      </c>
      <c r="H32" s="10">
        <v>271944671055</v>
      </c>
      <c r="I32" s="9" t="s">
        <v>994</v>
      </c>
      <c r="J32" s="9"/>
      <c r="K32" s="11" t="str">
        <f t="shared" ca="1" si="0"/>
        <v/>
      </c>
      <c r="L32" s="12" t="s">
        <v>187</v>
      </c>
      <c r="M32" s="12" t="s">
        <v>1018</v>
      </c>
      <c r="N32" s="12"/>
      <c r="O32" s="9">
        <v>5511.2</v>
      </c>
      <c r="P32" s="9">
        <v>1</v>
      </c>
      <c r="Q32" s="13" t="str">
        <f>VLOOKUP(O32, '[3]لیست محصولات اردیبهشت ۱۴۰۳'!B:C,2,0)</f>
        <v>هامبلا | Hambella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13350000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13350000</v>
      </c>
      <c r="Y32" s="17"/>
      <c r="Z32" s="14">
        <f t="shared" si="4"/>
        <v>13350000</v>
      </c>
      <c r="AA32" s="18" t="s">
        <v>1019</v>
      </c>
      <c r="AB32" s="13" t="s">
        <v>1020</v>
      </c>
      <c r="AC32" s="19" t="s">
        <v>1021</v>
      </c>
      <c r="AD32" s="20"/>
      <c r="AE32" s="19"/>
      <c r="AF32" s="21"/>
      <c r="AG32" s="22" t="str">
        <f t="shared" si="5"/>
        <v>TRUE</v>
      </c>
      <c r="AH32" s="23" t="str">
        <f t="shared" si="6"/>
        <v>کرستان قروه - خیابان سید الجمال- درمانگاه مهدیه- طبقه منفی یک  - علی بهاری 09113456916</v>
      </c>
    </row>
    <row r="33" spans="1:34" ht="22.35" customHeight="1">
      <c r="A33" s="7"/>
      <c r="B33" s="7"/>
      <c r="C33" s="7"/>
      <c r="D33" s="7"/>
      <c r="E33" s="7"/>
      <c r="F33" s="8"/>
      <c r="G33" s="196">
        <v>18</v>
      </c>
      <c r="H33" s="208" t="s">
        <v>801</v>
      </c>
      <c r="I33" s="196" t="s">
        <v>994</v>
      </c>
      <c r="J33" s="93"/>
      <c r="K33" s="94" t="str">
        <f t="shared" ca="1" si="0"/>
        <v/>
      </c>
      <c r="L33" s="193" t="s">
        <v>1022</v>
      </c>
      <c r="M33" s="193" t="s">
        <v>1023</v>
      </c>
      <c r="N33" s="193"/>
      <c r="O33" s="93">
        <v>5511.2</v>
      </c>
      <c r="P33" s="93">
        <v>1</v>
      </c>
      <c r="Q33" s="95" t="str">
        <f>VLOOKUP(O33, '[3]لیست محصولات اردیبهشت ۱۴۰۳'!B:C,2,0)</f>
        <v>هامبلا | Hambella</v>
      </c>
      <c r="R33" s="93"/>
      <c r="S33" s="96">
        <f>VLOOKUP(O33, '[3]لیست محصولات اردیبهشت ۱۴۰۳'!B:F,5,0)</f>
        <v>750</v>
      </c>
      <c r="T33" s="97">
        <f>VLOOKUP(O33, '[3]لیست محصولات اردیبهشت ۱۴۰۳'!B:G,6,0)</f>
        <v>13350000</v>
      </c>
      <c r="U33" s="98"/>
      <c r="V33" s="99">
        <f t="shared" si="1"/>
        <v>0</v>
      </c>
      <c r="W33" s="96">
        <f t="shared" si="2"/>
        <v>1</v>
      </c>
      <c r="X33" s="97">
        <f t="shared" si="3"/>
        <v>13350000</v>
      </c>
      <c r="Y33" s="100"/>
      <c r="Z33" s="97">
        <f t="shared" si="4"/>
        <v>13350000</v>
      </c>
      <c r="AA33" s="205" t="s">
        <v>386</v>
      </c>
      <c r="AB33" s="202" t="s">
        <v>1024</v>
      </c>
      <c r="AC33" s="199" t="s">
        <v>1025</v>
      </c>
      <c r="AD33" s="196" t="s">
        <v>104</v>
      </c>
      <c r="AE33" s="220" t="s">
        <v>1026</v>
      </c>
      <c r="AF33" s="102"/>
      <c r="AG33" s="22" t="str">
        <f t="shared" si="5"/>
        <v>TRUE</v>
      </c>
      <c r="AH33" s="23" t="str">
        <f t="shared" si="6"/>
        <v>خراسان رضوی مشهد،‌طرقبه،‌خیابان بعثت۷ ، پلاک ۱۱۱،‌واحد ۲  - مسعود مورگان 09101631280</v>
      </c>
    </row>
    <row r="34" spans="1:34" ht="22.35" customHeight="1">
      <c r="A34" s="7"/>
      <c r="B34" s="7"/>
      <c r="C34" s="7"/>
      <c r="D34" s="7"/>
      <c r="E34" s="7"/>
      <c r="F34" s="8"/>
      <c r="G34" s="198"/>
      <c r="H34" s="210"/>
      <c r="I34" s="198"/>
      <c r="J34" s="93"/>
      <c r="K34" s="94" t="str">
        <f t="shared" ca="1" si="0"/>
        <v/>
      </c>
      <c r="L34" s="195"/>
      <c r="M34" s="195"/>
      <c r="N34" s="195"/>
      <c r="O34" s="93">
        <v>3326.1</v>
      </c>
      <c r="P34" s="93">
        <v>1</v>
      </c>
      <c r="Q34" s="95" t="str">
        <f>VLOOKUP(O34, '[3]لیست محصولات اردیبهشت ۱۴۰۳'!B:C,2,0)</f>
        <v>میاگروس | Milagros</v>
      </c>
      <c r="R34" s="93"/>
      <c r="S34" s="96">
        <f>VLOOKUP(O34, '[3]لیست محصولات اردیبهشت ۱۴۰۳'!B:F,5,0)</f>
        <v>150</v>
      </c>
      <c r="T34" s="97">
        <f>VLOOKUP(O34, '[3]لیست محصولات اردیبهشت ۱۴۰۳'!B:G,6,0)</f>
        <v>3750000</v>
      </c>
      <c r="U34" s="98"/>
      <c r="V34" s="99">
        <f t="shared" si="1"/>
        <v>0</v>
      </c>
      <c r="W34" s="96">
        <f t="shared" si="2"/>
        <v>1</v>
      </c>
      <c r="X34" s="97">
        <f t="shared" si="3"/>
        <v>3750000</v>
      </c>
      <c r="Y34" s="100"/>
      <c r="Z34" s="97">
        <f t="shared" si="4"/>
        <v>3750000</v>
      </c>
      <c r="AA34" s="207"/>
      <c r="AB34" s="204"/>
      <c r="AC34" s="201"/>
      <c r="AD34" s="198"/>
      <c r="AE34" s="221"/>
      <c r="AF34" s="102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49">
        <v>19</v>
      </c>
      <c r="H35" s="161">
        <v>271951659576</v>
      </c>
      <c r="I35" s="149" t="s">
        <v>994</v>
      </c>
      <c r="J35" s="9"/>
      <c r="K35" s="11" t="str">
        <f t="shared" ca="1" si="0"/>
        <v/>
      </c>
      <c r="L35" s="159" t="s">
        <v>1027</v>
      </c>
      <c r="M35" s="159" t="s">
        <v>1028</v>
      </c>
      <c r="N35" s="159"/>
      <c r="O35" s="9">
        <v>3326.2</v>
      </c>
      <c r="P35" s="9">
        <v>1</v>
      </c>
      <c r="Q35" s="13" t="str">
        <f>VLOOKUP(O35, '[3]لیست محصولات اردیبهشت ۱۴۰۳'!B:C,2,0)</f>
        <v>میاگروس | Milagros</v>
      </c>
      <c r="R35" s="9"/>
      <c r="S35" s="12">
        <f>VLOOKUP(O35, '[3]لیست محصولات اردیبهشت ۱۴۰۳'!B:F,5,0)</f>
        <v>750</v>
      </c>
      <c r="T35" s="14">
        <f>VLOOKUP(O35, '[3]لیست محصولات اردیبهشت ۱۴۰۳'!B:G,6,0)</f>
        <v>18150000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18150000</v>
      </c>
      <c r="Y35" s="17"/>
      <c r="Z35" s="14">
        <f t="shared" si="4"/>
        <v>18150000</v>
      </c>
      <c r="AA35" s="151" t="s">
        <v>283</v>
      </c>
      <c r="AB35" s="153" t="s">
        <v>1029</v>
      </c>
      <c r="AC35" s="155" t="s">
        <v>1030</v>
      </c>
      <c r="AD35" s="157"/>
      <c r="AE35" s="19"/>
      <c r="AF35" s="21"/>
      <c r="AG35" s="22" t="str">
        <f t="shared" si="5"/>
        <v>TRUE</v>
      </c>
      <c r="AH35" s="23" t="str">
        <f t="shared" si="6"/>
        <v>هرمزگان پارسیان - خيابان امام - نبش ميدان شهردارى - سوپرماركت فواد  - فواد لوری 09173629951</v>
      </c>
    </row>
    <row r="36" spans="1:34" ht="22.35" customHeight="1">
      <c r="A36" s="7"/>
      <c r="B36" s="7"/>
      <c r="C36" s="7"/>
      <c r="D36" s="7"/>
      <c r="E36" s="7"/>
      <c r="F36" s="8"/>
      <c r="G36" s="150"/>
      <c r="H36" s="162"/>
      <c r="I36" s="150"/>
      <c r="J36" s="9"/>
      <c r="K36" s="11" t="str">
        <f t="shared" ca="1" si="0"/>
        <v/>
      </c>
      <c r="L36" s="160"/>
      <c r="M36" s="160"/>
      <c r="N36" s="160"/>
      <c r="O36" s="9">
        <v>3325.2</v>
      </c>
      <c r="P36" s="9">
        <v>1</v>
      </c>
      <c r="Q36" s="13" t="str">
        <f>VLOOKUP(O36, '[3]لیست محصولات اردیبهشت ۱۴۰۳'!B:C,2,0)</f>
        <v>راتناگری | Ratnagiri</v>
      </c>
      <c r="R36" s="9"/>
      <c r="S36" s="12">
        <f>VLOOKUP(O36, '[3]لیست محصولات اردیبهشت ۱۴۰۳'!B:F,5,0)</f>
        <v>750</v>
      </c>
      <c r="T36" s="14">
        <f>VLOOKUP(O36, '[3]لیست محصولات اردیبهشت ۱۴۰۳'!B:G,6,0)</f>
        <v>20700000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20700000</v>
      </c>
      <c r="Y36" s="17"/>
      <c r="Z36" s="14">
        <f t="shared" si="4"/>
        <v>20700000</v>
      </c>
      <c r="AA36" s="152"/>
      <c r="AB36" s="154"/>
      <c r="AC36" s="156"/>
      <c r="AD36" s="158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67">
        <v>20</v>
      </c>
      <c r="H37" s="169" t="s">
        <v>374</v>
      </c>
      <c r="I37" s="167" t="s">
        <v>994</v>
      </c>
      <c r="J37" s="9"/>
      <c r="K37" s="11" t="str">
        <f t="shared" ca="1" si="0"/>
        <v/>
      </c>
      <c r="L37" s="159" t="s">
        <v>217</v>
      </c>
      <c r="M37" s="159" t="s">
        <v>347</v>
      </c>
      <c r="N37" s="159" t="s">
        <v>1031</v>
      </c>
      <c r="O37" s="9">
        <v>5501.3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51" t="s">
        <v>78</v>
      </c>
      <c r="AB37" s="153" t="s">
        <v>376</v>
      </c>
      <c r="AC37" s="155" t="s">
        <v>348</v>
      </c>
      <c r="AD37" s="157"/>
      <c r="AE37" s="19"/>
      <c r="AF37" s="21"/>
      <c r="AG37" s="22" t="str">
        <f t="shared" si="5"/>
        <v>TRUE</v>
      </c>
      <c r="AH37" s="23" t="str">
        <f t="shared" si="6"/>
        <v>تهران تهرانپارس فلکه اول بلوار برادران قانع جنب بوستان آب ایوارلانژ - امیرحسین تاجیک 09391942344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0"/>
        <v/>
      </c>
      <c r="L38" s="160"/>
      <c r="M38" s="160"/>
      <c r="N38" s="160"/>
      <c r="O38" s="104"/>
      <c r="P38" s="104"/>
      <c r="Q38" s="105"/>
      <c r="R38" s="104"/>
      <c r="S38" s="106"/>
      <c r="T38" s="107"/>
      <c r="U38" s="108"/>
      <c r="V38" s="109"/>
      <c r="W38" s="106"/>
      <c r="X38" s="107"/>
      <c r="Y38" s="110"/>
      <c r="Z38" s="107"/>
      <c r="AA38" s="152"/>
      <c r="AB38" s="154"/>
      <c r="AC38" s="156"/>
      <c r="AD38" s="158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49">
        <v>21</v>
      </c>
      <c r="H39" s="161">
        <v>53108685501</v>
      </c>
      <c r="I39" s="149" t="s">
        <v>994</v>
      </c>
      <c r="J39" s="9"/>
      <c r="K39" s="11" t="str">
        <f t="shared" ca="1" si="0"/>
        <v/>
      </c>
      <c r="L39" s="159" t="s">
        <v>99</v>
      </c>
      <c r="M39" s="159" t="s">
        <v>1032</v>
      </c>
      <c r="N39" s="159" t="s">
        <v>1033</v>
      </c>
      <c r="O39" s="9">
        <v>3326.1</v>
      </c>
      <c r="P39" s="9">
        <v>1</v>
      </c>
      <c r="Q39" s="13" t="str">
        <f>VLOOKUP(O39, '[3]لیست محصولات اردیبهشت ۱۴۰۳'!B:C,2,0)</f>
        <v>میاگروس | Milagros</v>
      </c>
      <c r="R39" s="9"/>
      <c r="S39" s="12">
        <f>VLOOKUP(O39, '[3]لیست محصولات اردیبهشت ۱۴۰۳'!B:F,5,0)</f>
        <v>150</v>
      </c>
      <c r="T39" s="14">
        <f>VLOOKUP(O39, '[3]لیست محصولات اردیبهشت ۱۴۰۳'!B:G,6,0)</f>
        <v>3750000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3750000</v>
      </c>
      <c r="Y39" s="17"/>
      <c r="Z39" s="14">
        <f t="shared" si="4"/>
        <v>3750000</v>
      </c>
      <c r="AA39" s="151" t="s">
        <v>78</v>
      </c>
      <c r="AB39" s="153" t="s">
        <v>1034</v>
      </c>
      <c r="AC39" s="155" t="s">
        <v>1035</v>
      </c>
      <c r="AD39" s="157" t="s">
        <v>104</v>
      </c>
      <c r="AE39" s="19"/>
      <c r="AF39" s="21"/>
      <c r="AG39" s="22" t="str">
        <f t="shared" si="5"/>
        <v>TRUE</v>
      </c>
      <c r="AH39" s="23" t="str">
        <f t="shared" si="6"/>
        <v>تهران سازمان برنامه شمالی خیابان براتلو نبش هشتم غربی کافه رادیکال 13 - مهدی آقاپور 09360783913</v>
      </c>
    </row>
    <row r="40" spans="1:34" ht="22.35" customHeight="1">
      <c r="A40" s="7"/>
      <c r="B40" s="7"/>
      <c r="C40" s="7"/>
      <c r="D40" s="7"/>
      <c r="E40" s="7"/>
      <c r="F40" s="8"/>
      <c r="G40" s="150"/>
      <c r="H40" s="162"/>
      <c r="I40" s="150"/>
      <c r="J40" s="9"/>
      <c r="K40" s="11" t="str">
        <f t="shared" ca="1" si="0"/>
        <v/>
      </c>
      <c r="L40" s="160"/>
      <c r="M40" s="160"/>
      <c r="N40" s="160"/>
      <c r="O40" s="9">
        <v>3325.1</v>
      </c>
      <c r="P40" s="9">
        <v>1</v>
      </c>
      <c r="Q40" s="13" t="str">
        <f>VLOOKUP(O40, '[3]لیست محصولات اردیبهشت ۱۴۰۳'!B:C,2,0)</f>
        <v>راتناگری | Ratnagiri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4250000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4250000</v>
      </c>
      <c r="Y40" s="17"/>
      <c r="Z40" s="14">
        <f t="shared" si="4"/>
        <v>4250000</v>
      </c>
      <c r="AA40" s="152"/>
      <c r="AB40" s="154"/>
      <c r="AC40" s="156"/>
      <c r="AD40" s="158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96">
        <v>22</v>
      </c>
      <c r="H41" s="208" t="s">
        <v>844</v>
      </c>
      <c r="I41" s="196" t="s">
        <v>994</v>
      </c>
      <c r="J41" s="93"/>
      <c r="K41" s="94" t="str">
        <f t="shared" ca="1" si="0"/>
        <v/>
      </c>
      <c r="L41" s="193"/>
      <c r="M41" s="193" t="s">
        <v>1037</v>
      </c>
      <c r="N41" s="193" t="s">
        <v>1038</v>
      </c>
      <c r="O41" s="93">
        <v>3326.3</v>
      </c>
      <c r="P41" s="93">
        <v>1</v>
      </c>
      <c r="Q41" s="95" t="str">
        <f>VLOOKUP(O41, '[3]لیست محصولات اردیبهشت ۱۴۰۳'!B:C,2,0)</f>
        <v>میاگروس | Milagros</v>
      </c>
      <c r="R41" s="93"/>
      <c r="S41" s="96">
        <f>VLOOKUP(O41, '[3]لیست محصولات اردیبهشت ۱۴۰۳'!B:F,5,0)</f>
        <v>40</v>
      </c>
      <c r="T41" s="97">
        <f>VLOOKUP(O41, '[3]لیست محصولات اردیبهشت ۱۴۰۳'!B:G,6,0)</f>
        <v>1100000</v>
      </c>
      <c r="U41" s="98"/>
      <c r="V41" s="99">
        <f t="shared" si="1"/>
        <v>0</v>
      </c>
      <c r="W41" s="96">
        <f t="shared" si="2"/>
        <v>1</v>
      </c>
      <c r="X41" s="97">
        <f t="shared" si="3"/>
        <v>1100000</v>
      </c>
      <c r="Y41" s="100"/>
      <c r="Z41" s="97">
        <f t="shared" si="4"/>
        <v>1100000</v>
      </c>
      <c r="AA41" s="205" t="s">
        <v>78</v>
      </c>
      <c r="AB41" s="202" t="s">
        <v>1040</v>
      </c>
      <c r="AC41" s="199" t="s">
        <v>1041</v>
      </c>
      <c r="AD41" s="196" t="s">
        <v>104</v>
      </c>
      <c r="AE41" s="101"/>
      <c r="AF41" s="102"/>
      <c r="AG41" s="22" t="str">
        <f t="shared" si="5"/>
        <v>TRUE</v>
      </c>
      <c r="AH41" s="23" t="str">
        <f t="shared" si="6"/>
        <v>تهران اسداران. خ هما شمالی. خ کوهستان دوم. پ ۶. موسسه فرهنگی هنری اندیشه کارمان خانه کارمان -  خانزاده 09129327023</v>
      </c>
    </row>
    <row r="42" spans="1:34" ht="22.35" customHeight="1">
      <c r="A42" s="7"/>
      <c r="B42" s="7"/>
      <c r="C42" s="7"/>
      <c r="D42" s="7"/>
      <c r="E42" s="7"/>
      <c r="F42" s="8"/>
      <c r="G42" s="197"/>
      <c r="H42" s="209"/>
      <c r="I42" s="197"/>
      <c r="J42" s="93"/>
      <c r="K42" s="94" t="str">
        <f t="shared" ca="1" si="0"/>
        <v/>
      </c>
      <c r="L42" s="194"/>
      <c r="M42" s="194"/>
      <c r="N42" s="194"/>
      <c r="O42" s="93">
        <v>3325.3</v>
      </c>
      <c r="P42" s="93">
        <v>1</v>
      </c>
      <c r="Q42" s="95" t="str">
        <f>VLOOKUP(O42, '[3]لیست محصولات اردیبهشت ۱۴۰۳'!B:C,2,0)</f>
        <v>راتناگری | Ratnagiri</v>
      </c>
      <c r="R42" s="93"/>
      <c r="S42" s="96">
        <f>VLOOKUP(O42, '[3]لیست محصولات اردیبهشت ۱۴۰۳'!B:F,5,0)</f>
        <v>40</v>
      </c>
      <c r="T42" s="97">
        <f>VLOOKUP(O42, '[3]لیست محصولات اردیبهشت ۱۴۰۳'!B:G,6,0)</f>
        <v>1250000</v>
      </c>
      <c r="U42" s="98"/>
      <c r="V42" s="99">
        <f t="shared" si="1"/>
        <v>0</v>
      </c>
      <c r="W42" s="96">
        <f t="shared" si="2"/>
        <v>1</v>
      </c>
      <c r="X42" s="97">
        <f t="shared" si="3"/>
        <v>1250000</v>
      </c>
      <c r="Y42" s="100"/>
      <c r="Z42" s="97">
        <f t="shared" si="4"/>
        <v>1250000</v>
      </c>
      <c r="AA42" s="206"/>
      <c r="AB42" s="203"/>
      <c r="AC42" s="200"/>
      <c r="AD42" s="197"/>
      <c r="AE42" s="101"/>
      <c r="AF42" s="102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98"/>
      <c r="H43" s="210"/>
      <c r="I43" s="198"/>
      <c r="J43" s="93"/>
      <c r="K43" s="94" t="str">
        <f t="shared" ca="1" si="0"/>
        <v/>
      </c>
      <c r="L43" s="195"/>
      <c r="M43" s="195"/>
      <c r="N43" s="195"/>
      <c r="O43" s="93">
        <v>5511.1</v>
      </c>
      <c r="P43" s="93">
        <v>1</v>
      </c>
      <c r="Q43" s="95" t="str">
        <f>VLOOKUP(O43, '[3]لیست محصولات اردیبهشت ۱۴۰۳'!B:C,2,0)</f>
        <v>هامبلا | Hambella</v>
      </c>
      <c r="R43" s="93"/>
      <c r="S43" s="96">
        <f>VLOOKUP(O43, '[3]لیست محصولات اردیبهشت ۱۴۰۳'!B:F,5,0)</f>
        <v>150</v>
      </c>
      <c r="T43" s="97">
        <f>VLOOKUP(O43, '[3]لیست محصولات اردیبهشت ۱۴۰۳'!B:G,6,0)</f>
        <v>2800000</v>
      </c>
      <c r="U43" s="98"/>
      <c r="V43" s="99">
        <f t="shared" si="1"/>
        <v>0</v>
      </c>
      <c r="W43" s="96">
        <f t="shared" si="2"/>
        <v>1</v>
      </c>
      <c r="X43" s="97">
        <f t="shared" si="3"/>
        <v>2800000</v>
      </c>
      <c r="Y43" s="100"/>
      <c r="Z43" s="97">
        <f t="shared" si="4"/>
        <v>2800000</v>
      </c>
      <c r="AA43" s="207"/>
      <c r="AB43" s="204"/>
      <c r="AC43" s="201"/>
      <c r="AD43" s="198"/>
      <c r="AE43" s="111" t="s">
        <v>1039</v>
      </c>
      <c r="AF43" s="102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67">
        <v>23</v>
      </c>
      <c r="H44" s="169"/>
      <c r="I44" s="167" t="s">
        <v>994</v>
      </c>
      <c r="J44" s="9"/>
      <c r="K44" s="11" t="str">
        <f t="shared" ca="1" si="0"/>
        <v/>
      </c>
      <c r="L44" s="159" t="s">
        <v>217</v>
      </c>
      <c r="M44" s="159" t="s">
        <v>218</v>
      </c>
      <c r="N44" s="159" t="s">
        <v>219</v>
      </c>
      <c r="O44" s="9">
        <v>5518.3</v>
      </c>
      <c r="P44" s="9">
        <v>1</v>
      </c>
      <c r="Q44" s="13" t="str">
        <f>VLOOKUP(O44, '[3]لیست محصولات اردیبهشت ۱۴۰۳'!B:C,2,0)</f>
        <v>هوآنکایو | Peru Huancayo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51600000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51600000</v>
      </c>
      <c r="Y44" s="17"/>
      <c r="Z44" s="14">
        <f t="shared" si="4"/>
        <v>51600000</v>
      </c>
      <c r="AA44" s="151" t="s">
        <v>78</v>
      </c>
      <c r="AB44" s="153" t="s">
        <v>70</v>
      </c>
      <c r="AC44" s="155" t="s">
        <v>222</v>
      </c>
      <c r="AD44" s="157"/>
      <c r="AE44" s="19"/>
      <c r="AF44" s="21"/>
      <c r="AG44" s="22" t="str">
        <f t="shared" si="5"/>
        <v>TRUE</v>
      </c>
      <c r="AH44" s="23" t="str">
        <f t="shared" si="6"/>
        <v>تهران - کافه فوکاچا - امیرحسین قزلباش 09127891169</v>
      </c>
    </row>
    <row r="45" spans="1:34" ht="22.35" customHeight="1">
      <c r="A45" s="7"/>
      <c r="B45" s="7"/>
      <c r="C45" s="7"/>
      <c r="D45" s="7"/>
      <c r="E45" s="7"/>
      <c r="F45" s="8"/>
      <c r="G45" s="168"/>
      <c r="H45" s="170"/>
      <c r="I45" s="168"/>
      <c r="J45" s="9"/>
      <c r="K45" s="11" t="str">
        <f t="shared" ca="1" si="0"/>
        <v/>
      </c>
      <c r="L45" s="160"/>
      <c r="M45" s="160"/>
      <c r="N45" s="160"/>
      <c r="O45" s="9">
        <v>5501.3</v>
      </c>
      <c r="P45" s="9">
        <v>1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4000</v>
      </c>
      <c r="T45" s="14">
        <f>VLOOKUP(O45, '[3]لیست محصولات اردیبهشت ۱۴۰۳'!B:G,6,0)</f>
        <v>51200000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51200000</v>
      </c>
      <c r="Y45" s="17"/>
      <c r="Z45" s="14">
        <f t="shared" si="4"/>
        <v>51200000</v>
      </c>
      <c r="AA45" s="152"/>
      <c r="AB45" s="154"/>
      <c r="AC45" s="156"/>
      <c r="AD45" s="158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24</v>
      </c>
      <c r="H46" s="10" t="s">
        <v>70</v>
      </c>
      <c r="I46" s="9" t="s">
        <v>1060</v>
      </c>
      <c r="J46" s="9"/>
      <c r="K46" s="11" t="str">
        <f t="shared" ca="1" si="0"/>
        <v/>
      </c>
      <c r="L46" s="12" t="s">
        <v>971</v>
      </c>
      <c r="M46" s="12" t="s">
        <v>1095</v>
      </c>
      <c r="N46" s="12" t="s">
        <v>336</v>
      </c>
      <c r="O46" s="9">
        <v>5522.1</v>
      </c>
      <c r="P46" s="9">
        <v>1</v>
      </c>
      <c r="Q46" s="13" t="str">
        <f>VLOOKUP(O46, '[3]لیست محصولات اردیبهشت ۱۴۰۳'!B:C,2,0)</f>
        <v>تامارا | Tamara</v>
      </c>
      <c r="R46" s="9"/>
      <c r="S46" s="12">
        <f>VLOOKUP(O46, '[3]لیست محصولات اردیبهشت ۱۴۰۳'!B:F,5,0)</f>
        <v>150</v>
      </c>
      <c r="T46" s="14">
        <f>VLOOKUP(O46, '[3]لیست محصولات اردیبهشت ۱۴۰۳'!B:G,6,0)</f>
        <v>2600000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2600000</v>
      </c>
      <c r="Y46" s="17"/>
      <c r="Z46" s="14">
        <f t="shared" si="4"/>
        <v>2600000</v>
      </c>
      <c r="AA46" s="18"/>
      <c r="AB46" s="13"/>
      <c r="AC46" s="19"/>
      <c r="AD46" s="20"/>
      <c r="AE46" s="19"/>
      <c r="AF46" s="21"/>
      <c r="AG46" s="22" t="str">
        <f t="shared" si="5"/>
        <v>TRUE</v>
      </c>
      <c r="AH46" s="23" t="str">
        <f t="shared" si="6"/>
        <v xml:space="preserve">  (پرسنل) - رامتین حضرتی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</v>
      </c>
      <c r="AI252" s="56">
        <f t="shared" si="19"/>
        <v>0</v>
      </c>
      <c r="AJ252" s="57">
        <f t="shared" si="27"/>
        <v>2</v>
      </c>
      <c r="AK252" s="58">
        <f t="shared" si="28"/>
        <v>1.5</v>
      </c>
      <c r="AL252" s="59">
        <f>AO252+AQ252-[2]Sheet1!$AH253</f>
        <v>0</v>
      </c>
      <c r="AM252" s="59">
        <f t="shared" si="25"/>
        <v>-2</v>
      </c>
      <c r="AN252" s="58">
        <f t="shared" si="21"/>
        <v>0</v>
      </c>
      <c r="AO252" s="59"/>
      <c r="AP252" s="58">
        <f t="shared" si="22"/>
        <v>-1.5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</v>
      </c>
      <c r="AI253" s="56">
        <f t="shared" si="19"/>
        <v>0</v>
      </c>
      <c r="AJ253" s="57">
        <f t="shared" si="27"/>
        <v>1</v>
      </c>
      <c r="AK253" s="58">
        <f t="shared" si="28"/>
        <v>0.15</v>
      </c>
      <c r="AL253" s="59">
        <f>AO253+AQ253-[2]Sheet1!$AH254</f>
        <v>0</v>
      </c>
      <c r="AM253" s="59">
        <f t="shared" si="25"/>
        <v>-1</v>
      </c>
      <c r="AN253" s="58">
        <f t="shared" si="21"/>
        <v>0</v>
      </c>
      <c r="AO253" s="59"/>
      <c r="AP253" s="58">
        <f t="shared" si="22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2</v>
      </c>
      <c r="AI259" s="56">
        <f t="shared" si="19"/>
        <v>0</v>
      </c>
      <c r="AJ259" s="57">
        <f t="shared" si="27"/>
        <v>2</v>
      </c>
      <c r="AK259" s="58">
        <f t="shared" si="28"/>
        <v>0.3</v>
      </c>
      <c r="AL259" s="59">
        <f>AO259+AQ259-[2]Sheet1!$AH260</f>
        <v>0</v>
      </c>
      <c r="AM259" s="59">
        <f t="shared" si="25"/>
        <v>-2</v>
      </c>
      <c r="AN259" s="58">
        <f t="shared" si="21"/>
        <v>0</v>
      </c>
      <c r="AO259" s="59"/>
      <c r="AP259" s="58">
        <f t="shared" si="22"/>
        <v>-0.3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7</v>
      </c>
      <c r="AI261" s="56">
        <f t="shared" si="19"/>
        <v>0</v>
      </c>
      <c r="AJ261" s="57">
        <f t="shared" si="27"/>
        <v>7</v>
      </c>
      <c r="AK261" s="58">
        <f t="shared" si="28"/>
        <v>28</v>
      </c>
      <c r="AL261" s="59">
        <f>AO261+AQ261-[2]Sheet1!$AH262</f>
        <v>0</v>
      </c>
      <c r="AM261" s="59">
        <f t="shared" si="25"/>
        <v>-7</v>
      </c>
      <c r="AN261" s="58">
        <f t="shared" si="21"/>
        <v>0</v>
      </c>
      <c r="AO261" s="59"/>
      <c r="AP261" s="58">
        <f t="shared" si="22"/>
        <v>-28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57">
    <mergeCell ref="G41:G43"/>
    <mergeCell ref="AD41:AD43"/>
    <mergeCell ref="AC41:AC43"/>
    <mergeCell ref="AB41:AB43"/>
    <mergeCell ref="AA41:AA43"/>
    <mergeCell ref="N41:N43"/>
    <mergeCell ref="M41:M43"/>
    <mergeCell ref="L41:L43"/>
    <mergeCell ref="I41:I43"/>
    <mergeCell ref="H41:H43"/>
    <mergeCell ref="G39:G40"/>
    <mergeCell ref="AD39:AD40"/>
    <mergeCell ref="AC39:AC40"/>
    <mergeCell ref="AB39:AB40"/>
    <mergeCell ref="AA39:AA40"/>
    <mergeCell ref="N39:N40"/>
    <mergeCell ref="M39:M40"/>
    <mergeCell ref="L39:L40"/>
    <mergeCell ref="I39:I40"/>
    <mergeCell ref="H39:H40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35:G36"/>
    <mergeCell ref="AD35:AD36"/>
    <mergeCell ref="AC35:AC36"/>
    <mergeCell ref="AB35:AB36"/>
    <mergeCell ref="AA35:AA36"/>
    <mergeCell ref="N35:N36"/>
    <mergeCell ref="M35:M36"/>
    <mergeCell ref="L35:L36"/>
    <mergeCell ref="I35:I36"/>
    <mergeCell ref="H35:H36"/>
    <mergeCell ref="G33:G34"/>
    <mergeCell ref="AE33:AE34"/>
    <mergeCell ref="AD33:AD34"/>
    <mergeCell ref="AC33:AC34"/>
    <mergeCell ref="AB33:AB34"/>
    <mergeCell ref="AA33:AA34"/>
    <mergeCell ref="N33:N34"/>
    <mergeCell ref="M33:M34"/>
    <mergeCell ref="L33:L34"/>
    <mergeCell ref="I33:I34"/>
    <mergeCell ref="H33:H34"/>
    <mergeCell ref="G30:G31"/>
    <mergeCell ref="AC30:AC31"/>
    <mergeCell ref="AD30:AD31"/>
    <mergeCell ref="AB30:AB31"/>
    <mergeCell ref="AA30:AA31"/>
    <mergeCell ref="N30:N31"/>
    <mergeCell ref="M30:M31"/>
    <mergeCell ref="L30:L31"/>
    <mergeCell ref="I30:I31"/>
    <mergeCell ref="H30:H31"/>
    <mergeCell ref="G26:G27"/>
    <mergeCell ref="AA26:AA27"/>
    <mergeCell ref="AB26:AB27"/>
    <mergeCell ref="AC26:AC27"/>
    <mergeCell ref="AD26:AD27"/>
    <mergeCell ref="N26:N27"/>
    <mergeCell ref="M26:M27"/>
    <mergeCell ref="L26:L27"/>
    <mergeCell ref="I26:I27"/>
    <mergeCell ref="H26:H27"/>
    <mergeCell ref="G22:G23"/>
    <mergeCell ref="AB22:AB23"/>
    <mergeCell ref="AA22:AA23"/>
    <mergeCell ref="AC22:AC23"/>
    <mergeCell ref="AD22:AD23"/>
    <mergeCell ref="N22:N23"/>
    <mergeCell ref="M22:M23"/>
    <mergeCell ref="L22:L23"/>
    <mergeCell ref="I22:I23"/>
    <mergeCell ref="H22:H23"/>
    <mergeCell ref="G19:G21"/>
    <mergeCell ref="AA19:AA21"/>
    <mergeCell ref="AD19:AD21"/>
    <mergeCell ref="AC19:AC21"/>
    <mergeCell ref="AB19:AB21"/>
    <mergeCell ref="N19:N21"/>
    <mergeCell ref="M19:M21"/>
    <mergeCell ref="L19:L21"/>
    <mergeCell ref="I19:I21"/>
    <mergeCell ref="H19:H21"/>
    <mergeCell ref="N14:N16"/>
    <mergeCell ref="AA14:AA16"/>
    <mergeCell ref="AD14:AD16"/>
    <mergeCell ref="AC14:AC16"/>
    <mergeCell ref="AB14:AB16"/>
    <mergeCell ref="G14:G16"/>
    <mergeCell ref="H14:H16"/>
    <mergeCell ref="I14:I16"/>
    <mergeCell ref="L14:L16"/>
    <mergeCell ref="M14:M16"/>
    <mergeCell ref="G9:N9"/>
    <mergeCell ref="AA9:AF9"/>
    <mergeCell ref="N10:N12"/>
    <mergeCell ref="M10:M12"/>
    <mergeCell ref="L10:L12"/>
    <mergeCell ref="I10:I12"/>
    <mergeCell ref="H10:H12"/>
    <mergeCell ref="G10:G12"/>
    <mergeCell ref="AD10:AD12"/>
    <mergeCell ref="AC10:AC12"/>
    <mergeCell ref="AB10:AB12"/>
    <mergeCell ref="AA10:AA12"/>
    <mergeCell ref="G6:G8"/>
    <mergeCell ref="AB6:AB8"/>
    <mergeCell ref="AA6:AA8"/>
    <mergeCell ref="AC6:AC8"/>
    <mergeCell ref="AD6:AD8"/>
    <mergeCell ref="N6:N8"/>
    <mergeCell ref="M6:M8"/>
    <mergeCell ref="L6:L8"/>
    <mergeCell ref="I6:I8"/>
    <mergeCell ref="H6:H8"/>
    <mergeCell ref="G4:G5"/>
    <mergeCell ref="AD4:AD5"/>
    <mergeCell ref="AC4:AC5"/>
    <mergeCell ref="AB4:AB5"/>
    <mergeCell ref="AA4:AA5"/>
    <mergeCell ref="N4:N5"/>
    <mergeCell ref="M4:M5"/>
    <mergeCell ref="L4:L5"/>
    <mergeCell ref="I4:I5"/>
    <mergeCell ref="H4:H5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N44:N45"/>
    <mergeCell ref="M44:M45"/>
    <mergeCell ref="L44:L45"/>
    <mergeCell ref="I44:I45"/>
    <mergeCell ref="H44:H45"/>
    <mergeCell ref="G44:G45"/>
    <mergeCell ref="AD44:AD45"/>
    <mergeCell ref="AC44:AC45"/>
    <mergeCell ref="AB44:AB45"/>
    <mergeCell ref="AA44:AA45"/>
  </mergeCells>
  <conditionalFormatting sqref="G2:J2 AD2 Z2:Z200 J3:J8 AD4 AD6 AD10 J10:J200 G13:I14 AD13:AD14 G17:I19 AD17:AD19 G22:I22 AD22 G24:I26 AD24:AD26 G28:I30 AD28:AD30 G32:I33 AD32:AD33 G35:I35 AD35 G37:I37 AD37 G39:I39 AD39 G41:I41 AD41 G44:I44 AD44 G46:I200 AD46:AD200">
    <cfRule type="expression" dxfId="142" priority="63">
      <formula>$A2</formula>
    </cfRule>
    <cfRule type="expression" dxfId="141" priority="65">
      <formula>$E2</formula>
    </cfRule>
  </conditionalFormatting>
  <conditionalFormatting sqref="G2:AF2 J3:K8 Q3:Z200 AA4:AF4 AA6:AF6 AA10:AF10 J10:J200 G13:I14 AA13:AF14 G17:I19 AA17:AF19 G22:I22 AA22:AF22 G24:I26 AA24:AF26 G28:I30 AA28:AF30 G32:I33 AA32:AF33 G35:I35 AA35:AF35 G37:I37 AA37:AF37 G39:I39 AA39:AF39 G41:I41 AA41:AF41 G44:I44 AA44:AF44 G46:I200 AA46:AF200 AE3:AF3 O3:P12 H4 AE5:AF5 H6 AE7:AF8 G9 AA9 H10 K10:K12 AE11:AF12 K13:P14 K15:K16 O15:P16 AE15:AF16 K17:P19 K20:K21 O20:P21 AE20:AF21 K22:P22 K23 O23:P23 AE23:AF23 K24:P26 K27 O27:P27 AE27:AF27 K28:P30 K31 O31:P31 AE31:AF31 K32:P33 K34 O34:P34 AF34 K35:P35 K36 O36:P36 AE36:AF36 K37:P37 K38 O38:P38 AE38:AF38 K39:P39 K40 O40:P40 AE40:AF40 K41:P41 K42:K43 O42:P43 AE42:AF43 K44:P44 K45 O45:P45 AE45:AF45 K46:P200">
    <cfRule type="expression" dxfId="140" priority="64">
      <formula>$C2</formula>
    </cfRule>
  </conditionalFormatting>
  <conditionalFormatting sqref="W2:W200">
    <cfRule type="expression" dxfId="13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{0F6FE336-43E9-4F9F-A70C-CA379A1864AE}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{19D44C0F-6259-46DF-BF09-FED111EF7939}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{F5D11944-F836-4CD5-8618-14FE73A7F992}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{553FFF79-6FA0-4B9A-BF2C-D01B098FF19D}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{8CF76600-50D0-4E4D-8D52-03EADBD6BCD9}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{C3538B6D-EF28-4E64-B1C1-190B6FC0A32F}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{52307FA2-3CEF-4EA4-92DF-10EF22A5E3B0}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{322B4B60-DFF9-48B7-BCF2-25E2F0011920}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{5EFF8588-A7FA-47F6-BA00-42A160E8A2E6}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{3EE0AF5B-05A8-42D6-B76B-E99C66D5933B}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{1E088AF7-35B9-4309-99A1-BCFE102F5ADD}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{8413389A-F6E3-4A8D-8D1E-979E1545954B}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{4353AB16-66EF-4948-B6AB-BE08726CB9FB}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{C78AA2BA-B66F-4AD6-8982-530B6314E9C3}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{EAAA233A-1865-443F-998F-923666CFB27F}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{CC20EF4F-12EA-4BEB-8114-A98A32CDB070}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{B2C89BC3-0E96-4803-8B24-17EBC7F852B9}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{A084CF89-7CA6-40AA-BB2D-EA95C99A9034}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{D70E2712-2807-48F6-898D-129B13DD31EC}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{84CB7717-061E-490F-B83B-60E2B652C15C}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{D0551690-A00E-4BD2-A1D9-C5B94E691967}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{B79F85C6-6E88-4B0E-A9A3-37E7BC34D4F3}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{46EF7EB8-01CE-431F-A0F9-4E43E111BFED}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{304A81BA-E120-472A-9026-961107AD4D83}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{32E5E45B-54A9-4BAB-8C8F-053C34CF35ED}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{A8C4B859-8846-46AB-8265-31F599E447BE}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{2D202578-BC20-4033-85ED-008987655B37}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{AA46DE10-376D-4CF5-93E9-9C501BBDC4C9}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{47371CC4-5048-4376-843D-D1E5427BB9D4}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{5818DBBD-9EB3-43E2-9DB7-B06BB2A46F4E}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{EB1E7500-E179-499F-AA1E-3308053FD597}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{5316C04C-1234-4A31-90B1-84EFAC0D705F}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{DBFC01EC-7EB9-430E-ADFD-D7ABB261FAA7}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{DC2B1955-9C21-4E81-808E-C6E80714BE5B}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{79B2CC64-11EC-4EE6-9F4A-5CD6FE4D405A}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{48C3D464-F449-4F76-8A41-20787A8B4F4D}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{BC7EE130-E157-4509-AB18-5F8E052753FC}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{0F9D3F89-E974-4326-9CBC-F533AE5F7843}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{E3DEA0E6-1CAC-458A-8401-3C204C25FDE2}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{BE4F13AC-1B96-42C9-A076-9DBCB86FAEDD}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{13E52474-A83B-4054-AE85-AF8516059E13}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{0456B21E-B567-4445-AAA8-57A012733B0F}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{9F5BA36A-D08A-4E5F-A4A2-641E9DEBF2D2}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{B8D5A82F-02BD-4B6E-AA76-31664B3DC445}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{4AA4F87B-9B24-4839-B26A-AA1D3CEC14D4}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{480ED2BB-7D60-4DB8-B4E5-297B753684AE}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{27C92451-1222-46F6-8943-869937A8D953}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{97C6110F-4B08-40F5-9446-19E6D7F4D05B}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{35B3D1EF-8423-45C9-9B11-B4BD6632E3DC}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{C550FB09-9B04-46A7-8EB8-21A2C77558B8}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{C5FA7FDF-D324-47D6-8A76-E74B9EE34C06}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{DAB13D73-12A1-4A1C-8969-0888164E2B2E}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{CB78A31D-A619-4D87-9FF7-C6D93DE5CFB9}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{CF1C4604-CEAD-4424-BB27-91F529ADE864}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{6DCA23E8-0D78-4D49-9634-60B09AB96814}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{9C560059-DED4-4C97-89FC-52DF143B512D}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{48E07812-6DE3-4BCF-9AD8-4DF83E968347}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{7E15B548-0A8B-4945-A550-1526D45BADEA}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{D62E7821-D684-429E-92B1-1DA48630932A}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{6B824A13-6F0D-43E5-8AEC-C104E749F175}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{52A64811-2E6F-4A86-9562-2F9C8FE5A1DF}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6FE336-43E9-4F9F-A70C-CA379A1864A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9D44C0F-6259-46DF-BF09-FED111EF793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5D11944-F836-4CD5-8618-14FE73A7F99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53FFF79-6FA0-4B9A-BF2C-D01B098FF19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CF76600-50D0-4E4D-8D52-03EADBD6BCD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3538B6D-EF28-4E64-B1C1-190B6FC0A32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2307FA2-3CEF-4EA4-92DF-10EF22A5E3B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22B4B60-DFF9-48B7-BCF2-25E2F001192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5EFF8588-A7FA-47F6-BA00-42A160E8A2E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EE0AF5B-05A8-42D6-B76B-E99C66D5933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E088AF7-35B9-4309-99A1-BCFE102F5AD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8413389A-F6E3-4A8D-8D1E-979E1545954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353AB16-66EF-4948-B6AB-BE08726CB9F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78AA2BA-B66F-4AD6-8982-530B6314E9C3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AAA233A-1865-443F-998F-923666CFB27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C20EF4F-12EA-4BEB-8114-A98A32CDB07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2C89BC3-0E96-4803-8B24-17EBC7F852B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A084CF89-7CA6-40AA-BB2D-EA95C99A903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0E2712-2807-48F6-898D-129B13DD31E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CB7717-061E-490F-B83B-60E2B652C15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0551690-A00E-4BD2-A1D9-C5B94E69196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79F85C6-6E88-4B0E-A9A3-37E7BC34D4F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6EF7EB8-01CE-431F-A0F9-4E43E111BFE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04A81BA-E120-472A-9026-961107AD4D8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2E5E45B-54A9-4BAB-8C8F-053C34CF35E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8C4B859-8846-46AB-8265-31F599E447BE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D202578-BC20-4033-85ED-008987655B3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A46DE10-376D-4CF5-93E9-9C501BBDC4C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7371CC4-5048-4376-843D-D1E5427BB9D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818DBBD-9EB3-43E2-9DB7-B06BB2A46F4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B1E7500-E179-499F-AA1E-3308053FD59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316C04C-1234-4A31-90B1-84EFAC0D705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BFC01EC-7EB9-430E-ADFD-D7ABB261FAA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C2B1955-9C21-4E81-808E-C6E80714BE5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9B2CC64-11EC-4EE6-9F4A-5CD6FE4D405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8C3D464-F449-4F76-8A41-20787A8B4F4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C7EE130-E157-4509-AB18-5F8E052753FC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F9D3F89-E974-4326-9CBC-F533AE5F784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DEA0E6-1CAC-458A-8401-3C204C25FDE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E4F13AC-1B96-42C9-A076-9DBCB86FAED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3E52474-A83B-4054-AE85-AF8516059E1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456B21E-B567-4445-AAA8-57A012733B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F5BA36A-D08A-4E5F-A4A2-641E9DEBF2D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8D5A82F-02BD-4B6E-AA76-31664B3DC44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AA4F87B-9B24-4839-B26A-AA1D3CEC14D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80ED2BB-7D60-4DB8-B4E5-297B753684A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7C92451-1222-46F6-8943-869937A8D95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7C6110F-4B08-40F5-9446-19E6D7F4D05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5B3D1EF-8423-45C9-9B11-B4BD6632E3D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550FB09-9B04-46A7-8EB8-21A2C77558B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5FA7FDF-D324-47D6-8A76-E74B9EE34C0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AB13D73-12A1-4A1C-8969-0888164E2B2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B78A31D-A619-4D87-9FF7-C6D93DE5CFB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F1C4604-CEAD-4424-BB27-91F529ADE86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DCA23E8-0D78-4D49-9634-60B09AB9681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C560059-DED4-4C97-89FC-52DF143B512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8E07812-6DE3-4BCF-9AD8-4DF83E96834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E15B548-0A8B-4945-A550-1526D45BADEA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62E7821-D684-429E-92B1-1DA48630932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B824A13-6F0D-43E5-8AEC-C104E749F17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2A64811-2E6F-4A86-9562-2F9C8FE5A1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BDB2A-A863-43E0-8A16-5FB08B4B6942}">
  <dimension ref="A1:AR267"/>
  <sheetViews>
    <sheetView rightToLeft="1" topLeftCell="G17" zoomScale="70" zoomScaleNormal="70" workbookViewId="0">
      <selection activeCell="N33" sqref="N33:N3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3.77734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4.88671875" style="24" bestFit="1" customWidth="1"/>
    <col min="29" max="29" width="15.77734375" style="31" bestFit="1" customWidth="1"/>
    <col min="30" max="30" width="13.6640625" style="32" bestFit="1" customWidth="1"/>
    <col min="31" max="31" width="55.5546875" style="24" bestFit="1" customWidth="1"/>
    <col min="32" max="32" width="28.33203125" style="24" bestFit="1" customWidth="1"/>
    <col min="33" max="33" width="13.5546875" style="24" bestFit="1" customWidth="1"/>
    <col min="34" max="34" width="102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271955266076</v>
      </c>
      <c r="I2" s="9" t="s">
        <v>994</v>
      </c>
      <c r="J2" s="9"/>
      <c r="K2" s="11" t="str">
        <f t="shared" ref="K2:K65" ca="1" si="0">IF(C2, TODAY(), "" )</f>
        <v/>
      </c>
      <c r="L2" s="12" t="s">
        <v>1042</v>
      </c>
      <c r="M2" s="12" t="s">
        <v>1043</v>
      </c>
      <c r="N2" s="12"/>
      <c r="O2" s="9">
        <v>5518.2</v>
      </c>
      <c r="P2" s="9">
        <v>1</v>
      </c>
      <c r="Q2" s="13" t="str">
        <f>VLOOKUP(O2, '[3]لیست محصولات اردیبهشت ۱۴۰۳'!B:C,2,0)</f>
        <v>هوآنکایو | Peru Huancayo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10000000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10000000</v>
      </c>
      <c r="Y2" s="17"/>
      <c r="Z2" s="14">
        <f t="shared" ref="Z2:Z65" si="4">X2-Y2</f>
        <v>10000000</v>
      </c>
      <c r="AA2" s="18" t="s">
        <v>224</v>
      </c>
      <c r="AB2" s="13" t="s">
        <v>1044</v>
      </c>
      <c r="AC2" s="19" t="s">
        <v>1045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بلوارامین کوچه ۸ کوچه ۲ پلاک ۷ زیرزمین  - نوید نیکزاد 09125531186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271958339114</v>
      </c>
      <c r="I3" s="9" t="s">
        <v>994</v>
      </c>
      <c r="J3" s="9"/>
      <c r="K3" s="11" t="str">
        <f t="shared" ca="1" si="0"/>
        <v/>
      </c>
      <c r="L3" s="12" t="s">
        <v>1046</v>
      </c>
      <c r="M3" s="12" t="s">
        <v>1047</v>
      </c>
      <c r="N3" s="12"/>
      <c r="O3" s="9">
        <v>5518.1</v>
      </c>
      <c r="P3" s="9">
        <v>1</v>
      </c>
      <c r="Q3" s="13" t="str">
        <f>VLOOKUP(O3, '[3]لیست محصولات اردیبهشت ۱۴۰۳'!B:C,2,0)</f>
        <v>هوآنکایو | Peru Huancayo</v>
      </c>
      <c r="R3" s="9" t="s">
        <v>113</v>
      </c>
      <c r="S3" s="12">
        <f>VLOOKUP(O3, '[3]لیست محصولات اردیبهشت ۱۴۰۳'!B:F,5,0)</f>
        <v>150</v>
      </c>
      <c r="T3" s="14">
        <f>VLOOKUP(O3, '[3]لیست محصولات اردیبهشت ۱۴۰۳'!B:G,6,0)</f>
        <v>2100000</v>
      </c>
      <c r="U3" s="15"/>
      <c r="V3" s="16">
        <f t="shared" si="1"/>
        <v>0</v>
      </c>
      <c r="W3" s="12">
        <f t="shared" si="2"/>
        <v>1</v>
      </c>
      <c r="X3" s="14">
        <f t="shared" si="3"/>
        <v>2100000</v>
      </c>
      <c r="Y3" s="17"/>
      <c r="Z3" s="14">
        <f t="shared" si="4"/>
        <v>2100000</v>
      </c>
      <c r="AA3" s="18" t="s">
        <v>78</v>
      </c>
      <c r="AB3" s="13" t="s">
        <v>1048</v>
      </c>
      <c r="AC3" s="19" t="s">
        <v>1049</v>
      </c>
      <c r="AD3" s="20" t="s">
        <v>104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لویزان، شیان، خیابان شقایق، شیان ۴ شرقی، پلاک ۲۴، ساختمان جاوید، واحد ۱۲  - سیما عادلی فر 09912964133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271966719459</v>
      </c>
      <c r="I4" s="25" t="s">
        <v>994</v>
      </c>
      <c r="J4" s="9"/>
      <c r="K4" s="11" t="str">
        <f t="shared" ca="1" si="0"/>
        <v/>
      </c>
      <c r="L4" s="12" t="s">
        <v>328</v>
      </c>
      <c r="M4" s="12" t="s">
        <v>444</v>
      </c>
      <c r="N4" s="12"/>
      <c r="O4" s="9">
        <v>5501.2</v>
      </c>
      <c r="P4" s="9">
        <v>1</v>
      </c>
      <c r="Q4" s="13" t="str">
        <f>VLOOKUP(O4, '[3]لیست محصولات اردیبهشت ۱۴۰۳'!B:C,2,0)</f>
        <v>ورتکس | Vortex</v>
      </c>
      <c r="R4" s="9" t="s">
        <v>113</v>
      </c>
      <c r="S4" s="12">
        <f>VLOOKUP(O4, '[3]لیست محصولات اردیبهشت ۱۴۰۳'!B:F,5,0)</f>
        <v>750</v>
      </c>
      <c r="T4" s="14">
        <f>VLOOKUP(O4, '[3]لیست محصولات اردیبهشت ۱۴۰۳'!B:G,6,0)</f>
        <v>9900000</v>
      </c>
      <c r="U4" s="15"/>
      <c r="V4" s="16">
        <f t="shared" si="1"/>
        <v>0</v>
      </c>
      <c r="W4" s="12">
        <f t="shared" si="2"/>
        <v>1</v>
      </c>
      <c r="X4" s="14">
        <f t="shared" si="3"/>
        <v>9900000</v>
      </c>
      <c r="Y4" s="17"/>
      <c r="Z4" s="14">
        <f t="shared" si="4"/>
        <v>9900000</v>
      </c>
      <c r="AA4" s="18" t="s">
        <v>78</v>
      </c>
      <c r="AB4" s="13" t="s">
        <v>445</v>
      </c>
      <c r="AC4" s="19" t="s">
        <v>446</v>
      </c>
      <c r="AD4" s="20" t="s">
        <v>104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خ پاسداران خ اقدسیه خ اجودانیه انتهای چهارم غربی پلاک ۱۱ ویلایی زنگ ۱،۲ سمت راست  - سپیده شیدایی 09121040194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271990504296</v>
      </c>
      <c r="I5" s="25" t="s">
        <v>994</v>
      </c>
      <c r="J5" s="9"/>
      <c r="K5" s="11" t="str">
        <f t="shared" ca="1" si="0"/>
        <v/>
      </c>
      <c r="L5" s="12" t="s">
        <v>1050</v>
      </c>
      <c r="M5" s="12" t="s">
        <v>1051</v>
      </c>
      <c r="N5" s="12" t="s">
        <v>1052</v>
      </c>
      <c r="O5" s="9">
        <v>5501.3</v>
      </c>
      <c r="P5" s="9">
        <v>1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51200000</v>
      </c>
      <c r="U5" s="15"/>
      <c r="V5" s="16">
        <f t="shared" si="1"/>
        <v>0</v>
      </c>
      <c r="W5" s="12">
        <f t="shared" si="2"/>
        <v>1</v>
      </c>
      <c r="X5" s="14">
        <f t="shared" si="3"/>
        <v>51200000</v>
      </c>
      <c r="Y5" s="17"/>
      <c r="Z5" s="14">
        <f t="shared" si="4"/>
        <v>51200000</v>
      </c>
      <c r="AA5" s="18" t="s">
        <v>399</v>
      </c>
      <c r="AB5" s="13" t="s">
        <v>1053</v>
      </c>
      <c r="AC5" s="19" t="s">
        <v>1054</v>
      </c>
      <c r="AD5" s="20"/>
      <c r="AE5" s="68" t="s">
        <v>1055</v>
      </c>
      <c r="AF5" s="21"/>
      <c r="AG5" s="22" t="str">
        <f t="shared" si="5"/>
        <v>TRUE</v>
      </c>
      <c r="AH5" s="23" t="str">
        <f t="shared" si="6"/>
        <v>خوزستان اهواز - کیانپارس اردیبهشت شرقی بین دانشور و شهریور کافه وایب - بهنام پسندیده 09168258954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49">
        <v>5</v>
      </c>
      <c r="H6" s="161">
        <v>271991350257</v>
      </c>
      <c r="I6" s="149" t="s">
        <v>994</v>
      </c>
      <c r="J6" s="9"/>
      <c r="K6" s="11" t="str">
        <f t="shared" ca="1" si="0"/>
        <v/>
      </c>
      <c r="L6" s="159" t="s">
        <v>1056</v>
      </c>
      <c r="M6" s="159" t="s">
        <v>295</v>
      </c>
      <c r="N6" s="159"/>
      <c r="O6" s="9">
        <v>1125.3</v>
      </c>
      <c r="P6" s="9">
        <v>1</v>
      </c>
      <c r="Q6" s="13" t="str">
        <f>VLOOKUP(O6, '[3]لیست محصولات اردیبهشت ۱۴۰۳'!B:C,2,0)</f>
        <v>بنجامین دیانوس | Benjamin De Dianous</v>
      </c>
      <c r="R6" s="9"/>
      <c r="S6" s="12">
        <f>VLOOKUP(O6, '[3]لیست محصولات اردیبهشت ۱۴۰۳'!B:F,5,0)</f>
        <v>40</v>
      </c>
      <c r="T6" s="14">
        <f>VLOOKUP(O6, '[3]لیست محصولات اردیبهشت ۱۴۰۳'!B:G,6,0)</f>
        <v>5600000</v>
      </c>
      <c r="U6" s="15"/>
      <c r="V6" s="16">
        <f t="shared" si="1"/>
        <v>0</v>
      </c>
      <c r="W6" s="12">
        <f t="shared" si="2"/>
        <v>1</v>
      </c>
      <c r="X6" s="14">
        <f t="shared" si="3"/>
        <v>5600000</v>
      </c>
      <c r="Y6" s="17"/>
      <c r="Z6" s="14">
        <f t="shared" si="4"/>
        <v>5600000</v>
      </c>
      <c r="AA6" s="151" t="s">
        <v>78</v>
      </c>
      <c r="AB6" s="153" t="s">
        <v>1057</v>
      </c>
      <c r="AC6" s="155" t="s">
        <v>1058</v>
      </c>
      <c r="AD6" s="157" t="s">
        <v>104</v>
      </c>
      <c r="AE6" s="19"/>
      <c r="AF6" s="21"/>
      <c r="AG6" s="22" t="str">
        <f t="shared" si="5"/>
        <v>TRUE</v>
      </c>
      <c r="AH6" s="23" t="str">
        <f t="shared" si="6"/>
        <v>تهران خیابان استاد معین،خیابان هاشمی،کوچه رجب علی کریمی،پلاک51،واحد1  - بابک میرزایی 09215841746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0"/>
      <c r="H7" s="181"/>
      <c r="I7" s="180"/>
      <c r="J7" s="9"/>
      <c r="K7" s="11" t="str">
        <f t="shared" ca="1" si="0"/>
        <v/>
      </c>
      <c r="L7" s="178"/>
      <c r="M7" s="178"/>
      <c r="N7" s="178"/>
      <c r="O7" s="9">
        <v>3325.3</v>
      </c>
      <c r="P7" s="9">
        <v>1</v>
      </c>
      <c r="Q7" s="13" t="str">
        <f>VLOOKUP(O7, '[3]لیست محصولات اردیبهشت ۱۴۰۳'!B:C,2,0)</f>
        <v>راتناگری | Ratnagiri</v>
      </c>
      <c r="R7" s="9"/>
      <c r="S7" s="12">
        <f>VLOOKUP(O7, '[3]لیست محصولات اردیبهشت ۱۴۰۳'!B:F,5,0)</f>
        <v>40</v>
      </c>
      <c r="T7" s="14">
        <f>VLOOKUP(O7, '[3]لیست محصولات اردیبهشت ۱۴۰۳'!B:G,6,0)</f>
        <v>1250000</v>
      </c>
      <c r="U7" s="26"/>
      <c r="V7" s="16">
        <f t="shared" si="1"/>
        <v>0</v>
      </c>
      <c r="W7" s="12">
        <f t="shared" si="2"/>
        <v>1</v>
      </c>
      <c r="X7" s="14">
        <f t="shared" si="3"/>
        <v>1250000</v>
      </c>
      <c r="Y7" s="17"/>
      <c r="Z7" s="14">
        <f t="shared" si="4"/>
        <v>1250000</v>
      </c>
      <c r="AA7" s="177"/>
      <c r="AB7" s="176"/>
      <c r="AC7" s="175"/>
      <c r="AD7" s="17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0"/>
        <v/>
      </c>
      <c r="L8" s="160"/>
      <c r="M8" s="160"/>
      <c r="N8" s="160"/>
      <c r="O8" s="9">
        <v>3326.1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3750000</v>
      </c>
      <c r="U8" s="15"/>
      <c r="V8" s="16">
        <f t="shared" si="1"/>
        <v>0</v>
      </c>
      <c r="W8" s="12">
        <f t="shared" si="2"/>
        <v>1</v>
      </c>
      <c r="X8" s="14">
        <f t="shared" si="3"/>
        <v>3750000</v>
      </c>
      <c r="Y8" s="17"/>
      <c r="Z8" s="14">
        <f t="shared" si="4"/>
        <v>3750000</v>
      </c>
      <c r="AA8" s="152"/>
      <c r="AB8" s="154"/>
      <c r="AC8" s="156"/>
      <c r="AD8" s="158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49">
        <v>6</v>
      </c>
      <c r="H9" s="161">
        <v>272000246078</v>
      </c>
      <c r="I9" s="149" t="s">
        <v>994</v>
      </c>
      <c r="J9" s="9"/>
      <c r="K9" s="11" t="str">
        <f t="shared" ca="1" si="0"/>
        <v/>
      </c>
      <c r="L9" s="159" t="s">
        <v>139</v>
      </c>
      <c r="M9" s="159" t="s">
        <v>572</v>
      </c>
      <c r="N9" s="159" t="s">
        <v>573</v>
      </c>
      <c r="O9" s="9">
        <v>3326.2</v>
      </c>
      <c r="P9" s="9">
        <v>1</v>
      </c>
      <c r="Q9" s="13" t="str">
        <f>VLOOKUP(O9, '[3]لیست محصولات اردیبهشت ۱۴۰۳'!B:C,2,0)</f>
        <v>میاگروس | Milagros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18150000</v>
      </c>
      <c r="U9" s="15"/>
      <c r="V9" s="16">
        <f t="shared" si="1"/>
        <v>0</v>
      </c>
      <c r="W9" s="12">
        <f t="shared" si="2"/>
        <v>1</v>
      </c>
      <c r="X9" s="14">
        <f t="shared" si="3"/>
        <v>18150000</v>
      </c>
      <c r="Y9" s="17"/>
      <c r="Z9" s="14">
        <f t="shared" si="4"/>
        <v>18150000</v>
      </c>
      <c r="AA9" s="151" t="s">
        <v>130</v>
      </c>
      <c r="AB9" s="153" t="s">
        <v>1059</v>
      </c>
      <c r="AC9" s="155" t="s">
        <v>575</v>
      </c>
      <c r="AD9" s="157"/>
      <c r="AE9" s="19"/>
      <c r="AF9" s="21"/>
      <c r="AG9" s="22" t="str">
        <f t="shared" si="5"/>
        <v>TRUE</v>
      </c>
      <c r="AH9" s="23" t="str">
        <f t="shared" si="6"/>
        <v>زنجان چهارراه سعدی به سمت دروازه ارک کوچه شادمان  قهوه آفریقا - محمدرضا جلدی 09195241245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0"/>
      <c r="H10" s="181"/>
      <c r="I10" s="180"/>
      <c r="J10" s="9"/>
      <c r="K10" s="11" t="str">
        <f t="shared" ca="1" si="0"/>
        <v/>
      </c>
      <c r="L10" s="178"/>
      <c r="M10" s="178"/>
      <c r="N10" s="178"/>
      <c r="O10" s="9">
        <v>3325.2</v>
      </c>
      <c r="P10" s="9">
        <v>1</v>
      </c>
      <c r="Q10" s="13" t="str">
        <f>VLOOKUP(O10, '[3]لیست محصولات اردیبهشت ۱۴۰۳'!B:C,2,0)</f>
        <v>راتناگری | Ratnagiri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20700000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20700000</v>
      </c>
      <c r="Y10" s="17"/>
      <c r="Z10" s="14">
        <f t="shared" si="4"/>
        <v>20700000</v>
      </c>
      <c r="AA10" s="177"/>
      <c r="AB10" s="176"/>
      <c r="AC10" s="175"/>
      <c r="AD10" s="17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0"/>
      <c r="H11" s="162"/>
      <c r="I11" s="150"/>
      <c r="J11" s="9"/>
      <c r="K11" s="11" t="str">
        <f t="shared" ca="1" si="0"/>
        <v/>
      </c>
      <c r="L11" s="160"/>
      <c r="M11" s="160"/>
      <c r="N11" s="160"/>
      <c r="O11" s="9">
        <v>5522.1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2600000</v>
      </c>
      <c r="Y11" s="17"/>
      <c r="Z11" s="14">
        <f t="shared" si="4"/>
        <v>2600000</v>
      </c>
      <c r="AA11" s="152"/>
      <c r="AB11" s="154"/>
      <c r="AC11" s="156"/>
      <c r="AD11" s="158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49">
        <v>7</v>
      </c>
      <c r="H12" s="161">
        <v>272003166111</v>
      </c>
      <c r="I12" s="149" t="s">
        <v>1060</v>
      </c>
      <c r="J12" s="9"/>
      <c r="K12" s="11" t="str">
        <f t="shared" ca="1" si="0"/>
        <v/>
      </c>
      <c r="L12" s="159" t="s">
        <v>1061</v>
      </c>
      <c r="M12" s="159" t="s">
        <v>472</v>
      </c>
      <c r="N12" s="159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51" t="s">
        <v>386</v>
      </c>
      <c r="AB12" s="153" t="s">
        <v>1063</v>
      </c>
      <c r="AC12" s="155" t="s">
        <v>1062</v>
      </c>
      <c r="AD12" s="157"/>
      <c r="AE12" s="19"/>
      <c r="AF12" s="21"/>
      <c r="AG12" s="22" t="str">
        <f t="shared" si="5"/>
        <v>TRUE</v>
      </c>
      <c r="AH12" s="23" t="str">
        <f t="shared" si="6"/>
        <v>خراسان رضوی مشهد - خيابان شيرازى 5 خيابان ته پل محله 5 انتهاى كوچه , هتل فارس,اتاق503  *بسته تحویل پذیرش داده شود*  - یعقوب حسن 09399450959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0"/>
      <c r="H13" s="181"/>
      <c r="I13" s="180"/>
      <c r="J13" s="9"/>
      <c r="K13" s="11" t="str">
        <f t="shared" ca="1" si="0"/>
        <v/>
      </c>
      <c r="L13" s="178"/>
      <c r="M13" s="178"/>
      <c r="N13" s="178"/>
      <c r="O13" s="9">
        <v>3325.1</v>
      </c>
      <c r="P13" s="9">
        <v>1</v>
      </c>
      <c r="Q13" s="13" t="str">
        <f>VLOOKUP(O13, '[3]لیست محصولات اردیبهشت ۱۴۰۳'!B:C,2,0)</f>
        <v>راتناگری | Ratnagiri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4250000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4250000</v>
      </c>
      <c r="Y13" s="17"/>
      <c r="Z13" s="14">
        <f t="shared" si="4"/>
        <v>4250000</v>
      </c>
      <c r="AA13" s="177"/>
      <c r="AB13" s="176"/>
      <c r="AC13" s="175"/>
      <c r="AD13" s="174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0"/>
      <c r="H14" s="181"/>
      <c r="I14" s="180"/>
      <c r="J14" s="9"/>
      <c r="K14" s="11" t="str">
        <f t="shared" ca="1" si="0"/>
        <v/>
      </c>
      <c r="L14" s="178"/>
      <c r="M14" s="178"/>
      <c r="N14" s="178"/>
      <c r="O14" s="9">
        <v>5511.11</v>
      </c>
      <c r="P14" s="9">
        <v>2</v>
      </c>
      <c r="Q14" s="69" t="str">
        <f>VLOOKUP(O14, '[3]لیست محصولات اردیبهشت ۱۴۰۳'!B:C,2,0)</f>
        <v>هامبلا(رست دمی) | Hambella( Filter Roast)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2800000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5600000</v>
      </c>
      <c r="Y14" s="17"/>
      <c r="Z14" s="14">
        <f t="shared" si="4"/>
        <v>5600000</v>
      </c>
      <c r="AA14" s="177"/>
      <c r="AB14" s="176"/>
      <c r="AC14" s="175"/>
      <c r="AD14" s="17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0"/>
        <v/>
      </c>
      <c r="L15" s="160"/>
      <c r="M15" s="160"/>
      <c r="N15" s="160"/>
      <c r="O15" s="9">
        <v>5518.1</v>
      </c>
      <c r="P15" s="9">
        <v>2</v>
      </c>
      <c r="Q15" s="13" t="str">
        <f>VLOOKUP(O15, '[3]لیست محصولات اردیبهشت ۱۴۰۳'!B:C,2,0)</f>
        <v>هوآنکایو | Peru Huancayo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2100000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4200000</v>
      </c>
      <c r="Y15" s="17"/>
      <c r="Z15" s="14">
        <f t="shared" si="4"/>
        <v>4200000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49">
        <v>8</v>
      </c>
      <c r="H16" s="161">
        <v>272011969165</v>
      </c>
      <c r="I16" s="149" t="s">
        <v>1060</v>
      </c>
      <c r="J16" s="9"/>
      <c r="K16" s="11" t="str">
        <f t="shared" ca="1" si="0"/>
        <v/>
      </c>
      <c r="L16" s="159" t="s">
        <v>139</v>
      </c>
      <c r="M16" s="159" t="s">
        <v>1064</v>
      </c>
      <c r="N16" s="159" t="s">
        <v>1065</v>
      </c>
      <c r="O16" s="9">
        <v>5522.1</v>
      </c>
      <c r="P16" s="9">
        <v>1</v>
      </c>
      <c r="Q16" s="13" t="str">
        <f>VLOOKUP(O16, '[3]لیست محصولات اردیبهشت ۱۴۰۳'!B:C,2,0)</f>
        <v>تامارا | Tamara</v>
      </c>
      <c r="R16" s="9" t="s">
        <v>113</v>
      </c>
      <c r="S16" s="12">
        <f>VLOOKUP(O16, '[3]لیست محصولات اردیبهشت ۱۴۰۳'!B:F,5,0)</f>
        <v>150</v>
      </c>
      <c r="T16" s="14">
        <f>VLOOKUP(O16, '[3]لیست محصولات اردیبهشت ۱۴۰۳'!B:G,6,0)</f>
        <v>2600000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2600000</v>
      </c>
      <c r="Y16" s="17"/>
      <c r="Z16" s="14">
        <f t="shared" si="4"/>
        <v>2600000</v>
      </c>
      <c r="AA16" s="151" t="s">
        <v>78</v>
      </c>
      <c r="AB16" s="153" t="s">
        <v>1066</v>
      </c>
      <c r="AC16" s="155" t="s">
        <v>1067</v>
      </c>
      <c r="AD16" s="157" t="s">
        <v>104</v>
      </c>
      <c r="AE16" s="19"/>
      <c r="AF16" s="21"/>
      <c r="AG16" s="22" t="str">
        <f t="shared" si="5"/>
        <v>TRUE</v>
      </c>
      <c r="AH16" s="23" t="str">
        <f t="shared" si="6"/>
        <v>تهران غرب به شرق جلال ال احمد، نرسیده به پل آزمایش، خیابان حاجی پور امیر (پاک شمالی)، پلاک ۱/۱ ، طبقه ۴واحد ۹ شرکت پارس پویش فن اور - محمدرضا حسینی فر 09128624200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0"/>
        <v/>
      </c>
      <c r="L17" s="160"/>
      <c r="M17" s="160"/>
      <c r="N17" s="160"/>
      <c r="O17" s="9">
        <v>5518.1</v>
      </c>
      <c r="P17" s="9">
        <v>1</v>
      </c>
      <c r="Q17" s="13" t="str">
        <f>VLOOKUP(O17, '[3]لیست محصولات اردیبهشت ۱۴۰۳'!B:C,2,0)</f>
        <v>هوآنکایو | Peru Huancayo</v>
      </c>
      <c r="R17" s="9" t="s">
        <v>113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2100000</v>
      </c>
      <c r="Y17" s="17"/>
      <c r="Z17" s="14">
        <f t="shared" si="4"/>
        <v>2100000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49">
        <v>9</v>
      </c>
      <c r="H18" s="161">
        <v>272020244920</v>
      </c>
      <c r="I18" s="149" t="s">
        <v>1060</v>
      </c>
      <c r="J18" s="9"/>
      <c r="K18" s="11" t="str">
        <f t="shared" ca="1" si="0"/>
        <v/>
      </c>
      <c r="L18" s="159" t="s">
        <v>1068</v>
      </c>
      <c r="M18" s="159" t="s">
        <v>1069</v>
      </c>
      <c r="N18" s="159"/>
      <c r="O18" s="9">
        <v>3325.1</v>
      </c>
      <c r="P18" s="9">
        <v>1</v>
      </c>
      <c r="Q18" s="13" t="str">
        <f>VLOOKUP(O18, '[3]لیست محصولات اردیبهشت ۱۴۰۳'!B:C,2,0)</f>
        <v>راتناگری | Ratnagiri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4250000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4250000</v>
      </c>
      <c r="Y18" s="17"/>
      <c r="Z18" s="14">
        <f t="shared" si="4"/>
        <v>4250000</v>
      </c>
      <c r="AA18" s="151" t="s">
        <v>78</v>
      </c>
      <c r="AB18" s="153" t="s">
        <v>1070</v>
      </c>
      <c r="AC18" s="155" t="s">
        <v>1071</v>
      </c>
      <c r="AD18" s="157" t="s">
        <v>104</v>
      </c>
      <c r="AE18" s="182" t="s">
        <v>1072</v>
      </c>
      <c r="AF18" s="21"/>
      <c r="AG18" s="22" t="str">
        <f t="shared" si="5"/>
        <v>TRUE</v>
      </c>
      <c r="AH18" s="23" t="str">
        <f t="shared" si="6"/>
        <v>تهران خیابان انقلاب، بین چهارراه کالج و چهارراه ولیعصر، پلاک 803 - ساختمان اداری بانک سامان جنب شعبه-  - فرزان قاطع 09308185332</v>
      </c>
    </row>
    <row r="19" spans="1:34" ht="22.35" customHeight="1">
      <c r="A19" s="7"/>
      <c r="B19" s="7"/>
      <c r="C19" s="7"/>
      <c r="D19" s="7"/>
      <c r="E19" s="7"/>
      <c r="F19" s="8"/>
      <c r="G19" s="150"/>
      <c r="H19" s="162"/>
      <c r="I19" s="150"/>
      <c r="J19" s="9"/>
      <c r="K19" s="11" t="str">
        <f t="shared" ca="1" si="0"/>
        <v/>
      </c>
      <c r="L19" s="160"/>
      <c r="M19" s="160"/>
      <c r="N19" s="160"/>
      <c r="O19" s="9">
        <v>5522.1</v>
      </c>
      <c r="P19" s="9">
        <v>1</v>
      </c>
      <c r="Q19" s="13" t="str">
        <f>VLOOKUP(O19, '[3]لیست محصولات اردیبهشت ۱۴۰۳'!B:C,2,0)</f>
        <v>تامارا | Tamara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2600000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2600000</v>
      </c>
      <c r="Y19" s="17"/>
      <c r="Z19" s="14">
        <f t="shared" si="4"/>
        <v>2600000</v>
      </c>
      <c r="AA19" s="152"/>
      <c r="AB19" s="154"/>
      <c r="AC19" s="156"/>
      <c r="AD19" s="158"/>
      <c r="AE19" s="183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10</v>
      </c>
      <c r="H20" s="10">
        <v>272023880468</v>
      </c>
      <c r="I20" s="149" t="s">
        <v>1060</v>
      </c>
      <c r="J20" s="9"/>
      <c r="K20" s="11" t="str">
        <f t="shared" ca="1" si="0"/>
        <v/>
      </c>
      <c r="L20" s="159" t="s">
        <v>1022</v>
      </c>
      <c r="M20" s="159" t="s">
        <v>1073</v>
      </c>
      <c r="N20" s="159"/>
      <c r="O20" s="9">
        <v>5511.11</v>
      </c>
      <c r="P20" s="9">
        <v>2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2800000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5600000</v>
      </c>
      <c r="Y20" s="17"/>
      <c r="Z20" s="14">
        <f t="shared" si="4"/>
        <v>5600000</v>
      </c>
      <c r="AA20" s="151" t="s">
        <v>305</v>
      </c>
      <c r="AB20" s="153" t="s">
        <v>1074</v>
      </c>
      <c r="AC20" s="155" t="s">
        <v>1075</v>
      </c>
      <c r="AD20" s="157"/>
      <c r="AE20" s="19"/>
      <c r="AF20" s="21"/>
      <c r="AG20" s="22" t="str">
        <f t="shared" si="5"/>
        <v>TRUE</v>
      </c>
      <c r="AH20" s="23" t="str">
        <f t="shared" si="6"/>
        <v>بوشهر خیابان شهید یاسینی کوچه مهر 22 پلاک20  - مسعود جوادیان 09179069794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11</v>
      </c>
      <c r="H21" s="10">
        <v>53134803301</v>
      </c>
      <c r="I21" s="150"/>
      <c r="J21" s="9"/>
      <c r="K21" s="11" t="str">
        <f t="shared" ca="1" si="0"/>
        <v/>
      </c>
      <c r="L21" s="160"/>
      <c r="M21" s="160"/>
      <c r="N21" s="160"/>
      <c r="O21" s="9">
        <v>3326.1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3750000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3750000</v>
      </c>
      <c r="Y21" s="17"/>
      <c r="Z21" s="14">
        <f t="shared" si="4"/>
        <v>3750000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49">
        <v>12</v>
      </c>
      <c r="H22" s="161">
        <v>272028727020</v>
      </c>
      <c r="I22" s="149" t="s">
        <v>1060</v>
      </c>
      <c r="J22" s="9"/>
      <c r="K22" s="11" t="str">
        <f t="shared" ca="1" si="0"/>
        <v/>
      </c>
      <c r="L22" s="159" t="s">
        <v>806</v>
      </c>
      <c r="M22" s="159" t="s">
        <v>705</v>
      </c>
      <c r="N22" s="159" t="s">
        <v>1076</v>
      </c>
      <c r="O22" s="9">
        <v>5518.1</v>
      </c>
      <c r="P22" s="9">
        <v>1</v>
      </c>
      <c r="Q22" s="13" t="str">
        <f>VLOOKUP(O22, '[3]لیست محصولات اردیبهشت ۱۴۰۳'!B:C,2,0)</f>
        <v>هوآنکایو | Peru Huancayo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2100000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2100000</v>
      </c>
      <c r="Y22" s="17"/>
      <c r="Z22" s="14">
        <f t="shared" si="4"/>
        <v>2100000</v>
      </c>
      <c r="AA22" s="151" t="s">
        <v>1077</v>
      </c>
      <c r="AB22" s="153" t="s">
        <v>1078</v>
      </c>
      <c r="AC22" s="155" t="s">
        <v>1079</v>
      </c>
      <c r="AD22" s="157"/>
      <c r="AE22" s="19"/>
      <c r="AF22" s="21"/>
      <c r="AG22" s="22" t="str">
        <f t="shared" si="5"/>
        <v>TRUE</v>
      </c>
      <c r="AH22" s="23" t="str">
        <f t="shared" si="6"/>
        <v>مرکزی ساوه - خیابان جمهوری نبش جمهوری ۱۶ جنب کنتاکی کافه کاکتوس - محسن صادقی 09374621778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80"/>
      <c r="H23" s="181"/>
      <c r="I23" s="180"/>
      <c r="J23" s="9"/>
      <c r="K23" s="11" t="str">
        <f t="shared" ca="1" si="0"/>
        <v/>
      </c>
      <c r="L23" s="178"/>
      <c r="M23" s="178"/>
      <c r="N23" s="178"/>
      <c r="O23" s="9">
        <v>5511.11</v>
      </c>
      <c r="P23" s="9">
        <v>1</v>
      </c>
      <c r="Q23" s="69" t="str">
        <f>VLOOKUP(O23, '[3]لیست محصولات اردیبهشت ۱۴۰۳'!B:C,2,0)</f>
        <v>هامبلا(رست دمی) | Hambella( Filter Roast)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2800000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2800000</v>
      </c>
      <c r="Y23" s="17"/>
      <c r="Z23" s="14">
        <f t="shared" si="4"/>
        <v>2800000</v>
      </c>
      <c r="AA23" s="177"/>
      <c r="AB23" s="176"/>
      <c r="AC23" s="175"/>
      <c r="AD23" s="17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50"/>
      <c r="H24" s="162"/>
      <c r="I24" s="150"/>
      <c r="J24" s="9"/>
      <c r="K24" s="11" t="str">
        <f t="shared" ca="1" si="0"/>
        <v/>
      </c>
      <c r="L24" s="160"/>
      <c r="M24" s="160"/>
      <c r="N24" s="160"/>
      <c r="O24" s="9">
        <v>5501.1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2100000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2100000</v>
      </c>
      <c r="Y24" s="17"/>
      <c r="Z24" s="14">
        <f t="shared" si="4"/>
        <v>2100000</v>
      </c>
      <c r="AA24" s="152"/>
      <c r="AB24" s="154"/>
      <c r="AC24" s="156"/>
      <c r="AD24" s="158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49">
        <v>13</v>
      </c>
      <c r="H25" s="161">
        <v>272028539357</v>
      </c>
      <c r="I25" s="149" t="s">
        <v>1060</v>
      </c>
      <c r="J25" s="9"/>
      <c r="K25" s="11" t="str">
        <f t="shared" ca="1" si="0"/>
        <v/>
      </c>
      <c r="L25" s="159" t="s">
        <v>217</v>
      </c>
      <c r="M25" s="159" t="s">
        <v>347</v>
      </c>
      <c r="N25" s="159" t="s">
        <v>1031</v>
      </c>
      <c r="O25" s="9">
        <v>5501.3</v>
      </c>
      <c r="P25" s="9">
        <v>5</v>
      </c>
      <c r="Q25" s="13" t="str">
        <f>VLOOKUP(O25, '[3]لیست محصولات اردیبهشت ۱۴۰۳'!B:C,2,0)</f>
        <v>ورتکس | Vortex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51200000</v>
      </c>
      <c r="U25" s="15"/>
      <c r="V25" s="16">
        <f t="shared" si="1"/>
        <v>0</v>
      </c>
      <c r="W25" s="12">
        <f t="shared" si="2"/>
        <v>5</v>
      </c>
      <c r="X25" s="14">
        <f t="shared" si="3"/>
        <v>256000000</v>
      </c>
      <c r="Y25" s="17"/>
      <c r="Z25" s="14">
        <f t="shared" si="4"/>
        <v>256000000</v>
      </c>
      <c r="AA25" s="151" t="s">
        <v>78</v>
      </c>
      <c r="AB25" s="153" t="s">
        <v>1080</v>
      </c>
      <c r="AC25" s="155" t="s">
        <v>348</v>
      </c>
      <c r="AD25" s="157"/>
      <c r="AE25" s="19"/>
      <c r="AF25" s="21"/>
      <c r="AG25" s="22" t="str">
        <f t="shared" si="5"/>
        <v>TRUE</v>
      </c>
      <c r="AH25" s="23" t="str">
        <f t="shared" si="6"/>
        <v>تهران تهران پارس فلکه اول بلوار برادران قانع جنب بوستان آب ایوارلانژ - امیرحسین تاجیک 09391942344</v>
      </c>
    </row>
    <row r="26" spans="1:34" ht="22.35" customHeight="1">
      <c r="A26" s="7"/>
      <c r="B26" s="7"/>
      <c r="C26" s="7"/>
      <c r="D26" s="7"/>
      <c r="E26" s="7"/>
      <c r="F26" s="8"/>
      <c r="G26" s="150"/>
      <c r="H26" s="162"/>
      <c r="I26" s="150"/>
      <c r="J26" s="9"/>
      <c r="K26" s="11" t="str">
        <f t="shared" ca="1" si="0"/>
        <v/>
      </c>
      <c r="L26" s="160"/>
      <c r="M26" s="160"/>
      <c r="N26" s="160"/>
      <c r="O26" s="9">
        <v>5518.3</v>
      </c>
      <c r="P26" s="9">
        <v>3</v>
      </c>
      <c r="Q26" s="13" t="str">
        <f>VLOOKUP(O26, '[3]لیست محصولات اردیبهشت ۱۴۰۳'!B:C,2,0)</f>
        <v>هوآنکایو | Peru Huancayo</v>
      </c>
      <c r="R26" s="9"/>
      <c r="S26" s="12">
        <f>VLOOKUP(O26, '[3]لیست محصولات اردیبهشت ۱۴۰۳'!B:F,5,0)</f>
        <v>4000</v>
      </c>
      <c r="T26" s="14">
        <f>VLOOKUP(O26, '[3]لیست محصولات اردیبهشت ۱۴۰۳'!B:G,6,0)</f>
        <v>51600000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154800000</v>
      </c>
      <c r="Y26" s="17"/>
      <c r="Z26" s="14">
        <f t="shared" si="4"/>
        <v>154800000</v>
      </c>
      <c r="AA26" s="152"/>
      <c r="AB26" s="154"/>
      <c r="AC26" s="156"/>
      <c r="AD26" s="15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7">
        <v>14</v>
      </c>
      <c r="H27" s="169"/>
      <c r="I27" s="167" t="s">
        <v>1060</v>
      </c>
      <c r="J27" s="9"/>
      <c r="K27" s="11" t="str">
        <f t="shared" ca="1" si="0"/>
        <v/>
      </c>
      <c r="L27" s="159" t="s">
        <v>187</v>
      </c>
      <c r="M27" s="159" t="s">
        <v>223</v>
      </c>
      <c r="N27" s="159" t="s">
        <v>204</v>
      </c>
      <c r="O27" s="9">
        <v>5501.3</v>
      </c>
      <c r="P27" s="9">
        <v>5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5</v>
      </c>
      <c r="X27" s="14">
        <f t="shared" si="3"/>
        <v>256000000</v>
      </c>
      <c r="Y27" s="17"/>
      <c r="Z27" s="14">
        <f t="shared" si="4"/>
        <v>256000000</v>
      </c>
      <c r="AA27" s="151" t="s">
        <v>224</v>
      </c>
      <c r="AB27" s="153" t="s">
        <v>225</v>
      </c>
      <c r="AC27" s="155" t="s">
        <v>226</v>
      </c>
      <c r="AD27" s="157"/>
      <c r="AE27" s="19"/>
      <c r="AF27" s="21"/>
      <c r="AG27" s="22" t="str">
        <f t="shared" si="5"/>
        <v>TRUE</v>
      </c>
      <c r="AH27" s="23" t="str">
        <f t="shared" si="6"/>
        <v>قم خيابان شهيد صدوقي ميدان مفتح خيابان مفتح نبش كوچه 8  کافه کی آر بی - علی کرباسچی 09191954192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8"/>
      <c r="H28" s="170"/>
      <c r="I28" s="168"/>
      <c r="J28" s="9"/>
      <c r="K28" s="11" t="str">
        <f t="shared" ca="1" si="0"/>
        <v/>
      </c>
      <c r="L28" s="160"/>
      <c r="M28" s="160"/>
      <c r="N28" s="160"/>
      <c r="O28" s="9">
        <v>5511.2</v>
      </c>
      <c r="P28" s="9">
        <v>5</v>
      </c>
      <c r="Q28" s="13" t="str">
        <f>VLOOKUP(O28, '[3]لیست محصولات اردیبهشت ۱۴۰۳'!B:C,2,0)</f>
        <v>هامبلا | Hambella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13350000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66750000</v>
      </c>
      <c r="Y28" s="17"/>
      <c r="Z28" s="14">
        <f t="shared" si="4"/>
        <v>66750000</v>
      </c>
      <c r="AA28" s="152"/>
      <c r="AB28" s="154"/>
      <c r="AC28" s="156"/>
      <c r="AD28" s="15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15</v>
      </c>
      <c r="H29" s="67"/>
      <c r="I29" s="66" t="s">
        <v>1060</v>
      </c>
      <c r="J29" s="9"/>
      <c r="K29" s="11" t="str">
        <f t="shared" ca="1" si="0"/>
        <v/>
      </c>
      <c r="L29" s="12"/>
      <c r="M29" s="12" t="s">
        <v>676</v>
      </c>
      <c r="N29" s="12" t="s">
        <v>1081</v>
      </c>
      <c r="O29" s="9">
        <v>5511.11</v>
      </c>
      <c r="P29" s="9">
        <v>15</v>
      </c>
      <c r="Q29" s="69" t="str">
        <f>VLOOKUP(O29, '[3]لیست محصولات اردیبهشت ۱۴۰۳'!B:C,2,0)</f>
        <v>هامبلا(رست دمی) | Hambella( Filter Roast)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2800000</v>
      </c>
      <c r="U29" s="15"/>
      <c r="V29" s="16">
        <f t="shared" si="1"/>
        <v>0</v>
      </c>
      <c r="W29" s="12">
        <f t="shared" si="2"/>
        <v>15</v>
      </c>
      <c r="X29" s="14">
        <f t="shared" si="3"/>
        <v>42000000</v>
      </c>
      <c r="Y29" s="17"/>
      <c r="Z29" s="14">
        <f t="shared" si="4"/>
        <v>42000000</v>
      </c>
      <c r="AA29" s="18" t="s">
        <v>78</v>
      </c>
      <c r="AB29" s="13" t="s">
        <v>70</v>
      </c>
      <c r="AC29" s="19" t="s">
        <v>678</v>
      </c>
      <c r="AD29" s="20"/>
      <c r="AE29" s="19"/>
      <c r="AF29" s="21"/>
      <c r="AG29" s="22" t="str">
        <f t="shared" si="5"/>
        <v>TRUE</v>
      </c>
      <c r="AH29" s="23" t="str">
        <f t="shared" si="6"/>
        <v>تهران - کافه بوتیک هتل حنا -  مالیان 09371071711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16</v>
      </c>
      <c r="H30" s="10">
        <v>272038194237</v>
      </c>
      <c r="I30" s="9" t="s">
        <v>1060</v>
      </c>
      <c r="J30" s="9"/>
      <c r="K30" s="11" t="str">
        <f t="shared" ca="1" si="0"/>
        <v/>
      </c>
      <c r="L30" s="12" t="s">
        <v>1082</v>
      </c>
      <c r="M30" s="12" t="s">
        <v>1083</v>
      </c>
      <c r="N30" s="12"/>
      <c r="O30" s="9">
        <v>5511.2</v>
      </c>
      <c r="P30" s="9">
        <v>1</v>
      </c>
      <c r="Q30" s="13" t="str">
        <f>VLOOKUP(O30, '[3]لیست محصولات اردیبهشت ۱۴۰۳'!B:C,2,0)</f>
        <v>هامبلا | Hambella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13350000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13350000</v>
      </c>
      <c r="Y30" s="17"/>
      <c r="Z30" s="14">
        <f t="shared" si="4"/>
        <v>13350000</v>
      </c>
      <c r="AA30" s="18" t="s">
        <v>399</v>
      </c>
      <c r="AB30" s="13" t="s">
        <v>1084</v>
      </c>
      <c r="AC30" s="19" t="s">
        <v>1085</v>
      </c>
      <c r="AD30" s="20"/>
      <c r="AE30" s="68" t="s">
        <v>318</v>
      </c>
      <c r="AF30" s="21"/>
      <c r="AG30" s="22" t="str">
        <f t="shared" si="5"/>
        <v>TRUE</v>
      </c>
      <c r="AH30" s="23" t="str">
        <f t="shared" si="6"/>
        <v>خوزستان اهواز - شهرک نفت،فاز ۵،خیابان آبان ۲،پلاک ۱۲۱۷  - دانیال دهبان نژاد 09376324393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17</v>
      </c>
      <c r="H31" s="10">
        <v>272042443338</v>
      </c>
      <c r="I31" s="9" t="s">
        <v>1060</v>
      </c>
      <c r="J31" s="9"/>
      <c r="K31" s="11" t="str">
        <f t="shared" ca="1" si="0"/>
        <v/>
      </c>
      <c r="L31" s="12" t="s">
        <v>1086</v>
      </c>
      <c r="M31" s="12" t="s">
        <v>1087</v>
      </c>
      <c r="N31" s="12" t="s">
        <v>1088</v>
      </c>
      <c r="O31" s="9">
        <v>5522.1</v>
      </c>
      <c r="P31" s="9">
        <v>1</v>
      </c>
      <c r="Q31" s="13" t="str">
        <f>VLOOKUP(O31, '[3]لیست محصولات اردیبهشت ۱۴۰۳'!B:C,2,0)</f>
        <v>تامارا | Tamara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2600000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2600000</v>
      </c>
      <c r="Y31" s="17"/>
      <c r="Z31" s="14">
        <f t="shared" si="4"/>
        <v>2600000</v>
      </c>
      <c r="AA31" s="18" t="s">
        <v>114</v>
      </c>
      <c r="AB31" s="13" t="s">
        <v>1089</v>
      </c>
      <c r="AC31" s="19" t="s">
        <v>1090</v>
      </c>
      <c r="AD31" s="20"/>
      <c r="AE31" s="19"/>
      <c r="AF31" s="21"/>
      <c r="AG31" s="22" t="str">
        <f t="shared" si="5"/>
        <v>TRUE</v>
      </c>
      <c r="AH31" s="23" t="str">
        <f t="shared" si="6"/>
        <v>البرز کرج - بلوار سرداران میدان والفجر کوچه یکتا انتهای پاساژ یکتا کافه بلوم - پارسا لک 09219504675</v>
      </c>
    </row>
    <row r="32" spans="1:34" ht="22.35" customHeight="1">
      <c r="A32" s="7"/>
      <c r="B32" s="7"/>
      <c r="C32" s="7"/>
      <c r="D32" s="7"/>
      <c r="E32" s="7"/>
      <c r="F32" s="8"/>
      <c r="G32" s="66">
        <v>18</v>
      </c>
      <c r="H32" s="67" t="s">
        <v>374</v>
      </c>
      <c r="I32" s="66" t="s">
        <v>1060</v>
      </c>
      <c r="J32" s="9"/>
      <c r="K32" s="11" t="str">
        <f t="shared" ca="1" si="0"/>
        <v/>
      </c>
      <c r="L32" s="12" t="s">
        <v>1094</v>
      </c>
      <c r="M32" s="12" t="s">
        <v>1093</v>
      </c>
      <c r="N32" s="12" t="s">
        <v>1091</v>
      </c>
      <c r="O32" s="9">
        <v>5501.3</v>
      </c>
      <c r="P32" s="9">
        <v>2</v>
      </c>
      <c r="Q32" s="13" t="str">
        <f>VLOOKUP(O32, '[3]لیست محصولات اردیبهشت ۱۴۰۳'!B:C,2,0)</f>
        <v>ورتکس | Vortex</v>
      </c>
      <c r="R32" s="9"/>
      <c r="S32" s="12">
        <f>VLOOKUP(O32, '[3]لیست محصولات اردیبهشت ۱۴۰۳'!B:F,5,0)</f>
        <v>4000</v>
      </c>
      <c r="T32" s="14">
        <f>VLOOKUP(O32, '[3]لیست محصولات اردیبهشت ۱۴۰۳'!B:G,6,0)</f>
        <v>51200000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102400000</v>
      </c>
      <c r="Y32" s="17"/>
      <c r="Z32" s="14">
        <f t="shared" si="4"/>
        <v>102400000</v>
      </c>
      <c r="AA32" s="18" t="s">
        <v>214</v>
      </c>
      <c r="AB32" s="13" t="s">
        <v>1190</v>
      </c>
      <c r="AC32" s="19" t="s">
        <v>1092</v>
      </c>
      <c r="AD32" s="20"/>
      <c r="AE32" s="19"/>
      <c r="AF32" s="21"/>
      <c r="AG32" s="22" t="str">
        <f t="shared" si="5"/>
        <v>TRUE</v>
      </c>
      <c r="AH32" s="23" t="str">
        <f t="shared" si="6"/>
        <v>مازندران  ساری - خيابان-پيوندي-چهارراه فدك به پيوندي رستوران مارشو-طبقه 3 کافه و رستوران مارشو - نسا میرشجاعی 09112561453</v>
      </c>
    </row>
    <row r="33" spans="1:34" ht="22.35" customHeight="1">
      <c r="A33" s="7"/>
      <c r="B33" s="7"/>
      <c r="C33" s="7"/>
      <c r="D33" s="7"/>
      <c r="E33" s="7"/>
      <c r="F33" s="8"/>
      <c r="G33" s="167">
        <v>19</v>
      </c>
      <c r="H33" s="169"/>
      <c r="I33" s="167" t="s">
        <v>994</v>
      </c>
      <c r="J33" s="9"/>
      <c r="K33" s="11" t="str">
        <f t="shared" ca="1" si="0"/>
        <v/>
      </c>
      <c r="L33" s="159" t="s">
        <v>1108</v>
      </c>
      <c r="M33" s="159" t="s">
        <v>1109</v>
      </c>
      <c r="N33" s="159" t="s">
        <v>1110</v>
      </c>
      <c r="O33" s="9">
        <v>5501.3</v>
      </c>
      <c r="P33" s="9">
        <v>10</v>
      </c>
      <c r="Q33" s="13" t="str">
        <f>VLOOKUP(O33, '[3]لیست محصولات اردیبهشت ۱۴۰۳'!B:C,2,0)</f>
        <v>ورتکس | Vortex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51200000</v>
      </c>
      <c r="U33" s="15"/>
      <c r="V33" s="16">
        <f t="shared" si="1"/>
        <v>0</v>
      </c>
      <c r="W33" s="12">
        <f t="shared" si="2"/>
        <v>10</v>
      </c>
      <c r="X33" s="14">
        <f t="shared" si="3"/>
        <v>512000000</v>
      </c>
      <c r="Y33" s="17"/>
      <c r="Z33" s="14">
        <f t="shared" si="4"/>
        <v>512000000</v>
      </c>
      <c r="AA33" s="151" t="s">
        <v>1111</v>
      </c>
      <c r="AB33" s="153" t="s">
        <v>1112</v>
      </c>
      <c r="AC33" s="155" t="s">
        <v>1113</v>
      </c>
      <c r="AD33" s="157"/>
      <c r="AE33" s="182" t="s">
        <v>1114</v>
      </c>
      <c r="AF33" s="21"/>
      <c r="AG33" s="22" t="str">
        <f t="shared" si="5"/>
        <v>TRUE</v>
      </c>
      <c r="AH33" s="23" t="str">
        <f t="shared" si="6"/>
        <v>کرمان بلوار جمهوري اسلامي همتي فر نبش كوچه شماره يك کافه دارسین - عبدالرضا ملک قاسمی 09133423604</v>
      </c>
    </row>
    <row r="34" spans="1:34" ht="22.35" customHeight="1">
      <c r="A34" s="7"/>
      <c r="B34" s="7"/>
      <c r="C34" s="7"/>
      <c r="D34" s="7"/>
      <c r="E34" s="7"/>
      <c r="F34" s="8"/>
      <c r="G34" s="173"/>
      <c r="H34" s="179"/>
      <c r="I34" s="173"/>
      <c r="J34" s="9"/>
      <c r="K34" s="11" t="str">
        <f t="shared" ca="1" si="0"/>
        <v/>
      </c>
      <c r="L34" s="178"/>
      <c r="M34" s="178"/>
      <c r="N34" s="178"/>
      <c r="O34" s="9">
        <v>5511.2</v>
      </c>
      <c r="P34" s="9">
        <v>4</v>
      </c>
      <c r="Q34" s="13" t="str">
        <f>VLOOKUP(O34, '[3]لیست محصولات اردیبهشت ۱۴۰۳'!B:C,2,0)</f>
        <v>هامبلا | Hambella</v>
      </c>
      <c r="R34" s="9"/>
      <c r="S34" s="12">
        <f>VLOOKUP(O34, '[3]لیست محصولات اردیبهشت ۱۴۰۳'!B:F,5,0)</f>
        <v>750</v>
      </c>
      <c r="T34" s="14">
        <f>VLOOKUP(O34, '[3]لیست محصولات اردیبهشت ۱۴۰۳'!B:G,6,0)</f>
        <v>13350000</v>
      </c>
      <c r="U34" s="15"/>
      <c r="V34" s="16">
        <f t="shared" si="1"/>
        <v>0</v>
      </c>
      <c r="W34" s="12">
        <f t="shared" si="2"/>
        <v>4</v>
      </c>
      <c r="X34" s="14">
        <f t="shared" si="3"/>
        <v>53400000</v>
      </c>
      <c r="Y34" s="17"/>
      <c r="Z34" s="14">
        <f t="shared" si="4"/>
        <v>53400000</v>
      </c>
      <c r="AA34" s="177"/>
      <c r="AB34" s="176"/>
      <c r="AC34" s="175"/>
      <c r="AD34" s="174"/>
      <c r="AE34" s="183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73"/>
      <c r="H35" s="179"/>
      <c r="I35" s="173"/>
      <c r="J35" s="9"/>
      <c r="K35" s="11" t="str">
        <f t="shared" ca="1" si="0"/>
        <v/>
      </c>
      <c r="L35" s="178"/>
      <c r="M35" s="178"/>
      <c r="N35" s="178"/>
      <c r="O35" s="9">
        <v>3325.1</v>
      </c>
      <c r="P35" s="9">
        <v>2</v>
      </c>
      <c r="Q35" s="13" t="str">
        <f>VLOOKUP(O35, '[3]لیست محصولات اردیبهشت ۱۴۰۳'!B:C,2,0)</f>
        <v>راتناگری | Ratnagiri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4250000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8500000</v>
      </c>
      <c r="Y35" s="17"/>
      <c r="Z35" s="14">
        <f t="shared" si="4"/>
        <v>8500000</v>
      </c>
      <c r="AA35" s="177"/>
      <c r="AB35" s="176"/>
      <c r="AC35" s="175"/>
      <c r="AD35" s="174"/>
      <c r="AE35" s="182" t="s">
        <v>837</v>
      </c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0"/>
        <v/>
      </c>
      <c r="L36" s="160"/>
      <c r="M36" s="160"/>
      <c r="N36" s="160"/>
      <c r="O36" s="9">
        <v>1125.0999999999999</v>
      </c>
      <c r="P36" s="9">
        <v>2</v>
      </c>
      <c r="Q36" s="13" t="str">
        <f>VLOOKUP(O36, '[3]لیست محصولات اردیبهشت ۱۴۰۳'!B:C,2,0)</f>
        <v>بنجامین دیانوس | Benjamin De Dianous</v>
      </c>
      <c r="R36" s="9"/>
      <c r="S36" s="12">
        <f>VLOOKUP(O36, '[3]لیست محصولات اردیبهشت ۱۴۰۳'!B:F,5,0)</f>
        <v>80</v>
      </c>
      <c r="T36" s="14">
        <f>VLOOKUP(O36, '[3]لیست محصولات اردیبهشت ۱۴۰۳'!B:G,6,0)</f>
        <v>11000000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22000000</v>
      </c>
      <c r="Y36" s="17"/>
      <c r="Z36" s="14">
        <f t="shared" si="4"/>
        <v>22000000</v>
      </c>
      <c r="AA36" s="152"/>
      <c r="AB36" s="154"/>
      <c r="AC36" s="156"/>
      <c r="AD36" s="158"/>
      <c r="AE36" s="183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>
        <v>20</v>
      </c>
      <c r="H37" s="10" t="s">
        <v>70</v>
      </c>
      <c r="I37" s="9" t="s">
        <v>1096</v>
      </c>
      <c r="J37" s="9"/>
      <c r="K37" s="11" t="str">
        <f t="shared" ca="1" si="0"/>
        <v/>
      </c>
      <c r="L37" s="12" t="s">
        <v>1196</v>
      </c>
      <c r="M37" s="12" t="s">
        <v>1197</v>
      </c>
      <c r="N37" s="12" t="s">
        <v>336</v>
      </c>
      <c r="O37" s="9">
        <v>3325.1</v>
      </c>
      <c r="P37" s="9">
        <v>1</v>
      </c>
      <c r="Q37" s="13" t="str">
        <f>VLOOKUP(O37, '[3]لیست محصولات اردیبهشت ۱۴۰۳'!B:C,2,0)</f>
        <v>راتناگری | Ratnagiri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4250000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4250000</v>
      </c>
      <c r="Y37" s="17"/>
      <c r="Z37" s="14">
        <f t="shared" si="4"/>
        <v>4250000</v>
      </c>
      <c r="AA37" s="18"/>
      <c r="AB37" s="13"/>
      <c r="AC37" s="19"/>
      <c r="AD37" s="20"/>
      <c r="AE37" s="68" t="s">
        <v>481</v>
      </c>
      <c r="AF37" s="21"/>
      <c r="AG37" s="22" t="str">
        <f t="shared" si="5"/>
        <v>TRUE</v>
      </c>
      <c r="AH37" s="23" t="str">
        <f t="shared" si="6"/>
        <v xml:space="preserve">  (پرسنل) - آریا خاکساری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23</v>
      </c>
      <c r="AI242" s="56">
        <f t="shared" si="19"/>
        <v>0</v>
      </c>
      <c r="AJ242" s="57">
        <f t="shared" si="27"/>
        <v>23</v>
      </c>
      <c r="AK242" s="58">
        <f t="shared" ref="AK242:AK267" si="28">AH242*AG242/1000</f>
        <v>92</v>
      </c>
      <c r="AL242" s="59">
        <f>AO242+AQ242-[2]Sheet1!$AH243</f>
        <v>0</v>
      </c>
      <c r="AM242" s="59">
        <f t="shared" si="25"/>
        <v>-23</v>
      </c>
      <c r="AN242" s="58">
        <f t="shared" si="21"/>
        <v>0</v>
      </c>
      <c r="AO242" s="59"/>
      <c r="AP242" s="58">
        <f t="shared" si="22"/>
        <v>-92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10</v>
      </c>
      <c r="AI252" s="56">
        <f t="shared" si="19"/>
        <v>0</v>
      </c>
      <c r="AJ252" s="57">
        <f t="shared" si="27"/>
        <v>10</v>
      </c>
      <c r="AK252" s="58">
        <f t="shared" si="28"/>
        <v>7.5</v>
      </c>
      <c r="AL252" s="59">
        <f>AO252+AQ252-[2]Sheet1!$AH253</f>
        <v>0</v>
      </c>
      <c r="AM252" s="59">
        <f t="shared" si="25"/>
        <v>-10</v>
      </c>
      <c r="AN252" s="58">
        <f t="shared" si="21"/>
        <v>0</v>
      </c>
      <c r="AO252" s="59"/>
      <c r="AP252" s="58">
        <f t="shared" si="22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20</v>
      </c>
      <c r="AI253" s="56">
        <f t="shared" si="19"/>
        <v>0</v>
      </c>
      <c r="AJ253" s="57">
        <f t="shared" si="27"/>
        <v>20</v>
      </c>
      <c r="AK253" s="58">
        <f t="shared" si="28"/>
        <v>3</v>
      </c>
      <c r="AL253" s="59">
        <f>AO253+AQ253-[2]Sheet1!$AH254</f>
        <v>0</v>
      </c>
      <c r="AM253" s="59">
        <f t="shared" si="25"/>
        <v>-20</v>
      </c>
      <c r="AN253" s="58">
        <f t="shared" si="21"/>
        <v>0</v>
      </c>
      <c r="AO253" s="59"/>
      <c r="AP253" s="58">
        <f t="shared" si="22"/>
        <v>-3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05">
    <mergeCell ref="AE35:AE36"/>
    <mergeCell ref="AE33:AE34"/>
    <mergeCell ref="N33:N36"/>
    <mergeCell ref="AD33:AD36"/>
    <mergeCell ref="AC33:AC36"/>
    <mergeCell ref="AB33:AB36"/>
    <mergeCell ref="AA33:AA36"/>
    <mergeCell ref="G33:G36"/>
    <mergeCell ref="H33:H36"/>
    <mergeCell ref="I33:I36"/>
    <mergeCell ref="L33:L36"/>
    <mergeCell ref="M33:M36"/>
    <mergeCell ref="A1:B1"/>
    <mergeCell ref="C1:D1"/>
    <mergeCell ref="E1:F1"/>
    <mergeCell ref="U1:V1"/>
    <mergeCell ref="N6:N8"/>
    <mergeCell ref="M6:M8"/>
    <mergeCell ref="L6:L8"/>
    <mergeCell ref="I6:I8"/>
    <mergeCell ref="H6:H8"/>
    <mergeCell ref="G6:G8"/>
    <mergeCell ref="AC6:AC8"/>
    <mergeCell ref="AD6:AD8"/>
    <mergeCell ref="AB6:AB8"/>
    <mergeCell ref="AA6:AA8"/>
    <mergeCell ref="AC9:AC11"/>
    <mergeCell ref="AD9:AD11"/>
    <mergeCell ref="AB9:AB11"/>
    <mergeCell ref="AA9:AA11"/>
    <mergeCell ref="G9:G11"/>
    <mergeCell ref="M12:M15"/>
    <mergeCell ref="L12:L15"/>
    <mergeCell ref="I12:I15"/>
    <mergeCell ref="H12:H15"/>
    <mergeCell ref="G12:G15"/>
    <mergeCell ref="N9:N11"/>
    <mergeCell ref="M9:M11"/>
    <mergeCell ref="L9:L11"/>
    <mergeCell ref="I9:I11"/>
    <mergeCell ref="H9:H11"/>
    <mergeCell ref="AD12:AD15"/>
    <mergeCell ref="AC12:AC15"/>
    <mergeCell ref="AB12:AB15"/>
    <mergeCell ref="AA12:AA15"/>
    <mergeCell ref="N16:N17"/>
    <mergeCell ref="AD16:AD17"/>
    <mergeCell ref="AC16:AC17"/>
    <mergeCell ref="AB16:AB17"/>
    <mergeCell ref="AA16:AA17"/>
    <mergeCell ref="N12:N15"/>
    <mergeCell ref="M16:M17"/>
    <mergeCell ref="L16:L17"/>
    <mergeCell ref="I16:I17"/>
    <mergeCell ref="H16:H17"/>
    <mergeCell ref="G16:G17"/>
    <mergeCell ref="G18:G19"/>
    <mergeCell ref="AE18:AE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AD20:AD21"/>
    <mergeCell ref="AC20:AC21"/>
    <mergeCell ref="AB20:AB21"/>
    <mergeCell ref="AA20:AA21"/>
    <mergeCell ref="N20:N21"/>
    <mergeCell ref="M20:M21"/>
    <mergeCell ref="L20:L21"/>
    <mergeCell ref="I20:I21"/>
    <mergeCell ref="N22:N24"/>
    <mergeCell ref="M22:M24"/>
    <mergeCell ref="L22:L24"/>
    <mergeCell ref="I22:I24"/>
    <mergeCell ref="H22:H24"/>
    <mergeCell ref="G22:G24"/>
    <mergeCell ref="AD22:AD24"/>
    <mergeCell ref="AC22:AC24"/>
    <mergeCell ref="AB22:AB24"/>
    <mergeCell ref="AA22:AA24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I27:I28"/>
    <mergeCell ref="H27:H28"/>
  </mergeCells>
  <conditionalFormatting sqref="G2:J3 AD2:AD6 Z2:Z200 J4:J200 AD9 G12:I12 AD12 G16:I16 AD16 G18:I18 AD18 G20:I20 AD20 G21:H21 G22:I22 AD22 G25:I25 AD25 G27:I27 AD27 G29:I33 AD29:AD33 G37:I200 AD37:AD200">
    <cfRule type="expression" dxfId="138" priority="63">
      <formula>$A2</formula>
    </cfRule>
    <cfRule type="expression" dxfId="137" priority="65">
      <formula>$E2</formula>
    </cfRule>
  </conditionalFormatting>
  <conditionalFormatting sqref="K2:Z2 G2:J3 AA2:AF6 Q3:Z200 J4:J200 AA9:AF9 G12:I12 AA12:AF12 G16:I16 AA16:AF16 G18:I18 AA18:AF18 G20:I20 AA20:AF20 G21:H21 G22:I22 AA22:AF22 G25:I25 AA25:AF25 G27:I27 AA27:AF27 G29:I33 AA29:AF33 G37:I200 AA37:AF200 K3:P3 H4:H6 K4:K11 O4:P11 AE7:AF8 H9 AE10:AF11 K12:P12 K13:K15 O13:P15 AE13:AF15 K16:P16 K17 O17:P17 AE17:AF17 K18:P18 K19 O19:P19 AF19 K20:P20 K21 O21:P21 AE21:AF21 K22:P22 K23:K24 O23:P24 AE23:AF24 K25:P25 K26 O26:P26 AE26:AF26 K27:P27 K28 O28:P28 AE28:AF28 K29:P33 AF34 K34:K36 O34:P36 AE35:AF35 AF36 K37:P200">
    <cfRule type="expression" dxfId="136" priority="64">
      <formula>$C2</formula>
    </cfRule>
  </conditionalFormatting>
  <conditionalFormatting sqref="W2:W200">
    <cfRule type="expression" dxfId="13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{9ECFA6B3-16C2-4C48-80D3-E2DC32D55AEB}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{94B1AED3-4D1F-4D38-8C44-6043659E1A5C}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{690FD149-0912-4954-B021-B53237972DC8}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{F23D5CBB-A4C5-4EFC-B315-8897F70DD42B}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{3F5E1CFA-23AA-49FE-8007-FA23B6BD3B38}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{9C24516D-2E95-4B18-98C4-19EFBB4E16B5}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{02B24343-7495-40CF-8C7B-ECA2D0ABF913}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{3B067F73-8320-4265-A9D7-FE7603A6BB51}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{9FC7143C-E1D7-401F-A86B-4916A0BF6A34}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{0FDBEE50-9C0C-4B8B-B2D4-0F95CAE1DD31}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{A801BDF1-D7E8-4F1E-AA1C-690E6311A043}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{C532F4A6-ABB5-4FA1-8CAF-498AC3CFD3B2}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{69D8DA6B-4352-4915-BB7F-3C262DE4AEDF}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{1BC99EA2-5ABE-41BD-931A-68FA1A6D326A}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{508FA0CC-A3B1-4A35-9EA9-73764AC5AF9E}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{99688FD7-6DB2-40F5-BE80-2EF432B1C2AB}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{5CDE523B-1E47-4277-9364-D5282640A56F}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{E367632C-AD37-4012-93AD-B1B095B02029}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{49F42E09-124A-408E-AEF4-A65B432446BB}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{C71910C1-987C-4574-BE54-F312800D600D}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{E0BBF914-6989-4E42-9D13-C4433D21F367}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{22EB66C9-32DB-4E97-A258-FEC48EF4BA46}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{90CC88AB-673F-4ED8-B72E-9D7F9473FDC6}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{7A0AF692-66A3-4897-AEDB-C857EA55B013}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{E9D5C025-0CDA-4F2D-A02C-FDE6B8297874}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{E54D141E-E680-4CE5-A137-07B563F2328B}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{E9EC4313-308E-4212-8EB0-7D2F91363D5C}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{D871DC5E-8A4F-464D-BEB3-164A47D942E2}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{56D77AEA-A674-4C1E-9D5D-55FECF00D47F}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{E331CCCF-41EF-4EB6-9C83-29D3B2355926}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{5E17B227-5DAB-417B-83C6-240286882AEC}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{9F17448C-8809-453E-B9B4-C698C8D748A6}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{62D317ED-3A26-4360-981B-E8BEC94D8BA5}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{D8E6AB13-C8F9-438B-84EC-43D066731F33}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{CFCFBA90-ED9D-4865-ABCA-DB1D3FAD8FF2}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{AAB7DE48-FFAF-4997-9D9B-8B78C6C730C6}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{3352935B-B87C-4594-A846-DC46024D6BD1}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{CEFB4EC0-4A02-485C-8346-9D11B93C9BAC}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{AD56A746-4145-4490-8F6A-01998251E646}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{92751C56-3D78-44F2-A826-9D3A0925CAD2}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{7D564997-C948-43CF-ABD4-F67C423B5D4C}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{4B5ECE3D-2776-4A26-A3E0-4ABD467D305C}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{F8A88287-307D-4DA9-B2D0-B3F6801F50A2}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{AB8D9806-0BAA-45BD-B6EA-9B9A32850318}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{38097EE3-E866-4A23-B7F6-2A8CB4F23DAD}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{F115942A-8541-463E-9F1C-6D6EA330866D}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{020A0A26-8B14-41BE-B064-1D219EA7AF47}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{5767F044-0897-4D33-A0AF-BBF6B8932B97}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{2558C849-8E3C-44AB-980B-6D877E3DAD4E}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{B1F2F30D-B427-4B69-BC79-0010A6D39640}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{B525E11B-1F32-442D-A1EA-7E4C2E705CDA}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{C55BA7C5-D8A3-4052-BBCC-04570BB458C5}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{32B0A97C-7AC6-4552-ACD5-ACF4E8BE5745}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{31E50030-FBB3-479F-80FF-451531F6BF4D}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{EE95C576-A9ED-472E-AA7B-3AD83B3B5FCD}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{620C0DE8-0C11-49A8-A64E-AD71CF8783A9}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{6F000CE2-BF15-4FF8-B746-5EB43C087458}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{71F90CC2-62C8-437B-BDF5-61C28834DBFF}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{C9702710-484C-4D63-9FB9-CF49FF577A5E}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{E0158088-15C9-41FE-BD28-EE41A88C36C3}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{6B581220-087E-4AF6-9561-747156D2D1C0}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CFA6B3-16C2-4C48-80D3-E2DC32D55AE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4B1AED3-4D1F-4D38-8C44-6043659E1A5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90FD149-0912-4954-B021-B53237972DC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23D5CBB-A4C5-4EFC-B315-8897F70DD42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F5E1CFA-23AA-49FE-8007-FA23B6BD3B3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C24516D-2E95-4B18-98C4-19EFBB4E16B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2B24343-7495-40CF-8C7B-ECA2D0ABF9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B067F73-8320-4265-A9D7-FE7603A6BB5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FC7143C-E1D7-401F-A86B-4916A0BF6A3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FDBEE50-9C0C-4B8B-B2D4-0F95CAE1DD3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801BDF1-D7E8-4F1E-AA1C-690E6311A04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532F4A6-ABB5-4FA1-8CAF-498AC3CFD3B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9D8DA6B-4352-4915-BB7F-3C262DE4AED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BC99EA2-5ABE-41BD-931A-68FA1A6D326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08FA0CC-A3B1-4A35-9EA9-73764AC5AF9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9688FD7-6DB2-40F5-BE80-2EF432B1C2A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CDE523B-1E47-4277-9364-D5282640A56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367632C-AD37-4012-93AD-B1B095B0202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9F42E09-124A-408E-AEF4-A65B432446B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71910C1-987C-4574-BE54-F312800D600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0BBF914-6989-4E42-9D13-C4433D21F36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2EB66C9-32DB-4E97-A258-FEC48EF4BA4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0CC88AB-673F-4ED8-B72E-9D7F9473FDC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A0AF692-66A3-4897-AEDB-C857EA55B01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9D5C025-0CDA-4F2D-A02C-FDE6B829787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54D141E-E680-4CE5-A137-07B563F2328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9EC4313-308E-4212-8EB0-7D2F91363D5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871DC5E-8A4F-464D-BEB3-164A47D942E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6D77AEA-A674-4C1E-9D5D-55FECF00D47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331CCCF-41EF-4EB6-9C83-29D3B235592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17B227-5DAB-417B-83C6-240286882AE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F17448C-8809-453E-B9B4-C698C8D748A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2D317ED-3A26-4360-981B-E8BEC94D8BA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8E6AB13-C8F9-438B-84EC-43D066731F3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FCFBA90-ED9D-4865-ABCA-DB1D3FAD8FF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AB7DE48-FFAF-4997-9D9B-8B78C6C730C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352935B-B87C-4594-A846-DC46024D6BD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EFB4EC0-4A02-485C-8346-9D11B93C9BA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D56A746-4145-4490-8F6A-01998251E64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2751C56-3D78-44F2-A826-9D3A0925CAD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D564997-C948-43CF-ABD4-F67C423B5D4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B5ECE3D-2776-4A26-A3E0-4ABD467D305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8A88287-307D-4DA9-B2D0-B3F6801F50A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B8D9806-0BAA-45BD-B6EA-9B9A3285031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8097EE3-E866-4A23-B7F6-2A8CB4F23DA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115942A-8541-463E-9F1C-6D6EA330866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20A0A26-8B14-41BE-B064-1D219EA7AF4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767F044-0897-4D33-A0AF-BBF6B8932B9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558C849-8E3C-44AB-980B-6D877E3DAD4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1F2F30D-B427-4B69-BC79-0010A6D3964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525E11B-1F32-442D-A1EA-7E4C2E705CD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55BA7C5-D8A3-4052-BBCC-04570BB458C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2B0A97C-7AC6-4552-ACD5-ACF4E8BE574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1E50030-FBB3-479F-80FF-451531F6BF4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E95C576-A9ED-472E-AA7B-3AD83B3B5FCD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620C0DE8-0C11-49A8-A64E-AD71CF8783A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F000CE2-BF15-4FF8-B746-5EB43C08745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1F90CC2-62C8-437B-BDF5-61C28834DBF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9702710-484C-4D63-9FB9-CF49FF577A5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0158088-15C9-41FE-BD28-EE41A88C36C3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B581220-087E-4AF6-9561-747156D2D1C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4B436-FC44-400C-8784-0D653F73A307}">
  <dimension ref="A1:AR267"/>
  <sheetViews>
    <sheetView rightToLeft="1" topLeftCell="G32" zoomScale="70" zoomScaleNormal="70" workbookViewId="0">
      <selection activeCell="M48" sqref="M48:M49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5.5546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46.44140625" style="24" bestFit="1" customWidth="1"/>
    <col min="29" max="29" width="15.77734375" style="31" bestFit="1" customWidth="1"/>
    <col min="30" max="30" width="13.6640625" style="32" bestFit="1" customWidth="1"/>
    <col min="31" max="31" width="58.6640625" style="24" bestFit="1" customWidth="1"/>
    <col min="32" max="32" width="28.33203125" style="24" bestFit="1" customWidth="1"/>
    <col min="33" max="33" width="13.5546875" style="24" bestFit="1" customWidth="1"/>
    <col min="34" max="34" width="156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/>
      <c r="I2" s="167" t="s">
        <v>994</v>
      </c>
      <c r="J2" s="9"/>
      <c r="K2" s="11" t="str">
        <f t="shared" ref="K2:K65" ca="1" si="0">IF(C2, TODAY(), "" )</f>
        <v/>
      </c>
      <c r="L2" s="159"/>
      <c r="M2" s="159" t="s">
        <v>76</v>
      </c>
      <c r="N2" s="159" t="s">
        <v>77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6</v>
      </c>
      <c r="X2" s="14">
        <f t="shared" ref="X2:X65" si="3">P2*T2</f>
        <v>307200000</v>
      </c>
      <c r="Y2" s="17"/>
      <c r="Z2" s="14">
        <f t="shared" ref="Z2:Z65" si="4">X2-Y2</f>
        <v>307200000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77"/>
      <c r="AB3" s="176"/>
      <c r="AC3" s="156"/>
      <c r="AD3" s="174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/>
      <c r="I4" s="82" t="s">
        <v>1096</v>
      </c>
      <c r="J4" s="9"/>
      <c r="K4" s="11" t="str">
        <f t="shared" ca="1" si="0"/>
        <v/>
      </c>
      <c r="L4" s="12" t="s">
        <v>1097</v>
      </c>
      <c r="M4" s="12" t="s">
        <v>1098</v>
      </c>
      <c r="N4" s="12" t="s">
        <v>1099</v>
      </c>
      <c r="O4" s="9">
        <v>5522.2</v>
      </c>
      <c r="P4" s="9">
        <v>1</v>
      </c>
      <c r="Q4" s="13" t="str">
        <f>VLOOKUP(O4, '[3]لیست محصولات اردیبهشت ۱۴۰۳'!B:C,2,0)</f>
        <v>تامارا | Tamara</v>
      </c>
      <c r="R4" s="9"/>
      <c r="S4" s="12">
        <f>VLOOKUP(O4, '[3]لیست محصولات اردیبهشت ۱۴۰۳'!B:F,5,0)</f>
        <v>750</v>
      </c>
      <c r="T4" s="14">
        <f>VLOOKUP(O4, '[3]لیست محصولات اردیبهشت ۱۴۰۳'!B:G,6,0)</f>
        <v>12450000</v>
      </c>
      <c r="U4" s="15"/>
      <c r="V4" s="16">
        <f t="shared" si="1"/>
        <v>0</v>
      </c>
      <c r="W4" s="12">
        <f t="shared" si="2"/>
        <v>1</v>
      </c>
      <c r="X4" s="14">
        <f t="shared" si="3"/>
        <v>12450000</v>
      </c>
      <c r="Y4" s="17"/>
      <c r="Z4" s="14">
        <f t="shared" si="4"/>
        <v>12450000</v>
      </c>
      <c r="AA4" s="152"/>
      <c r="AB4" s="154"/>
      <c r="AC4" s="19" t="s">
        <v>1100</v>
      </c>
      <c r="AD4" s="158"/>
      <c r="AE4" s="68" t="s">
        <v>1101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(سفارش شخصی) - کژال امیر قهرمانی 09369912100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272049020414</v>
      </c>
      <c r="I5" s="25" t="s">
        <v>1060</v>
      </c>
      <c r="J5" s="9"/>
      <c r="K5" s="11" t="str">
        <f t="shared" ca="1" si="0"/>
        <v/>
      </c>
      <c r="L5" s="12" t="s">
        <v>99</v>
      </c>
      <c r="M5" s="12" t="s">
        <v>1102</v>
      </c>
      <c r="N5" s="12"/>
      <c r="O5" s="9">
        <v>5501.1</v>
      </c>
      <c r="P5" s="9">
        <v>4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2100000</v>
      </c>
      <c r="U5" s="15"/>
      <c r="V5" s="16">
        <f t="shared" si="1"/>
        <v>0</v>
      </c>
      <c r="W5" s="12">
        <f t="shared" si="2"/>
        <v>4</v>
      </c>
      <c r="X5" s="14">
        <f t="shared" si="3"/>
        <v>8400000</v>
      </c>
      <c r="Y5" s="17"/>
      <c r="Z5" s="14">
        <f t="shared" si="4"/>
        <v>8400000</v>
      </c>
      <c r="AA5" s="18" t="s">
        <v>78</v>
      </c>
      <c r="AB5" s="13" t="s">
        <v>1103</v>
      </c>
      <c r="AC5" s="19" t="s">
        <v>1104</v>
      </c>
      <c r="AD5" s="20" t="s">
        <v>104</v>
      </c>
      <c r="AE5" s="19"/>
      <c r="AF5" s="21"/>
      <c r="AG5" s="22" t="str">
        <f t="shared" si="5"/>
        <v>TRUE</v>
      </c>
      <c r="AH5" s="23" t="str">
        <f t="shared" si="6"/>
        <v>تهران اتوبان حکیم شرق به غرب ورودی پارک نهج البلاغه خیابان بهشتی خ دستغیب صدوقی شرقی پلاک ۶ طبقه اول واحد ۲  - مهدی اشدی 09126274420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49">
        <v>4</v>
      </c>
      <c r="H6" s="161">
        <v>272049349799</v>
      </c>
      <c r="I6" s="149" t="s">
        <v>1060</v>
      </c>
      <c r="J6" s="9"/>
      <c r="K6" s="11" t="str">
        <f t="shared" ca="1" si="0"/>
        <v/>
      </c>
      <c r="L6" s="159" t="s">
        <v>1001</v>
      </c>
      <c r="M6" s="159" t="s">
        <v>1105</v>
      </c>
      <c r="N6" s="159"/>
      <c r="O6" s="9">
        <v>5501.1</v>
      </c>
      <c r="P6" s="9">
        <v>1</v>
      </c>
      <c r="Q6" s="13" t="str">
        <f>VLOOKUP(O6, '[3]لیست محصولات اردیبهشت ۱۴۰۳'!B:C,2,0)</f>
        <v>ورتکس | Vortex</v>
      </c>
      <c r="R6" s="9" t="s">
        <v>113</v>
      </c>
      <c r="S6" s="12">
        <f>VLOOKUP(O6, '[3]لیست محصولات اردیبهشت ۱۴۰۳'!B:F,5,0)</f>
        <v>150</v>
      </c>
      <c r="T6" s="14">
        <f>VLOOKUP(O6, '[3]لیست محصولات اردیبهشت ۱۴۰۳'!B:G,6,0)</f>
        <v>2100000</v>
      </c>
      <c r="U6" s="15"/>
      <c r="V6" s="16">
        <f t="shared" si="1"/>
        <v>0</v>
      </c>
      <c r="W6" s="12">
        <f t="shared" si="2"/>
        <v>1</v>
      </c>
      <c r="X6" s="14">
        <f t="shared" si="3"/>
        <v>2100000</v>
      </c>
      <c r="Y6" s="17"/>
      <c r="Z6" s="14">
        <f t="shared" si="4"/>
        <v>2100000</v>
      </c>
      <c r="AA6" s="151" t="s">
        <v>78</v>
      </c>
      <c r="AB6" s="153" t="s">
        <v>1106</v>
      </c>
      <c r="AC6" s="155" t="s">
        <v>1107</v>
      </c>
      <c r="AD6" s="157" t="s">
        <v>104</v>
      </c>
      <c r="AE6" s="19"/>
      <c r="AF6" s="21"/>
      <c r="AG6" s="22" t="str">
        <f t="shared" si="5"/>
        <v>TRUE</v>
      </c>
      <c r="AH6" s="23" t="str">
        <f t="shared" si="6"/>
        <v>تهران خیابان شریعتی - پایین تر از پل رومی - خیابان میرزاپور (سهیل) - خیابان علی محمدی - مهر دوم غربی (کوچه شهید مسعود سمیعی) - پلاک ۳۳ - طبقه دوم - واحد ۲  - سروش لطفی 09128369973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0"/>
      <c r="H7" s="162"/>
      <c r="I7" s="150"/>
      <c r="J7" s="9"/>
      <c r="K7" s="11" t="str">
        <f t="shared" ca="1" si="0"/>
        <v/>
      </c>
      <c r="L7" s="160"/>
      <c r="M7" s="160"/>
      <c r="N7" s="160"/>
      <c r="O7" s="9">
        <v>5501.1</v>
      </c>
      <c r="P7" s="9">
        <v>1</v>
      </c>
      <c r="Q7" s="13" t="str">
        <f>VLOOKUP(O7, '[3]لیست محصولات اردیبهشت ۱۴۰۳'!B:C,2,0)</f>
        <v>ورتکس | Vortex</v>
      </c>
      <c r="R7" s="9" t="s">
        <v>404</v>
      </c>
      <c r="S7" s="12">
        <f>VLOOKUP(O7, '[3]لیست محصولات اردیبهشت ۱۴۰۳'!B:F,5,0)</f>
        <v>150</v>
      </c>
      <c r="T7" s="14">
        <f>VLOOKUP(O7, '[3]لیست محصولات اردیبهشت ۱۴۰۳'!B:G,6,0)</f>
        <v>2100000</v>
      </c>
      <c r="U7" s="26"/>
      <c r="V7" s="16">
        <f t="shared" si="1"/>
        <v>0</v>
      </c>
      <c r="W7" s="12">
        <f t="shared" si="2"/>
        <v>1</v>
      </c>
      <c r="X7" s="14">
        <f t="shared" si="3"/>
        <v>2100000</v>
      </c>
      <c r="Y7" s="17"/>
      <c r="Z7" s="14">
        <f t="shared" si="4"/>
        <v>2100000</v>
      </c>
      <c r="AA7" s="152"/>
      <c r="AB7" s="154"/>
      <c r="AC7" s="156"/>
      <c r="AD7" s="158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>
        <v>5</v>
      </c>
      <c r="H8" s="161">
        <v>272071709223</v>
      </c>
      <c r="I8" s="149" t="s">
        <v>1060</v>
      </c>
      <c r="J8" s="9"/>
      <c r="K8" s="11" t="str">
        <f t="shared" ca="1" si="0"/>
        <v/>
      </c>
      <c r="L8" s="159" t="s">
        <v>1115</v>
      </c>
      <c r="M8" s="159" t="s">
        <v>1116</v>
      </c>
      <c r="N8" s="159"/>
      <c r="O8" s="9">
        <v>5501.1</v>
      </c>
      <c r="P8" s="9">
        <v>5</v>
      </c>
      <c r="Q8" s="13" t="str">
        <f>VLOOKUP(O8, '[3]لیست محصولات اردیبهشت ۱۴۰۳'!B:C,2,0)</f>
        <v>ورتکس | Vortex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2100000</v>
      </c>
      <c r="U8" s="15"/>
      <c r="V8" s="16">
        <f t="shared" si="1"/>
        <v>0</v>
      </c>
      <c r="W8" s="12">
        <f t="shared" si="2"/>
        <v>5</v>
      </c>
      <c r="X8" s="14">
        <f t="shared" si="3"/>
        <v>10500000</v>
      </c>
      <c r="Y8" s="17"/>
      <c r="Z8" s="14">
        <f t="shared" si="4"/>
        <v>10500000</v>
      </c>
      <c r="AA8" s="151" t="s">
        <v>399</v>
      </c>
      <c r="AB8" s="153" t="s">
        <v>1117</v>
      </c>
      <c r="AC8" s="155" t="s">
        <v>1118</v>
      </c>
      <c r="AD8" s="157"/>
      <c r="AE8" s="19"/>
      <c r="AF8" s="21"/>
      <c r="AG8" s="22" t="str">
        <f t="shared" si="5"/>
        <v>TRUE</v>
      </c>
      <c r="AH8" s="23" t="str">
        <f t="shared" si="6"/>
        <v>خوزستان اهواز - کوی سعدی - خیابان کارون شرقی ساختمان سبحان پلاک 95 واحد دو طبقه دو  - علاء موسوی تبار 09163038760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0"/>
      <c r="H9" s="162"/>
      <c r="I9" s="150"/>
      <c r="J9" s="9"/>
      <c r="K9" s="11" t="str">
        <f t="shared" ca="1" si="0"/>
        <v/>
      </c>
      <c r="L9" s="160"/>
      <c r="M9" s="160"/>
      <c r="N9" s="160"/>
      <c r="O9" s="9">
        <v>5501.1</v>
      </c>
      <c r="P9" s="9">
        <v>5</v>
      </c>
      <c r="Q9" s="13" t="str">
        <f>VLOOKUP(O9, '[3]لیست محصولات اردیبهشت ۱۴۰۳'!B:C,2,0)</f>
        <v>ورتکس | Vortex</v>
      </c>
      <c r="R9" s="9" t="s">
        <v>113</v>
      </c>
      <c r="S9" s="12">
        <f>VLOOKUP(O9, '[3]لیست محصولات اردیبهشت ۱۴۰۳'!B:F,5,0)</f>
        <v>150</v>
      </c>
      <c r="T9" s="14">
        <f>VLOOKUP(O9, '[3]لیست محصولات اردیبهشت ۱۴۰۳'!B:G,6,0)</f>
        <v>2100000</v>
      </c>
      <c r="U9" s="15"/>
      <c r="V9" s="16">
        <f t="shared" si="1"/>
        <v>0</v>
      </c>
      <c r="W9" s="12">
        <f t="shared" si="2"/>
        <v>5</v>
      </c>
      <c r="X9" s="14">
        <f t="shared" si="3"/>
        <v>10500000</v>
      </c>
      <c r="Y9" s="17"/>
      <c r="Z9" s="14">
        <f t="shared" si="4"/>
        <v>10500000</v>
      </c>
      <c r="AA9" s="152"/>
      <c r="AB9" s="154"/>
      <c r="AC9" s="156"/>
      <c r="AD9" s="158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6</v>
      </c>
      <c r="H10" s="161">
        <v>272083092639</v>
      </c>
      <c r="I10" s="149" t="s">
        <v>1060</v>
      </c>
      <c r="J10" s="9"/>
      <c r="K10" s="11" t="str">
        <f t="shared" ca="1" si="0"/>
        <v/>
      </c>
      <c r="L10" s="159" t="s">
        <v>1119</v>
      </c>
      <c r="M10" s="159" t="s">
        <v>1120</v>
      </c>
      <c r="N10" s="159" t="s">
        <v>1121</v>
      </c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2600000</v>
      </c>
      <c r="Y10" s="17"/>
      <c r="Z10" s="14">
        <f t="shared" si="4"/>
        <v>2600000</v>
      </c>
      <c r="AA10" s="151" t="s">
        <v>249</v>
      </c>
      <c r="AB10" s="153" t="s">
        <v>1122</v>
      </c>
      <c r="AC10" s="155" t="s">
        <v>1123</v>
      </c>
      <c r="AD10" s="157"/>
      <c r="AE10" s="19"/>
      <c r="AF10" s="21"/>
      <c r="AG10" s="22" t="str">
        <f t="shared" si="5"/>
        <v>TRUE</v>
      </c>
      <c r="AH10" s="23" t="str">
        <f t="shared" si="6"/>
        <v>اصفهان شهرضا - خیابان ولی عصر شرقی روبروی داروخانه کافه سل - محمد امین شاه علی 09390331705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0"/>
      <c r="H11" s="181"/>
      <c r="I11" s="180"/>
      <c r="J11" s="9"/>
      <c r="K11" s="11" t="str">
        <f t="shared" ca="1" si="0"/>
        <v/>
      </c>
      <c r="L11" s="178"/>
      <c r="M11" s="178"/>
      <c r="N11" s="178"/>
      <c r="O11" s="9">
        <v>5518.1</v>
      </c>
      <c r="P11" s="9">
        <v>1</v>
      </c>
      <c r="Q11" s="13" t="str">
        <f>VLOOKUP(O11, '[3]لیست محصولات اردیبهشت ۱۴۰۳'!B:C,2,0)</f>
        <v>هوآنکایو | Peru Huancayo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2100000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2100000</v>
      </c>
      <c r="Y11" s="17"/>
      <c r="Z11" s="14">
        <f t="shared" si="4"/>
        <v>2100000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0"/>
      <c r="H12" s="181"/>
      <c r="I12" s="180"/>
      <c r="J12" s="9"/>
      <c r="K12" s="11" t="str">
        <f t="shared" ca="1" si="0"/>
        <v/>
      </c>
      <c r="L12" s="178"/>
      <c r="M12" s="178"/>
      <c r="N12" s="178"/>
      <c r="O12" s="9">
        <v>5511.11</v>
      </c>
      <c r="P12" s="9">
        <v>1</v>
      </c>
      <c r="Q12" s="69" t="str">
        <f>VLOOKUP(O12, '[3]لیست محصولات اردیبهشت ۱۴۰۳'!B:C,2,0)</f>
        <v>هامبلا(رست دمی) | Hambella( Filter Roast)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2800000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2800000</v>
      </c>
      <c r="Y12" s="17"/>
      <c r="Z12" s="14">
        <f t="shared" si="4"/>
        <v>2800000</v>
      </c>
      <c r="AA12" s="177"/>
      <c r="AB12" s="176"/>
      <c r="AC12" s="175"/>
      <c r="AD12" s="17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0"/>
      <c r="H13" s="162"/>
      <c r="I13" s="150"/>
      <c r="J13" s="9"/>
      <c r="K13" s="11" t="str">
        <f t="shared" ca="1" si="0"/>
        <v/>
      </c>
      <c r="L13" s="160"/>
      <c r="M13" s="160"/>
      <c r="N13" s="160"/>
      <c r="O13" s="9">
        <v>3326.1</v>
      </c>
      <c r="P13" s="9">
        <v>1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3750000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3750000</v>
      </c>
      <c r="Y13" s="17"/>
      <c r="Z13" s="14">
        <f t="shared" si="4"/>
        <v>3750000</v>
      </c>
      <c r="AA13" s="152"/>
      <c r="AB13" s="154"/>
      <c r="AC13" s="156"/>
      <c r="AD13" s="158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7</v>
      </c>
      <c r="H14" s="161">
        <v>53153730401</v>
      </c>
      <c r="I14" s="149" t="s">
        <v>1060</v>
      </c>
      <c r="J14" s="9"/>
      <c r="K14" s="11" t="str">
        <f t="shared" ca="1" si="0"/>
        <v/>
      </c>
      <c r="L14" s="159" t="s">
        <v>358</v>
      </c>
      <c r="M14" s="159" t="s">
        <v>1124</v>
      </c>
      <c r="N14" s="159"/>
      <c r="O14" s="9">
        <v>3325.1</v>
      </c>
      <c r="P14" s="9">
        <v>1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4250000</v>
      </c>
      <c r="Y14" s="17"/>
      <c r="Z14" s="14">
        <f t="shared" si="4"/>
        <v>4250000</v>
      </c>
      <c r="AA14" s="151" t="s">
        <v>399</v>
      </c>
      <c r="AB14" s="153" t="s">
        <v>1125</v>
      </c>
      <c r="AC14" s="155" t="s">
        <v>1126</v>
      </c>
      <c r="AD14" s="157"/>
      <c r="AE14" s="19"/>
      <c r="AF14" s="21"/>
      <c r="AG14" s="22" t="str">
        <f t="shared" si="5"/>
        <v>TRUE</v>
      </c>
      <c r="AH14" s="23" t="str">
        <f t="shared" si="6"/>
        <v>خوزستان دزفول - کوی‌امام رضا خیابان ۱۲ پلاک ۱۰۳  - امین عروج 09055375037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0"/>
        <v/>
      </c>
      <c r="L15" s="160"/>
      <c r="M15" s="160"/>
      <c r="N15" s="160"/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3750000</v>
      </c>
      <c r="Y15" s="17"/>
      <c r="Z15" s="14">
        <f t="shared" si="4"/>
        <v>3750000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49">
        <v>8</v>
      </c>
      <c r="H16" s="161">
        <v>272095867364</v>
      </c>
      <c r="I16" s="149" t="s">
        <v>1060</v>
      </c>
      <c r="J16" s="9"/>
      <c r="K16" s="11" t="str">
        <f t="shared" ca="1" si="0"/>
        <v/>
      </c>
      <c r="L16" s="159" t="s">
        <v>1127</v>
      </c>
      <c r="M16" s="159" t="s">
        <v>1128</v>
      </c>
      <c r="N16" s="159"/>
      <c r="O16" s="9">
        <v>5518.1</v>
      </c>
      <c r="P16" s="9">
        <v>1</v>
      </c>
      <c r="Q16" s="13" t="str">
        <f>VLOOKUP(O16, '[3]لیست محصولات اردیبهشت ۱۴۰۳'!B:C,2,0)</f>
        <v>هوآنکایو | Peru Huancayo</v>
      </c>
      <c r="R16" s="9" t="s">
        <v>404</v>
      </c>
      <c r="S16" s="12">
        <f>VLOOKUP(O16, '[3]لیست محصولات اردیبهشت ۱۴۰۳'!B:F,5,0)</f>
        <v>150</v>
      </c>
      <c r="T16" s="14">
        <f>VLOOKUP(O16, '[3]لیست محصولات اردیبهشت ۱۴۰۳'!B:G,6,0)</f>
        <v>2100000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2100000</v>
      </c>
      <c r="Y16" s="17"/>
      <c r="Z16" s="14">
        <f t="shared" si="4"/>
        <v>2100000</v>
      </c>
      <c r="AA16" s="151" t="s">
        <v>78</v>
      </c>
      <c r="AB16" s="153" t="s">
        <v>1129</v>
      </c>
      <c r="AC16" s="155" t="s">
        <v>1130</v>
      </c>
      <c r="AD16" s="157" t="s">
        <v>104</v>
      </c>
      <c r="AE16" s="19"/>
      <c r="AF16" s="21"/>
      <c r="AG16" s="22" t="str">
        <f t="shared" si="5"/>
        <v>TRUE</v>
      </c>
      <c r="AH16" s="23" t="str">
        <f t="shared" si="6"/>
        <v>تهران گیشا خ ۲۳ پ ۵۵ واحد ۳  - رامین فتوره چی 09912099862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0"/>
        <v/>
      </c>
      <c r="L17" s="160"/>
      <c r="M17" s="160"/>
      <c r="N17" s="160"/>
      <c r="O17" s="9">
        <v>5518.1</v>
      </c>
      <c r="P17" s="9">
        <v>2</v>
      </c>
      <c r="Q17" s="13" t="str">
        <f>VLOOKUP(O17, '[3]لیست محصولات اردیبهشت ۱۴۰۳'!B:C,2,0)</f>
        <v>هوآنکایو | Peru Huancayo</v>
      </c>
      <c r="R17" s="9" t="s">
        <v>113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2100000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4200000</v>
      </c>
      <c r="Y17" s="17"/>
      <c r="Z17" s="14">
        <f t="shared" si="4"/>
        <v>4200000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272101302898</v>
      </c>
      <c r="I18" s="9" t="s">
        <v>1096</v>
      </c>
      <c r="J18" s="9"/>
      <c r="K18" s="11" t="str">
        <f t="shared" ca="1" si="0"/>
        <v/>
      </c>
      <c r="L18" s="12" t="s">
        <v>1131</v>
      </c>
      <c r="M18" s="12" t="s">
        <v>1132</v>
      </c>
      <c r="N18" s="12" t="s">
        <v>1133</v>
      </c>
      <c r="O18" s="9">
        <v>5501.3</v>
      </c>
      <c r="P18" s="9">
        <v>1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8" t="s">
        <v>78</v>
      </c>
      <c r="AB18" s="13" t="s">
        <v>1134</v>
      </c>
      <c r="AC18" s="19" t="s">
        <v>1135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سعادت اباد-بلوار دریا-روبه روی صراف های جنوب-بین رامشه و گلها- جنب داروخانه پلاک ۵۸ واحد منفی ۲ دُن کلاب سعادت اباد - غزاله پیشدادیان 09128494622</v>
      </c>
    </row>
    <row r="19" spans="1:34" ht="22.35" customHeight="1">
      <c r="A19" s="7"/>
      <c r="B19" s="7"/>
      <c r="C19" s="7"/>
      <c r="D19" s="7"/>
      <c r="E19" s="7"/>
      <c r="F19" s="8"/>
      <c r="G19" s="149">
        <v>10</v>
      </c>
      <c r="H19" s="161">
        <v>272101508815</v>
      </c>
      <c r="I19" s="149" t="s">
        <v>1096</v>
      </c>
      <c r="J19" s="9"/>
      <c r="K19" s="11" t="str">
        <f t="shared" ca="1" si="0"/>
        <v/>
      </c>
      <c r="L19" s="159" t="s">
        <v>1136</v>
      </c>
      <c r="M19" s="159" t="s">
        <v>1137</v>
      </c>
      <c r="N19" s="159"/>
      <c r="O19" s="9">
        <v>3326.1</v>
      </c>
      <c r="P19" s="9">
        <v>1</v>
      </c>
      <c r="Q19" s="13" t="str">
        <f>VLOOKUP(O19, '[3]لیست محصولات اردیبهشت ۱۴۰۳'!B:C,2,0)</f>
        <v>میاگروس | Milagros</v>
      </c>
      <c r="R19" s="9" t="s">
        <v>931</v>
      </c>
      <c r="S19" s="12">
        <f>VLOOKUP(O19, '[3]لیست محصولات اردیبهشت ۱۴۰۳'!B:F,5,0)</f>
        <v>150</v>
      </c>
      <c r="T19" s="14">
        <f>VLOOKUP(O19, '[3]لیست محصولات اردیبهشت ۱۴۰۳'!B:G,6,0)</f>
        <v>3750000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3750000</v>
      </c>
      <c r="Y19" s="17"/>
      <c r="Z19" s="14">
        <f t="shared" si="4"/>
        <v>3750000</v>
      </c>
      <c r="AA19" s="151" t="s">
        <v>78</v>
      </c>
      <c r="AB19" s="153" t="s">
        <v>1138</v>
      </c>
      <c r="AC19" s="155" t="s">
        <v>1139</v>
      </c>
      <c r="AD19" s="157" t="s">
        <v>104</v>
      </c>
      <c r="AE19" s="19"/>
      <c r="AF19" s="21"/>
      <c r="AG19" s="22" t="str">
        <f t="shared" si="5"/>
        <v>TRUE</v>
      </c>
      <c r="AH19" s="23" t="str">
        <f t="shared" si="6"/>
        <v>تهران تهرانپارس، خیابان رشید، کوچه ۱۴۹ غربی، پلاک ۴۶، واحد ۲  - آرمین سید نصراللهی 09190950865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0"/>
      <c r="H20" s="162"/>
      <c r="I20" s="150"/>
      <c r="J20" s="9"/>
      <c r="K20" s="11" t="str">
        <f t="shared" ca="1" si="0"/>
        <v/>
      </c>
      <c r="L20" s="160"/>
      <c r="M20" s="160"/>
      <c r="N20" s="160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 t="s">
        <v>101</v>
      </c>
      <c r="S20" s="12">
        <f>VLOOKUP(O20, '[3]لیست محصولات اردیبهشت ۱۴۰۳'!B:F,5,0)</f>
        <v>150</v>
      </c>
      <c r="T20" s="14">
        <f>VLOOKUP(O20, '[3]لیست محصولات اردیبهشت ۱۴۰۳'!B:G,6,0)</f>
        <v>2600000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2600000</v>
      </c>
      <c r="Y20" s="17"/>
      <c r="Z20" s="14">
        <f t="shared" si="4"/>
        <v>2600000</v>
      </c>
      <c r="AA20" s="152"/>
      <c r="AB20" s="154"/>
      <c r="AC20" s="156"/>
      <c r="AD20" s="158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49">
        <v>11</v>
      </c>
      <c r="H21" s="161">
        <v>272122076463</v>
      </c>
      <c r="I21" s="149" t="s">
        <v>1096</v>
      </c>
      <c r="J21" s="9"/>
      <c r="K21" s="11" t="str">
        <f t="shared" ca="1" si="0"/>
        <v/>
      </c>
      <c r="L21" s="159" t="s">
        <v>117</v>
      </c>
      <c r="M21" s="159" t="s">
        <v>1140</v>
      </c>
      <c r="N21" s="159"/>
      <c r="O21" s="9">
        <v>3326.1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3750000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3750000</v>
      </c>
      <c r="Y21" s="17"/>
      <c r="Z21" s="14">
        <f t="shared" si="4"/>
        <v>3750000</v>
      </c>
      <c r="AA21" s="151" t="s">
        <v>78</v>
      </c>
      <c r="AB21" s="153" t="s">
        <v>1141</v>
      </c>
      <c r="AC21" s="155" t="s">
        <v>1142</v>
      </c>
      <c r="AD21" s="157" t="s">
        <v>104</v>
      </c>
      <c r="AE21" s="19"/>
      <c r="AF21" s="21"/>
      <c r="AG21" s="22" t="str">
        <f t="shared" si="5"/>
        <v>TRUE</v>
      </c>
      <c r="AH21" s="23" t="str">
        <f t="shared" si="6"/>
        <v>تهران ستارخان، شادمان، کوچه جنابی، پلاک ۳۲، واحد ۳  - وحید یکتا 09109793881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0"/>
      <c r="H22" s="181"/>
      <c r="I22" s="180"/>
      <c r="J22" s="9"/>
      <c r="K22" s="11" t="str">
        <f t="shared" ca="1" si="0"/>
        <v/>
      </c>
      <c r="L22" s="178"/>
      <c r="M22" s="178"/>
      <c r="N22" s="178"/>
      <c r="O22" s="9">
        <v>3325.1</v>
      </c>
      <c r="P22" s="9">
        <v>1</v>
      </c>
      <c r="Q22" s="13" t="str">
        <f>VLOOKUP(O22, '[3]لیست محصولات اردیبهشت ۱۴۰۳'!B:C,2,0)</f>
        <v>راتناگری | Ratnagiri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4250000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4250000</v>
      </c>
      <c r="Y22" s="17"/>
      <c r="Z22" s="14">
        <f t="shared" si="4"/>
        <v>4250000</v>
      </c>
      <c r="AA22" s="177"/>
      <c r="AB22" s="176"/>
      <c r="AC22" s="175"/>
      <c r="AD22" s="174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0"/>
      <c r="H23" s="162"/>
      <c r="I23" s="150"/>
      <c r="J23" s="9"/>
      <c r="K23" s="11" t="str">
        <f t="shared" ca="1" si="0"/>
        <v/>
      </c>
      <c r="L23" s="160"/>
      <c r="M23" s="160"/>
      <c r="N23" s="160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2600000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2600000</v>
      </c>
      <c r="Y23" s="17"/>
      <c r="Z23" s="14">
        <f t="shared" si="4"/>
        <v>2600000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49">
        <v>12</v>
      </c>
      <c r="H24" s="161">
        <v>272134486085</v>
      </c>
      <c r="I24" s="149" t="s">
        <v>1096</v>
      </c>
      <c r="J24" s="9"/>
      <c r="K24" s="11" t="str">
        <f t="shared" ca="1" si="0"/>
        <v/>
      </c>
      <c r="L24" s="159" t="s">
        <v>1119</v>
      </c>
      <c r="M24" s="159" t="s">
        <v>1148</v>
      </c>
      <c r="N24" s="159"/>
      <c r="O24" s="9">
        <v>3326.1</v>
      </c>
      <c r="P24" s="9">
        <v>1</v>
      </c>
      <c r="Q24" s="13" t="str">
        <f>VLOOKUP(O24, '[3]لیست محصولات اردیبهشت ۱۴۰۳'!B:C,2,0)</f>
        <v>میاگروس | Milagros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3750000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3750000</v>
      </c>
      <c r="Y24" s="17"/>
      <c r="Z24" s="14">
        <f t="shared" si="4"/>
        <v>3750000</v>
      </c>
      <c r="AA24" s="151" t="s">
        <v>78</v>
      </c>
      <c r="AB24" s="153" t="s">
        <v>1149</v>
      </c>
      <c r="AC24" s="155" t="s">
        <v>1150</v>
      </c>
      <c r="AD24" s="157"/>
      <c r="AE24" s="182" t="s">
        <v>1151</v>
      </c>
      <c r="AF24" s="21"/>
      <c r="AG24" s="22" t="str">
        <f t="shared" si="5"/>
        <v>TRUE</v>
      </c>
      <c r="AH24" s="23" t="str">
        <f t="shared" si="6"/>
        <v>تهران نازی آباد خیابان اکبر مشهدی کوچه رنجبر پلاک 26 واحد 9  - محمد امین زارعی 09307224186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50"/>
      <c r="H25" s="162"/>
      <c r="I25" s="150"/>
      <c r="J25" s="9"/>
      <c r="K25" s="11" t="str">
        <f t="shared" ca="1" si="0"/>
        <v/>
      </c>
      <c r="L25" s="160"/>
      <c r="M25" s="160"/>
      <c r="N25" s="160"/>
      <c r="O25" s="9">
        <v>5518.1</v>
      </c>
      <c r="P25" s="9">
        <v>1</v>
      </c>
      <c r="Q25" s="13" t="str">
        <f>VLOOKUP(O25, '[3]لیست محصولات اردیبهشت ۱۴۰۳'!B:C,2,0)</f>
        <v>هوآنکایو | Peru Huancayo</v>
      </c>
      <c r="R25" s="9" t="s">
        <v>113</v>
      </c>
      <c r="S25" s="12">
        <f>VLOOKUP(O25, '[3]لیست محصولات اردیبهشت ۱۴۰۳'!B:F,5,0)</f>
        <v>150</v>
      </c>
      <c r="T25" s="14">
        <f>VLOOKUP(O25, '[3]لیست محصولات اردیبهشت ۱۴۰۳'!B:G,6,0)</f>
        <v>2100000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2100000</v>
      </c>
      <c r="Y25" s="17"/>
      <c r="Z25" s="14">
        <f t="shared" si="4"/>
        <v>2100000</v>
      </c>
      <c r="AA25" s="152"/>
      <c r="AB25" s="154"/>
      <c r="AC25" s="156"/>
      <c r="AD25" s="158"/>
      <c r="AE25" s="183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>
        <v>13</v>
      </c>
      <c r="H26" s="10">
        <v>272135612805</v>
      </c>
      <c r="I26" s="9" t="s">
        <v>1096</v>
      </c>
      <c r="J26" s="9"/>
      <c r="K26" s="11" t="str">
        <f t="shared" ca="1" si="0"/>
        <v/>
      </c>
      <c r="L26" s="12" t="s">
        <v>343</v>
      </c>
      <c r="M26" s="12" t="s">
        <v>1152</v>
      </c>
      <c r="N26" s="12"/>
      <c r="O26" s="9">
        <v>5522.2</v>
      </c>
      <c r="P26" s="9">
        <v>1</v>
      </c>
      <c r="Q26" s="13" t="str">
        <f>VLOOKUP(O26, '[3]لیست محصولات اردیبهشت ۱۴۰۳'!B:C,2,0)</f>
        <v>تامارا | Tamara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12450000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12450000</v>
      </c>
      <c r="Y26" s="17"/>
      <c r="Z26" s="14">
        <f t="shared" si="4"/>
        <v>12450000</v>
      </c>
      <c r="AA26" s="18" t="s">
        <v>78</v>
      </c>
      <c r="AB26" s="13" t="s">
        <v>1153</v>
      </c>
      <c r="AC26" s="19" t="s">
        <v>1154</v>
      </c>
      <c r="AD26" s="20" t="s">
        <v>104</v>
      </c>
      <c r="AE26" s="19"/>
      <c r="AF26" s="21"/>
      <c r="AG26" s="22" t="str">
        <f t="shared" si="5"/>
        <v>TRUE</v>
      </c>
      <c r="AH26" s="23" t="str">
        <f t="shared" si="6"/>
        <v>تهران شریعتی نرسیده به میدان قدس کوی رضایی کوی جورابچی کوی رییسی ساختمان ارزو پلاک ۲۵ واحد ۱۴ طبقه ۴  - امیر مرادخان 09123574614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7">
        <v>14</v>
      </c>
      <c r="H27" s="169"/>
      <c r="I27" s="167" t="s">
        <v>1060</v>
      </c>
      <c r="J27" s="9"/>
      <c r="K27" s="11" t="str">
        <f t="shared" ca="1" si="0"/>
        <v/>
      </c>
      <c r="L27" s="159" t="s">
        <v>464</v>
      </c>
      <c r="M27" s="159" t="s">
        <v>1173</v>
      </c>
      <c r="N27" s="159" t="s">
        <v>1155</v>
      </c>
      <c r="O27" s="9">
        <v>5501.3</v>
      </c>
      <c r="P27" s="9">
        <v>4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204800000</v>
      </c>
      <c r="Y27" s="17"/>
      <c r="Z27" s="14">
        <f t="shared" si="4"/>
        <v>204800000</v>
      </c>
      <c r="AA27" s="151" t="s">
        <v>78</v>
      </c>
      <c r="AB27" s="153" t="s">
        <v>70</v>
      </c>
      <c r="AC27" s="155" t="s">
        <v>1156</v>
      </c>
      <c r="AD27" s="157"/>
      <c r="AE27" s="19"/>
      <c r="AF27" s="21"/>
      <c r="AG27" s="22" t="str">
        <f t="shared" si="5"/>
        <v>TRUE</v>
      </c>
      <c r="AH27" s="23" t="str">
        <f t="shared" si="6"/>
        <v>تهران - کافه رزتو - مریم ناظم زاده 09381574707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73"/>
      <c r="H28" s="179"/>
      <c r="I28" s="173"/>
      <c r="J28" s="9"/>
      <c r="K28" s="11" t="str">
        <f t="shared" ca="1" si="0"/>
        <v/>
      </c>
      <c r="L28" s="178"/>
      <c r="M28" s="178"/>
      <c r="N28" s="178"/>
      <c r="O28" s="9">
        <v>5518.3</v>
      </c>
      <c r="P28" s="9">
        <v>4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4000</v>
      </c>
      <c r="T28" s="14">
        <f>VLOOKUP(O28, '[3]لیست محصولات اردیبهشت ۱۴۰۳'!B:G,6,0)</f>
        <v>51600000</v>
      </c>
      <c r="U28" s="15"/>
      <c r="V28" s="16">
        <f t="shared" si="1"/>
        <v>0</v>
      </c>
      <c r="W28" s="12">
        <f t="shared" si="2"/>
        <v>4</v>
      </c>
      <c r="X28" s="14">
        <f t="shared" si="3"/>
        <v>206400000</v>
      </c>
      <c r="Y28" s="17"/>
      <c r="Z28" s="14">
        <f t="shared" si="4"/>
        <v>206400000</v>
      </c>
      <c r="AA28" s="177"/>
      <c r="AB28" s="176"/>
      <c r="AC28" s="175"/>
      <c r="AD28" s="174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8"/>
      <c r="H29" s="170"/>
      <c r="I29" s="168"/>
      <c r="J29" s="9"/>
      <c r="K29" s="11" t="str">
        <f t="shared" ca="1" si="0"/>
        <v/>
      </c>
      <c r="L29" s="160"/>
      <c r="M29" s="160"/>
      <c r="N29" s="160"/>
      <c r="O29" s="9">
        <v>3325.1</v>
      </c>
      <c r="P29" s="9">
        <v>4</v>
      </c>
      <c r="Q29" s="13" t="str">
        <f>VLOOKUP(O29, '[3]لیست محصولات اردیبهشت ۱۴۰۳'!B:C,2,0)</f>
        <v>راتناگری | Ratnagiri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4250000</v>
      </c>
      <c r="U29" s="15"/>
      <c r="V29" s="16">
        <f t="shared" si="1"/>
        <v>0</v>
      </c>
      <c r="W29" s="12">
        <f t="shared" si="2"/>
        <v>4</v>
      </c>
      <c r="X29" s="14">
        <f t="shared" si="3"/>
        <v>17000000</v>
      </c>
      <c r="Y29" s="17"/>
      <c r="Z29" s="14">
        <f t="shared" si="4"/>
        <v>17000000</v>
      </c>
      <c r="AA29" s="152"/>
      <c r="AB29" s="154"/>
      <c r="AC29" s="156"/>
      <c r="AD29" s="158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49">
        <v>15</v>
      </c>
      <c r="H30" s="161">
        <v>272137315628</v>
      </c>
      <c r="I30" s="149" t="s">
        <v>1096</v>
      </c>
      <c r="J30" s="9"/>
      <c r="K30" s="11" t="str">
        <f t="shared" ca="1" si="0"/>
        <v/>
      </c>
      <c r="L30" s="159" t="s">
        <v>187</v>
      </c>
      <c r="M30" s="159" t="s">
        <v>1157</v>
      </c>
      <c r="N30" s="159" t="s">
        <v>1158</v>
      </c>
      <c r="O30" s="9">
        <v>5501.2</v>
      </c>
      <c r="P30" s="9">
        <v>2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9900000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19800000</v>
      </c>
      <c r="Y30" s="17"/>
      <c r="Z30" s="14">
        <f t="shared" si="4"/>
        <v>19800000</v>
      </c>
      <c r="AA30" s="151" t="s">
        <v>114</v>
      </c>
      <c r="AB30" s="153" t="s">
        <v>1159</v>
      </c>
      <c r="AC30" s="155" t="s">
        <v>1160</v>
      </c>
      <c r="AD30" s="157"/>
      <c r="AE30" s="182" t="s">
        <v>1161</v>
      </c>
      <c r="AF30" s="21"/>
      <c r="AG30" s="22" t="str">
        <f t="shared" si="5"/>
        <v>TRUE</v>
      </c>
      <c r="AH30" s="23" t="str">
        <f t="shared" si="6"/>
        <v>البرز کرج - گوهردشت-کوچه دوم شرقی(فرجی) مجتمع چیچیکا طبقه منفی دو واحدC20 کافه گوزن - علی نادری 09126794191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0"/>
      <c r="H31" s="162"/>
      <c r="I31" s="150"/>
      <c r="J31" s="9"/>
      <c r="K31" s="11" t="str">
        <f t="shared" ca="1" si="0"/>
        <v/>
      </c>
      <c r="L31" s="160"/>
      <c r="M31" s="160"/>
      <c r="N31" s="160"/>
      <c r="O31" s="9">
        <v>5518.2</v>
      </c>
      <c r="P31" s="9">
        <v>1</v>
      </c>
      <c r="Q31" s="13" t="str">
        <f>VLOOKUP(O31, '[3]لیست محصولات اردیبهشت ۱۴۰۳'!B:C,2,0)</f>
        <v>هوآنکایو | Peru Huancayo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10000000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10000000</v>
      </c>
      <c r="Y31" s="17"/>
      <c r="Z31" s="14">
        <f t="shared" si="4"/>
        <v>10000000</v>
      </c>
      <c r="AA31" s="152"/>
      <c r="AB31" s="154"/>
      <c r="AC31" s="156"/>
      <c r="AD31" s="158"/>
      <c r="AE31" s="183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16</v>
      </c>
      <c r="H32" s="10">
        <v>272137568542</v>
      </c>
      <c r="I32" s="9" t="s">
        <v>1096</v>
      </c>
      <c r="J32" s="9"/>
      <c r="K32" s="11" t="str">
        <f t="shared" ca="1" si="0"/>
        <v/>
      </c>
      <c r="L32" s="12" t="s">
        <v>1162</v>
      </c>
      <c r="M32" s="12" t="s">
        <v>1163</v>
      </c>
      <c r="N32" s="12"/>
      <c r="O32" s="9">
        <v>5501.2</v>
      </c>
      <c r="P32" s="9">
        <v>1</v>
      </c>
      <c r="Q32" s="13" t="str">
        <f>VLOOKUP(O32, '[3]لیست محصولات اردیبهشت ۱۴۰۳'!B:C,2,0)</f>
        <v>ورتکس | Vortex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9900000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9900000</v>
      </c>
      <c r="Y32" s="17"/>
      <c r="Z32" s="14">
        <f t="shared" si="4"/>
        <v>9900000</v>
      </c>
      <c r="AA32" s="18" t="s">
        <v>78</v>
      </c>
      <c r="AB32" s="13" t="s">
        <v>1164</v>
      </c>
      <c r="AC32" s="19" t="s">
        <v>1165</v>
      </c>
      <c r="AD32" s="20" t="s">
        <v>104</v>
      </c>
      <c r="AE32" s="19"/>
      <c r="AF32" s="21"/>
      <c r="AG32" s="22" t="str">
        <f t="shared" si="5"/>
        <v>TRUE</v>
      </c>
      <c r="AH32" s="23" t="str">
        <f t="shared" si="6"/>
        <v>تهران جردن - خیابان طاهری - کوچه ایثار - کوچه اطهری - پلاک ۱۴ - واحد ۹  - سید مصطفی مشکاتی 09122597418</v>
      </c>
    </row>
    <row r="33" spans="1:34" ht="22.35" customHeight="1">
      <c r="A33" s="7"/>
      <c r="B33" s="7"/>
      <c r="C33" s="7"/>
      <c r="D33" s="7"/>
      <c r="E33" s="7"/>
      <c r="F33" s="8"/>
      <c r="G33" s="9">
        <v>17</v>
      </c>
      <c r="H33" s="10">
        <v>272138786188</v>
      </c>
      <c r="I33" s="9" t="s">
        <v>1096</v>
      </c>
      <c r="J33" s="9"/>
      <c r="K33" s="11" t="str">
        <f t="shared" ca="1" si="0"/>
        <v/>
      </c>
      <c r="L33" s="12" t="s">
        <v>95</v>
      </c>
      <c r="M33" s="12" t="s">
        <v>494</v>
      </c>
      <c r="N33" s="12" t="s">
        <v>495</v>
      </c>
      <c r="O33" s="9">
        <v>5501.3</v>
      </c>
      <c r="P33" s="9">
        <v>1</v>
      </c>
      <c r="Q33" s="13" t="str">
        <f>VLOOKUP(O33, '[3]لیست محصولات اردیبهشت ۱۴۰۳'!B:C,2,0)</f>
        <v>ورتکس | Vortex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51200000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51200000</v>
      </c>
      <c r="Y33" s="17"/>
      <c r="Z33" s="14">
        <f t="shared" si="4"/>
        <v>51200000</v>
      </c>
      <c r="AA33" s="18" t="s">
        <v>78</v>
      </c>
      <c r="AB33" s="13" t="s">
        <v>1166</v>
      </c>
      <c r="AC33" s="19" t="s">
        <v>496</v>
      </c>
      <c r="AD33" s="20" t="s">
        <v>104</v>
      </c>
      <c r="AE33" s="19"/>
      <c r="AF33" s="21"/>
      <c r="AG33" s="22" t="str">
        <f t="shared" si="5"/>
        <v>TRUE</v>
      </c>
      <c r="AH33" s="23" t="str">
        <f t="shared" si="6"/>
        <v>تهران خیابان رسالت خیابان کرمان نبش کوچه صافی  کافه نان نونارد - سارا داسار 09126106448</v>
      </c>
    </row>
    <row r="34" spans="1:34" ht="22.35" customHeight="1">
      <c r="A34" s="7"/>
      <c r="B34" s="7"/>
      <c r="C34" s="7"/>
      <c r="D34" s="7"/>
      <c r="E34" s="7"/>
      <c r="F34" s="8"/>
      <c r="G34" s="149">
        <v>18</v>
      </c>
      <c r="H34" s="161">
        <v>272144233943</v>
      </c>
      <c r="I34" s="149" t="s">
        <v>1096</v>
      </c>
      <c r="J34" s="9"/>
      <c r="K34" s="11" t="str">
        <f t="shared" ca="1" si="0"/>
        <v/>
      </c>
      <c r="L34" s="159" t="s">
        <v>117</v>
      </c>
      <c r="M34" s="159" t="s">
        <v>118</v>
      </c>
      <c r="N34" s="159" t="s">
        <v>119</v>
      </c>
      <c r="O34" s="9">
        <v>1129.0999999999999</v>
      </c>
      <c r="P34" s="9">
        <v>2</v>
      </c>
      <c r="Q34" s="13" t="str">
        <f>VLOOKUP(O34, '[3]لیست محصولات اردیبهشت ۱۴۰۳'!B:C,2,0)</f>
        <v>جانسون | Janson</v>
      </c>
      <c r="R34" s="9"/>
      <c r="S34" s="12">
        <f>VLOOKUP(O34, '[3]لیست محصولات اردیبهشت ۱۴۰۳'!B:F,5,0)</f>
        <v>80</v>
      </c>
      <c r="T34" s="14">
        <f>VLOOKUP(O34, '[3]لیست محصولات اردیبهشت ۱۴۰۳'!B:G,6,0)</f>
        <v>9900000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19800000</v>
      </c>
      <c r="Y34" s="17"/>
      <c r="Z34" s="14">
        <f t="shared" si="4"/>
        <v>19800000</v>
      </c>
      <c r="AA34" s="151" t="s">
        <v>120</v>
      </c>
      <c r="AB34" s="153" t="s">
        <v>121</v>
      </c>
      <c r="AC34" s="155" t="s">
        <v>122</v>
      </c>
      <c r="AD34" s="157"/>
      <c r="AE34" s="19"/>
      <c r="AF34" s="21"/>
      <c r="AG34" s="22" t="str">
        <f t="shared" si="5"/>
        <v>TRUE</v>
      </c>
      <c r="AH34" s="23" t="str">
        <f t="shared" si="6"/>
        <v>گلستان گرگان - عدالت ۵۷، نبش جام جم۲ پیرو بیسترو - وحید عزیزی 09123693830</v>
      </c>
    </row>
    <row r="35" spans="1:34" ht="22.35" customHeight="1">
      <c r="A35" s="7"/>
      <c r="B35" s="7"/>
      <c r="C35" s="7"/>
      <c r="D35" s="7"/>
      <c r="E35" s="7"/>
      <c r="F35" s="8"/>
      <c r="G35" s="150"/>
      <c r="H35" s="162"/>
      <c r="I35" s="150"/>
      <c r="J35" s="9"/>
      <c r="K35" s="11" t="str">
        <f t="shared" ca="1" si="0"/>
        <v/>
      </c>
      <c r="L35" s="160"/>
      <c r="M35" s="160"/>
      <c r="N35" s="160"/>
      <c r="O35" s="9">
        <v>1125.0999999999999</v>
      </c>
      <c r="P35" s="9">
        <v>2</v>
      </c>
      <c r="Q35" s="13" t="str">
        <f>VLOOKUP(O35, '[3]لیست محصولات اردیبهشت ۱۴۰۳'!B:C,2,0)</f>
        <v>بنجامین دیانوس | Benjamin De Dianous</v>
      </c>
      <c r="R35" s="9"/>
      <c r="S35" s="12">
        <f>VLOOKUP(O35, '[3]لیست محصولات اردیبهشت ۱۴۰۳'!B:F,5,0)</f>
        <v>80</v>
      </c>
      <c r="T35" s="14">
        <f>VLOOKUP(O35, '[3]لیست محصولات اردیبهشت ۱۴۰۳'!B:G,6,0)</f>
        <v>11000000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22000000</v>
      </c>
      <c r="Y35" s="17"/>
      <c r="Z35" s="14">
        <f t="shared" si="4"/>
        <v>22000000</v>
      </c>
      <c r="AA35" s="152"/>
      <c r="AB35" s="154"/>
      <c r="AC35" s="156"/>
      <c r="AD35" s="158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49">
        <v>19</v>
      </c>
      <c r="H36" s="161">
        <v>272145084480</v>
      </c>
      <c r="I36" s="149" t="s">
        <v>1096</v>
      </c>
      <c r="J36" s="9"/>
      <c r="K36" s="11" t="str">
        <f t="shared" ca="1" si="0"/>
        <v/>
      </c>
      <c r="L36" s="159" t="s">
        <v>583</v>
      </c>
      <c r="M36" s="159" t="s">
        <v>584</v>
      </c>
      <c r="N36" s="159" t="s">
        <v>585</v>
      </c>
      <c r="O36" s="9">
        <v>5518.3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4000</v>
      </c>
      <c r="T36" s="14">
        <f>VLOOKUP(O36, '[3]لیست محصولات اردیبهشت ۱۴۰۳'!B:G,6,0)</f>
        <v>51600000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51600000</v>
      </c>
      <c r="Y36" s="17"/>
      <c r="Z36" s="14">
        <f t="shared" si="4"/>
        <v>51600000</v>
      </c>
      <c r="AA36" s="151" t="s">
        <v>249</v>
      </c>
      <c r="AB36" s="153" t="s">
        <v>586</v>
      </c>
      <c r="AC36" s="155" t="s">
        <v>587</v>
      </c>
      <c r="AD36" s="157"/>
      <c r="AE36" s="19"/>
      <c r="AF36" s="21"/>
      <c r="AG36" s="22" t="str">
        <f t="shared" si="5"/>
        <v>TRUE</v>
      </c>
      <c r="AH36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37" spans="1:34" ht="22.35" customHeight="1">
      <c r="A37" s="7"/>
      <c r="B37" s="7"/>
      <c r="C37" s="7"/>
      <c r="D37" s="7"/>
      <c r="E37" s="7"/>
      <c r="F37" s="8"/>
      <c r="G37" s="180"/>
      <c r="H37" s="181"/>
      <c r="I37" s="180"/>
      <c r="J37" s="9"/>
      <c r="K37" s="11" t="str">
        <f t="shared" ca="1" si="0"/>
        <v/>
      </c>
      <c r="L37" s="178"/>
      <c r="M37" s="178"/>
      <c r="N37" s="178"/>
      <c r="O37" s="9">
        <v>3325.1</v>
      </c>
      <c r="P37" s="9">
        <v>1</v>
      </c>
      <c r="Q37" s="13" t="str">
        <f>VLOOKUP(O37, '[3]لیست محصولات اردیبهشت ۱۴۰۳'!B:C,2,0)</f>
        <v>راتناگری | Ratnagiri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4250000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4250000</v>
      </c>
      <c r="Y37" s="17"/>
      <c r="Z37" s="14">
        <f t="shared" si="4"/>
        <v>4250000</v>
      </c>
      <c r="AA37" s="177"/>
      <c r="AB37" s="176"/>
      <c r="AC37" s="175"/>
      <c r="AD37" s="174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50"/>
      <c r="H38" s="162"/>
      <c r="I38" s="150"/>
      <c r="J38" s="9"/>
      <c r="K38" s="11" t="str">
        <f t="shared" ca="1" si="0"/>
        <v/>
      </c>
      <c r="L38" s="160"/>
      <c r="M38" s="160"/>
      <c r="N38" s="160"/>
      <c r="O38" s="9">
        <v>3326.1</v>
      </c>
      <c r="P38" s="9">
        <v>2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7500000</v>
      </c>
      <c r="Y38" s="17"/>
      <c r="Z38" s="14">
        <f t="shared" si="4"/>
        <v>7500000</v>
      </c>
      <c r="AA38" s="152"/>
      <c r="AB38" s="154"/>
      <c r="AC38" s="156"/>
      <c r="AD38" s="158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49">
        <v>20</v>
      </c>
      <c r="H39" s="161">
        <v>272145370590</v>
      </c>
      <c r="I39" s="149" t="s">
        <v>1096</v>
      </c>
      <c r="J39" s="9"/>
      <c r="K39" s="11" t="str">
        <f t="shared" ca="1" si="0"/>
        <v/>
      </c>
      <c r="L39" s="159" t="s">
        <v>1119</v>
      </c>
      <c r="M39" s="159" t="s">
        <v>1169</v>
      </c>
      <c r="N39" s="159" t="s">
        <v>1170</v>
      </c>
      <c r="O39" s="9">
        <v>5501.1</v>
      </c>
      <c r="P39" s="9">
        <v>1</v>
      </c>
      <c r="Q39" s="13" t="str">
        <f>VLOOKUP(O39, '[3]لیست محصولات اردیبهشت ۱۴۰۳'!B:C,2,0)</f>
        <v>ورتکس | Vortex</v>
      </c>
      <c r="R39" s="9"/>
      <c r="S39" s="12">
        <f>VLOOKUP(O39, '[3]لیست محصولات اردیبهشت ۱۴۰۳'!B:F,5,0)</f>
        <v>150</v>
      </c>
      <c r="T39" s="14">
        <f>VLOOKUP(O39, '[3]لیست محصولات اردیبهشت ۱۴۰۳'!B:G,6,0)</f>
        <v>2100000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2100000</v>
      </c>
      <c r="Y39" s="17"/>
      <c r="Z39" s="14">
        <f t="shared" si="4"/>
        <v>2100000</v>
      </c>
      <c r="AA39" s="151" t="s">
        <v>249</v>
      </c>
      <c r="AB39" s="153" t="s">
        <v>1171</v>
      </c>
      <c r="AC39" s="155" t="s">
        <v>1172</v>
      </c>
      <c r="AD39" s="157"/>
      <c r="AE39" s="19"/>
      <c r="AF39" s="21"/>
      <c r="AG39" s="22" t="str">
        <f t="shared" si="5"/>
        <v>TRUE</v>
      </c>
      <c r="AH39" s="23" t="str">
        <f t="shared" si="6"/>
        <v>اصفهان خیابان حکیم نظامی - خیابان نظر میانی - خیابان خورشید - پلاک ۹۱ کافه سولمیت - محمد امین بقائی 09358161036</v>
      </c>
    </row>
    <row r="40" spans="1:34" ht="22.35" customHeight="1">
      <c r="A40" s="7"/>
      <c r="B40" s="7"/>
      <c r="C40" s="7"/>
      <c r="D40" s="7"/>
      <c r="E40" s="7"/>
      <c r="F40" s="8"/>
      <c r="G40" s="180"/>
      <c r="H40" s="181"/>
      <c r="I40" s="180"/>
      <c r="J40" s="9"/>
      <c r="K40" s="11" t="str">
        <f t="shared" ca="1" si="0"/>
        <v/>
      </c>
      <c r="L40" s="178"/>
      <c r="M40" s="178"/>
      <c r="N40" s="178"/>
      <c r="O40" s="9">
        <v>5511.11</v>
      </c>
      <c r="P40" s="9">
        <v>1</v>
      </c>
      <c r="Q40" s="69" t="str">
        <f>VLOOKUP(O40, '[3]لیست محصولات اردیبهشت ۱۴۰۳'!B:C,2,0)</f>
        <v>هامبلا(رست دمی) | Hambella( Filter Roast)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2800000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2800000</v>
      </c>
      <c r="Y40" s="17"/>
      <c r="Z40" s="14">
        <f t="shared" si="4"/>
        <v>2800000</v>
      </c>
      <c r="AA40" s="177"/>
      <c r="AB40" s="176"/>
      <c r="AC40" s="175"/>
      <c r="AD40" s="174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50"/>
      <c r="H41" s="162"/>
      <c r="I41" s="150"/>
      <c r="J41" s="9"/>
      <c r="K41" s="11" t="str">
        <f t="shared" ca="1" si="0"/>
        <v/>
      </c>
      <c r="L41" s="160"/>
      <c r="M41" s="160"/>
      <c r="N41" s="160"/>
      <c r="O41" s="9">
        <v>5522.1</v>
      </c>
      <c r="P41" s="9">
        <v>1</v>
      </c>
      <c r="Q41" s="13" t="str">
        <f>VLOOKUP(O41, '[3]لیست محصولات اردیبهشت ۱۴۰۳'!B:C,2,0)</f>
        <v>تامارا | Tamara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2600000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2600000</v>
      </c>
      <c r="Y41" s="17"/>
      <c r="Z41" s="14">
        <f t="shared" si="4"/>
        <v>2600000</v>
      </c>
      <c r="AA41" s="152"/>
      <c r="AB41" s="154"/>
      <c r="AC41" s="156"/>
      <c r="AD41" s="158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49">
        <v>21</v>
      </c>
      <c r="H42" s="161">
        <v>272156151677</v>
      </c>
      <c r="I42" s="149" t="s">
        <v>1096</v>
      </c>
      <c r="J42" s="9"/>
      <c r="K42" s="11" t="str">
        <f t="shared" ca="1" si="0"/>
        <v/>
      </c>
      <c r="L42" s="159" t="s">
        <v>1191</v>
      </c>
      <c r="M42" s="159" t="s">
        <v>1192</v>
      </c>
      <c r="N42" s="159"/>
      <c r="O42" s="9">
        <v>3326.1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3750000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3750000</v>
      </c>
      <c r="Y42" s="17"/>
      <c r="Z42" s="14">
        <f t="shared" si="4"/>
        <v>3750000</v>
      </c>
      <c r="AA42" s="151" t="s">
        <v>78</v>
      </c>
      <c r="AB42" s="153" t="s">
        <v>1193</v>
      </c>
      <c r="AC42" s="155" t="s">
        <v>1194</v>
      </c>
      <c r="AD42" s="157" t="s">
        <v>104</v>
      </c>
      <c r="AE42" s="19"/>
      <c r="AF42" s="21"/>
      <c r="AG42" s="22" t="str">
        <f t="shared" si="5"/>
        <v>TRUE</v>
      </c>
      <c r="AH42" s="23" t="str">
        <f t="shared" si="6"/>
        <v>تهران شهرك غرب فاز ٣ مجتمع اپادانا واحد A10-3  - آرتاباز ملکشاهی 09121780647</v>
      </c>
    </row>
    <row r="43" spans="1:34" ht="22.35" customHeight="1">
      <c r="A43" s="7"/>
      <c r="B43" s="7"/>
      <c r="C43" s="7"/>
      <c r="D43" s="7"/>
      <c r="E43" s="7"/>
      <c r="F43" s="8"/>
      <c r="G43" s="150"/>
      <c r="H43" s="162"/>
      <c r="I43" s="150"/>
      <c r="J43" s="9"/>
      <c r="K43" s="11" t="str">
        <f t="shared" ca="1" si="0"/>
        <v/>
      </c>
      <c r="L43" s="160"/>
      <c r="M43" s="160"/>
      <c r="N43" s="160"/>
      <c r="O43" s="9">
        <v>5511.11</v>
      </c>
      <c r="P43" s="9">
        <v>1</v>
      </c>
      <c r="Q43" s="69" t="str">
        <f>VLOOKUP(O43, '[3]لیست محصولات اردیبهشت ۱۴۰۳'!B:C,2,0)</f>
        <v>هامبلا(رست دمی) | Hambella( Filter Roast)</v>
      </c>
      <c r="R43" s="9"/>
      <c r="S43" s="12">
        <f>VLOOKUP(O43, '[3]لیست محصولات اردیبهشت ۱۴۰۳'!B:F,5,0)</f>
        <v>150</v>
      </c>
      <c r="T43" s="14">
        <f>VLOOKUP(O43, '[3]لیست محصولات اردیبهشت ۱۴۰۳'!B:G,6,0)</f>
        <v>2800000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2800000</v>
      </c>
      <c r="Y43" s="17"/>
      <c r="Z43" s="14">
        <f t="shared" si="4"/>
        <v>2800000</v>
      </c>
      <c r="AA43" s="152"/>
      <c r="AB43" s="154"/>
      <c r="AC43" s="156"/>
      <c r="AD43" s="158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67">
        <v>22</v>
      </c>
      <c r="H44" s="169"/>
      <c r="I44" s="167" t="s">
        <v>1096</v>
      </c>
      <c r="J44" s="9"/>
      <c r="K44" s="11" t="str">
        <f t="shared" ca="1" si="0"/>
        <v/>
      </c>
      <c r="L44" s="159" t="s">
        <v>546</v>
      </c>
      <c r="M44" s="159" t="s">
        <v>547</v>
      </c>
      <c r="N44" s="159" t="s">
        <v>548</v>
      </c>
      <c r="O44" s="9">
        <v>5501.3</v>
      </c>
      <c r="P44" s="9">
        <v>2</v>
      </c>
      <c r="Q44" s="13" t="str">
        <f>VLOOKUP(O44, '[3]لیست محصولات اردیبهشت ۱۴۰۳'!B:C,2,0)</f>
        <v>ورتکس | Vortex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51200000</v>
      </c>
      <c r="U44" s="15"/>
      <c r="V44" s="16">
        <f t="shared" si="1"/>
        <v>0</v>
      </c>
      <c r="W44" s="12">
        <f t="shared" si="2"/>
        <v>2</v>
      </c>
      <c r="X44" s="14">
        <f t="shared" si="3"/>
        <v>102400000</v>
      </c>
      <c r="Y44" s="17"/>
      <c r="Z44" s="14">
        <f t="shared" si="4"/>
        <v>102400000</v>
      </c>
      <c r="AA44" s="151" t="s">
        <v>78</v>
      </c>
      <c r="AB44" s="153" t="s">
        <v>70</v>
      </c>
      <c r="AC44" s="155" t="s">
        <v>549</v>
      </c>
      <c r="AD44" s="157"/>
      <c r="AE44" s="19"/>
      <c r="AF44" s="21"/>
      <c r="AG44" s="22" t="str">
        <f t="shared" si="5"/>
        <v>TRUE</v>
      </c>
      <c r="AH44" s="23" t="str">
        <f t="shared" si="6"/>
        <v>تهران - کافه آرمه - اردوان یوسفی 09124047817</v>
      </c>
    </row>
    <row r="45" spans="1:34" ht="22.35" customHeight="1">
      <c r="A45" s="7"/>
      <c r="B45" s="7"/>
      <c r="C45" s="7"/>
      <c r="D45" s="7"/>
      <c r="E45" s="7"/>
      <c r="F45" s="8"/>
      <c r="G45" s="168"/>
      <c r="H45" s="170"/>
      <c r="I45" s="168"/>
      <c r="J45" s="9"/>
      <c r="K45" s="11" t="str">
        <f t="shared" ca="1" si="0"/>
        <v/>
      </c>
      <c r="L45" s="160"/>
      <c r="M45" s="160"/>
      <c r="N45" s="160"/>
      <c r="O45" s="9">
        <v>5501.2</v>
      </c>
      <c r="P45" s="9">
        <v>2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9900000</v>
      </c>
      <c r="U45" s="26"/>
      <c r="V45" s="16">
        <f t="shared" si="1"/>
        <v>0</v>
      </c>
      <c r="W45" s="12">
        <f t="shared" si="2"/>
        <v>2</v>
      </c>
      <c r="X45" s="14">
        <f t="shared" si="3"/>
        <v>19800000</v>
      </c>
      <c r="Y45" s="17"/>
      <c r="Z45" s="14">
        <f t="shared" si="4"/>
        <v>19800000</v>
      </c>
      <c r="AA45" s="152"/>
      <c r="AB45" s="154"/>
      <c r="AC45" s="156"/>
      <c r="AD45" s="158"/>
      <c r="AE45" s="68" t="s">
        <v>1195</v>
      </c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23</v>
      </c>
      <c r="H46" s="10">
        <v>272173432287</v>
      </c>
      <c r="I46" s="9" t="s">
        <v>1096</v>
      </c>
      <c r="J46" s="9"/>
      <c r="K46" s="11" t="str">
        <f t="shared" ca="1" si="0"/>
        <v/>
      </c>
      <c r="L46" s="12" t="s">
        <v>563</v>
      </c>
      <c r="M46" s="12" t="s">
        <v>1198</v>
      </c>
      <c r="N46" s="12" t="s">
        <v>1199</v>
      </c>
      <c r="O46" s="9">
        <v>3325.2</v>
      </c>
      <c r="P46" s="9">
        <v>1</v>
      </c>
      <c r="Q46" s="13" t="str">
        <f>VLOOKUP(O46, '[3]لیست محصولات اردیبهشت ۱۴۰۳'!B:C,2,0)</f>
        <v>راتناگری | Ratnagiri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20700000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20700000</v>
      </c>
      <c r="Y46" s="17"/>
      <c r="Z46" s="14">
        <f t="shared" si="4"/>
        <v>20700000</v>
      </c>
      <c r="AA46" s="18" t="s">
        <v>78</v>
      </c>
      <c r="AB46" s="13" t="s">
        <v>1200</v>
      </c>
      <c r="AC46" s="19" t="s">
        <v>1201</v>
      </c>
      <c r="AD46" s="20" t="s">
        <v>104</v>
      </c>
      <c r="AE46" s="19"/>
      <c r="AF46" s="21"/>
      <c r="AG46" s="22" t="str">
        <f t="shared" si="5"/>
        <v>TRUE</v>
      </c>
      <c r="AH46" s="23" t="str">
        <f t="shared" si="6"/>
        <v>تهران میدان هفت تیر . خ مفتح جنوبی . خ ورکش . نبش کوچه سیاسی پ ۱۷.۷ کافه راب - اشکان رستمی 09384346362</v>
      </c>
    </row>
    <row r="47" spans="1:34" ht="22.35" customHeight="1">
      <c r="A47" s="7"/>
      <c r="B47" s="7"/>
      <c r="C47" s="7"/>
      <c r="D47" s="7"/>
      <c r="E47" s="7"/>
      <c r="F47" s="8"/>
      <c r="G47" s="9">
        <v>24</v>
      </c>
      <c r="H47" s="10">
        <v>272215226280</v>
      </c>
      <c r="I47" s="9" t="s">
        <v>1096</v>
      </c>
      <c r="J47" s="9"/>
      <c r="K47" s="11" t="str">
        <f t="shared" ca="1" si="0"/>
        <v/>
      </c>
      <c r="L47" s="12" t="s">
        <v>664</v>
      </c>
      <c r="M47" s="12" t="s">
        <v>1210</v>
      </c>
      <c r="N47" s="12"/>
      <c r="O47" s="9">
        <v>5501.1</v>
      </c>
      <c r="P47" s="9">
        <v>1</v>
      </c>
      <c r="Q47" s="13" t="str">
        <f>VLOOKUP(O47, '[3]لیست محصولات اردیبهشت ۱۴۰۳'!B:C,2,0)</f>
        <v>ورتکس | Vortex</v>
      </c>
      <c r="R47" s="9" t="s">
        <v>404</v>
      </c>
      <c r="S47" s="12">
        <f>VLOOKUP(O47, '[3]لیست محصولات اردیبهشت ۱۴۰۳'!B:F,5,0)</f>
        <v>150</v>
      </c>
      <c r="T47" s="14">
        <f>VLOOKUP(O47, '[3]لیست محصولات اردیبهشت ۱۴۰۳'!B:G,6,0)</f>
        <v>2100000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2100000</v>
      </c>
      <c r="Y47" s="17"/>
      <c r="Z47" s="14">
        <f t="shared" si="4"/>
        <v>2100000</v>
      </c>
      <c r="AA47" s="18" t="s">
        <v>78</v>
      </c>
      <c r="AB47" s="13" t="s">
        <v>1211</v>
      </c>
      <c r="AC47" s="19" t="s">
        <v>1212</v>
      </c>
      <c r="AD47" s="20"/>
      <c r="AE47" s="68" t="s">
        <v>1222</v>
      </c>
      <c r="AF47" s="21"/>
      <c r="AG47" s="22" t="str">
        <f t="shared" si="5"/>
        <v>TRUE</v>
      </c>
      <c r="AH47" s="23" t="str">
        <f t="shared" si="6"/>
        <v>تهران ونک، خیابان ملاصدرا، خیابان پردیس، پلاک ۴، واحد ۲۶  - هومن مهدوی 09128810933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67">
        <v>25</v>
      </c>
      <c r="H48" s="169"/>
      <c r="I48" s="167" t="s">
        <v>1096</v>
      </c>
      <c r="J48" s="9"/>
      <c r="K48" s="11" t="str">
        <f t="shared" ca="1" si="0"/>
        <v/>
      </c>
      <c r="L48" s="159" t="s">
        <v>99</v>
      </c>
      <c r="M48" s="159" t="s">
        <v>244</v>
      </c>
      <c r="N48" s="159" t="s">
        <v>1219</v>
      </c>
      <c r="O48" s="9">
        <v>5501.2</v>
      </c>
      <c r="P48" s="9">
        <v>6</v>
      </c>
      <c r="Q48" s="13" t="str">
        <f>VLOOKUP(O48, '[3]لیست محصولات اردیبهشت ۱۴۰۳'!B:C,2,0)</f>
        <v>ورتکس | Vortex</v>
      </c>
      <c r="R48" s="9"/>
      <c r="S48" s="12">
        <f>VLOOKUP(O48, '[3]لیست محصولات اردیبهشت ۱۴۰۳'!B:F,5,0)</f>
        <v>750</v>
      </c>
      <c r="T48" s="14">
        <f>VLOOKUP(O48, '[3]لیست محصولات اردیبهشت ۱۴۰۳'!B:G,6,0)</f>
        <v>9900000</v>
      </c>
      <c r="U48" s="15"/>
      <c r="V48" s="16">
        <f t="shared" si="1"/>
        <v>0</v>
      </c>
      <c r="W48" s="12">
        <f t="shared" si="2"/>
        <v>6</v>
      </c>
      <c r="X48" s="14">
        <f t="shared" si="3"/>
        <v>59400000</v>
      </c>
      <c r="Y48" s="17"/>
      <c r="Z48" s="14">
        <f t="shared" si="4"/>
        <v>59400000</v>
      </c>
      <c r="AA48" s="151" t="s">
        <v>78</v>
      </c>
      <c r="AB48" s="153" t="s">
        <v>70</v>
      </c>
      <c r="AC48" s="155" t="s">
        <v>246</v>
      </c>
      <c r="AD48" s="157"/>
      <c r="AE48" s="182" t="s">
        <v>1220</v>
      </c>
      <c r="AF48" s="21"/>
      <c r="AG48" s="22" t="str">
        <f t="shared" si="5"/>
        <v>TRUE</v>
      </c>
      <c r="AH48" s="23" t="str">
        <f t="shared" si="6"/>
        <v>تهران - کافه ویوولانژ - مهدی مولایی 09197844409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68"/>
      <c r="H49" s="170"/>
      <c r="I49" s="168"/>
      <c r="J49" s="9"/>
      <c r="K49" s="11" t="str">
        <f t="shared" ca="1" si="0"/>
        <v/>
      </c>
      <c r="L49" s="160"/>
      <c r="M49" s="160"/>
      <c r="N49" s="160"/>
      <c r="O49" s="9">
        <v>5511.3</v>
      </c>
      <c r="P49" s="9">
        <v>1</v>
      </c>
      <c r="Q49" s="13" t="str">
        <f>VLOOKUP(O49, '[3]لیست محصولات اردیبهشت ۱۴۰۳'!B:C,2,0)</f>
        <v>هامبلا | Hambella</v>
      </c>
      <c r="R49" s="9"/>
      <c r="S49" s="12">
        <f>VLOOKUP(O49, '[3]لیست محصولات اردیبهشت ۱۴۰۳'!B:F,5,0)</f>
        <v>4000</v>
      </c>
      <c r="T49" s="14">
        <f>VLOOKUP(O49, '[3]لیست محصولات اردیبهشت ۱۴۰۳'!B:G,6,0)</f>
        <v>69600000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69600000</v>
      </c>
      <c r="Y49" s="17"/>
      <c r="Z49" s="14">
        <f t="shared" si="4"/>
        <v>69600000</v>
      </c>
      <c r="AA49" s="152"/>
      <c r="AB49" s="154"/>
      <c r="AC49" s="156"/>
      <c r="AD49" s="158"/>
      <c r="AE49" s="183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18</v>
      </c>
      <c r="AI240" s="56">
        <f t="shared" si="19"/>
        <v>0</v>
      </c>
      <c r="AJ240" s="57">
        <f>AH240-AI240</f>
        <v>18</v>
      </c>
      <c r="AK240" s="58">
        <f t="shared" si="23"/>
        <v>2.7</v>
      </c>
      <c r="AL240" s="59">
        <f>AO240+AQ240-[2]Sheet1!$AH241</f>
        <v>0</v>
      </c>
      <c r="AM240" s="59">
        <f t="shared" si="25"/>
        <v>-18</v>
      </c>
      <c r="AN240" s="58">
        <f t="shared" si="21"/>
        <v>0</v>
      </c>
      <c r="AO240" s="59"/>
      <c r="AP240" s="58">
        <f t="shared" si="22"/>
        <v>-2.7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11</v>
      </c>
      <c r="AI241" s="56">
        <f t="shared" si="19"/>
        <v>0</v>
      </c>
      <c r="AJ241" s="57">
        <f t="shared" ref="AJ241:AJ264" si="27">AH241-AI241</f>
        <v>11</v>
      </c>
      <c r="AK241" s="58">
        <f>AH241*AG241/1000</f>
        <v>8.25</v>
      </c>
      <c r="AL241" s="59">
        <f>AO241+AQ241-[2]Sheet1!$AH242</f>
        <v>0</v>
      </c>
      <c r="AM241" s="59">
        <f t="shared" si="25"/>
        <v>-11</v>
      </c>
      <c r="AN241" s="58">
        <f t="shared" si="21"/>
        <v>0</v>
      </c>
      <c r="AO241" s="59"/>
      <c r="AP241" s="58">
        <f t="shared" si="22"/>
        <v>-8.25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14</v>
      </c>
      <c r="AI242" s="56">
        <f t="shared" si="19"/>
        <v>0</v>
      </c>
      <c r="AJ242" s="57">
        <f t="shared" si="27"/>
        <v>14</v>
      </c>
      <c r="AK242" s="58">
        <f t="shared" ref="AK242:AK267" si="28">AH242*AG242/1000</f>
        <v>56</v>
      </c>
      <c r="AL242" s="59">
        <f>AO242+AQ242-[2]Sheet1!$AH243</f>
        <v>0</v>
      </c>
      <c r="AM242" s="59">
        <f t="shared" si="25"/>
        <v>-14</v>
      </c>
      <c r="AN242" s="58">
        <f t="shared" si="21"/>
        <v>0</v>
      </c>
      <c r="AO242" s="59"/>
      <c r="AP242" s="58">
        <f t="shared" si="22"/>
        <v>-56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3</v>
      </c>
      <c r="AI253" s="56">
        <f t="shared" si="19"/>
        <v>0</v>
      </c>
      <c r="AJ253" s="57">
        <f t="shared" si="27"/>
        <v>3</v>
      </c>
      <c r="AK253" s="58">
        <f t="shared" si="28"/>
        <v>0.45</v>
      </c>
      <c r="AL253" s="59">
        <f>AO253+AQ253-[2]Sheet1!$AH254</f>
        <v>0</v>
      </c>
      <c r="AM253" s="59">
        <f t="shared" si="25"/>
        <v>-3</v>
      </c>
      <c r="AN253" s="58">
        <f t="shared" si="21"/>
        <v>0</v>
      </c>
      <c r="AO253" s="59"/>
      <c r="AP253" s="58">
        <f t="shared" si="22"/>
        <v>-0.45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5</v>
      </c>
      <c r="AI261" s="56">
        <f t="shared" si="19"/>
        <v>0</v>
      </c>
      <c r="AJ261" s="57">
        <f t="shared" si="27"/>
        <v>5</v>
      </c>
      <c r="AK261" s="58">
        <f t="shared" si="28"/>
        <v>20</v>
      </c>
      <c r="AL261" s="59">
        <f>AO261+AQ261-[2]Sheet1!$AH262</f>
        <v>0</v>
      </c>
      <c r="AM261" s="59">
        <f t="shared" si="25"/>
        <v>-5</v>
      </c>
      <c r="AN261" s="58">
        <f t="shared" si="21"/>
        <v>0</v>
      </c>
      <c r="AO261" s="59"/>
      <c r="AP261" s="58">
        <f t="shared" si="22"/>
        <v>-20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77">
    <mergeCell ref="G44:G45"/>
    <mergeCell ref="AD44:AD45"/>
    <mergeCell ref="AC44:AC45"/>
    <mergeCell ref="AB44:AB45"/>
    <mergeCell ref="AA44:AA45"/>
    <mergeCell ref="N44:N45"/>
    <mergeCell ref="M44:M45"/>
    <mergeCell ref="L44:L45"/>
    <mergeCell ref="I44:I45"/>
    <mergeCell ref="H44:H45"/>
    <mergeCell ref="G42:G43"/>
    <mergeCell ref="AB42:AB43"/>
    <mergeCell ref="AA42:AA43"/>
    <mergeCell ref="AC42:AC43"/>
    <mergeCell ref="AD42:AD43"/>
    <mergeCell ref="N42:N43"/>
    <mergeCell ref="M42:M43"/>
    <mergeCell ref="L42:L43"/>
    <mergeCell ref="I42:I43"/>
    <mergeCell ref="H42:H43"/>
    <mergeCell ref="G39:G41"/>
    <mergeCell ref="AD39:AD41"/>
    <mergeCell ref="AC39:AC41"/>
    <mergeCell ref="AB39:AB41"/>
    <mergeCell ref="AA39:AA41"/>
    <mergeCell ref="N39:N41"/>
    <mergeCell ref="M39:M41"/>
    <mergeCell ref="L39:L41"/>
    <mergeCell ref="I39:I41"/>
    <mergeCell ref="H39:H41"/>
    <mergeCell ref="G36:G38"/>
    <mergeCell ref="AD36:AD38"/>
    <mergeCell ref="AC36:AC38"/>
    <mergeCell ref="AB36:AB38"/>
    <mergeCell ref="AA36:AA38"/>
    <mergeCell ref="N36:N38"/>
    <mergeCell ref="M36:M38"/>
    <mergeCell ref="L36:L38"/>
    <mergeCell ref="I36:I38"/>
    <mergeCell ref="H36:H38"/>
    <mergeCell ref="G34:G35"/>
    <mergeCell ref="AD34:AD35"/>
    <mergeCell ref="AC34:AC35"/>
    <mergeCell ref="AB34:AB35"/>
    <mergeCell ref="AA34:AA35"/>
    <mergeCell ref="N34:N35"/>
    <mergeCell ref="M34:M35"/>
    <mergeCell ref="L34:L35"/>
    <mergeCell ref="I34:I35"/>
    <mergeCell ref="H34:H35"/>
    <mergeCell ref="G30:G31"/>
    <mergeCell ref="AE30:AE31"/>
    <mergeCell ref="AD30:AD31"/>
    <mergeCell ref="AC30:AC31"/>
    <mergeCell ref="AB30:AB31"/>
    <mergeCell ref="AA30:AA31"/>
    <mergeCell ref="N30:N31"/>
    <mergeCell ref="M30:M31"/>
    <mergeCell ref="L30:L31"/>
    <mergeCell ref="I30:I31"/>
    <mergeCell ref="H30:H31"/>
    <mergeCell ref="G27:G29"/>
    <mergeCell ref="AD27:AD29"/>
    <mergeCell ref="AC27:AC29"/>
    <mergeCell ref="AB27:AB29"/>
    <mergeCell ref="AA27:AA29"/>
    <mergeCell ref="N27:N29"/>
    <mergeCell ref="M27:M29"/>
    <mergeCell ref="L27:L29"/>
    <mergeCell ref="I27:I29"/>
    <mergeCell ref="H27:H29"/>
    <mergeCell ref="G24:G25"/>
    <mergeCell ref="AE24:AE25"/>
    <mergeCell ref="AC24:AC25"/>
    <mergeCell ref="AD24:AD25"/>
    <mergeCell ref="AB24:AB25"/>
    <mergeCell ref="AA24:AA25"/>
    <mergeCell ref="N24:N25"/>
    <mergeCell ref="M24:M25"/>
    <mergeCell ref="L24:L25"/>
    <mergeCell ref="I24:I25"/>
    <mergeCell ref="H24:H25"/>
    <mergeCell ref="G21:G23"/>
    <mergeCell ref="AB21:AB23"/>
    <mergeCell ref="AA21:AA23"/>
    <mergeCell ref="AC21:AC23"/>
    <mergeCell ref="AD21:AD23"/>
    <mergeCell ref="N21:N23"/>
    <mergeCell ref="M21:M23"/>
    <mergeCell ref="L21:L23"/>
    <mergeCell ref="I21:I23"/>
    <mergeCell ref="H21:H23"/>
    <mergeCell ref="M19:M20"/>
    <mergeCell ref="L19:L20"/>
    <mergeCell ref="I19:I20"/>
    <mergeCell ref="H19:H20"/>
    <mergeCell ref="G19:G20"/>
    <mergeCell ref="AB19:AB20"/>
    <mergeCell ref="AA19:AA20"/>
    <mergeCell ref="AC19:AC20"/>
    <mergeCell ref="AD19:AD20"/>
    <mergeCell ref="N19:N20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AD8:AD9"/>
    <mergeCell ref="AC8:AC9"/>
    <mergeCell ref="AB8:AB9"/>
    <mergeCell ref="AA8:AA9"/>
    <mergeCell ref="G10:G13"/>
    <mergeCell ref="H10:H13"/>
    <mergeCell ref="I10:I13"/>
    <mergeCell ref="L10:L13"/>
    <mergeCell ref="M10:M13"/>
    <mergeCell ref="N10:N13"/>
    <mergeCell ref="AD10:AD13"/>
    <mergeCell ref="AC10:AC13"/>
    <mergeCell ref="AB10:AB13"/>
    <mergeCell ref="AA10:AA13"/>
    <mergeCell ref="N8:N9"/>
    <mergeCell ref="M8:M9"/>
    <mergeCell ref="L8:L9"/>
    <mergeCell ref="I8:I9"/>
    <mergeCell ref="H8:H9"/>
    <mergeCell ref="G8:G9"/>
    <mergeCell ref="AD6:AD7"/>
    <mergeCell ref="AC2:AC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AD2:AD4"/>
    <mergeCell ref="AB2:AB4"/>
    <mergeCell ref="G6:G7"/>
    <mergeCell ref="N6:N7"/>
    <mergeCell ref="M6:M7"/>
    <mergeCell ref="L6:L7"/>
    <mergeCell ref="I6:I7"/>
    <mergeCell ref="H6:H7"/>
    <mergeCell ref="AA2:AA4"/>
    <mergeCell ref="AB6:AB7"/>
    <mergeCell ref="AA6:AA7"/>
    <mergeCell ref="AC6:AC7"/>
    <mergeCell ref="AE48:AE49"/>
    <mergeCell ref="N48:N49"/>
    <mergeCell ref="M48:M49"/>
    <mergeCell ref="L48:L49"/>
    <mergeCell ref="I48:I49"/>
    <mergeCell ref="H48:H49"/>
    <mergeCell ref="G48:G49"/>
    <mergeCell ref="AD48:AD49"/>
    <mergeCell ref="AC48:AC49"/>
    <mergeCell ref="AB48:AB49"/>
    <mergeCell ref="AA48:AA49"/>
  </mergeCells>
  <conditionalFormatting sqref="G2:J2 AD2 Z2:Z200 J3:J200 AD5:AD6 AD8 AD10 G14:I14 AD14 G16:I16 AD16 G18:I19 AD18:AD19 G21:I21 AD21 G24:I24 AD24 G26:I27 AD26:AD27 G30:I30 AD30 G32:I34 AD32:AD34 G36:I36 AD36 G39:I39 AD39 G42:I42 AD42 G44:I44 AD44 G46:I48 AD46:AD48 G50:I200 AD50:AD200">
    <cfRule type="expression" dxfId="134" priority="63">
      <formula>$A2</formula>
    </cfRule>
    <cfRule type="expression" dxfId="133" priority="65">
      <formula>$E2</formula>
    </cfRule>
  </conditionalFormatting>
  <conditionalFormatting sqref="G2:AF2 J3:J200 Q3:Z200 AA5:AF6 AA8:AF8 AA10:AF10 G14:I14 AA14:AF14 G16:I16 AA16:AF16 G18:I19 AA18:AF19 G21:I21 AA21:AF21 G24:I24 AA24:AF24 G26:I27 AA26:AF27 G30:I30 AA30:AF30 G32:I34 AA32:AF34 G36:I36 AA36:AF36 G39:I39 AA39:AF39 G42:I42 AA42:AF42 G44:I44 AA44:AF44 G46:I48 AA46:AF48 G50:I200 AA50:AF200 AE3:AF4 K3:K13 O3:P13 AC4 H4:H6 AE7:AF7 H8 AE9:AF9 H10 AE11:AF13 K14:P14 K15 O15:P15 AE15:AF15 K16:P16 K17 O17:P17 AE17:AF17 K18:P19 K20 O20:P20 AE20:AF20 K21:P21 K22:K23 O22:P23 AE22:AF23 K24:P24 K25 O25:P25 AF25 K26:P27 K28:K29 O28:P29 AE28:AF29 K30:P30 K31 O31:P31 AF31 K32:P34 K35 O35:P35 AE35:AF35 K36:P36 K37:K38 O37:P38 AE37:AF38 K39:P39 K40:K41 O40:P41 AE40:AF41 K42:P42 K43 O43:P43 AE43:AF43 K44:P44 K45 O45:P45 AE45:AF45 K46:P48 K49 O49:P49 AF49 K50:P200">
    <cfRule type="expression" dxfId="132" priority="64">
      <formula>$C2</formula>
    </cfRule>
  </conditionalFormatting>
  <conditionalFormatting sqref="W2:W200">
    <cfRule type="expression" dxfId="13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{CDF58EBA-632E-4324-A1A1-88C457B565D0}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{E4EB576D-164E-41DA-9356-3A7E4F4FDA81}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{476C09EE-C03E-4BB7-A23F-7571CE582AF3}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{437CC698-9C8F-4540-9D38-5DACBC2FB53B}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{37C01D62-A498-4298-85F6-9DBF41EECDEE}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{8E22698E-07BB-423A-A8C1-1A199E770401}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{56803867-0C3B-4596-BFCE-1AB5CED54F20}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{19985F8E-7859-4D20-B0FD-963C3F0E8161}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{99411780-2D67-4C8F-BDEA-34DBB954CC37}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{B9D7FD8C-A35A-4B0F-9EC1-B3C3F8788B6B}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{D3C7433B-3108-4A8A-8BC9-8766637BCA15}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{0D545031-E031-4131-9A41-50D335F35720}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{E8EB6B41-48EF-47DC-8C76-598C1C3A3152}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{25CBDDF2-4D24-4987-894A-4555092A9127}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{1A12BE8E-43A1-4455-91FD-B7464D1620FE}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{BFD5041E-9508-451F-BBFC-254D8440BC62}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{050EECEE-1FAB-4857-94C4-B2D87F84146B}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{79A7F718-F6C3-406D-81FC-2AAE13E892E7}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{A65FEAB0-E1FF-4CAC-BB4F-E1E89AD1F67A}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{99214B0C-2719-4846-B7C5-1EC7B2B8FADB}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{A1E6E4D4-3F04-428E-AABC-A48D501966C1}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{9438E742-DBAF-4C93-A100-BF96A203136A}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{11E6A62B-6BB2-411C-AEBC-C09FABE54339}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{37CED4B9-3F2F-4E09-A236-FF03D530C2CE}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{090C6F17-98E8-4DE9-BEDF-7000303EC546}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{E8621347-0FDA-44A9-BA56-728E09E93895}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{47BDBBBC-6E09-4CD5-81C1-D0E444D0ACA4}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{8EE1F51F-CD21-4E31-AF0D-359264CB8740}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{3EF71AB2-8994-42B2-BE7F-2AD4A66C8C3F}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{98F7B521-D752-418F-A066-A1A8D4D71F95}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{09B0C47A-117A-427A-8AA9-E32DFEB40F87}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{850A2F3B-1C40-4D39-871D-DF97375C1623}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{52ED3C2F-F9B7-4A93-820B-951E3CA45856}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{D3755043-B032-45AE-9118-6AB49B77B96A}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{D5DF9714-13B3-4AFD-AD9D-BDD697C2AE57}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{D02DE757-EB1B-44C1-9463-86F9448A6D04}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{A12E4B50-12AB-41A0-8E41-3F894F839A1B}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{532037FE-3923-4A21-9323-2FAC04373183}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{BF24D525-632E-4010-9772-08D13F681681}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{975FBA74-6BB1-4EF3-9FB1-A1372B7EFCB0}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{6C6A0B36-D696-44C6-A640-C7F400130915}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{F11A88A5-B3CE-42CD-99EA-BCD69EB4545C}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{CFF3DBE1-B753-4F26-ADCD-34FEFA050FA3}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{A8CF391B-25A0-489E-80C8-901DD625B9B6}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{98B2E4B7-2579-4E66-B1BA-1E1C17FBEE4E}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{726687B7-B798-4155-8B92-25B202CA6E27}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{41B94E89-09DB-4619-9722-FFFC49960166}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{A8D03F7C-8C82-465A-A913-55E7729D1301}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{D27E583B-66A8-4D6A-82A0-9744B4CF479F}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{3C51B45D-9D5E-41FE-9EB0-D3F791225F56}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{0340D029-4D8F-45F8-BC5D-7B2FC679598D}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{A33055CC-E863-45CA-9810-C5CDA417C941}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{A31E006D-62A5-4E94-A472-67D6072C2530}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{C850FCE0-D215-4013-8AA3-E33C03326C02}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{9C12CA4A-FC6E-4C9B-9DBD-7190617EFD2A}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{F314470F-EC55-40F5-828D-59DA923CC656}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{56DDC0BE-C4C2-42AD-B925-F01CCC0834E6}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{965A1ECF-3BB9-4807-A422-E1D174F19D66}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{A9887C87-6FA0-4135-8380-36E5F92BD11A}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{E4C3380A-D18C-49D2-84E4-260595994ABD}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{8B6361A0-CEDE-49E2-9953-E571F02BA8C3}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F58EBA-632E-4324-A1A1-88C457B565D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4EB576D-164E-41DA-9356-3A7E4F4FDA8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76C09EE-C03E-4BB7-A23F-7571CE582AF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37CC698-9C8F-4540-9D38-5DACBC2FB53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7C01D62-A498-4298-85F6-9DBF41EECDE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E22698E-07BB-423A-A8C1-1A199E77040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6803867-0C3B-4596-BFCE-1AB5CED54F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9985F8E-7859-4D20-B0FD-963C3F0E816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9411780-2D67-4C8F-BDEA-34DBB954CC3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9D7FD8C-A35A-4B0F-9EC1-B3C3F8788B6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3C7433B-3108-4A8A-8BC9-8766637BCA1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D545031-E031-4131-9A41-50D335F3572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8EB6B41-48EF-47DC-8C76-598C1C3A315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5CBDDF2-4D24-4987-894A-4555092A912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A12BE8E-43A1-4455-91FD-B7464D1620F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FD5041E-9508-451F-BBFC-254D8440BC6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50EECEE-1FAB-4857-94C4-B2D87F84146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9A7F718-F6C3-406D-81FC-2AAE13E892E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65FEAB0-E1FF-4CAC-BB4F-E1E89AD1F67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9214B0C-2719-4846-B7C5-1EC7B2B8FAD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1E6E4D4-3F04-428E-AABC-A48D501966C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438E742-DBAF-4C93-A100-BF96A203136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1E6A62B-6BB2-411C-AEBC-C09FABE5433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7CED4B9-3F2F-4E09-A236-FF03D530C2C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90C6F17-98E8-4DE9-BEDF-7000303EC54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8621347-0FDA-44A9-BA56-728E09E9389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7BDBBBC-6E09-4CD5-81C1-D0E444D0ACA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EE1F51F-CD21-4E31-AF0D-359264CB874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EF71AB2-8994-42B2-BE7F-2AD4A66C8C3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8F7B521-D752-418F-A066-A1A8D4D71F9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9B0C47A-117A-427A-8AA9-E32DFEB40F8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50A2F3B-1C40-4D39-871D-DF97375C162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2ED3C2F-F9B7-4A93-820B-951E3CA4585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3755043-B032-45AE-9118-6AB49B77B96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5DF9714-13B3-4AFD-AD9D-BDD697C2AE5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02DE757-EB1B-44C1-9463-86F9448A6D0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12E4B50-12AB-41A0-8E41-3F894F839A1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32037FE-3923-4A21-9323-2FAC0437318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F24D525-632E-4010-9772-08D13F68168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75FBA74-6BB1-4EF3-9FB1-A1372B7EFCB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C6A0B36-D696-44C6-A640-C7F40013091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11A88A5-B3CE-42CD-99EA-BCD69EB4545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FF3DBE1-B753-4F26-ADCD-34FEFA050FA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8CF391B-25A0-489E-80C8-901DD625B9B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8B2E4B7-2579-4E66-B1BA-1E1C17FBEE4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26687B7-B798-4155-8B92-25B202CA6E2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1B94E89-09DB-4619-9722-FFFC4996016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8D03F7C-8C82-465A-A913-55E7729D130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27E583B-66A8-4D6A-82A0-9744B4CF479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C51B45D-9D5E-41FE-9EB0-D3F791225F5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340D029-4D8F-45F8-BC5D-7B2FC679598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33055CC-E863-45CA-9810-C5CDA417C94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31E006D-62A5-4E94-A472-67D6072C253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850FCE0-D215-4013-8AA3-E33C03326C0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9C12CA4A-FC6E-4C9B-9DBD-7190617EFD2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314470F-EC55-40F5-828D-59DA923CC65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6DDC0BE-C4C2-42AD-B925-F01CCC0834E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65A1ECF-3BB9-4807-A422-E1D174F19D6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9887C87-6FA0-4135-8380-36E5F92BD11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4C3380A-D18C-49D2-84E4-260595994AB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B6361A0-CEDE-49E2-9953-E571F02BA8C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23DE-FA01-4549-AC66-1D89E84F52A8}">
  <dimension ref="A1:AR267"/>
  <sheetViews>
    <sheetView rightToLeft="1" topLeftCell="L19" zoomScale="70" zoomScaleNormal="70" workbookViewId="0">
      <selection activeCell="N32" sqref="N32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74.44140625" style="24" bestFit="1" customWidth="1"/>
    <col min="29" max="29" width="15.77734375" style="31" bestFit="1" customWidth="1"/>
    <col min="30" max="30" width="13.6640625" style="32" bestFit="1" customWidth="1"/>
    <col min="31" max="31" width="46.33203125" style="24" bestFit="1" customWidth="1"/>
    <col min="32" max="32" width="28.33203125" style="24" bestFit="1" customWidth="1"/>
    <col min="33" max="33" width="13.5546875" style="24" bestFit="1" customWidth="1"/>
    <col min="34" max="34" width="104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272127915145</v>
      </c>
      <c r="I2" s="9" t="s">
        <v>1096</v>
      </c>
      <c r="J2" s="9"/>
      <c r="K2" s="11" t="str">
        <f t="shared" ref="K2:K65" ca="1" si="0">IF(C2, TODAY(), "" )</f>
        <v/>
      </c>
      <c r="L2" s="12" t="s">
        <v>1143</v>
      </c>
      <c r="M2" s="12" t="s">
        <v>1144</v>
      </c>
      <c r="N2" s="12"/>
      <c r="O2" s="9">
        <v>5501.2</v>
      </c>
      <c r="P2" s="9">
        <v>1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9900000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9900000</v>
      </c>
      <c r="Y2" s="17"/>
      <c r="Z2" s="14">
        <f t="shared" ref="Z2:Z65" si="4">X2-Y2</f>
        <v>9900000</v>
      </c>
      <c r="AA2" s="18" t="s">
        <v>78</v>
      </c>
      <c r="AB2" s="13" t="s">
        <v>1145</v>
      </c>
      <c r="AC2" s="19" t="s">
        <v>1147</v>
      </c>
      <c r="AD2" s="20" t="s">
        <v>104</v>
      </c>
      <c r="AE2" s="68" t="s">
        <v>1146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کارگرشمالی،امیرآباد،خ هفتم،پلاک۳۳،واحد۷  - ملیکا ابوطالبی 09108058784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6">
        <v>2</v>
      </c>
      <c r="H3" s="67" t="s">
        <v>74</v>
      </c>
      <c r="I3" s="66" t="s">
        <v>1096</v>
      </c>
      <c r="J3" s="9"/>
      <c r="K3" s="11" t="str">
        <f t="shared" ca="1" si="0"/>
        <v/>
      </c>
      <c r="L3" s="12"/>
      <c r="M3" s="12" t="s">
        <v>76</v>
      </c>
      <c r="N3" s="12" t="s">
        <v>1167</v>
      </c>
      <c r="O3" s="9">
        <v>5501.3</v>
      </c>
      <c r="P3" s="9">
        <v>4</v>
      </c>
      <c r="Q3" s="13" t="str">
        <f>VLOOKUP(O3, '[3]لیست محصولات اردیبهشت ۱۴۰۳'!B:C,2,0)</f>
        <v>ورتکس | Vortex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51200000</v>
      </c>
      <c r="U3" s="15"/>
      <c r="V3" s="16">
        <f t="shared" si="1"/>
        <v>0</v>
      </c>
      <c r="W3" s="12">
        <f t="shared" si="2"/>
        <v>4</v>
      </c>
      <c r="X3" s="14">
        <f t="shared" si="3"/>
        <v>204800000</v>
      </c>
      <c r="Y3" s="17"/>
      <c r="Z3" s="14">
        <f t="shared" si="4"/>
        <v>204800000</v>
      </c>
      <c r="AA3" s="18" t="s">
        <v>78</v>
      </c>
      <c r="AB3" s="13" t="s">
        <v>70</v>
      </c>
      <c r="AC3" s="19" t="s">
        <v>79</v>
      </c>
      <c r="AD3" s="2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- کافه بیکری کروسان مژده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7">
        <v>3</v>
      </c>
      <c r="H4" s="169" t="s">
        <v>1168</v>
      </c>
      <c r="I4" s="167" t="s">
        <v>1096</v>
      </c>
      <c r="J4" s="9"/>
      <c r="K4" s="11" t="str">
        <f t="shared" ca="1" si="0"/>
        <v/>
      </c>
      <c r="L4" s="159"/>
      <c r="M4" s="159" t="s">
        <v>76</v>
      </c>
      <c r="N4" s="159" t="s">
        <v>80</v>
      </c>
      <c r="O4" s="9">
        <v>5501.3</v>
      </c>
      <c r="P4" s="9">
        <v>6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6</v>
      </c>
      <c r="X4" s="14">
        <f t="shared" si="3"/>
        <v>307200000</v>
      </c>
      <c r="Y4" s="17"/>
      <c r="Z4" s="14">
        <f t="shared" si="4"/>
        <v>307200000</v>
      </c>
      <c r="AA4" s="151" t="s">
        <v>78</v>
      </c>
      <c r="AB4" s="153" t="s">
        <v>70</v>
      </c>
      <c r="AC4" s="155" t="s">
        <v>79</v>
      </c>
      <c r="AD4" s="157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0"/>
        <v/>
      </c>
      <c r="L5" s="160"/>
      <c r="M5" s="160"/>
      <c r="N5" s="160"/>
      <c r="O5" s="9">
        <v>5511.3</v>
      </c>
      <c r="P5" s="9">
        <v>2</v>
      </c>
      <c r="Q5" s="13" t="str">
        <f>VLOOKUP(O5, '[3]لیست محصولات اردیبهشت ۱۴۰۳'!B:C,2,0)</f>
        <v>هامبلا | Hambella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69600000</v>
      </c>
      <c r="U5" s="15"/>
      <c r="V5" s="16">
        <f t="shared" si="1"/>
        <v>0</v>
      </c>
      <c r="W5" s="12">
        <f t="shared" si="2"/>
        <v>2</v>
      </c>
      <c r="X5" s="14">
        <f t="shared" si="3"/>
        <v>139200000</v>
      </c>
      <c r="Y5" s="17"/>
      <c r="Z5" s="14">
        <f t="shared" si="4"/>
        <v>139200000</v>
      </c>
      <c r="AA5" s="152"/>
      <c r="AB5" s="154"/>
      <c r="AC5" s="156"/>
      <c r="AD5" s="158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49">
        <v>4</v>
      </c>
      <c r="H6" s="161">
        <v>272147400716</v>
      </c>
      <c r="I6" s="149" t="s">
        <v>1096</v>
      </c>
      <c r="J6" s="9"/>
      <c r="K6" s="11" t="str">
        <f t="shared" ca="1" si="0"/>
        <v/>
      </c>
      <c r="L6" s="159" t="s">
        <v>331</v>
      </c>
      <c r="M6" s="159" t="s">
        <v>1174</v>
      </c>
      <c r="N6" s="159"/>
      <c r="O6" s="9">
        <v>1125.3</v>
      </c>
      <c r="P6" s="9">
        <v>1</v>
      </c>
      <c r="Q6" s="13" t="str">
        <f>VLOOKUP(O6, '[3]لیست محصولات اردیبهشت ۱۴۰۳'!B:C,2,0)</f>
        <v>بنجامین دیانوس | Benjamin De Dianous</v>
      </c>
      <c r="R6" s="9"/>
      <c r="S6" s="12">
        <f>VLOOKUP(O6, '[3]لیست محصولات اردیبهشت ۱۴۰۳'!B:F,5,0)</f>
        <v>40</v>
      </c>
      <c r="T6" s="14">
        <f>VLOOKUP(O6, '[3]لیست محصولات اردیبهشت ۱۴۰۳'!B:G,6,0)</f>
        <v>5600000</v>
      </c>
      <c r="U6" s="15"/>
      <c r="V6" s="16">
        <f t="shared" si="1"/>
        <v>0</v>
      </c>
      <c r="W6" s="12">
        <f t="shared" si="2"/>
        <v>1</v>
      </c>
      <c r="X6" s="14">
        <f t="shared" si="3"/>
        <v>5600000</v>
      </c>
      <c r="Y6" s="17"/>
      <c r="Z6" s="14">
        <f t="shared" si="4"/>
        <v>5600000</v>
      </c>
      <c r="AA6" s="151" t="s">
        <v>90</v>
      </c>
      <c r="AB6" s="153" t="s">
        <v>1175</v>
      </c>
      <c r="AC6" s="155" t="s">
        <v>1176</v>
      </c>
      <c r="AD6" s="157"/>
      <c r="AE6" s="19"/>
      <c r="AF6" s="21"/>
      <c r="AG6" s="22" t="str">
        <f t="shared" si="5"/>
        <v>TRUE</v>
      </c>
      <c r="AH6" s="23" t="str">
        <f t="shared" si="6"/>
        <v>گیلان رشت، چهارراه گلسار، خیابان 78، پلاک 25 - قهوه خونه  - محمد فهمیده 09034574211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0"/>
      <c r="H7" s="181"/>
      <c r="I7" s="180"/>
      <c r="J7" s="9"/>
      <c r="K7" s="11" t="str">
        <f t="shared" ca="1" si="0"/>
        <v/>
      </c>
      <c r="L7" s="178"/>
      <c r="M7" s="178"/>
      <c r="N7" s="178"/>
      <c r="O7" s="9">
        <v>1129.3</v>
      </c>
      <c r="P7" s="9">
        <v>1</v>
      </c>
      <c r="Q7" s="13" t="str">
        <f>VLOOKUP(O7, '[3]لیست محصولات اردیبهشت ۱۴۰۳'!B:C,2,0)</f>
        <v>جانسون | Janson</v>
      </c>
      <c r="R7" s="9"/>
      <c r="S7" s="12">
        <f>VLOOKUP(O7, '[3]لیست محصولات اردیبهشت ۱۴۰۳'!B:F,5,0)</f>
        <v>40</v>
      </c>
      <c r="T7" s="14">
        <f>VLOOKUP(O7, '[3]لیست محصولات اردیبهشت ۱۴۰۳'!B:G,6,0)</f>
        <v>5050000</v>
      </c>
      <c r="U7" s="26"/>
      <c r="V7" s="16">
        <f t="shared" si="1"/>
        <v>0</v>
      </c>
      <c r="W7" s="12">
        <f t="shared" si="2"/>
        <v>1</v>
      </c>
      <c r="X7" s="14">
        <f t="shared" si="3"/>
        <v>5050000</v>
      </c>
      <c r="Y7" s="17"/>
      <c r="Z7" s="14">
        <f t="shared" si="4"/>
        <v>5050000</v>
      </c>
      <c r="AA7" s="177"/>
      <c r="AB7" s="176"/>
      <c r="AC7" s="175"/>
      <c r="AD7" s="17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0"/>
      <c r="H8" s="181"/>
      <c r="I8" s="180"/>
      <c r="J8" s="9"/>
      <c r="K8" s="11" t="str">
        <f t="shared" ca="1" si="0"/>
        <v/>
      </c>
      <c r="L8" s="178"/>
      <c r="M8" s="178"/>
      <c r="N8" s="178"/>
      <c r="O8" s="9">
        <v>1130.3</v>
      </c>
      <c r="P8" s="9">
        <v>1</v>
      </c>
      <c r="Q8" s="13" t="str">
        <f>VLOOKUP(O8, '[3]لیست محصولات اردیبهشت ۱۴۰۳'!B:C,2,0)</f>
        <v>الیدا پلانو | Elida Plano</v>
      </c>
      <c r="R8" s="9"/>
      <c r="S8" s="12">
        <f>VLOOKUP(O8, '[3]لیست محصولات اردیبهشت ۱۴۰۳'!B:F,5,0)</f>
        <v>40</v>
      </c>
      <c r="T8" s="14">
        <f>VLOOKUP(O8, '[3]لیست محصولات اردیبهشت ۱۴۰۳'!B:G,6,0)</f>
        <v>6650000</v>
      </c>
      <c r="U8" s="15"/>
      <c r="V8" s="16">
        <f t="shared" si="1"/>
        <v>0</v>
      </c>
      <c r="W8" s="12">
        <f t="shared" si="2"/>
        <v>1</v>
      </c>
      <c r="X8" s="14">
        <f t="shared" si="3"/>
        <v>6650000</v>
      </c>
      <c r="Y8" s="17"/>
      <c r="Z8" s="14">
        <f t="shared" si="4"/>
        <v>6650000</v>
      </c>
      <c r="AA8" s="177"/>
      <c r="AB8" s="176"/>
      <c r="AC8" s="175"/>
      <c r="AD8" s="174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0"/>
      <c r="H9" s="181"/>
      <c r="I9" s="180"/>
      <c r="J9" s="9"/>
      <c r="K9" s="11" t="str">
        <f t="shared" ca="1" si="0"/>
        <v/>
      </c>
      <c r="L9" s="178"/>
      <c r="M9" s="178"/>
      <c r="N9" s="178"/>
      <c r="O9" s="9">
        <v>3325.3</v>
      </c>
      <c r="P9" s="9">
        <v>1</v>
      </c>
      <c r="Q9" s="13" t="str">
        <f>VLOOKUP(O9, '[3]لیست محصولات اردیبهشت ۱۴۰۳'!B:C,2,0)</f>
        <v>راتناگری | Ratnagiri</v>
      </c>
      <c r="R9" s="9"/>
      <c r="S9" s="12">
        <f>VLOOKUP(O9, '[3]لیست محصولات اردیبهشت ۱۴۰۳'!B:F,5,0)</f>
        <v>40</v>
      </c>
      <c r="T9" s="14">
        <f>VLOOKUP(O9, '[3]لیست محصولات اردیبهشت ۱۴۰۳'!B:G,6,0)</f>
        <v>1250000</v>
      </c>
      <c r="U9" s="15"/>
      <c r="V9" s="16">
        <f t="shared" si="1"/>
        <v>0</v>
      </c>
      <c r="W9" s="12">
        <f t="shared" si="2"/>
        <v>1</v>
      </c>
      <c r="X9" s="14">
        <f t="shared" si="3"/>
        <v>1250000</v>
      </c>
      <c r="Y9" s="17"/>
      <c r="Z9" s="14">
        <f t="shared" si="4"/>
        <v>1250000</v>
      </c>
      <c r="AA9" s="177"/>
      <c r="AB9" s="176"/>
      <c r="AC9" s="175"/>
      <c r="AD9" s="174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0"/>
      <c r="H10" s="181"/>
      <c r="I10" s="180"/>
      <c r="J10" s="9"/>
      <c r="K10" s="11" t="str">
        <f t="shared" ca="1" si="0"/>
        <v/>
      </c>
      <c r="L10" s="178"/>
      <c r="M10" s="178"/>
      <c r="N10" s="178"/>
      <c r="O10" s="9">
        <v>3326.3</v>
      </c>
      <c r="P10" s="9">
        <v>1</v>
      </c>
      <c r="Q10" s="13" t="str">
        <f>VLOOKUP(O10, '[3]لیست محصولات اردیبهشت ۱۴۰۳'!B:C,2,0)</f>
        <v>میاگروس | Milagros</v>
      </c>
      <c r="R10" s="9"/>
      <c r="S10" s="12">
        <f>VLOOKUP(O10, '[3]لیست محصولات اردیبهشت ۱۴۰۳'!B:F,5,0)</f>
        <v>40</v>
      </c>
      <c r="T10" s="14">
        <f>VLOOKUP(O10, '[3]لیست محصولات اردیبهشت ۱۴۰۳'!B:G,6,0)</f>
        <v>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1100000</v>
      </c>
      <c r="Y10" s="17"/>
      <c r="Z10" s="14">
        <f t="shared" si="4"/>
        <v>1100000</v>
      </c>
      <c r="AA10" s="177"/>
      <c r="AB10" s="176"/>
      <c r="AC10" s="175"/>
      <c r="AD10" s="17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0"/>
      <c r="H11" s="181"/>
      <c r="I11" s="180"/>
      <c r="J11" s="9"/>
      <c r="K11" s="11" t="str">
        <f t="shared" ca="1" si="0"/>
        <v/>
      </c>
      <c r="L11" s="178"/>
      <c r="M11" s="178"/>
      <c r="N11" s="178"/>
      <c r="O11" s="9">
        <v>5522.1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2600000</v>
      </c>
      <c r="Y11" s="17"/>
      <c r="Z11" s="14">
        <f t="shared" si="4"/>
        <v>2600000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0"/>
      <c r="H12" s="181"/>
      <c r="I12" s="180"/>
      <c r="J12" s="9"/>
      <c r="K12" s="11" t="str">
        <f t="shared" ca="1" si="0"/>
        <v/>
      </c>
      <c r="L12" s="178"/>
      <c r="M12" s="178"/>
      <c r="N12" s="178"/>
      <c r="O12" s="9">
        <v>5518.1</v>
      </c>
      <c r="P12" s="9">
        <v>1</v>
      </c>
      <c r="Q12" s="13" t="str">
        <f>VLOOKUP(O12, '[3]لیست محصولات اردیبهشت ۱۴۰۳'!B:C,2,0)</f>
        <v>هوآنکایو | Peru Huancayo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2100000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2100000</v>
      </c>
      <c r="Y12" s="17"/>
      <c r="Z12" s="14">
        <f t="shared" si="4"/>
        <v>2100000</v>
      </c>
      <c r="AA12" s="177"/>
      <c r="AB12" s="176"/>
      <c r="AC12" s="175"/>
      <c r="AD12" s="17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0"/>
      <c r="H13" s="162"/>
      <c r="I13" s="150"/>
      <c r="J13" s="9"/>
      <c r="K13" s="11" t="str">
        <f t="shared" ca="1" si="0"/>
        <v/>
      </c>
      <c r="L13" s="160"/>
      <c r="M13" s="160"/>
      <c r="N13" s="160"/>
      <c r="O13" s="9">
        <v>5511.11</v>
      </c>
      <c r="P13" s="9">
        <v>1</v>
      </c>
      <c r="Q13" s="69" t="str">
        <f>VLOOKUP(O13, '[3]لیست محصولات اردیبهشت ۱۴۰۳'!B:C,2,0)</f>
        <v>هامبلا(رست دمی) | Hambella( Filter Roast)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2800000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2800000</v>
      </c>
      <c r="Y13" s="17"/>
      <c r="Z13" s="14">
        <f t="shared" si="4"/>
        <v>2800000</v>
      </c>
      <c r="AA13" s="152"/>
      <c r="AB13" s="154"/>
      <c r="AC13" s="156"/>
      <c r="AD13" s="158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5</v>
      </c>
      <c r="H14" s="10">
        <v>272149095901</v>
      </c>
      <c r="I14" s="9" t="s">
        <v>1096</v>
      </c>
      <c r="J14" s="9"/>
      <c r="K14" s="11" t="str">
        <f t="shared" ca="1" si="0"/>
        <v/>
      </c>
      <c r="L14" s="12" t="s">
        <v>187</v>
      </c>
      <c r="M14" s="12" t="s">
        <v>1177</v>
      </c>
      <c r="N14" s="12"/>
      <c r="O14" s="9">
        <v>5501.2</v>
      </c>
      <c r="P14" s="9">
        <v>1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9900000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9900000</v>
      </c>
      <c r="Y14" s="17"/>
      <c r="Z14" s="14">
        <f t="shared" si="4"/>
        <v>9900000</v>
      </c>
      <c r="AA14" s="18" t="s">
        <v>249</v>
      </c>
      <c r="AB14" s="13" t="s">
        <v>1178</v>
      </c>
      <c r="AC14" s="19" t="s">
        <v>1179</v>
      </c>
      <c r="AD14" s="20"/>
      <c r="AE14" s="19"/>
      <c r="AF14" s="21"/>
      <c r="AG14" s="22" t="str">
        <f t="shared" si="5"/>
        <v>TRUE</v>
      </c>
      <c r="AH14" s="23" t="str">
        <f t="shared" si="6"/>
        <v>اصفهان بلوار کشاورز ، کوچه ۴۲(ارغوان)، پلاک ۷۰ طبقه ۲  - علی رزمخواه 09134094834</v>
      </c>
    </row>
    <row r="15" spans="1:34" ht="22.35" customHeight="1">
      <c r="A15" s="7"/>
      <c r="B15" s="7"/>
      <c r="C15" s="7"/>
      <c r="D15" s="7"/>
      <c r="E15" s="7"/>
      <c r="F15" s="8"/>
      <c r="G15" s="149">
        <v>6</v>
      </c>
      <c r="H15" s="161">
        <v>272151213782</v>
      </c>
      <c r="I15" s="149" t="s">
        <v>1096</v>
      </c>
      <c r="J15" s="9"/>
      <c r="K15" s="11" t="str">
        <f t="shared" ca="1" si="0"/>
        <v/>
      </c>
      <c r="L15" s="159" t="s">
        <v>286</v>
      </c>
      <c r="M15" s="159" t="s">
        <v>183</v>
      </c>
      <c r="N15" s="159" t="s">
        <v>1180</v>
      </c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3750000</v>
      </c>
      <c r="Y15" s="17"/>
      <c r="Z15" s="14">
        <f t="shared" si="4"/>
        <v>3750000</v>
      </c>
      <c r="AA15" s="151" t="s">
        <v>114</v>
      </c>
      <c r="AB15" s="153" t="s">
        <v>1181</v>
      </c>
      <c r="AC15" s="155" t="s">
        <v>1182</v>
      </c>
      <c r="AD15" s="157"/>
      <c r="AE15" s="19"/>
      <c r="AF15" s="21"/>
      <c r="AG15" s="22" t="str">
        <f t="shared" si="5"/>
        <v>TRUE</v>
      </c>
      <c r="AH15" s="23" t="str">
        <f t="shared" si="6"/>
        <v>البرز کرج - عظیمیه پایین تر از میدان گلستان جنب آژانس هواپیمایی ایده آل پرواز پرشین کافه میپل - علیرضا احمدی 09356801087</v>
      </c>
    </row>
    <row r="16" spans="1:34" ht="22.35" customHeight="1">
      <c r="A16" s="7"/>
      <c r="B16" s="7"/>
      <c r="C16" s="7"/>
      <c r="D16" s="7"/>
      <c r="E16" s="7"/>
      <c r="F16" s="8"/>
      <c r="G16" s="180"/>
      <c r="H16" s="181"/>
      <c r="I16" s="180"/>
      <c r="J16" s="9"/>
      <c r="K16" s="11" t="str">
        <f t="shared" ca="1" si="0"/>
        <v/>
      </c>
      <c r="L16" s="178"/>
      <c r="M16" s="178"/>
      <c r="N16" s="178"/>
      <c r="O16" s="9">
        <v>3325.1</v>
      </c>
      <c r="P16" s="9">
        <v>1</v>
      </c>
      <c r="Q16" s="13" t="str">
        <f>VLOOKUP(O16, '[3]لیست محصولات اردیبهشت ۱۴۰۳'!B:C,2,0)</f>
        <v>راتناگری | Ratnagiri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4250000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4250000</v>
      </c>
      <c r="Y16" s="17"/>
      <c r="Z16" s="14">
        <f t="shared" si="4"/>
        <v>4250000</v>
      </c>
      <c r="AA16" s="177"/>
      <c r="AB16" s="176"/>
      <c r="AC16" s="175"/>
      <c r="AD16" s="174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0"/>
        <v/>
      </c>
      <c r="L17" s="160"/>
      <c r="M17" s="160"/>
      <c r="N17" s="160"/>
      <c r="O17" s="9">
        <v>5522.1</v>
      </c>
      <c r="P17" s="9">
        <v>1</v>
      </c>
      <c r="Q17" s="13" t="str">
        <f>VLOOKUP(O17, '[3]لیست محصولات اردیبهشت ۱۴۰۳'!B:C,2,0)</f>
        <v>تامارا | Tamara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2600000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2600000</v>
      </c>
      <c r="Y17" s="17"/>
      <c r="Z17" s="14">
        <f t="shared" si="4"/>
        <v>2600000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272153209913</v>
      </c>
      <c r="I18" s="9" t="s">
        <v>1096</v>
      </c>
      <c r="J18" s="9"/>
      <c r="K18" s="11" t="str">
        <f t="shared" ca="1" si="0"/>
        <v/>
      </c>
      <c r="L18" s="12" t="s">
        <v>1183</v>
      </c>
      <c r="M18" s="12" t="s">
        <v>1184</v>
      </c>
      <c r="N18" s="12" t="s">
        <v>505</v>
      </c>
      <c r="O18" s="9">
        <v>3326.1</v>
      </c>
      <c r="P18" s="9">
        <v>1</v>
      </c>
      <c r="Q18" s="13" t="str">
        <f>VLOOKUP(O18, '[3]لیست محصولات اردیبهشت ۱۴۰۳'!B:C,2,0)</f>
        <v>میاگروس | Milagros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3750000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3750000</v>
      </c>
      <c r="Y18" s="17"/>
      <c r="Z18" s="14">
        <f t="shared" si="4"/>
        <v>3750000</v>
      </c>
      <c r="AA18" s="18" t="s">
        <v>283</v>
      </c>
      <c r="AB18" s="13" t="s">
        <v>1185</v>
      </c>
      <c r="AC18" s="19" t="s">
        <v>1186</v>
      </c>
      <c r="AD18" s="20"/>
      <c r="AE18" s="19"/>
      <c r="AF18" s="21"/>
      <c r="AG18" s="22" t="str">
        <f t="shared" si="5"/>
        <v>TRUE</v>
      </c>
      <c r="AH18" s="23" t="str">
        <f t="shared" si="6"/>
        <v>هرمزگان بندرعباس - خیابان دانشگاه ، بلوار پرفسور خشنودی کافه بهار - شاهرخ مرتضوی راد 09303039025</v>
      </c>
    </row>
    <row r="19" spans="1:34" ht="22.35" customHeight="1">
      <c r="A19" s="7"/>
      <c r="B19" s="7"/>
      <c r="C19" s="7"/>
      <c r="D19" s="7"/>
      <c r="E19" s="7"/>
      <c r="F19" s="8"/>
      <c r="G19" s="9">
        <v>8</v>
      </c>
      <c r="H19" s="10">
        <v>53180378501</v>
      </c>
      <c r="I19" s="9" t="s">
        <v>1096</v>
      </c>
      <c r="J19" s="9"/>
      <c r="K19" s="11" t="str">
        <f t="shared" ca="1" si="0"/>
        <v/>
      </c>
      <c r="L19" s="12" t="s">
        <v>228</v>
      </c>
      <c r="M19" s="12" t="s">
        <v>1187</v>
      </c>
      <c r="N19" s="12"/>
      <c r="O19" s="9">
        <v>5501.2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9900000</v>
      </c>
      <c r="Y19" s="17"/>
      <c r="Z19" s="14">
        <f t="shared" si="4"/>
        <v>9900000</v>
      </c>
      <c r="AA19" s="18" t="s">
        <v>78</v>
      </c>
      <c r="AB19" s="13" t="s">
        <v>1188</v>
      </c>
      <c r="AC19" s="19" t="s">
        <v>1189</v>
      </c>
      <c r="AD19" s="20" t="s">
        <v>104</v>
      </c>
      <c r="AE19" s="19"/>
      <c r="AF19" s="21"/>
      <c r="AG19" s="22" t="str">
        <f t="shared" si="5"/>
        <v>TRUE</v>
      </c>
      <c r="AH19" s="23" t="str">
        <f t="shared" si="6"/>
        <v>تهران زعفرانيه،مقدس اردبيلي ،كيهان، شارستان يكم ، پلاك ١٥ ،واحد ١٢٢  - کاوه زند 09195069800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9</v>
      </c>
      <c r="H20" s="10">
        <v>272161261102</v>
      </c>
      <c r="I20" s="9" t="s">
        <v>1096</v>
      </c>
      <c r="J20" s="9"/>
      <c r="K20" s="11" t="str">
        <f t="shared" ca="1" si="0"/>
        <v/>
      </c>
      <c r="L20" s="12" t="s">
        <v>1202</v>
      </c>
      <c r="M20" s="12" t="s">
        <v>693</v>
      </c>
      <c r="N20" s="12" t="s">
        <v>1203</v>
      </c>
      <c r="O20" s="9">
        <v>5511.11</v>
      </c>
      <c r="P20" s="9">
        <v>1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2800000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2800000</v>
      </c>
      <c r="Y20" s="17"/>
      <c r="Z20" s="14">
        <f t="shared" si="4"/>
        <v>2800000</v>
      </c>
      <c r="AA20" s="18" t="s">
        <v>803</v>
      </c>
      <c r="AB20" s="13" t="s">
        <v>1204</v>
      </c>
      <c r="AC20" s="19" t="s">
        <v>1205</v>
      </c>
      <c r="AD20" s="20"/>
      <c r="AE20" s="68" t="s">
        <v>1206</v>
      </c>
      <c r="AF20" s="21"/>
      <c r="AG20" s="22" t="str">
        <f t="shared" si="5"/>
        <v>TRUE</v>
      </c>
      <c r="AH20" s="23" t="str">
        <f t="shared" si="6"/>
        <v>یزد خیابان امام خیابان مهدی روبروی کوچه۵۲(بانک صادرات)موسسه چارسوق پارس آکادمی کافه اموز - میثم حسینی 09101811184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10</v>
      </c>
      <c r="H21" s="10">
        <v>272191065230</v>
      </c>
      <c r="I21" s="9" t="s">
        <v>1096</v>
      </c>
      <c r="J21" s="9"/>
      <c r="K21" s="11" t="str">
        <f t="shared" ca="1" si="0"/>
        <v/>
      </c>
      <c r="L21" s="12" t="s">
        <v>337</v>
      </c>
      <c r="M21" s="12" t="s">
        <v>1207</v>
      </c>
      <c r="N21" s="12"/>
      <c r="O21" s="9">
        <v>5501.1</v>
      </c>
      <c r="P21" s="9">
        <v>1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2100000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2100000</v>
      </c>
      <c r="Y21" s="17"/>
      <c r="Z21" s="14">
        <f t="shared" si="4"/>
        <v>2100000</v>
      </c>
      <c r="AA21" s="18" t="s">
        <v>803</v>
      </c>
      <c r="AB21" s="13" t="s">
        <v>1208</v>
      </c>
      <c r="AC21" s="19" t="s">
        <v>1209</v>
      </c>
      <c r="AD21" s="20"/>
      <c r="AE21" s="19"/>
      <c r="AF21" s="21"/>
      <c r="AG21" s="22" t="str">
        <f t="shared" si="5"/>
        <v>TRUE</v>
      </c>
      <c r="AH21" s="23" t="str">
        <f t="shared" si="6"/>
        <v>یزد بلوار پاسداران - کوچه پاسداران 15  - حسین فروزانی 09133570611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7">
        <v>11</v>
      </c>
      <c r="H22" s="169" t="s">
        <v>321</v>
      </c>
      <c r="I22" s="167" t="s">
        <v>1096</v>
      </c>
      <c r="J22" s="9"/>
      <c r="K22" s="11" t="str">
        <f t="shared" ca="1" si="0"/>
        <v/>
      </c>
      <c r="L22" s="159" t="s">
        <v>308</v>
      </c>
      <c r="M22" s="159" t="s">
        <v>1214</v>
      </c>
      <c r="N22" s="159" t="s">
        <v>1215</v>
      </c>
      <c r="O22" s="9">
        <v>5501.3</v>
      </c>
      <c r="P22" s="9">
        <v>2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102400000</v>
      </c>
      <c r="Y22" s="17"/>
      <c r="Z22" s="14">
        <f t="shared" si="4"/>
        <v>102400000</v>
      </c>
      <c r="AA22" s="151" t="s">
        <v>283</v>
      </c>
      <c r="AB22" s="153" t="s">
        <v>1216</v>
      </c>
      <c r="AC22" s="155" t="s">
        <v>1217</v>
      </c>
      <c r="AD22" s="157"/>
      <c r="AE22" s="19"/>
      <c r="AF22" s="21"/>
      <c r="AG22" s="22" t="str">
        <f t="shared" si="5"/>
        <v>TRUE</v>
      </c>
      <c r="AH22" s="23" t="str">
        <f t="shared" si="6"/>
        <v>هرمزگان بندرعباس - بلوار طالقانی - محله اوزیها - نبش کوچه موج 18 - کافه دوچرخه کافه منگرو - ناصر فاتق 09364972091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0"/>
        <v/>
      </c>
      <c r="L23" s="160"/>
      <c r="M23" s="160"/>
      <c r="N23" s="160"/>
      <c r="O23" s="9">
        <v>3325.1</v>
      </c>
      <c r="P23" s="9">
        <v>2</v>
      </c>
      <c r="Q23" s="13" t="str">
        <f>VLOOKUP(O23, '[3]لیست محصولات اردیبهشت ۱۴۰۳'!B:C,2,0)</f>
        <v>راتناگری | Ratnagiri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4250000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8500000</v>
      </c>
      <c r="Y23" s="17"/>
      <c r="Z23" s="14">
        <f t="shared" si="4"/>
        <v>8500000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12</v>
      </c>
      <c r="H24" s="10">
        <v>53200739201</v>
      </c>
      <c r="I24" s="9" t="s">
        <v>1213</v>
      </c>
      <c r="J24" s="9"/>
      <c r="K24" s="11" t="str">
        <f t="shared" ca="1" si="0"/>
        <v/>
      </c>
      <c r="L24" s="12" t="s">
        <v>139</v>
      </c>
      <c r="M24" s="12" t="s">
        <v>212</v>
      </c>
      <c r="N24" s="12" t="s">
        <v>213</v>
      </c>
      <c r="O24" s="9">
        <v>5501.3</v>
      </c>
      <c r="P24" s="9">
        <v>2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51200000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102400000</v>
      </c>
      <c r="Y24" s="17"/>
      <c r="Z24" s="14">
        <f t="shared" si="4"/>
        <v>102400000</v>
      </c>
      <c r="AA24" s="18" t="s">
        <v>214</v>
      </c>
      <c r="AB24" s="13" t="s">
        <v>1218</v>
      </c>
      <c r="AC24" s="19" t="s">
        <v>216</v>
      </c>
      <c r="AD24" s="20"/>
      <c r="AE24" s="19"/>
      <c r="AF24" s="21"/>
      <c r="AG24" s="22" t="str">
        <f t="shared" si="5"/>
        <v>TRUE</v>
      </c>
      <c r="AH24" s="23" t="str">
        <f t="shared" si="6"/>
        <v>مازندران ساری - میدان امام بلوار آزادی خیابان بعثت بین بعثت ۲ و ۴  کافه قهومون - محمدرضا غلامی شه بندی 09376143341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13</v>
      </c>
      <c r="H25" s="169" t="s">
        <v>321</v>
      </c>
      <c r="I25" s="167" t="s">
        <v>1213</v>
      </c>
      <c r="J25" s="9"/>
      <c r="K25" s="11" t="str">
        <f t="shared" ca="1" si="0"/>
        <v/>
      </c>
      <c r="L25" s="159"/>
      <c r="M25" s="159"/>
      <c r="N25" s="159" t="s">
        <v>560</v>
      </c>
      <c r="O25" s="9">
        <v>5518.3</v>
      </c>
      <c r="P25" s="9">
        <v>1</v>
      </c>
      <c r="Q25" s="13" t="str">
        <f>VLOOKUP(O25, '[3]لیست محصولات اردیبهشت ۱۴۰۳'!B:C,2,0)</f>
        <v>هوآنکایو | Peru Huancayo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51600000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51600000</v>
      </c>
      <c r="Y25" s="17"/>
      <c r="Z25" s="14">
        <f t="shared" si="4"/>
        <v>51600000</v>
      </c>
      <c r="AA25" s="151" t="s">
        <v>78</v>
      </c>
      <c r="AB25" s="153" t="s">
        <v>1221</v>
      </c>
      <c r="AC25" s="155" t="s">
        <v>561</v>
      </c>
      <c r="AD25" s="157" t="s">
        <v>104</v>
      </c>
      <c r="AE25" s="19"/>
      <c r="AF25" s="21"/>
      <c r="AG25" s="22" t="str">
        <f t="shared" si="5"/>
        <v>TRUE</v>
      </c>
      <c r="AH25" s="23" t="str">
        <f t="shared" si="6"/>
        <v>تهران خيابان جمهوري ، قبل از پل حافظ ، خيابان گشتاسب ، پلاك 6 خانه فاموری -   09124302636</v>
      </c>
    </row>
    <row r="26" spans="1:34" ht="22.35" customHeight="1">
      <c r="A26" s="7"/>
      <c r="B26" s="7"/>
      <c r="C26" s="7"/>
      <c r="D26" s="7"/>
      <c r="E26" s="7"/>
      <c r="F26" s="8"/>
      <c r="G26" s="168"/>
      <c r="H26" s="170"/>
      <c r="I26" s="168"/>
      <c r="J26" s="9"/>
      <c r="K26" s="11" t="str">
        <f t="shared" ca="1" si="0"/>
        <v/>
      </c>
      <c r="L26" s="160"/>
      <c r="M26" s="160"/>
      <c r="N26" s="160"/>
      <c r="O26" s="9">
        <v>3325.1</v>
      </c>
      <c r="P26" s="9">
        <v>1</v>
      </c>
      <c r="Q26" s="13" t="str">
        <f>VLOOKUP(O26, '[3]لیست محصولات اردیبهشت ۱۴۰۳'!B:C,2,0)</f>
        <v>راتناگری | Ratnagiri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4250000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4250000</v>
      </c>
      <c r="Y26" s="17"/>
      <c r="Z26" s="14">
        <f t="shared" si="4"/>
        <v>4250000</v>
      </c>
      <c r="AA26" s="152"/>
      <c r="AB26" s="154"/>
      <c r="AC26" s="156"/>
      <c r="AD26" s="15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14</v>
      </c>
      <c r="H27" s="10">
        <v>272223026061</v>
      </c>
      <c r="I27" s="9" t="s">
        <v>1213</v>
      </c>
      <c r="J27" s="9"/>
      <c r="K27" s="11" t="str">
        <f t="shared" ca="1" si="0"/>
        <v/>
      </c>
      <c r="L27" s="12" t="s">
        <v>139</v>
      </c>
      <c r="M27" s="12" t="s">
        <v>457</v>
      </c>
      <c r="N27" s="12" t="s">
        <v>456</v>
      </c>
      <c r="O27" s="9">
        <v>5518.2</v>
      </c>
      <c r="P27" s="9">
        <v>10</v>
      </c>
      <c r="Q27" s="13" t="str">
        <f>VLOOKUP(O27, '[3]لیست محصولات اردیبهشت ۱۴۰۳'!B:C,2,0)</f>
        <v>هوآنکایو | Peru Huancayo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10000000</v>
      </c>
      <c r="U27" s="15"/>
      <c r="V27" s="16">
        <f t="shared" si="1"/>
        <v>0</v>
      </c>
      <c r="W27" s="12">
        <f t="shared" si="2"/>
        <v>10</v>
      </c>
      <c r="X27" s="14">
        <f t="shared" si="3"/>
        <v>100000000</v>
      </c>
      <c r="Y27" s="17"/>
      <c r="Z27" s="14">
        <f t="shared" si="4"/>
        <v>100000000</v>
      </c>
      <c r="AA27" s="18" t="s">
        <v>78</v>
      </c>
      <c r="AB27" s="13" t="s">
        <v>458</v>
      </c>
      <c r="AC27" s="19" t="s">
        <v>459</v>
      </c>
      <c r="AD27" s="20"/>
      <c r="AE27" s="19"/>
      <c r="AF27" s="21"/>
      <c r="AG27" s="22" t="str">
        <f t="shared" si="5"/>
        <v>TRUE</v>
      </c>
      <c r="AH27" s="23" t="str">
        <f t="shared" si="6"/>
        <v>تهران لواسان - بلوار امام خمینی - بعد از پمپ بنزین - نبش کوچه پونه دیوا گاردن - محمدرضا اخوان عطار 09128237880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15</v>
      </c>
      <c r="H28" s="67" t="s">
        <v>374</v>
      </c>
      <c r="I28" s="66" t="s">
        <v>1213</v>
      </c>
      <c r="J28" s="9"/>
      <c r="K28" s="11" t="str">
        <f t="shared" ca="1" si="0"/>
        <v/>
      </c>
      <c r="L28" s="12" t="s">
        <v>1226</v>
      </c>
      <c r="M28" s="12" t="s">
        <v>902</v>
      </c>
      <c r="N28" s="12" t="s">
        <v>1223</v>
      </c>
      <c r="O28" s="9">
        <v>5518.2</v>
      </c>
      <c r="P28" s="9">
        <v>6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10000000</v>
      </c>
      <c r="U28" s="15"/>
      <c r="V28" s="16">
        <f t="shared" si="1"/>
        <v>0</v>
      </c>
      <c r="W28" s="12">
        <f t="shared" si="2"/>
        <v>6</v>
      </c>
      <c r="X28" s="14">
        <f t="shared" si="3"/>
        <v>60000000</v>
      </c>
      <c r="Y28" s="17"/>
      <c r="Z28" s="14">
        <f t="shared" si="4"/>
        <v>60000000</v>
      </c>
      <c r="AA28" s="18" t="s">
        <v>310</v>
      </c>
      <c r="AB28" s="13" t="s">
        <v>1225</v>
      </c>
      <c r="AC28" s="19" t="s">
        <v>1224</v>
      </c>
      <c r="AD28" s="20"/>
      <c r="AE28" s="19"/>
      <c r="AF28" s="21"/>
      <c r="AG28" s="22" t="str">
        <f t="shared" si="5"/>
        <v>TRUE</v>
      </c>
      <c r="AH28" s="23" t="str">
        <f t="shared" si="6"/>
        <v>آذربایجان شرقی تبريز -وليعصر، فلكه مخابرات به سمت اوحدي کافه تتا - مجتبی محمودی 09142223767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49">
        <v>16</v>
      </c>
      <c r="H29" s="161">
        <v>272225218980</v>
      </c>
      <c r="I29" s="149" t="s">
        <v>1213</v>
      </c>
      <c r="J29" s="9"/>
      <c r="K29" s="11" t="str">
        <f t="shared" ca="1" si="0"/>
        <v/>
      </c>
      <c r="L29" s="159" t="s">
        <v>1227</v>
      </c>
      <c r="M29" s="159" t="s">
        <v>1228</v>
      </c>
      <c r="N29" s="159"/>
      <c r="O29" s="9">
        <v>5518.1</v>
      </c>
      <c r="P29" s="9">
        <v>1</v>
      </c>
      <c r="Q29" s="13" t="str">
        <f>VLOOKUP(O29, '[3]لیست محصولات اردیبهشت ۱۴۰۳'!B:C,2,0)</f>
        <v>هوآنکایو | Peru Huancayo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2100000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2100000</v>
      </c>
      <c r="Y29" s="17"/>
      <c r="Z29" s="14">
        <f t="shared" si="4"/>
        <v>2100000</v>
      </c>
      <c r="AA29" s="151" t="s">
        <v>78</v>
      </c>
      <c r="AB29" s="153" t="s">
        <v>1229</v>
      </c>
      <c r="AC29" s="155" t="s">
        <v>1230</v>
      </c>
      <c r="AD29" s="157" t="s">
        <v>104</v>
      </c>
      <c r="AE29" s="19"/>
      <c r="AF29" s="21"/>
      <c r="AG29" s="22" t="str">
        <f t="shared" si="5"/>
        <v>TRUE</v>
      </c>
      <c r="AH29" s="23" t="str">
        <f t="shared" si="6"/>
        <v>تهران اتوبان ارتش، شهرک محلاتی، خیابان ایثار، کوچه ایثار ۷، پلاک ۱۵  - زینب طاهری 09195075160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0"/>
      <c r="H30" s="181"/>
      <c r="I30" s="180"/>
      <c r="J30" s="9"/>
      <c r="K30" s="11" t="str">
        <f t="shared" ca="1" si="0"/>
        <v/>
      </c>
      <c r="L30" s="178"/>
      <c r="M30" s="178"/>
      <c r="N30" s="178"/>
      <c r="O30" s="9">
        <v>3325.1</v>
      </c>
      <c r="P30" s="9">
        <v>1</v>
      </c>
      <c r="Q30" s="13" t="str">
        <f>VLOOKUP(O30, '[3]لیست محصولات اردیبهشت ۱۴۰۳'!B:C,2,0)</f>
        <v>راتناگری | Ratnagiri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4250000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4250000</v>
      </c>
      <c r="Y30" s="17"/>
      <c r="Z30" s="14">
        <f t="shared" si="4"/>
        <v>4250000</v>
      </c>
      <c r="AA30" s="177"/>
      <c r="AB30" s="176"/>
      <c r="AC30" s="175"/>
      <c r="AD30" s="174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0"/>
      <c r="H31" s="162"/>
      <c r="I31" s="150"/>
      <c r="J31" s="9"/>
      <c r="K31" s="11" t="str">
        <f t="shared" ca="1" si="0"/>
        <v/>
      </c>
      <c r="L31" s="160"/>
      <c r="M31" s="160"/>
      <c r="N31" s="160"/>
      <c r="O31" s="9">
        <v>1125.0999999999999</v>
      </c>
      <c r="P31" s="9">
        <v>1</v>
      </c>
      <c r="Q31" s="13" t="str">
        <f>VLOOKUP(O31, '[3]لیست محصولات اردیبهشت ۱۴۰۳'!B:C,2,0)</f>
        <v>بنجامین دیانوس | Benjamin De Dianous</v>
      </c>
      <c r="R31" s="9"/>
      <c r="S31" s="12">
        <f>VLOOKUP(O31, '[3]لیست محصولات اردیبهشت ۱۴۰۳'!B:F,5,0)</f>
        <v>80</v>
      </c>
      <c r="T31" s="14">
        <f>VLOOKUP(O31, '[3]لیست محصولات اردیبهشت ۱۴۰۳'!B:G,6,0)</f>
        <v>11000000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11000000</v>
      </c>
      <c r="Y31" s="17"/>
      <c r="Z31" s="14">
        <f t="shared" si="4"/>
        <v>11000000</v>
      </c>
      <c r="AA31" s="152"/>
      <c r="AB31" s="154"/>
      <c r="AC31" s="156"/>
      <c r="AD31" s="158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66">
        <v>17</v>
      </c>
      <c r="H32" s="67" t="s">
        <v>74</v>
      </c>
      <c r="I32" s="66" t="s">
        <v>1231</v>
      </c>
      <c r="J32" s="9"/>
      <c r="K32" s="11" t="str">
        <f t="shared" ca="1" si="0"/>
        <v/>
      </c>
      <c r="L32" s="12" t="s">
        <v>198</v>
      </c>
      <c r="M32" s="12" t="s">
        <v>199</v>
      </c>
      <c r="N32" s="12" t="s">
        <v>200</v>
      </c>
      <c r="O32" s="9">
        <v>5511.2</v>
      </c>
      <c r="P32" s="9">
        <v>10</v>
      </c>
      <c r="Q32" s="13" t="str">
        <f>VLOOKUP(O32, '[3]لیست محصولات اردیبهشت ۱۴۰۳'!B:C,2,0)</f>
        <v>هامبلا | Hambella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13350000</v>
      </c>
      <c r="U32" s="15"/>
      <c r="V32" s="16">
        <f t="shared" si="1"/>
        <v>0</v>
      </c>
      <c r="W32" s="12">
        <f t="shared" si="2"/>
        <v>10</v>
      </c>
      <c r="X32" s="14">
        <f t="shared" si="3"/>
        <v>133500000</v>
      </c>
      <c r="Y32" s="17"/>
      <c r="Z32" s="14">
        <f t="shared" si="4"/>
        <v>133500000</v>
      </c>
      <c r="AA32" s="18" t="s">
        <v>78</v>
      </c>
      <c r="AB32" s="13" t="s">
        <v>70</v>
      </c>
      <c r="AC32" s="19" t="s">
        <v>202</v>
      </c>
      <c r="AD32" s="20"/>
      <c r="AE32" s="19"/>
      <c r="AF32" s="21"/>
      <c r="AG32" s="22" t="str">
        <f t="shared" si="5"/>
        <v>TRUE</v>
      </c>
      <c r="AH32" s="23" t="str">
        <f t="shared" si="6"/>
        <v>تهران - کافه پرا - افشین امیری 09123060890</v>
      </c>
    </row>
    <row r="33" spans="1:34" ht="22.35" customHeight="1">
      <c r="A33" s="7"/>
      <c r="B33" s="7"/>
      <c r="C33" s="7"/>
      <c r="D33" s="7"/>
      <c r="E33" s="7"/>
      <c r="F33" s="8"/>
      <c r="G33" s="167">
        <v>18</v>
      </c>
      <c r="H33" s="169"/>
      <c r="I33" s="167" t="s">
        <v>1267</v>
      </c>
      <c r="J33" s="9"/>
      <c r="K33" s="11" t="str">
        <f t="shared" ca="1" si="0"/>
        <v/>
      </c>
      <c r="L33" s="159" t="s">
        <v>247</v>
      </c>
      <c r="M33" s="159" t="s">
        <v>234</v>
      </c>
      <c r="N33" s="159" t="s">
        <v>235</v>
      </c>
      <c r="O33" s="9">
        <v>5518.3</v>
      </c>
      <c r="P33" s="9">
        <v>5</v>
      </c>
      <c r="Q33" s="13" t="str">
        <f>VLOOKUP(O33, '[3]لیست محصولات اردیبهشت ۱۴۰۳'!B:C,2,0)</f>
        <v>هوآنکایو | Peru Huancayo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51600000</v>
      </c>
      <c r="U33" s="15"/>
      <c r="V33" s="16">
        <f t="shared" si="1"/>
        <v>0</v>
      </c>
      <c r="W33" s="12">
        <f t="shared" si="2"/>
        <v>5</v>
      </c>
      <c r="X33" s="14">
        <f t="shared" si="3"/>
        <v>258000000</v>
      </c>
      <c r="Y33" s="17"/>
      <c r="Z33" s="14">
        <f t="shared" si="4"/>
        <v>258000000</v>
      </c>
      <c r="AA33" s="151" t="s">
        <v>78</v>
      </c>
      <c r="AB33" s="153" t="s">
        <v>70</v>
      </c>
      <c r="AC33" s="155" t="s">
        <v>236</v>
      </c>
      <c r="AD33" s="157"/>
      <c r="AE33" s="19"/>
      <c r="AF33" s="21"/>
      <c r="AG33" s="22" t="str">
        <f t="shared" si="5"/>
        <v>TRUE</v>
      </c>
      <c r="AH33" s="23" t="str">
        <f t="shared" si="6"/>
        <v>تهران - کافه بیکری رولن - محمد حسن شمیرانی 09126221305</v>
      </c>
    </row>
    <row r="34" spans="1:34" ht="22.35" customHeight="1">
      <c r="A34" s="7"/>
      <c r="B34" s="7"/>
      <c r="C34" s="7"/>
      <c r="D34" s="7"/>
      <c r="E34" s="7"/>
      <c r="F34" s="8"/>
      <c r="G34" s="173"/>
      <c r="H34" s="179"/>
      <c r="I34" s="173"/>
      <c r="J34" s="9"/>
      <c r="K34" s="11" t="str">
        <f t="shared" ca="1" si="0"/>
        <v/>
      </c>
      <c r="L34" s="178"/>
      <c r="M34" s="178"/>
      <c r="N34" s="178"/>
      <c r="O34" s="9">
        <v>3326.1</v>
      </c>
      <c r="P34" s="9">
        <v>1</v>
      </c>
      <c r="Q34" s="13" t="str">
        <f>VLOOKUP(O34, '[3]لیست محصولات اردیبهشت ۱۴۰۳'!B:C,2,0)</f>
        <v>میاگروس | Milagros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3750000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3750000</v>
      </c>
      <c r="Y34" s="17"/>
      <c r="Z34" s="14">
        <f t="shared" si="4"/>
        <v>3750000</v>
      </c>
      <c r="AA34" s="177"/>
      <c r="AB34" s="176"/>
      <c r="AC34" s="175"/>
      <c r="AD34" s="174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68"/>
      <c r="H35" s="170"/>
      <c r="I35" s="168"/>
      <c r="J35" s="9"/>
      <c r="K35" s="11" t="str">
        <f t="shared" ca="1" si="0"/>
        <v/>
      </c>
      <c r="L35" s="160"/>
      <c r="M35" s="160"/>
      <c r="N35" s="160"/>
      <c r="O35" s="66"/>
      <c r="P35" s="66"/>
      <c r="Q35" s="73"/>
      <c r="R35" s="66"/>
      <c r="S35" s="72"/>
      <c r="T35" s="74"/>
      <c r="U35" s="75"/>
      <c r="V35" s="76"/>
      <c r="W35" s="72"/>
      <c r="X35" s="74"/>
      <c r="Y35" s="77"/>
      <c r="Z35" s="74"/>
      <c r="AA35" s="152"/>
      <c r="AB35" s="154"/>
      <c r="AC35" s="156"/>
      <c r="AD35" s="158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19</v>
      </c>
      <c r="H36" s="10">
        <v>53290075901</v>
      </c>
      <c r="I36" s="9" t="s">
        <v>1267</v>
      </c>
      <c r="J36" s="9"/>
      <c r="K36" s="11" t="str">
        <f t="shared" ca="1" si="0"/>
        <v/>
      </c>
      <c r="L36" s="12" t="s">
        <v>938</v>
      </c>
      <c r="M36" s="12" t="s">
        <v>1295</v>
      </c>
      <c r="N36" s="12" t="s">
        <v>1296</v>
      </c>
      <c r="O36" s="9">
        <v>5522.1</v>
      </c>
      <c r="P36" s="9">
        <v>1</v>
      </c>
      <c r="Q36" s="13" t="str">
        <f>VLOOKUP(O36, '[3]لیست محصولات اردیبهشت ۱۴۰۳'!B:C,2,0)</f>
        <v>تامارا | Tamara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2600000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2600000</v>
      </c>
      <c r="Y36" s="17"/>
      <c r="Z36" s="14">
        <f t="shared" si="4"/>
        <v>2600000</v>
      </c>
      <c r="AA36" s="18" t="s">
        <v>78</v>
      </c>
      <c r="AB36" s="13" t="s">
        <v>1297</v>
      </c>
      <c r="AC36" s="19" t="s">
        <v>1298</v>
      </c>
      <c r="AD36" s="20" t="s">
        <v>104</v>
      </c>
      <c r="AE36" s="19"/>
      <c r="AF36" s="21"/>
      <c r="AG36" s="22" t="str">
        <f t="shared" si="5"/>
        <v>TRUE</v>
      </c>
      <c r="AH36" s="23" t="str">
        <f t="shared" si="6"/>
        <v>تهران میدان انقلاب خیابان کارگر جنوبی بعد از خیابان لبافی نژاد پلاک ۸۸۶ کافه اریدو - علی اصغر مومیوند 09109009399</v>
      </c>
    </row>
    <row r="37" spans="1:34" ht="22.35" hidden="1" customHeight="1">
      <c r="A37" s="7"/>
      <c r="B37" s="7"/>
      <c r="C37" s="7"/>
      <c r="D37" s="7"/>
      <c r="E37" s="7"/>
      <c r="F37" s="8"/>
      <c r="G37" s="149"/>
      <c r="H37" s="161"/>
      <c r="I37" s="149"/>
      <c r="J37" s="9"/>
      <c r="K37" s="11"/>
      <c r="L37" s="159"/>
      <c r="M37" s="159"/>
      <c r="N37" s="159"/>
      <c r="O37" s="9"/>
      <c r="P37" s="9"/>
      <c r="Q37" s="13"/>
      <c r="R37" s="9"/>
      <c r="S37" s="12"/>
      <c r="T37" s="14"/>
      <c r="U37" s="15"/>
      <c r="V37" s="16"/>
      <c r="W37" s="12"/>
      <c r="X37" s="14"/>
      <c r="Y37" s="17"/>
      <c r="Z37" s="14"/>
      <c r="AA37" s="151"/>
      <c r="AB37" s="153"/>
      <c r="AC37" s="155"/>
      <c r="AD37" s="157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hidden="1" customHeight="1">
      <c r="A38" s="7"/>
      <c r="B38" s="7"/>
      <c r="C38" s="7"/>
      <c r="D38" s="7"/>
      <c r="E38" s="7"/>
      <c r="F38" s="8"/>
      <c r="G38" s="150"/>
      <c r="H38" s="162"/>
      <c r="I38" s="150"/>
      <c r="J38" s="9"/>
      <c r="K38" s="11"/>
      <c r="L38" s="160"/>
      <c r="M38" s="160"/>
      <c r="N38" s="160"/>
      <c r="O38" s="9"/>
      <c r="P38" s="9"/>
      <c r="Q38" s="13"/>
      <c r="R38" s="9"/>
      <c r="S38" s="12"/>
      <c r="T38" s="14"/>
      <c r="U38" s="15"/>
      <c r="V38" s="16"/>
      <c r="W38" s="12"/>
      <c r="X38" s="14"/>
      <c r="Y38" s="17"/>
      <c r="Z38" s="14"/>
      <c r="AA38" s="152"/>
      <c r="AB38" s="154"/>
      <c r="AC38" s="156"/>
      <c r="AD38" s="158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hidden="1" customHeight="1">
      <c r="A39" s="7"/>
      <c r="B39" s="7"/>
      <c r="C39" s="7"/>
      <c r="D39" s="7"/>
      <c r="E39" s="7"/>
      <c r="F39" s="8"/>
      <c r="G39" s="149"/>
      <c r="H39" s="161"/>
      <c r="I39" s="149"/>
      <c r="J39" s="9"/>
      <c r="K39" s="11"/>
      <c r="L39" s="159"/>
      <c r="M39" s="159"/>
      <c r="N39" s="159"/>
      <c r="O39" s="9"/>
      <c r="P39" s="9"/>
      <c r="Q39" s="13"/>
      <c r="R39" s="9"/>
      <c r="S39" s="12"/>
      <c r="T39" s="14"/>
      <c r="U39" s="15"/>
      <c r="V39" s="16"/>
      <c r="W39" s="12"/>
      <c r="X39" s="14"/>
      <c r="Y39" s="17"/>
      <c r="Z39" s="14"/>
      <c r="AA39" s="151"/>
      <c r="AB39" s="153"/>
      <c r="AC39" s="155"/>
      <c r="AD39" s="157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hidden="1" customHeight="1">
      <c r="A40" s="7"/>
      <c r="B40" s="7"/>
      <c r="C40" s="7"/>
      <c r="D40" s="7"/>
      <c r="E40" s="7"/>
      <c r="F40" s="8"/>
      <c r="G40" s="150"/>
      <c r="H40" s="162"/>
      <c r="I40" s="150"/>
      <c r="J40" s="9"/>
      <c r="K40" s="11"/>
      <c r="L40" s="160"/>
      <c r="M40" s="160"/>
      <c r="N40" s="160"/>
      <c r="O40" s="9"/>
      <c r="P40" s="9"/>
      <c r="Q40" s="13"/>
      <c r="R40" s="9"/>
      <c r="S40" s="12"/>
      <c r="T40" s="14"/>
      <c r="U40" s="15"/>
      <c r="V40" s="16"/>
      <c r="W40" s="12"/>
      <c r="X40" s="14"/>
      <c r="Y40" s="17"/>
      <c r="Z40" s="14"/>
      <c r="AA40" s="152"/>
      <c r="AB40" s="154"/>
      <c r="AC40" s="156"/>
      <c r="AD40" s="158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>
        <v>20</v>
      </c>
      <c r="H41" s="10">
        <v>272479788015</v>
      </c>
      <c r="I41" s="9" t="s">
        <v>1231</v>
      </c>
      <c r="J41" s="9"/>
      <c r="K41" s="11" t="str">
        <f t="shared" ref="K41" ca="1" si="7">IF(C41, TODAY(), "" )</f>
        <v/>
      </c>
      <c r="L41" s="12" t="s">
        <v>1366</v>
      </c>
      <c r="M41" s="12" t="s">
        <v>1367</v>
      </c>
      <c r="N41" s="12" t="s">
        <v>1368</v>
      </c>
      <c r="O41" s="9">
        <v>5501.3</v>
      </c>
      <c r="P41" s="9">
        <v>2</v>
      </c>
      <c r="Q41" s="13" t="str">
        <f>VLOOKUP(O41, '[3]لیست محصولات اردیبهشت ۱۴۰۳'!B:C,2,0)</f>
        <v>ورتکس | Vortex</v>
      </c>
      <c r="R41" s="9"/>
      <c r="S41" s="12">
        <f>VLOOKUP(O41, '[3]لیست محصولات اردیبهشت ۱۴۰۳'!B:F,5,0)</f>
        <v>4000</v>
      </c>
      <c r="T41" s="14">
        <f>VLOOKUP(O41, '[3]لیست محصولات اردیبهشت ۱۴۰۳'!B:G,6,0)</f>
        <v>51200000</v>
      </c>
      <c r="U41" s="15"/>
      <c r="V41" s="16">
        <f t="shared" ref="V41" si="8">IF(C41, P41, U41 )</f>
        <v>0</v>
      </c>
      <c r="W41" s="12">
        <f t="shared" ref="W41" si="9">P41-V41</f>
        <v>2</v>
      </c>
      <c r="X41" s="14">
        <f t="shared" ref="X41" si="10">P41*T41</f>
        <v>102400000</v>
      </c>
      <c r="Y41" s="17"/>
      <c r="Z41" s="14">
        <f t="shared" ref="Z41" si="11">X41-Y41</f>
        <v>102400000</v>
      </c>
      <c r="AA41" s="18" t="s">
        <v>310</v>
      </c>
      <c r="AB41" s="13" t="s">
        <v>1369</v>
      </c>
      <c r="AC41" s="19" t="s">
        <v>1370</v>
      </c>
      <c r="AD41" s="20"/>
      <c r="AE41" s="68" t="s">
        <v>1371</v>
      </c>
      <c r="AF41" s="21"/>
      <c r="AG41" s="22" t="str">
        <f t="shared" si="5"/>
        <v>TRUE</v>
      </c>
      <c r="AH41" s="23" t="str">
        <f t="shared" si="6"/>
        <v>آذربایجان شرقی تبریز - میدان هتل مرمر ، ۳۰۰ متر به سمت میدان بسیج ، ساختمان ونیز، طبقه ۶ رستوران ملل کمپانی - رحمان اکبری 09144086631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/>
      <c r="L42" s="12"/>
      <c r="M42" s="12"/>
      <c r="N42" s="12"/>
      <c r="O42" s="9"/>
      <c r="P42" s="9"/>
      <c r="Q42" s="13"/>
      <c r="R42" s="9"/>
      <c r="S42" s="12"/>
      <c r="T42" s="14"/>
      <c r="U42" s="15"/>
      <c r="V42" s="16"/>
      <c r="W42" s="12"/>
      <c r="X42" s="14"/>
      <c r="Y42" s="17"/>
      <c r="Z42" s="14"/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3</v>
      </c>
      <c r="AI241" s="56">
        <f t="shared" si="24"/>
        <v>0</v>
      </c>
      <c r="AJ241" s="57">
        <f t="shared" ref="AJ241:AJ264" si="32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30"/>
        <v>-3</v>
      </c>
      <c r="AN241" s="58">
        <f t="shared" si="26"/>
        <v>0</v>
      </c>
      <c r="AO241" s="59"/>
      <c r="AP241" s="58">
        <f t="shared" si="27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16</v>
      </c>
      <c r="AI242" s="56">
        <f t="shared" si="24"/>
        <v>0</v>
      </c>
      <c r="AJ242" s="57">
        <f t="shared" si="32"/>
        <v>16</v>
      </c>
      <c r="AK242" s="58">
        <f t="shared" ref="AK242:AK267" si="33">AH242*AG242/1000</f>
        <v>64</v>
      </c>
      <c r="AL242" s="59">
        <f>AO242+AQ242-[2]Sheet1!$AH243</f>
        <v>0</v>
      </c>
      <c r="AM242" s="59">
        <f t="shared" si="30"/>
        <v>-16</v>
      </c>
      <c r="AN242" s="58">
        <f t="shared" si="26"/>
        <v>0</v>
      </c>
      <c r="AO242" s="59"/>
      <c r="AP242" s="58">
        <f t="shared" si="27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10</v>
      </c>
      <c r="AI252" s="56">
        <f t="shared" si="24"/>
        <v>0</v>
      </c>
      <c r="AJ252" s="57">
        <f t="shared" si="32"/>
        <v>10</v>
      </c>
      <c r="AK252" s="58">
        <f t="shared" si="33"/>
        <v>7.5</v>
      </c>
      <c r="AL252" s="59">
        <f>AO252+AQ252-[2]Sheet1!$AH253</f>
        <v>0</v>
      </c>
      <c r="AM252" s="59">
        <f t="shared" si="30"/>
        <v>-10</v>
      </c>
      <c r="AN252" s="58">
        <f t="shared" si="26"/>
        <v>0</v>
      </c>
      <c r="AO252" s="59"/>
      <c r="AP252" s="58">
        <f t="shared" si="27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2</v>
      </c>
      <c r="AI253" s="56">
        <f t="shared" si="24"/>
        <v>0</v>
      </c>
      <c r="AJ253" s="57">
        <f t="shared" si="32"/>
        <v>2</v>
      </c>
      <c r="AK253" s="58">
        <f t="shared" si="33"/>
        <v>0.3</v>
      </c>
      <c r="AL253" s="59">
        <f>AO253+AQ253-[2]Sheet1!$AH254</f>
        <v>0</v>
      </c>
      <c r="AM253" s="59">
        <f t="shared" si="30"/>
        <v>-2</v>
      </c>
      <c r="AN253" s="58">
        <f t="shared" si="26"/>
        <v>0</v>
      </c>
      <c r="AO253" s="59"/>
      <c r="AP253" s="58">
        <f t="shared" si="27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2</v>
      </c>
      <c r="AI259" s="56">
        <f t="shared" si="24"/>
        <v>0</v>
      </c>
      <c r="AJ259" s="57">
        <f t="shared" si="32"/>
        <v>2</v>
      </c>
      <c r="AK259" s="58">
        <f t="shared" si="33"/>
        <v>0.3</v>
      </c>
      <c r="AL259" s="59">
        <f>AO259+AQ259-[2]Sheet1!$AH260</f>
        <v>0</v>
      </c>
      <c r="AM259" s="59">
        <f t="shared" si="30"/>
        <v>-2</v>
      </c>
      <c r="AN259" s="58">
        <f t="shared" si="26"/>
        <v>0</v>
      </c>
      <c r="AO259" s="59"/>
      <c r="AP259" s="58">
        <f t="shared" si="27"/>
        <v>-0.3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16</v>
      </c>
      <c r="AI260" s="56">
        <f t="shared" si="24"/>
        <v>0</v>
      </c>
      <c r="AJ260" s="57">
        <f t="shared" si="32"/>
        <v>16</v>
      </c>
      <c r="AK260" s="58">
        <f t="shared" si="33"/>
        <v>12</v>
      </c>
      <c r="AL260" s="59">
        <f>AO260+AQ260-[2]Sheet1!$AH261</f>
        <v>0</v>
      </c>
      <c r="AM260" s="59">
        <f t="shared" si="30"/>
        <v>-16</v>
      </c>
      <c r="AN260" s="58">
        <f t="shared" si="26"/>
        <v>0</v>
      </c>
      <c r="AO260" s="59"/>
      <c r="AP260" s="58">
        <f t="shared" si="27"/>
        <v>-12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6</v>
      </c>
      <c r="AI261" s="56">
        <f t="shared" si="24"/>
        <v>0</v>
      </c>
      <c r="AJ261" s="57">
        <f t="shared" si="32"/>
        <v>6</v>
      </c>
      <c r="AK261" s="58">
        <f t="shared" si="33"/>
        <v>24</v>
      </c>
      <c r="AL261" s="59">
        <f>AO261+AQ261-[2]Sheet1!$AH262</f>
        <v>0</v>
      </c>
      <c r="AM261" s="59">
        <f t="shared" si="30"/>
        <v>-6</v>
      </c>
      <c r="AN261" s="58">
        <f t="shared" si="26"/>
        <v>0</v>
      </c>
      <c r="AO261" s="59"/>
      <c r="AP261" s="58">
        <f t="shared" si="27"/>
        <v>-24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0 W42:W200" name="باقیمانده_5_1"/>
    <protectedRange algorithmName="SHA-512" hashValue="f5WsBkExWTs/LKakVBbNBXjGjwaAPcOxHhJFt4MnEAAY0TgGUtLBwc6BQDnps5THm9Gccqda3SWXIrg2Z9o+GA==" saltValue="9EXh0tvvNrwpkDbSuYJ+Uw==" spinCount="100000" sqref="V2:V40 V42:V200" name="تعداد ارسال شده_4_1"/>
    <protectedRange algorithmName="SHA-512" hashValue="jjrV5Hy6JwvVqOO7tKoZVoRg7rpBcjqvT96GSIFiDncBaImziwFUF2JC6d0rT0SfgZv+eJ/5g2VdqSB7bdW0mg==" saltValue="0Igh3j97EZBwjtfDd8U1wg==" spinCount="100000" sqref="W41" name="باقیمانده_5_1_1"/>
    <protectedRange algorithmName="SHA-512" hashValue="f5WsBkExWTs/LKakVBbNBXjGjwaAPcOxHhJFt4MnEAAY0TgGUtLBwc6BQDnps5THm9Gccqda3SWXIrg2Z9o+GA==" saltValue="9EXh0tvvNrwpkDbSuYJ+Uw==" spinCount="100000" sqref="V41" name="تعداد ارسال شده_4_1_1"/>
  </protectedRanges>
  <mergeCells count="94">
    <mergeCell ref="G39:G40"/>
    <mergeCell ref="AD39:AD40"/>
    <mergeCell ref="AC39:AC40"/>
    <mergeCell ref="AB39:AB40"/>
    <mergeCell ref="AA39:AA40"/>
    <mergeCell ref="N39:N40"/>
    <mergeCell ref="M39:M40"/>
    <mergeCell ref="L39:L40"/>
    <mergeCell ref="I39:I40"/>
    <mergeCell ref="H39:H40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33:G35"/>
    <mergeCell ref="AD33:AD35"/>
    <mergeCell ref="AC33:AC35"/>
    <mergeCell ref="AB33:AB35"/>
    <mergeCell ref="AA33:AA35"/>
    <mergeCell ref="N33:N35"/>
    <mergeCell ref="M33:M35"/>
    <mergeCell ref="L33:L35"/>
    <mergeCell ref="I33:I35"/>
    <mergeCell ref="H33:H35"/>
    <mergeCell ref="M15:M17"/>
    <mergeCell ref="L15:L17"/>
    <mergeCell ref="I15:I17"/>
    <mergeCell ref="H15:H17"/>
    <mergeCell ref="G15:G17"/>
    <mergeCell ref="N6:N13"/>
    <mergeCell ref="AD15:AD17"/>
    <mergeCell ref="AC15:AC17"/>
    <mergeCell ref="AB15:AB17"/>
    <mergeCell ref="AA15:AA17"/>
    <mergeCell ref="N15:N17"/>
    <mergeCell ref="G6:G13"/>
    <mergeCell ref="H6:H13"/>
    <mergeCell ref="I6:I13"/>
    <mergeCell ref="L6:L13"/>
    <mergeCell ref="M6:M13"/>
    <mergeCell ref="AD4:AD5"/>
    <mergeCell ref="AC4:AC5"/>
    <mergeCell ref="AB4:AB5"/>
    <mergeCell ref="AA4:AA5"/>
    <mergeCell ref="AD6:AD13"/>
    <mergeCell ref="AC6:AC13"/>
    <mergeCell ref="AB6:AB13"/>
    <mergeCell ref="AA6:AA13"/>
    <mergeCell ref="A1:B1"/>
    <mergeCell ref="C1:D1"/>
    <mergeCell ref="E1:F1"/>
    <mergeCell ref="U1:V1"/>
    <mergeCell ref="N4:N5"/>
    <mergeCell ref="M4:M5"/>
    <mergeCell ref="L4:L5"/>
    <mergeCell ref="I4:I5"/>
    <mergeCell ref="H4:H5"/>
    <mergeCell ref="G4:G5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9:G31"/>
    <mergeCell ref="AD29:AD31"/>
    <mergeCell ref="AC29:AC31"/>
    <mergeCell ref="AB29:AB31"/>
    <mergeCell ref="AA29:AA31"/>
    <mergeCell ref="N29:N31"/>
    <mergeCell ref="M29:M31"/>
    <mergeCell ref="L29:L31"/>
    <mergeCell ref="I29:I31"/>
    <mergeCell ref="H29:H31"/>
  </mergeCells>
  <conditionalFormatting sqref="G2:J3 AA2:AF4 J4:J40 AA6:AF6 G14:I15 AA14:AF15 G18:I22 AA18:AF22 G24:I25 AA24:AF25 G27:I29 AA27:AF29 G32:I33 AA32:AF33 G36:I37 AA36:AF37 G39:I39 AA39:AF39 K2:Z2 Q3:Z40 K3:P3 H4 K4:K13 O4:P13 AE5:AF5 H6 AE7:AF13 K14:P15 K16:K17 O16:P17 AE16:AF17 K18:P22 K23 O23:P23 AE23:AF23 K24:P25 K26 O26:P26 AE26:AF26 K27:P29 K30:K31 O30:P31 AE30:AF31 K32:P33 K34:K35 O34:P35 AE34:AF35 K36:P37 K38 O38:P38 AE38:AF38 K39:P39 K40 O40:P40 AE40:AF40">
    <cfRule type="expression" dxfId="130" priority="68">
      <formula>$C2</formula>
    </cfRule>
  </conditionalFormatting>
  <conditionalFormatting sqref="G2:J3 AD2:AD4 J4:J40 AD6 G14:I15 AD14:AD15 G18:I22 AD18:AD22 G24:I25 AD24:AD25 G27:I29 AD27:AD29 G32:I33 AD32:AD33 G36:I37 AD36:AD37 G39:I39 AD39">
    <cfRule type="expression" dxfId="129" priority="67">
      <formula>$A2</formula>
    </cfRule>
  </conditionalFormatting>
  <conditionalFormatting sqref="G2:J3 AD2:AD4 Z2:Z40 J4:J40 AD6 G14:I15 AD14:AD15 G18:I22 AD18:AD22 G24:I25 AD24:AD25 G27:I29 AD27:AD29 G32:I33 AD32:AD33 G36:I37 AD36:AD37 G39:I39 AD39">
    <cfRule type="expression" dxfId="128" priority="69">
      <formula>$E2</formula>
    </cfRule>
  </conditionalFormatting>
  <conditionalFormatting sqref="G41:J200 Z41:Z200 AD41:AD200">
    <cfRule type="expression" dxfId="127" priority="4">
      <formula>$E41</formula>
    </cfRule>
  </conditionalFormatting>
  <conditionalFormatting sqref="G41:AF200">
    <cfRule type="expression" dxfId="126" priority="3">
      <formula>$C41</formula>
    </cfRule>
  </conditionalFormatting>
  <conditionalFormatting sqref="W2:W200">
    <cfRule type="expression" dxfId="125" priority="1">
      <formula>$AG2</formula>
    </cfRule>
  </conditionalFormatting>
  <conditionalFormatting sqref="Z2:Z200 G41:J200 AD41:AD200">
    <cfRule type="expression" dxfId="124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{75E8CD0E-34E6-4204-AB00-3B10689BCCA6}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{16BEA029-A21E-4DCE-9C51-014842226294}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{F6BFF980-B6AF-4A70-8B54-0A97BDE6913A}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{075C8966-9F33-4FE2-B674-FC8050BC624B}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{A9885F90-6257-4421-8657-95AE227F0C10}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{5C6308CB-1487-4095-A8DE-95D741626406}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{ED3C3E61-ACB2-40D4-82CA-052A4F4FB3BB}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{EF873B2B-7C27-41C1-8D20-A84B1DE65592}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{970A7742-991B-4E69-B43E-CD13ED71A3E8}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{E3420192-4078-467C-8980-B93CA6B42A5E}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{6A8E8136-BF0A-4325-A0CB-D8AB8F1EF34A}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{467058DB-5F59-4B51-B61E-346F37E80CC4}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{9DAF2318-245D-429F-814E-185A9E3D550D}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{6CB3C338-A39E-4E3F-9F4D-5A8B97808880}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{AF570D3E-6432-4E7D-BDCB-4A0734B42954}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{F020B228-EFD5-453C-AD8D-C388668C0457}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{6639C545-E041-49B2-A560-42FEA0F9B390}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{E4C62EA2-8976-46B3-B0BE-2C7C99CE993E}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{F2F48B87-6CDA-491C-9389-446978286DE9}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{84430F4C-21D8-4EF3-A2D8-112717E356E0}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{DED54B91-3153-4964-ADAC-EFDB6C6899B9}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{78B8634E-4BB5-4D47-B184-5D223E66320F}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{BCCC4AE5-6D8A-48F4-AD21-26D28465778A}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{E4C5981A-A432-4C2A-B348-FE54C2E7C461}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{C7D75829-F4BA-4DEA-9A71-57D9EEC63C2C}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{5DA8D238-CAF4-4667-B0AD-EA0290FFC18F}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{17F3CEAC-963D-4BF0-82C5-1FAED3A4B561}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{D4F8DA15-DFC0-4D5A-BBC7-54BC979510C6}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{D9D2F6BC-BDC9-43CF-977F-EDE7AAE5EF66}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{E6D51078-0861-4EFC-A7BF-674A324570DB}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{BF954553-1F93-4A63-81B2-33E691EA1112}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{F963902D-E8A8-4269-A512-C9C62C3C53B2}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{5E7D794D-3A17-4BF4-87A8-94D67AB2C1AC}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{9FF870D9-D237-401C-85E7-5AF8AE2BDDC2}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{9A80B32D-87B2-4F3D-93E8-A52A5EF7D16C}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{470F8B66-B72D-41F7-8C7D-0301EBD35025}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{4C8DA802-2609-4309-8DBB-1AA52E111FE6}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{77841DA1-7EEB-43D0-BF71-EBB64D4E86B9}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{08C17CB7-12A0-4570-8458-0488A83B582F}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{7E8B19CF-7B5F-4E03-A0E6-3673AEF63647}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{789B9063-6722-48A5-A94B-A448E20648AD}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{230D4146-94C6-493B-9563-9FE287B42770}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{96CA67FC-D443-452F-9028-9F0ACA3ADDA1}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{D922AB7E-DAD0-459B-8CE6-37473EFAADF8}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{371FADD3-6F69-44A5-AA41-C7F732AC4ACA}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{8C17BC0D-4AB5-47A0-8CEF-D62203A63D94}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{2832F66E-D916-49A3-BC22-0B6588B8959D}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{0C6550AE-44BE-46CE-AA98-2C2AF0B2F54A}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{C3559763-2CE7-458A-8B73-7BD4AA7522A6}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{F7A15C3D-6FC3-4599-BD9C-CA0BF1737087}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{B3206CE2-2A9F-4977-8D4B-8AC440CDBCD4}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{2CA913D2-7108-4CA5-B7B3-F761C7999DF2}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{C63DDD65-5957-4376-B6F0-9DB36E211DB4}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{C0DE7794-B1D7-4025-96ED-CF1A89045FEC}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{3088224C-FF71-4B28-BE19-8DD22EDE8DC3}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{B20F2126-F04C-426A-B82F-C8877B2831B5}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{9E64DC51-ACD2-4B17-A272-41FD555F6FB3}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{CA1FE735-F4E6-49DC-AB20-2CA358BB0C68}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{FE9F53D3-31CA-4DCA-8095-D9D3A2B968F7}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{780B8AEE-5879-43B6-8EB1-BB913288E7BE}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{DDB8DED1-6895-4BC8-9E71-C0B7B38550BA}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E8CD0E-34E6-4204-AB00-3B10689BCCA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6BEA029-A21E-4DCE-9C51-01484222629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6BFF980-B6AF-4A70-8B54-0A97BDE6913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75C8966-9F33-4FE2-B674-FC8050BC624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9885F90-6257-4421-8657-95AE227F0C1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C6308CB-1487-4095-A8DE-95D74162640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D3C3E61-ACB2-40D4-82CA-052A4F4FB3B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873B2B-7C27-41C1-8D20-A84B1DE6559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70A7742-991B-4E69-B43E-CD13ED71A3E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3420192-4078-467C-8980-B93CA6B42A5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A8E8136-BF0A-4325-A0CB-D8AB8F1EF34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67058DB-5F59-4B51-B61E-346F37E80C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DAF2318-245D-429F-814E-185A9E3D550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B3C338-A39E-4E3F-9F4D-5A8B9780888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F570D3E-6432-4E7D-BDCB-4A0734B4295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020B228-EFD5-453C-AD8D-C388668C045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639C545-E041-49B2-A560-42FEA0F9B39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4C62EA2-8976-46B3-B0BE-2C7C99CE993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2F48B87-6CDA-491C-9389-446978286DE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430F4C-21D8-4EF3-A2D8-112717E356E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ED54B91-3153-4964-ADAC-EFDB6C6899B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8B8634E-4BB5-4D47-B184-5D223E66320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CCC4AE5-6D8A-48F4-AD21-26D28465778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4C5981A-A432-4C2A-B348-FE54C2E7C46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7D75829-F4BA-4DEA-9A71-57D9EEC63C2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A8D238-CAF4-4667-B0AD-EA0290FFC18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7F3CEAC-963D-4BF0-82C5-1FAED3A4B56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4F8DA15-DFC0-4D5A-BBC7-54BC979510C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9D2F6BC-BDC9-43CF-977F-EDE7AAE5EF6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6D51078-0861-4EFC-A7BF-674A324570D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F954553-1F93-4A63-81B2-33E691EA111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963902D-E8A8-4269-A512-C9C62C3C53B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E7D794D-3A17-4BF4-87A8-94D67AB2C1A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FF870D9-D237-401C-85E7-5AF8AE2BDDC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A80B32D-87B2-4F3D-93E8-A52A5EF7D16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70F8B66-B72D-41F7-8C7D-0301EBD3502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C8DA802-2609-4309-8DBB-1AA52E111FE6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7841DA1-7EEB-43D0-BF71-EBB64D4E86B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C17CB7-12A0-4570-8458-0488A83B582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E8B19CF-7B5F-4E03-A0E6-3673AEF63647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89B9063-6722-48A5-A94B-A448E20648A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30D4146-94C6-493B-9563-9FE287B4277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6CA67FC-D443-452F-9028-9F0ACA3ADDA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922AB7E-DAD0-459B-8CE6-37473EFAADF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71FADD3-6F69-44A5-AA41-C7F732AC4AC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C17BC0D-4AB5-47A0-8CEF-D62203A63D9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832F66E-D916-49A3-BC22-0B6588B8959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C6550AE-44BE-46CE-AA98-2C2AF0B2F54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3559763-2CE7-458A-8B73-7BD4AA7522A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7A15C3D-6FC3-4599-BD9C-CA0BF173708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3206CE2-2A9F-4977-8D4B-8AC440CDBCD4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CA913D2-7108-4CA5-B7B3-F761C7999DF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63DDD65-5957-4376-B6F0-9DB36E211DB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0DE7794-B1D7-4025-96ED-CF1A89045FE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088224C-FF71-4B28-BE19-8DD22EDE8DC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20F2126-F04C-426A-B82F-C8877B2831B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E64DC51-ACD2-4B17-A272-41FD555F6FB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A1FE735-F4E6-49DC-AB20-2CA358BB0C6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E9F53D3-31CA-4DCA-8095-D9D3A2B968F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80B8AEE-5879-43B6-8EB1-BB913288E7B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DB8DED1-6895-4BC8-9E71-C0B7B38550B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D53A5-040C-477B-ACAF-3054D61A0925}">
  <dimension ref="A1:AR267"/>
  <sheetViews>
    <sheetView rightToLeft="1" topLeftCell="G77" zoomScale="70" zoomScaleNormal="70" workbookViewId="0">
      <selection activeCell="M13" sqref="M1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customWidth="1"/>
    <col min="9" max="9" width="27.777343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2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120.5546875" style="24" bestFit="1" customWidth="1"/>
    <col min="29" max="29" width="15.77734375" style="31" bestFit="1" customWidth="1"/>
    <col min="30" max="30" width="13.6640625" style="32" bestFit="1" customWidth="1"/>
    <col min="31" max="31" width="52.44140625" style="24" bestFit="1" customWidth="1"/>
    <col min="32" max="32" width="28.33203125" style="24" bestFit="1" customWidth="1"/>
    <col min="33" max="33" width="13.5546875" style="24" bestFit="1" customWidth="1"/>
    <col min="34" max="34" width="140.8867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272250105387</v>
      </c>
      <c r="I2" s="9" t="s">
        <v>1213</v>
      </c>
      <c r="J2" s="9"/>
      <c r="K2" s="11" t="str">
        <f t="shared" ref="K2:K65" ca="1" si="0">IF(C2, TODAY(), "" )</f>
        <v/>
      </c>
      <c r="L2" s="12" t="s">
        <v>139</v>
      </c>
      <c r="M2" s="12" t="s">
        <v>1232</v>
      </c>
      <c r="N2" s="12"/>
      <c r="O2" s="9">
        <v>5511.1</v>
      </c>
      <c r="P2" s="9">
        <v>1</v>
      </c>
      <c r="Q2" s="13" t="str">
        <f>VLOOKUP(O2, '[3]لیست محصولات اردیبهشت ۱۴۰۳'!B:C,2,0)</f>
        <v>هامبلا | Hambella</v>
      </c>
      <c r="R2" s="9"/>
      <c r="S2" s="12">
        <f>VLOOKUP(O2, '[3]لیست محصولات اردیبهشت ۱۴۰۳'!B:F,5,0)</f>
        <v>150</v>
      </c>
      <c r="T2" s="14">
        <f>VLOOKUP(O2, '[3]لیست محصولات اردیبهشت ۱۴۰۳'!B:G,6,0)</f>
        <v>2800000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2800000</v>
      </c>
      <c r="Y2" s="17"/>
      <c r="Z2" s="14">
        <f t="shared" ref="Z2:Z65" si="4">X2-Y2</f>
        <v>2800000</v>
      </c>
      <c r="AA2" s="18" t="s">
        <v>163</v>
      </c>
      <c r="AB2" s="13" t="s">
        <v>1233</v>
      </c>
      <c r="AC2" s="19" t="s">
        <v>1234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فارس شیراز - خیابان ارم ، کوچه ۱۷ ، فرعی ۱۷/۴ پلاک ۴۰ زنگ ۱  - محمدرضا بامد 09173209290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49">
        <v>2</v>
      </c>
      <c r="H3" s="161">
        <v>272255139584</v>
      </c>
      <c r="I3" s="149" t="s">
        <v>1213</v>
      </c>
      <c r="J3" s="9"/>
      <c r="K3" s="11" t="str">
        <f t="shared" ca="1" si="0"/>
        <v/>
      </c>
      <c r="L3" s="159" t="s">
        <v>1235</v>
      </c>
      <c r="M3" s="159" t="s">
        <v>1236</v>
      </c>
      <c r="N3" s="159" t="s">
        <v>1239</v>
      </c>
      <c r="O3" s="9">
        <v>5518.2</v>
      </c>
      <c r="P3" s="9">
        <v>2</v>
      </c>
      <c r="Q3" s="13" t="str">
        <f>VLOOKUP(O3, '[3]لیست محصولات اردیبهشت ۱۴۰۳'!B:C,2,0)</f>
        <v>هوآنکایو | Peru Huancayo</v>
      </c>
      <c r="R3" s="9"/>
      <c r="S3" s="12">
        <f>VLOOKUP(O3, '[3]لیست محصولات اردیبهشت ۱۴۰۳'!B:F,5,0)</f>
        <v>750</v>
      </c>
      <c r="T3" s="14">
        <f>VLOOKUP(O3, '[3]لیست محصولات اردیبهشت ۱۴۰۳'!B:G,6,0)</f>
        <v>10000000</v>
      </c>
      <c r="U3" s="15"/>
      <c r="V3" s="16">
        <f t="shared" si="1"/>
        <v>0</v>
      </c>
      <c r="W3" s="12">
        <f t="shared" si="2"/>
        <v>2</v>
      </c>
      <c r="X3" s="14">
        <f t="shared" si="3"/>
        <v>20000000</v>
      </c>
      <c r="Y3" s="17"/>
      <c r="Z3" s="14">
        <f t="shared" si="4"/>
        <v>20000000</v>
      </c>
      <c r="AA3" s="151" t="s">
        <v>386</v>
      </c>
      <c r="AB3" s="153" t="s">
        <v>1237</v>
      </c>
      <c r="AC3" s="155" t="s">
        <v>1238</v>
      </c>
      <c r="AD3" s="157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خراسان رضوی مشهد - بلوار سجاد ،خیابان حامد جنوبی ۹ ،اواسط کوچه کافه 81 - کیارش کسرائی 09351336516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0"/>
      <c r="H4" s="181"/>
      <c r="I4" s="180"/>
      <c r="J4" s="9"/>
      <c r="K4" s="11" t="str">
        <f t="shared" ca="1" si="0"/>
        <v/>
      </c>
      <c r="L4" s="178"/>
      <c r="M4" s="178"/>
      <c r="N4" s="178"/>
      <c r="O4" s="9">
        <v>3326.1</v>
      </c>
      <c r="P4" s="9">
        <v>1</v>
      </c>
      <c r="Q4" s="13" t="str">
        <f>VLOOKUP(O4, '[3]لیست محصولات اردیبهشت ۱۴۰۳'!B:C,2,0)</f>
        <v>میاگروس | Milagros</v>
      </c>
      <c r="R4" s="9"/>
      <c r="S4" s="12">
        <f>VLOOKUP(O4, '[3]لیست محصولات اردیبهشت ۱۴۰۳'!B:F,5,0)</f>
        <v>150</v>
      </c>
      <c r="T4" s="14">
        <f>VLOOKUP(O4, '[3]لیست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77"/>
      <c r="AB4" s="176"/>
      <c r="AC4" s="175"/>
      <c r="AD4" s="17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0"/>
      <c r="H5" s="162"/>
      <c r="I5" s="150"/>
      <c r="J5" s="9"/>
      <c r="K5" s="11" t="str">
        <f t="shared" ca="1" si="0"/>
        <v/>
      </c>
      <c r="L5" s="160"/>
      <c r="M5" s="160"/>
      <c r="N5" s="160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52"/>
      <c r="AB5" s="154"/>
      <c r="AC5" s="156"/>
      <c r="AD5" s="158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272260675147</v>
      </c>
      <c r="I6" s="25" t="s">
        <v>1213</v>
      </c>
      <c r="J6" s="9"/>
      <c r="K6" s="11" t="str">
        <f t="shared" ca="1" si="0"/>
        <v/>
      </c>
      <c r="L6" s="12" t="s">
        <v>1240</v>
      </c>
      <c r="M6" s="12" t="s">
        <v>1241</v>
      </c>
      <c r="N6" s="12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 t="s">
        <v>964</v>
      </c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si="1"/>
        <v>0</v>
      </c>
      <c r="W6" s="12">
        <f t="shared" si="2"/>
        <v>1</v>
      </c>
      <c r="X6" s="14">
        <f t="shared" si="3"/>
        <v>9900000</v>
      </c>
      <c r="Y6" s="17"/>
      <c r="Z6" s="14">
        <f t="shared" si="4"/>
        <v>9900000</v>
      </c>
      <c r="AA6" s="18" t="s">
        <v>78</v>
      </c>
      <c r="AB6" s="13" t="s">
        <v>1242</v>
      </c>
      <c r="AC6" s="19" t="s">
        <v>1243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شمس اباد خیابان ریحانی کوچه سنبل پلاک ۱۱ واحد ۱  - مرتضی حکیم الهی 09122720336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272264529990</v>
      </c>
      <c r="I7" s="9" t="s">
        <v>1213</v>
      </c>
      <c r="J7" s="9"/>
      <c r="K7" s="11" t="str">
        <f t="shared" ca="1" si="0"/>
        <v/>
      </c>
      <c r="L7" s="12" t="s">
        <v>668</v>
      </c>
      <c r="M7" s="12" t="s">
        <v>1244</v>
      </c>
      <c r="N7" s="12" t="s">
        <v>1245</v>
      </c>
      <c r="O7" s="9">
        <v>5518.3</v>
      </c>
      <c r="P7" s="9">
        <v>1</v>
      </c>
      <c r="Q7" s="13" t="str">
        <f>VLOOKUP(O7, '[3]لیست محصولات اردیبهشت ۱۴۰۳'!B:C,2,0)</f>
        <v>هوآنکایو | Peru Huancayo</v>
      </c>
      <c r="R7" s="9"/>
      <c r="S7" s="12">
        <f>VLOOKUP(O7, '[3]لیست محصولات اردیبهشت ۱۴۰۳'!B:F,5,0)</f>
        <v>4000</v>
      </c>
      <c r="T7" s="14">
        <f>VLOOKUP(O7, '[3]لیست محصولات اردیبهشت ۱۴۰۳'!B:G,6,0)</f>
        <v>51600000</v>
      </c>
      <c r="U7" s="26"/>
      <c r="V7" s="16">
        <f t="shared" si="1"/>
        <v>0</v>
      </c>
      <c r="W7" s="12">
        <f t="shared" si="2"/>
        <v>1</v>
      </c>
      <c r="X7" s="14">
        <f t="shared" si="3"/>
        <v>51600000</v>
      </c>
      <c r="Y7" s="17"/>
      <c r="Z7" s="14">
        <f t="shared" si="4"/>
        <v>51600000</v>
      </c>
      <c r="AA7" s="18" t="s">
        <v>224</v>
      </c>
      <c r="AB7" s="13" t="s">
        <v>1246</v>
      </c>
      <c r="AC7" s="19" t="s">
        <v>1247</v>
      </c>
      <c r="AD7" s="20"/>
      <c r="AE7" s="19"/>
      <c r="AF7" s="21"/>
      <c r="AG7" s="22" t="str">
        <f t="shared" si="5"/>
        <v>TRUE</v>
      </c>
      <c r="AH7" s="23" t="str">
        <f t="shared" si="6"/>
        <v>قم بلوار امین بین کوچه ۸ و ۱۰ لوازم تحریر مجد مجد کافه - سعید مجد 09121534661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>
        <v>5</v>
      </c>
      <c r="H8" s="161">
        <v>53213819101</v>
      </c>
      <c r="I8" s="149" t="s">
        <v>1213</v>
      </c>
      <c r="J8" s="9"/>
      <c r="K8" s="11" t="str">
        <f t="shared" ca="1" si="0"/>
        <v/>
      </c>
      <c r="L8" s="159" t="s">
        <v>187</v>
      </c>
      <c r="M8" s="159" t="s">
        <v>1248</v>
      </c>
      <c r="N8" s="159" t="s">
        <v>1249</v>
      </c>
      <c r="O8" s="9">
        <v>5511.2</v>
      </c>
      <c r="P8" s="9">
        <v>5</v>
      </c>
      <c r="Q8" s="13" t="str">
        <f>VLOOKUP(O8, '[3]لیست محصولات اردیبهشت ۱۴۰۳'!B:C,2,0)</f>
        <v>هامبلا | Hambella</v>
      </c>
      <c r="R8" s="9"/>
      <c r="S8" s="12">
        <f>VLOOKUP(O8, '[3]لیست محصولات اردیبهشت ۱۴۰۳'!B:F,5,0)</f>
        <v>750</v>
      </c>
      <c r="T8" s="14">
        <f>VLOOKUP(O8, '[3]لیست محصولات اردیبهشت ۱۴۰۳'!B:G,6,0)</f>
        <v>13350000</v>
      </c>
      <c r="U8" s="15"/>
      <c r="V8" s="16">
        <f t="shared" si="1"/>
        <v>0</v>
      </c>
      <c r="W8" s="12">
        <f t="shared" si="2"/>
        <v>5</v>
      </c>
      <c r="X8" s="14">
        <f t="shared" si="3"/>
        <v>66750000</v>
      </c>
      <c r="Y8" s="17"/>
      <c r="Z8" s="14">
        <f t="shared" si="4"/>
        <v>66750000</v>
      </c>
      <c r="AA8" s="151" t="s">
        <v>305</v>
      </c>
      <c r="AB8" s="153" t="s">
        <v>1250</v>
      </c>
      <c r="AC8" s="155" t="s">
        <v>1251</v>
      </c>
      <c r="AD8" s="157"/>
      <c r="AE8" s="19"/>
      <c r="AF8" s="21"/>
      <c r="AG8" s="22" t="str">
        <f t="shared" si="5"/>
        <v>TRUE</v>
      </c>
      <c r="AH8" s="23" t="str">
        <f t="shared" si="6"/>
        <v>بوشهر خیابان سنگی خیابان بعثت نبش کوچه عرفان ۱۷ کافه بوتیک شیرینی رلیش - علی سرروی 09364689687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0"/>
      <c r="H9" s="162"/>
      <c r="I9" s="150"/>
      <c r="J9" s="9"/>
      <c r="K9" s="11" t="str">
        <f t="shared" ca="1" si="0"/>
        <v/>
      </c>
      <c r="L9" s="160"/>
      <c r="M9" s="160"/>
      <c r="N9" s="160"/>
      <c r="O9" s="9">
        <v>1125.0999999999999</v>
      </c>
      <c r="P9" s="9">
        <v>1</v>
      </c>
      <c r="Q9" s="13" t="str">
        <f>VLOOKUP(O9, '[3]لیست محصولات اردیبهشت ۱۴۰۳'!B:C,2,0)</f>
        <v>بنجامین دیانوس | Benjamin De Dianous</v>
      </c>
      <c r="R9" s="9"/>
      <c r="S9" s="12">
        <f>VLOOKUP(O9, '[3]لیست محصولات اردیبهشت ۱۴۰۳'!B:F,5,0)</f>
        <v>80</v>
      </c>
      <c r="T9" s="14">
        <f>VLOOKUP(O9, '[3]لیست محصولات اردیبهشت ۱۴۰۳'!B:G,6,0)</f>
        <v>11000000</v>
      </c>
      <c r="U9" s="15"/>
      <c r="V9" s="16">
        <f t="shared" si="1"/>
        <v>0</v>
      </c>
      <c r="W9" s="12">
        <f t="shared" si="2"/>
        <v>1</v>
      </c>
      <c r="X9" s="14">
        <f t="shared" si="3"/>
        <v>11000000</v>
      </c>
      <c r="Y9" s="17"/>
      <c r="Z9" s="14">
        <f t="shared" si="4"/>
        <v>11000000</v>
      </c>
      <c r="AA9" s="152"/>
      <c r="AB9" s="154"/>
      <c r="AC9" s="156"/>
      <c r="AD9" s="158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6</v>
      </c>
      <c r="H10" s="161">
        <v>272266130967</v>
      </c>
      <c r="I10" s="149" t="s">
        <v>1213</v>
      </c>
      <c r="J10" s="9"/>
      <c r="K10" s="11" t="str">
        <f t="shared" ca="1" si="0"/>
        <v/>
      </c>
      <c r="L10" s="159" t="s">
        <v>1252</v>
      </c>
      <c r="M10" s="159" t="s">
        <v>1253</v>
      </c>
      <c r="N10" s="159" t="s">
        <v>1254</v>
      </c>
      <c r="O10" s="9">
        <v>5511.11</v>
      </c>
      <c r="P10" s="9">
        <v>12</v>
      </c>
      <c r="Q10" s="69" t="str">
        <f>VLOOKUP(O10, '[3]لیست محصولات اردیبهشت ۱۴۰۳'!B:C,2,0)</f>
        <v>هامبلا(رست دمی) | Hambella( Filter Roast)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2800000</v>
      </c>
      <c r="U10" s="15"/>
      <c r="V10" s="16">
        <f t="shared" si="1"/>
        <v>0</v>
      </c>
      <c r="W10" s="12">
        <f t="shared" si="2"/>
        <v>12</v>
      </c>
      <c r="X10" s="14">
        <f t="shared" si="3"/>
        <v>33600000</v>
      </c>
      <c r="Y10" s="17"/>
      <c r="Z10" s="14">
        <f t="shared" si="4"/>
        <v>33600000</v>
      </c>
      <c r="AA10" s="151" t="s">
        <v>240</v>
      </c>
      <c r="AB10" s="153" t="s">
        <v>1255</v>
      </c>
      <c r="AC10" s="155" t="s">
        <v>1256</v>
      </c>
      <c r="AD10" s="157"/>
      <c r="AE10" s="19"/>
      <c r="AF10" s="21"/>
      <c r="AG10" s="22" t="str">
        <f t="shared" si="5"/>
        <v>TRUE</v>
      </c>
      <c r="AH10" s="23" t="str">
        <f t="shared" si="6"/>
        <v>کرمانشاه خیابان نوبهار جنب بانک صادرات بستنی نوبهار - کهیار فرامرزی 09188315883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0"/>
      <c r="H11" s="181"/>
      <c r="I11" s="180"/>
      <c r="J11" s="9"/>
      <c r="K11" s="11" t="str">
        <f t="shared" ca="1" si="0"/>
        <v/>
      </c>
      <c r="L11" s="178"/>
      <c r="M11" s="178"/>
      <c r="N11" s="178"/>
      <c r="O11" s="9">
        <v>3326.1</v>
      </c>
      <c r="P11" s="9">
        <v>2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7500000</v>
      </c>
      <c r="Y11" s="17"/>
      <c r="Z11" s="14">
        <f t="shared" si="4"/>
        <v>7500000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1129.0999999999999</v>
      </c>
      <c r="P12" s="9">
        <v>1</v>
      </c>
      <c r="Q12" s="13" t="str">
        <f>VLOOKUP(O12, '[3]لیست محصولات اردیبهشت ۱۴۰۳'!B:C,2,0)</f>
        <v>جانسون | Janson</v>
      </c>
      <c r="R12" s="9"/>
      <c r="S12" s="12">
        <f>VLOOKUP(O12, '[3]لیست محصولات اردیبهشت ۱۴۰۳'!B:F,5,0)</f>
        <v>80</v>
      </c>
      <c r="T12" s="14">
        <f>VLOOKUP(O12, '[3]لیست محصولات اردیبهشت ۱۴۰۳'!B:G,6,0)</f>
        <v>9900000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9900000</v>
      </c>
      <c r="Y12" s="17"/>
      <c r="Z12" s="14">
        <f t="shared" si="4"/>
        <v>9900000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272266119323</v>
      </c>
      <c r="I13" s="9" t="s">
        <v>1213</v>
      </c>
      <c r="J13" s="9"/>
      <c r="K13" s="11" t="str">
        <f t="shared" ca="1" si="0"/>
        <v/>
      </c>
      <c r="L13" s="12" t="s">
        <v>337</v>
      </c>
      <c r="M13" s="12" t="s">
        <v>1257</v>
      </c>
      <c r="N13" s="12"/>
      <c r="O13" s="9">
        <v>5501.2</v>
      </c>
      <c r="P13" s="9">
        <v>2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9900000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19800000</v>
      </c>
      <c r="Y13" s="17"/>
      <c r="Z13" s="14">
        <f t="shared" si="4"/>
        <v>19800000</v>
      </c>
      <c r="AA13" s="18" t="s">
        <v>1111</v>
      </c>
      <c r="AB13" s="13" t="s">
        <v>1259</v>
      </c>
      <c r="AC13" s="19" t="s">
        <v>1258</v>
      </c>
      <c r="AD13" s="20"/>
      <c r="AE13" s="19"/>
      <c r="AF13" s="21"/>
      <c r="AG13" s="22" t="str">
        <f t="shared" si="5"/>
        <v>TRUE</v>
      </c>
      <c r="AH13" s="23" t="str">
        <f t="shared" si="6"/>
        <v>کرمان بلوار جمهوری رو به روی هتل جهانگردی درب سوم سر در شیروانی منزل حائری * برای تحویل با شماره ۰۹۱۲۹۴۷۵۳۲۳ تماس بگیرید *  - حسین حائری کرمانی 09133405213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8</v>
      </c>
      <c r="H14" s="161">
        <v>272270218198</v>
      </c>
      <c r="I14" s="149" t="s">
        <v>1213</v>
      </c>
      <c r="J14" s="9"/>
      <c r="K14" s="11" t="str">
        <f t="shared" ca="1" si="0"/>
        <v/>
      </c>
      <c r="L14" s="159" t="s">
        <v>1260</v>
      </c>
      <c r="M14" s="159" t="s">
        <v>1261</v>
      </c>
      <c r="N14" s="159" t="s">
        <v>1262</v>
      </c>
      <c r="O14" s="9">
        <v>5501.2</v>
      </c>
      <c r="P14" s="9">
        <v>10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9900000</v>
      </c>
      <c r="U14" s="15"/>
      <c r="V14" s="16">
        <f t="shared" si="1"/>
        <v>0</v>
      </c>
      <c r="W14" s="12">
        <f t="shared" si="2"/>
        <v>10</v>
      </c>
      <c r="X14" s="14">
        <f t="shared" si="3"/>
        <v>99000000</v>
      </c>
      <c r="Y14" s="17"/>
      <c r="Z14" s="14">
        <f t="shared" si="4"/>
        <v>99000000</v>
      </c>
      <c r="AA14" s="151" t="s">
        <v>249</v>
      </c>
      <c r="AB14" s="153" t="s">
        <v>1263</v>
      </c>
      <c r="AC14" s="155" t="s">
        <v>1264</v>
      </c>
      <c r="AD14" s="157"/>
      <c r="AE14" s="19"/>
      <c r="AF14" s="21"/>
      <c r="AG14" s="22" t="str">
        <f t="shared" si="5"/>
        <v>TRUE</v>
      </c>
      <c r="AH14" s="23" t="str">
        <f t="shared" si="6"/>
        <v>اصفهان خانه اصفهان خیابان سپاه کافه رستوران آرامش - بهمن شرقی 09919973784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0"/>
        <v/>
      </c>
      <c r="L15" s="160"/>
      <c r="M15" s="160"/>
      <c r="N15" s="160"/>
      <c r="O15" s="9">
        <v>3326.1</v>
      </c>
      <c r="P15" s="9">
        <v>2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7500000</v>
      </c>
      <c r="Y15" s="17"/>
      <c r="Z15" s="14">
        <f t="shared" si="4"/>
        <v>7500000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49">
        <v>9</v>
      </c>
      <c r="H16" s="161">
        <v>272282911640</v>
      </c>
      <c r="I16" s="149" t="s">
        <v>1213</v>
      </c>
      <c r="J16" s="9"/>
      <c r="K16" s="11" t="str">
        <f t="shared" ca="1" si="0"/>
        <v/>
      </c>
      <c r="L16" s="159" t="s">
        <v>208</v>
      </c>
      <c r="M16" s="159" t="s">
        <v>161</v>
      </c>
      <c r="N16" s="159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51" t="s">
        <v>1111</v>
      </c>
      <c r="AB16" s="153" t="s">
        <v>1265</v>
      </c>
      <c r="AC16" s="155" t="s">
        <v>1266</v>
      </c>
      <c r="AD16" s="157"/>
      <c r="AE16" s="182" t="s">
        <v>408</v>
      </c>
      <c r="AF16" s="21"/>
      <c r="AG16" s="22" t="str">
        <f t="shared" si="5"/>
        <v>TRUE</v>
      </c>
      <c r="AH16" s="23" t="str">
        <f t="shared" si="6"/>
        <v>کرمان شهربابک - بلوار جمهوری اسلامی- کوچه فرهنگ 2  - احمد فرهادی 09132937149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0"/>
        <v/>
      </c>
      <c r="L17" s="160"/>
      <c r="M17" s="160"/>
      <c r="N17" s="160"/>
      <c r="O17" s="9">
        <v>3325.1</v>
      </c>
      <c r="P17" s="9">
        <v>1</v>
      </c>
      <c r="Q17" s="13" t="str">
        <f>VLOOKUP(O17, '[3]لیست محصولات اردیبهشت ۱۴۰۳'!B:C,2,0)</f>
        <v>راتناگری | Ratnagiri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4250000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4250000</v>
      </c>
      <c r="Y17" s="17"/>
      <c r="Z17" s="14">
        <f t="shared" si="4"/>
        <v>4250000</v>
      </c>
      <c r="AA17" s="152"/>
      <c r="AB17" s="154"/>
      <c r="AC17" s="156"/>
      <c r="AD17" s="158"/>
      <c r="AE17" s="183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272285219152</v>
      </c>
      <c r="I18" s="9" t="s">
        <v>1213</v>
      </c>
      <c r="J18" s="9"/>
      <c r="K18" s="11" t="str">
        <f t="shared" ca="1" si="0"/>
        <v/>
      </c>
      <c r="L18" s="12" t="s">
        <v>142</v>
      </c>
      <c r="M18" s="12" t="s">
        <v>143</v>
      </c>
      <c r="N18" s="12" t="s">
        <v>144</v>
      </c>
      <c r="O18" s="9">
        <v>5518.2</v>
      </c>
      <c r="P18" s="9">
        <v>2</v>
      </c>
      <c r="Q18" s="13" t="str">
        <f>VLOOKUP(O18, '[3]لیست محصولات اردیبهشت ۱۴۰۳'!B:C,2,0)</f>
        <v>هوآنکایو | Peru Huancayo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10000000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20000000</v>
      </c>
      <c r="Y18" s="17"/>
      <c r="Z18" s="14">
        <f t="shared" si="4"/>
        <v>20000000</v>
      </c>
      <c r="AA18" s="18" t="s">
        <v>78</v>
      </c>
      <c r="AB18" s="13" t="s">
        <v>145</v>
      </c>
      <c r="AC18" s="19" t="s">
        <v>146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بلوارفردوس بین وفا اذر و رامین پلاک ۲۹۲ مورالانژ - ایلیا حقیقی 09001378119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272289873918</v>
      </c>
      <c r="I19" s="9" t="s">
        <v>1268</v>
      </c>
      <c r="J19" s="9"/>
      <c r="K19" s="11" t="str">
        <f t="shared" ca="1" si="0"/>
        <v/>
      </c>
      <c r="L19" s="12" t="s">
        <v>187</v>
      </c>
      <c r="M19" s="12" t="s">
        <v>1269</v>
      </c>
      <c r="N19" s="12" t="s">
        <v>1270</v>
      </c>
      <c r="O19" s="9">
        <v>5522.1</v>
      </c>
      <c r="P19" s="9">
        <v>1</v>
      </c>
      <c r="Q19" s="13" t="str">
        <f>VLOOKUP(O19, '[3]لیست محصولات اردیبهشت ۱۴۰۳'!B:C,2,0)</f>
        <v>تامارا | Tamara</v>
      </c>
      <c r="R19" s="9" t="s">
        <v>931</v>
      </c>
      <c r="S19" s="12">
        <f>VLOOKUP(O19, '[3]لیست محصولات اردیبهشت ۱۴۰۳'!B:F,5,0)</f>
        <v>150</v>
      </c>
      <c r="T19" s="14">
        <f>VLOOKUP(O19, '[3]لیست محصولات اردیبهشت ۱۴۰۳'!B:G,6,0)</f>
        <v>2600000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2600000</v>
      </c>
      <c r="Y19" s="17"/>
      <c r="Z19" s="14">
        <f t="shared" si="4"/>
        <v>2600000</v>
      </c>
      <c r="AA19" s="18" t="s">
        <v>258</v>
      </c>
      <c r="AB19" s="13" t="s">
        <v>1271</v>
      </c>
      <c r="AC19" s="19" t="s">
        <v>1272</v>
      </c>
      <c r="AD19" s="20"/>
      <c r="AE19" s="19"/>
      <c r="AF19" s="21"/>
      <c r="AG19" s="22" t="str">
        <f t="shared" si="5"/>
        <v>TRUE</v>
      </c>
      <c r="AH19" s="23" t="str">
        <f t="shared" si="6"/>
        <v>سیستان و بلوچستان ایرانشهر - خیابان طالقانی-جنب نمایندگی سایپا-دفترستمان کیش محمد ملازائی کافه کاپار - علی ملازائی 09155470760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49">
        <v>12</v>
      </c>
      <c r="H20" s="161">
        <v>272300099659</v>
      </c>
      <c r="I20" s="149" t="s">
        <v>1268</v>
      </c>
      <c r="J20" s="9"/>
      <c r="K20" s="11" t="str">
        <f t="shared" ca="1" si="0"/>
        <v/>
      </c>
      <c r="L20" s="159" t="s">
        <v>464</v>
      </c>
      <c r="M20" s="159" t="s">
        <v>112</v>
      </c>
      <c r="N20" s="159"/>
      <c r="O20" s="9">
        <v>3326.2</v>
      </c>
      <c r="P20" s="9">
        <v>1</v>
      </c>
      <c r="Q20" s="13" t="str">
        <f>VLOOKUP(O20, '[3]لیست محصولات اردیبهشت ۱۴۰۳'!B:C,2,0)</f>
        <v>میاگروس | Milagros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18150000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18150000</v>
      </c>
      <c r="Y20" s="17"/>
      <c r="Z20" s="14">
        <f t="shared" si="4"/>
        <v>18150000</v>
      </c>
      <c r="AA20" s="151" t="s">
        <v>78</v>
      </c>
      <c r="AB20" s="153" t="s">
        <v>1273</v>
      </c>
      <c r="AC20" s="155" t="s">
        <v>1274</v>
      </c>
      <c r="AD20" s="157" t="s">
        <v>104</v>
      </c>
      <c r="AE20" s="19"/>
      <c r="AF20" s="21"/>
      <c r="AG20" s="22" t="str">
        <f t="shared" si="5"/>
        <v>TRUE</v>
      </c>
      <c r="AH20" s="23" t="str">
        <f t="shared" si="6"/>
        <v>تهران خیابان بهارشیراز، خیابان خداپرست، نبش بن بست لاچینی، پلاک 53، واحد3  - مریم سعیدی 09379629603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0"/>
      <c r="H21" s="162"/>
      <c r="I21" s="150"/>
      <c r="J21" s="9"/>
      <c r="K21" s="11" t="str">
        <f t="shared" ca="1" si="0"/>
        <v/>
      </c>
      <c r="L21" s="160"/>
      <c r="M21" s="160"/>
      <c r="N21" s="160"/>
      <c r="O21" s="9">
        <v>1130.0999999999999</v>
      </c>
      <c r="P21" s="9">
        <v>1</v>
      </c>
      <c r="Q21" s="13" t="str">
        <f>VLOOKUP(O21, '[3]لیست محصولات اردیبهشت ۱۴۰۳'!B:C,2,0)</f>
        <v>الیدا پلانو | Elida Plano</v>
      </c>
      <c r="R21" s="9"/>
      <c r="S21" s="12">
        <f>VLOOKUP(O21, '[3]لیست محصولات اردیبهشت ۱۴۰۳'!B:F,5,0)</f>
        <v>80</v>
      </c>
      <c r="T21" s="14">
        <f>VLOOKUP(O21, '[3]لیست محصولات اردیبهشت ۱۴۰۳'!B:G,6,0)</f>
        <v>13100000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13100000</v>
      </c>
      <c r="Y21" s="17"/>
      <c r="Z21" s="14">
        <f t="shared" si="4"/>
        <v>13100000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13</v>
      </c>
      <c r="H22" s="10">
        <v>272334534194</v>
      </c>
      <c r="I22" s="9" t="s">
        <v>1268</v>
      </c>
      <c r="J22" s="9"/>
      <c r="K22" s="11" t="str">
        <f t="shared" ca="1" si="0"/>
        <v/>
      </c>
      <c r="L22" s="12" t="s">
        <v>187</v>
      </c>
      <c r="M22" s="12" t="s">
        <v>1275</v>
      </c>
      <c r="N22" s="12"/>
      <c r="O22" s="9">
        <v>5522.1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2600000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2600000</v>
      </c>
      <c r="Y22" s="17"/>
      <c r="Z22" s="14">
        <f t="shared" si="4"/>
        <v>2600000</v>
      </c>
      <c r="AA22" s="18" t="s">
        <v>249</v>
      </c>
      <c r="AB22" s="13" t="s">
        <v>1276</v>
      </c>
      <c r="AC22" s="19" t="s">
        <v>1277</v>
      </c>
      <c r="AD22" s="20"/>
      <c r="AE22" s="19"/>
      <c r="AF22" s="21"/>
      <c r="AG22" s="22" t="str">
        <f t="shared" si="5"/>
        <v>TRUE</v>
      </c>
      <c r="AH22" s="23" t="str">
        <f t="shared" si="6"/>
        <v>اصفهان مشتاق دوم ، خ مهر ، خ مهران ، کوی بهار ، بهار ۱ ، پلاک ۹۷  - علی باقری 09032141707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6">
        <v>14</v>
      </c>
      <c r="H23" s="67"/>
      <c r="I23" s="66" t="s">
        <v>1268</v>
      </c>
      <c r="J23" s="9"/>
      <c r="K23" s="11" t="str">
        <f t="shared" ca="1" si="0"/>
        <v/>
      </c>
      <c r="L23" s="12" t="s">
        <v>378</v>
      </c>
      <c r="M23" s="12" t="s">
        <v>415</v>
      </c>
      <c r="N23" s="12" t="s">
        <v>416</v>
      </c>
      <c r="O23" s="9">
        <v>5501.3</v>
      </c>
      <c r="P23" s="9">
        <v>5</v>
      </c>
      <c r="Q23" s="13" t="str">
        <f>VLOOKUP(O23, '[3]لیست محصولات اردیبهشت ۱۴۰۳'!B:C,2,0)</f>
        <v>ورتکس | Vortex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51200000</v>
      </c>
      <c r="U23" s="15"/>
      <c r="V23" s="16">
        <f t="shared" si="1"/>
        <v>0</v>
      </c>
      <c r="W23" s="12">
        <f t="shared" si="2"/>
        <v>5</v>
      </c>
      <c r="X23" s="14">
        <f t="shared" si="3"/>
        <v>256000000</v>
      </c>
      <c r="Y23" s="17"/>
      <c r="Z23" s="14">
        <f t="shared" si="4"/>
        <v>256000000</v>
      </c>
      <c r="AA23" s="18" t="s">
        <v>78</v>
      </c>
      <c r="AB23" s="13" t="s">
        <v>70</v>
      </c>
      <c r="AC23" s="19" t="s">
        <v>417</v>
      </c>
      <c r="AD23" s="20"/>
      <c r="AE23" s="19"/>
      <c r="AF23" s="21"/>
      <c r="AG23" s="22" t="str">
        <f t="shared" si="5"/>
        <v>TRUE</v>
      </c>
      <c r="AH23" s="23" t="str">
        <f t="shared" si="6"/>
        <v>تهران - کافه نولان پونک - آرین بیکدلی 09125690775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49">
        <v>15</v>
      </c>
      <c r="H24" s="161">
        <v>272337016976</v>
      </c>
      <c r="I24" s="149" t="s">
        <v>1268</v>
      </c>
      <c r="J24" s="9"/>
      <c r="K24" s="11" t="str">
        <f t="shared" ca="1" si="0"/>
        <v/>
      </c>
      <c r="L24" s="159" t="s">
        <v>343</v>
      </c>
      <c r="M24" s="159" t="s">
        <v>342</v>
      </c>
      <c r="N24" s="159" t="s">
        <v>344</v>
      </c>
      <c r="O24" s="9">
        <v>3326.1</v>
      </c>
      <c r="P24" s="9">
        <v>1</v>
      </c>
      <c r="Q24" s="13" t="str">
        <f>VLOOKUP(O24, '[3]لیست محصولات اردیبهشت ۱۴۰۳'!B:C,2,0)</f>
        <v>میاگروس | Milagros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3750000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3750000</v>
      </c>
      <c r="Y24" s="17"/>
      <c r="Z24" s="14">
        <f t="shared" si="4"/>
        <v>3750000</v>
      </c>
      <c r="AA24" s="151" t="s">
        <v>224</v>
      </c>
      <c r="AB24" s="153" t="s">
        <v>345</v>
      </c>
      <c r="AC24" s="155" t="s">
        <v>346</v>
      </c>
      <c r="AD24" s="157"/>
      <c r="AE24" s="19"/>
      <c r="AF24" s="21"/>
      <c r="AG24" s="22" t="str">
        <f t="shared" si="5"/>
        <v>TRUE</v>
      </c>
      <c r="AH24" s="23" t="str">
        <f t="shared" si="6"/>
        <v>قم بلوار بسيج نبش كوچه ١٦ کافه رزتا - امیر برومند 09193533615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80"/>
      <c r="H25" s="181"/>
      <c r="I25" s="180"/>
      <c r="J25" s="9"/>
      <c r="K25" s="11" t="str">
        <f t="shared" ca="1" si="0"/>
        <v/>
      </c>
      <c r="L25" s="178"/>
      <c r="M25" s="178"/>
      <c r="N25" s="178"/>
      <c r="O25" s="9">
        <v>3325.1</v>
      </c>
      <c r="P25" s="9">
        <v>1</v>
      </c>
      <c r="Q25" s="13" t="str">
        <f>VLOOKUP(O25, '[3]لیست محصولات اردیبهشت ۱۴۰۳'!B:C,2,0)</f>
        <v>راتناگری | Ratnagiri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4250000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4250000</v>
      </c>
      <c r="Y25" s="17"/>
      <c r="Z25" s="14">
        <f t="shared" si="4"/>
        <v>4250000</v>
      </c>
      <c r="AA25" s="177"/>
      <c r="AB25" s="176"/>
      <c r="AC25" s="175"/>
      <c r="AD25" s="174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80"/>
      <c r="H26" s="181"/>
      <c r="I26" s="180"/>
      <c r="J26" s="9"/>
      <c r="K26" s="11" t="str">
        <f t="shared" ca="1" si="0"/>
        <v/>
      </c>
      <c r="L26" s="178"/>
      <c r="M26" s="178"/>
      <c r="N26" s="178"/>
      <c r="O26" s="9">
        <v>5522.1</v>
      </c>
      <c r="P26" s="9">
        <v>2</v>
      </c>
      <c r="Q26" s="13" t="str">
        <f>VLOOKUP(O26, '[3]لیست محصولات اردیبهشت ۱۴۰۳'!B:C,2,0)</f>
        <v>تامارا | Tamara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2600000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5200000</v>
      </c>
      <c r="Y26" s="17"/>
      <c r="Z26" s="14">
        <f t="shared" si="4"/>
        <v>5200000</v>
      </c>
      <c r="AA26" s="177"/>
      <c r="AB26" s="176"/>
      <c r="AC26" s="175"/>
      <c r="AD26" s="174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50"/>
      <c r="H27" s="162"/>
      <c r="I27" s="150"/>
      <c r="J27" s="9"/>
      <c r="K27" s="11" t="str">
        <f t="shared" ca="1" si="0"/>
        <v/>
      </c>
      <c r="L27" s="160"/>
      <c r="M27" s="160"/>
      <c r="N27" s="160"/>
      <c r="O27" s="9">
        <v>5501.3</v>
      </c>
      <c r="P27" s="9">
        <v>1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51200000</v>
      </c>
      <c r="Y27" s="17"/>
      <c r="Z27" s="14">
        <f t="shared" si="4"/>
        <v>51200000</v>
      </c>
      <c r="AA27" s="152"/>
      <c r="AB27" s="154"/>
      <c r="AC27" s="156"/>
      <c r="AD27" s="15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49">
        <v>16</v>
      </c>
      <c r="H28" s="161">
        <v>272341251198</v>
      </c>
      <c r="I28" s="149" t="s">
        <v>1268</v>
      </c>
      <c r="J28" s="9"/>
      <c r="K28" s="11" t="str">
        <f t="shared" ca="1" si="0"/>
        <v/>
      </c>
      <c r="L28" s="159" t="s">
        <v>1278</v>
      </c>
      <c r="M28" s="159" t="s">
        <v>693</v>
      </c>
      <c r="N28" s="159" t="s">
        <v>694</v>
      </c>
      <c r="O28" s="9">
        <v>5518.2</v>
      </c>
      <c r="P28" s="9">
        <v>10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10000000</v>
      </c>
      <c r="U28" s="15"/>
      <c r="V28" s="16">
        <f t="shared" si="1"/>
        <v>0</v>
      </c>
      <c r="W28" s="12">
        <f t="shared" si="2"/>
        <v>10</v>
      </c>
      <c r="X28" s="14">
        <f t="shared" si="3"/>
        <v>100000000</v>
      </c>
      <c r="Y28" s="17"/>
      <c r="Z28" s="14">
        <f t="shared" si="4"/>
        <v>100000000</v>
      </c>
      <c r="AA28" s="151" t="s">
        <v>78</v>
      </c>
      <c r="AB28" s="153" t="s">
        <v>1279</v>
      </c>
      <c r="AC28" s="155" t="s">
        <v>1280</v>
      </c>
      <c r="AD28" s="157"/>
      <c r="AE28" s="19"/>
      <c r="AF28" s="21"/>
      <c r="AG28" s="22" t="str">
        <f t="shared" si="5"/>
        <v>TRUE</v>
      </c>
      <c r="AH28" s="23" t="str">
        <f t="shared" si="6"/>
        <v>تهران نیاوران جماران خ حسن پور سرای محله جماران کافه زنو - بهارک حسینی 09128028406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80"/>
      <c r="H29" s="181"/>
      <c r="I29" s="180"/>
      <c r="J29" s="9"/>
      <c r="K29" s="11" t="str">
        <f t="shared" ca="1" si="0"/>
        <v/>
      </c>
      <c r="L29" s="178"/>
      <c r="M29" s="178"/>
      <c r="N29" s="178"/>
      <c r="O29" s="9">
        <v>5511.2</v>
      </c>
      <c r="P29" s="9">
        <v>6</v>
      </c>
      <c r="Q29" s="13" t="str">
        <f>VLOOKUP(O29, '[3]لیست محصولات اردیبهشت ۱۴۰۳'!B:C,2,0)</f>
        <v>هامبلا | Hambella</v>
      </c>
      <c r="R29" s="9"/>
      <c r="S29" s="12">
        <f>VLOOKUP(O29, '[3]لیست محصولات اردیبهشت ۱۴۰۳'!B:F,5,0)</f>
        <v>750</v>
      </c>
      <c r="T29" s="14">
        <f>VLOOKUP(O29, '[3]لیست محصولات اردیبهشت ۱۴۰۳'!B:G,6,0)</f>
        <v>13350000</v>
      </c>
      <c r="U29" s="15"/>
      <c r="V29" s="16">
        <f t="shared" si="1"/>
        <v>0</v>
      </c>
      <c r="W29" s="12">
        <f t="shared" si="2"/>
        <v>6</v>
      </c>
      <c r="X29" s="14">
        <f t="shared" si="3"/>
        <v>80100000</v>
      </c>
      <c r="Y29" s="17"/>
      <c r="Z29" s="14">
        <f t="shared" si="4"/>
        <v>80100000</v>
      </c>
      <c r="AA29" s="177"/>
      <c r="AB29" s="176"/>
      <c r="AC29" s="175"/>
      <c r="AD29" s="174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0"/>
      <c r="H30" s="181"/>
      <c r="I30" s="180"/>
      <c r="J30" s="9"/>
      <c r="K30" s="11" t="str">
        <f t="shared" ca="1" si="0"/>
        <v/>
      </c>
      <c r="L30" s="178"/>
      <c r="M30" s="178"/>
      <c r="N30" s="178"/>
      <c r="O30" s="9">
        <v>3326.1</v>
      </c>
      <c r="P30" s="9">
        <v>2</v>
      </c>
      <c r="Q30" s="13" t="str">
        <f>VLOOKUP(O30, '[3]لیست محصولات اردیبهشت ۱۴۰۳'!B:C,2,0)</f>
        <v>میاگروس | Milagros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3750000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7500000</v>
      </c>
      <c r="Y30" s="17"/>
      <c r="Z30" s="14">
        <f t="shared" si="4"/>
        <v>7500000</v>
      </c>
      <c r="AA30" s="177"/>
      <c r="AB30" s="176"/>
      <c r="AC30" s="175"/>
      <c r="AD30" s="174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0"/>
      <c r="H31" s="162"/>
      <c r="I31" s="150"/>
      <c r="J31" s="9"/>
      <c r="K31" s="11" t="str">
        <f t="shared" ca="1" si="0"/>
        <v/>
      </c>
      <c r="L31" s="160"/>
      <c r="M31" s="160"/>
      <c r="N31" s="160"/>
      <c r="O31" s="9">
        <v>3325.1</v>
      </c>
      <c r="P31" s="9">
        <v>3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4250000</v>
      </c>
      <c r="U31" s="15"/>
      <c r="V31" s="16">
        <f t="shared" si="1"/>
        <v>0</v>
      </c>
      <c r="W31" s="12">
        <f t="shared" si="2"/>
        <v>3</v>
      </c>
      <c r="X31" s="14">
        <f t="shared" si="3"/>
        <v>12750000</v>
      </c>
      <c r="Y31" s="17"/>
      <c r="Z31" s="14">
        <f t="shared" si="4"/>
        <v>12750000</v>
      </c>
      <c r="AA31" s="152"/>
      <c r="AB31" s="154"/>
      <c r="AC31" s="156"/>
      <c r="AD31" s="158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49">
        <v>17</v>
      </c>
      <c r="H32" s="161">
        <v>272342515107</v>
      </c>
      <c r="I32" s="149" t="s">
        <v>1268</v>
      </c>
      <c r="J32" s="9"/>
      <c r="K32" s="11" t="str">
        <f t="shared" ca="1" si="0"/>
        <v/>
      </c>
      <c r="L32" s="159" t="s">
        <v>187</v>
      </c>
      <c r="M32" s="159" t="s">
        <v>1281</v>
      </c>
      <c r="N32" s="159"/>
      <c r="O32" s="9">
        <v>5522.1</v>
      </c>
      <c r="P32" s="9">
        <v>2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5200000</v>
      </c>
      <c r="Y32" s="17"/>
      <c r="Z32" s="14">
        <f t="shared" si="4"/>
        <v>5200000</v>
      </c>
      <c r="AA32" s="151" t="s">
        <v>305</v>
      </c>
      <c r="AB32" s="153" t="s">
        <v>1282</v>
      </c>
      <c r="AC32" s="155" t="s">
        <v>1283</v>
      </c>
      <c r="AD32" s="157"/>
      <c r="AE32" s="19"/>
      <c r="AF32" s="21"/>
      <c r="AG32" s="22" t="str">
        <f t="shared" si="5"/>
        <v>TRUE</v>
      </c>
      <c r="AH32" s="23" t="str">
        <f t="shared" si="6"/>
        <v>بوشهر یادگار امام خیابان پاسارگاد بعد از کوچه ۵ ساختمان امیرعلی واحد ۷  - علی بحرینی 09171774415</v>
      </c>
    </row>
    <row r="33" spans="1:34" ht="22.35" customHeight="1">
      <c r="A33" s="7"/>
      <c r="B33" s="7"/>
      <c r="C33" s="7"/>
      <c r="D33" s="7"/>
      <c r="E33" s="7"/>
      <c r="F33" s="8"/>
      <c r="G33" s="180"/>
      <c r="H33" s="181"/>
      <c r="I33" s="180"/>
      <c r="J33" s="9"/>
      <c r="K33" s="11" t="str">
        <f t="shared" ca="1" si="0"/>
        <v/>
      </c>
      <c r="L33" s="178"/>
      <c r="M33" s="178"/>
      <c r="N33" s="178"/>
      <c r="O33" s="9">
        <v>5518.1</v>
      </c>
      <c r="P33" s="9">
        <v>1</v>
      </c>
      <c r="Q33" s="13" t="str">
        <f>VLOOKUP(O33, '[3]لیست محصولات اردیبهشت ۱۴۰۳'!B:C,2,0)</f>
        <v>هوآنکایو | Peru Huancayo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2100000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2100000</v>
      </c>
      <c r="Y33" s="17"/>
      <c r="Z33" s="14">
        <f t="shared" si="4"/>
        <v>2100000</v>
      </c>
      <c r="AA33" s="177"/>
      <c r="AB33" s="176"/>
      <c r="AC33" s="175"/>
      <c r="AD33" s="174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80"/>
      <c r="H34" s="181"/>
      <c r="I34" s="180"/>
      <c r="J34" s="9"/>
      <c r="K34" s="11" t="str">
        <f t="shared" ca="1" si="0"/>
        <v/>
      </c>
      <c r="L34" s="178"/>
      <c r="M34" s="178"/>
      <c r="N34" s="178"/>
      <c r="O34" s="9">
        <v>3325.1</v>
      </c>
      <c r="P34" s="9">
        <v>1</v>
      </c>
      <c r="Q34" s="13" t="str">
        <f>VLOOKUP(O34, '[3]لیست محصولات اردیبهشت ۱۴۰۳'!B:C,2,0)</f>
        <v>راتناگری | Ratnagiri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4250000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4250000</v>
      </c>
      <c r="Y34" s="17"/>
      <c r="Z34" s="14">
        <f t="shared" si="4"/>
        <v>4250000</v>
      </c>
      <c r="AA34" s="177"/>
      <c r="AB34" s="176"/>
      <c r="AC34" s="175"/>
      <c r="AD34" s="174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50"/>
      <c r="H35" s="162"/>
      <c r="I35" s="150"/>
      <c r="J35" s="9"/>
      <c r="K35" s="11" t="str">
        <f t="shared" ca="1" si="0"/>
        <v/>
      </c>
      <c r="L35" s="160"/>
      <c r="M35" s="160"/>
      <c r="N35" s="160"/>
      <c r="O35" s="9">
        <v>5511.11</v>
      </c>
      <c r="P35" s="9">
        <v>1</v>
      </c>
      <c r="Q35" s="69" t="str">
        <f>VLOOKUP(O35, '[3]لیست محصولات اردیبهشت ۱۴۰۳'!B:C,2,0)</f>
        <v>هامبلا(رست دمی) | Hambella( Filter Roast)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2800000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2800000</v>
      </c>
      <c r="Y35" s="17"/>
      <c r="Z35" s="14">
        <f t="shared" si="4"/>
        <v>2800000</v>
      </c>
      <c r="AA35" s="152"/>
      <c r="AB35" s="154"/>
      <c r="AC35" s="156"/>
      <c r="AD35" s="158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18</v>
      </c>
      <c r="H36" s="10">
        <v>272344234606</v>
      </c>
      <c r="I36" s="9" t="s">
        <v>1268</v>
      </c>
      <c r="J36" s="9"/>
      <c r="K36" s="11" t="str">
        <f t="shared" ca="1" si="0"/>
        <v/>
      </c>
      <c r="L36" s="12" t="s">
        <v>633</v>
      </c>
      <c r="M36" s="12" t="s">
        <v>1284</v>
      </c>
      <c r="N36" s="12"/>
      <c r="O36" s="9">
        <v>5518.2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750</v>
      </c>
      <c r="T36" s="14">
        <f>VLOOKUP(O36, '[3]لیست محصولات اردیبهشت ۱۴۰۳'!B:G,6,0)</f>
        <v>10000000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10000000</v>
      </c>
      <c r="Y36" s="17"/>
      <c r="Z36" s="14">
        <f t="shared" si="4"/>
        <v>10000000</v>
      </c>
      <c r="AA36" s="18" t="s">
        <v>130</v>
      </c>
      <c r="AB36" s="13" t="s">
        <v>1285</v>
      </c>
      <c r="AC36" s="19" t="s">
        <v>1286</v>
      </c>
      <c r="AD36" s="20"/>
      <c r="AE36" s="19"/>
      <c r="AF36" s="21"/>
      <c r="AG36" s="22" t="str">
        <f t="shared" si="5"/>
        <v>TRUE</v>
      </c>
      <c r="AH36" s="23" t="str">
        <f t="shared" si="6"/>
        <v>زنجان شهرک کارمندان فاز ۲ خیابان ۱۱ غربی  - سینا اخباری 09201202625</v>
      </c>
    </row>
    <row r="37" spans="1:34" ht="22.35" customHeight="1">
      <c r="A37" s="7"/>
      <c r="B37" s="7"/>
      <c r="C37" s="7"/>
      <c r="D37" s="7"/>
      <c r="E37" s="7"/>
      <c r="F37" s="8"/>
      <c r="G37" s="149">
        <v>19</v>
      </c>
      <c r="H37" s="161">
        <v>272357124807</v>
      </c>
      <c r="I37" s="149" t="s">
        <v>1267</v>
      </c>
      <c r="J37" s="9"/>
      <c r="K37" s="11" t="str">
        <f t="shared" ca="1" si="0"/>
        <v/>
      </c>
      <c r="L37" s="159" t="s">
        <v>596</v>
      </c>
      <c r="M37" s="159" t="s">
        <v>597</v>
      </c>
      <c r="N37" s="159" t="s">
        <v>598</v>
      </c>
      <c r="O37" s="9">
        <v>5501.3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51" t="s">
        <v>360</v>
      </c>
      <c r="AB37" s="153" t="s">
        <v>920</v>
      </c>
      <c r="AC37" s="155" t="s">
        <v>600</v>
      </c>
      <c r="AD37" s="157"/>
      <c r="AE37" s="191" t="s">
        <v>601</v>
      </c>
      <c r="AF37" s="21"/>
      <c r="AG37" s="22" t="str">
        <f t="shared" si="5"/>
        <v>TRUE</v>
      </c>
      <c r="AH37" s="23" t="str">
        <f t="shared" si="6"/>
        <v>آذربایجان غربی ارومیه - خیابان درستکار روبروی اکبر جوجه غذای اماده قابلمه کافه بابون - رعنا آزادبخت 09036383804</v>
      </c>
    </row>
    <row r="38" spans="1:34" ht="22.35" customHeight="1">
      <c r="A38" s="7"/>
      <c r="B38" s="7"/>
      <c r="C38" s="7"/>
      <c r="D38" s="7"/>
      <c r="E38" s="7"/>
      <c r="F38" s="8"/>
      <c r="G38" s="150"/>
      <c r="H38" s="162"/>
      <c r="I38" s="150"/>
      <c r="J38" s="9"/>
      <c r="K38" s="11" t="str">
        <f t="shared" ca="1" si="0"/>
        <v/>
      </c>
      <c r="L38" s="160"/>
      <c r="M38" s="160"/>
      <c r="N38" s="160"/>
      <c r="O38" s="9">
        <v>5511.22</v>
      </c>
      <c r="P38" s="9">
        <v>1</v>
      </c>
      <c r="Q38" s="69" t="str">
        <f>VLOOKUP(O38, '[3]لیست محصولات اردیبهشت ۱۴۰۳'!B:C,2,0)</f>
        <v>هامبلا(رست دمی) | Hambella( Filter Roast)</v>
      </c>
      <c r="R38" s="9"/>
      <c r="S38" s="12">
        <f>VLOOKUP(O38, '[3]لیست محصولات اردیبهشت ۱۴۰۳'!B:F,5,0)</f>
        <v>750</v>
      </c>
      <c r="T38" s="14">
        <f>VLOOKUP(O38, '[3]لیست محصولات اردیبهشت ۱۴۰۳'!B:G,6,0)</f>
        <v>13350000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13350000</v>
      </c>
      <c r="Y38" s="17"/>
      <c r="Z38" s="14">
        <f t="shared" si="4"/>
        <v>13350000</v>
      </c>
      <c r="AA38" s="152"/>
      <c r="AB38" s="154"/>
      <c r="AC38" s="156"/>
      <c r="AD38" s="158"/>
      <c r="AE38" s="192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49">
        <v>20</v>
      </c>
      <c r="H39" s="161">
        <v>272357375592</v>
      </c>
      <c r="I39" s="149" t="s">
        <v>1267</v>
      </c>
      <c r="J39" s="9"/>
      <c r="K39" s="11" t="str">
        <f t="shared" ca="1" si="0"/>
        <v/>
      </c>
      <c r="L39" s="159" t="s">
        <v>1287</v>
      </c>
      <c r="M39" s="159" t="s">
        <v>693</v>
      </c>
      <c r="N39" s="159"/>
      <c r="O39" s="9">
        <v>5522.1</v>
      </c>
      <c r="P39" s="9">
        <v>1</v>
      </c>
      <c r="Q39" s="13" t="str">
        <f>VLOOKUP(O39, '[3]لیست محصولات اردیبهشت ۱۴۰۳'!B:C,2,0)</f>
        <v>تامارا | Tamara</v>
      </c>
      <c r="R39" s="9"/>
      <c r="S39" s="12">
        <f>VLOOKUP(O39, '[3]لیست محصولات اردیبهشت ۱۴۰۳'!B:F,5,0)</f>
        <v>150</v>
      </c>
      <c r="T39" s="14">
        <f>VLOOKUP(O39, '[3]لیست محصولات اردیبهشت ۱۴۰۳'!B:G,6,0)</f>
        <v>2600000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2600000</v>
      </c>
      <c r="Y39" s="17"/>
      <c r="Z39" s="14">
        <f t="shared" si="4"/>
        <v>2600000</v>
      </c>
      <c r="AA39" s="151" t="s">
        <v>224</v>
      </c>
      <c r="AB39" s="153" t="s">
        <v>1288</v>
      </c>
      <c r="AC39" s="155" t="s">
        <v>1289</v>
      </c>
      <c r="AD39" s="157"/>
      <c r="AE39" s="19"/>
      <c r="AF39" s="21"/>
      <c r="AG39" s="22" t="str">
        <f t="shared" si="5"/>
        <v>TRUE</v>
      </c>
      <c r="AH39" s="23" t="str">
        <f t="shared" si="6"/>
        <v>قم خیابان مصطفی خمینی روبروی هتل ملل جنب حسینیه بخشایشیها پلاک ۵ زنگ پایین  - سید جعفر حسینی 09127475547</v>
      </c>
    </row>
    <row r="40" spans="1:34" ht="22.35" customHeight="1">
      <c r="A40" s="7"/>
      <c r="B40" s="7"/>
      <c r="C40" s="7"/>
      <c r="D40" s="7"/>
      <c r="E40" s="7"/>
      <c r="F40" s="8"/>
      <c r="G40" s="150"/>
      <c r="H40" s="162"/>
      <c r="I40" s="150"/>
      <c r="J40" s="9"/>
      <c r="K40" s="11" t="str">
        <f t="shared" ca="1" si="0"/>
        <v/>
      </c>
      <c r="L40" s="160"/>
      <c r="M40" s="160"/>
      <c r="N40" s="160"/>
      <c r="O40" s="9">
        <v>3326.1</v>
      </c>
      <c r="P40" s="9">
        <v>1</v>
      </c>
      <c r="Q40" s="13" t="str">
        <f>VLOOKUP(O40, '[3]لیست محصولات اردیبهشت ۱۴۰۳'!B:C,2,0)</f>
        <v>میاگروس | Milagros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3750000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3750000</v>
      </c>
      <c r="Y40" s="17"/>
      <c r="Z40" s="14">
        <f t="shared" si="4"/>
        <v>3750000</v>
      </c>
      <c r="AA40" s="152"/>
      <c r="AB40" s="154"/>
      <c r="AC40" s="156"/>
      <c r="AD40" s="158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7">
        <v>21</v>
      </c>
      <c r="H41" s="169"/>
      <c r="I41" s="167" t="s">
        <v>1267</v>
      </c>
      <c r="J41" s="9"/>
      <c r="K41" s="11" t="str">
        <f t="shared" ca="1" si="0"/>
        <v/>
      </c>
      <c r="L41" s="159" t="s">
        <v>812</v>
      </c>
      <c r="M41" s="159" t="s">
        <v>1290</v>
      </c>
      <c r="N41" s="159" t="s">
        <v>1291</v>
      </c>
      <c r="O41" s="9">
        <v>5522.2</v>
      </c>
      <c r="P41" s="9">
        <v>6</v>
      </c>
      <c r="Q41" s="13" t="str">
        <f>VLOOKUP(O41, '[3]لیست محصولات اردیبهشت ۱۴۰۳'!B:C,2,0)</f>
        <v>تامارا | Tamara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12450000</v>
      </c>
      <c r="U41" s="15"/>
      <c r="V41" s="16">
        <f t="shared" si="1"/>
        <v>0</v>
      </c>
      <c r="W41" s="12">
        <f t="shared" si="2"/>
        <v>6</v>
      </c>
      <c r="X41" s="14">
        <f t="shared" si="3"/>
        <v>74700000</v>
      </c>
      <c r="Y41" s="17"/>
      <c r="Z41" s="14">
        <f t="shared" si="4"/>
        <v>74700000</v>
      </c>
      <c r="AA41" s="151" t="s">
        <v>1292</v>
      </c>
      <c r="AB41" s="153" t="s">
        <v>1293</v>
      </c>
      <c r="AC41" s="155" t="s">
        <v>1294</v>
      </c>
      <c r="AD41" s="157"/>
      <c r="AE41" s="19"/>
      <c r="AF41" s="21"/>
      <c r="AG41" s="22" t="str">
        <f t="shared" si="5"/>
        <v>TRUE</v>
      </c>
      <c r="AH41" s="23" t="str">
        <f t="shared" si="6"/>
        <v>کیش کیبل اسکی  کافه طهرون کیش - ایمان بنفشه 09037950385</v>
      </c>
    </row>
    <row r="42" spans="1:34" ht="22.35" customHeight="1">
      <c r="A42" s="7"/>
      <c r="B42" s="7"/>
      <c r="C42" s="7"/>
      <c r="D42" s="7"/>
      <c r="E42" s="7"/>
      <c r="F42" s="8"/>
      <c r="G42" s="173"/>
      <c r="H42" s="179"/>
      <c r="I42" s="173"/>
      <c r="J42" s="9"/>
      <c r="K42" s="11" t="str">
        <f t="shared" ca="1" si="0"/>
        <v/>
      </c>
      <c r="L42" s="178"/>
      <c r="M42" s="178"/>
      <c r="N42" s="178"/>
      <c r="O42" s="9">
        <v>5518.3</v>
      </c>
      <c r="P42" s="9">
        <v>1</v>
      </c>
      <c r="Q42" s="13" t="str">
        <f>VLOOKUP(O42, '[3]لیست محصولات اردیبهشت ۱۴۰۳'!B:C,2,0)</f>
        <v>هوآنکایو | Peru Huancayo</v>
      </c>
      <c r="R42" s="9"/>
      <c r="S42" s="12">
        <f>VLOOKUP(O42, '[3]لیست محصولات اردیبهشت ۱۴۰۳'!B:F,5,0)</f>
        <v>4000</v>
      </c>
      <c r="T42" s="14">
        <f>VLOOKUP(O42, '[3]لیست محصولات اردیبهشت ۱۴۰۳'!B:G,6,0)</f>
        <v>51600000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51600000</v>
      </c>
      <c r="Y42" s="17"/>
      <c r="Z42" s="14">
        <f t="shared" si="4"/>
        <v>51600000</v>
      </c>
      <c r="AA42" s="177"/>
      <c r="AB42" s="176"/>
      <c r="AC42" s="175"/>
      <c r="AD42" s="174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68"/>
      <c r="H43" s="170"/>
      <c r="I43" s="168"/>
      <c r="J43" s="9"/>
      <c r="K43" s="11" t="str">
        <f t="shared" ca="1" si="0"/>
        <v/>
      </c>
      <c r="L43" s="160"/>
      <c r="M43" s="160"/>
      <c r="N43" s="160"/>
      <c r="O43" s="9">
        <v>5511.3</v>
      </c>
      <c r="P43" s="9">
        <v>2</v>
      </c>
      <c r="Q43" s="13" t="str">
        <f>VLOOKUP(O43, '[3]لیست محصولات اردیبهشت ۱۴۰۳'!B:C,2,0)</f>
        <v>هامبلا | Hambella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69600000</v>
      </c>
      <c r="U43" s="15"/>
      <c r="V43" s="16">
        <f t="shared" si="1"/>
        <v>0</v>
      </c>
      <c r="W43" s="12">
        <f t="shared" si="2"/>
        <v>2</v>
      </c>
      <c r="X43" s="14">
        <f t="shared" si="3"/>
        <v>139200000</v>
      </c>
      <c r="Y43" s="17"/>
      <c r="Z43" s="14">
        <f t="shared" si="4"/>
        <v>139200000</v>
      </c>
      <c r="AA43" s="152"/>
      <c r="AB43" s="154"/>
      <c r="AC43" s="156"/>
      <c r="AD43" s="158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49">
        <v>22</v>
      </c>
      <c r="H44" s="161">
        <v>272363101085</v>
      </c>
      <c r="I44" s="149" t="s">
        <v>1267</v>
      </c>
      <c r="J44" s="9"/>
      <c r="K44" s="11" t="str">
        <f t="shared" ca="1" si="0"/>
        <v/>
      </c>
      <c r="L44" s="159" t="s">
        <v>330</v>
      </c>
      <c r="M44" s="159" t="s">
        <v>1299</v>
      </c>
      <c r="N44" s="159"/>
      <c r="O44" s="9">
        <v>3326.1</v>
      </c>
      <c r="P44" s="9">
        <v>1</v>
      </c>
      <c r="Q44" s="13" t="str">
        <f>VLOOKUP(O44, '[3]لیست محصولات اردیبهشت ۱۴۰۳'!B:C,2,0)</f>
        <v>میاگروس | Milagros</v>
      </c>
      <c r="R44" s="9" t="s">
        <v>113</v>
      </c>
      <c r="S44" s="12">
        <f>VLOOKUP(O44, '[3]لیست محصولات اردیبهشت ۱۴۰۳'!B:F,5,0)</f>
        <v>150</v>
      </c>
      <c r="T44" s="14">
        <f>VLOOKUP(O44, '[3]لیست محصولات اردیبهشت ۱۴۰۳'!B:G,6,0)</f>
        <v>3750000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3750000</v>
      </c>
      <c r="Y44" s="17"/>
      <c r="Z44" s="14">
        <f t="shared" si="4"/>
        <v>3750000</v>
      </c>
      <c r="AA44" s="151" t="s">
        <v>1300</v>
      </c>
      <c r="AB44" s="153" t="s">
        <v>1301</v>
      </c>
      <c r="AC44" s="155" t="s">
        <v>1302</v>
      </c>
      <c r="AD44" s="157"/>
      <c r="AE44" s="19"/>
      <c r="AF44" s="21"/>
      <c r="AG44" s="22" t="str">
        <f t="shared" si="5"/>
        <v>TRUE</v>
      </c>
      <c r="AH44" s="23" t="str">
        <f t="shared" si="6"/>
        <v>خراسان جنوبی بیرجند - ظفر ، بهمن ، بین ۱۰ و ۱۲ خ نصر ، اخرین فرعی چپ پ ۱۱ زنگ دوم  - مهدیه حاجی آبادی 09376514728</v>
      </c>
    </row>
    <row r="45" spans="1:34" ht="22.35" customHeight="1">
      <c r="A45" s="7"/>
      <c r="B45" s="7"/>
      <c r="C45" s="7"/>
      <c r="D45" s="7"/>
      <c r="E45" s="7"/>
      <c r="F45" s="8"/>
      <c r="G45" s="150"/>
      <c r="H45" s="162"/>
      <c r="I45" s="150"/>
      <c r="J45" s="9"/>
      <c r="K45" s="11" t="str">
        <f t="shared" ca="1" si="0"/>
        <v/>
      </c>
      <c r="L45" s="160"/>
      <c r="M45" s="160"/>
      <c r="N45" s="160"/>
      <c r="O45" s="9">
        <v>5518.1</v>
      </c>
      <c r="P45" s="9">
        <v>1</v>
      </c>
      <c r="Q45" s="13" t="str">
        <f>VLOOKUP(O45, '[3]لیست محصولات اردیبهشت ۱۴۰۳'!B:C,2,0)</f>
        <v>هوآنکایو | Peru Huancayo</v>
      </c>
      <c r="R45" s="9" t="s">
        <v>113</v>
      </c>
      <c r="S45" s="12">
        <f>VLOOKUP(O45, '[3]لیست محصولات اردیبهشت ۱۴۰۳'!B:F,5,0)</f>
        <v>150</v>
      </c>
      <c r="T45" s="14">
        <f>VLOOKUP(O45, '[3]لیست محصولات اردیبهشت ۱۴۰۳'!B:G,6,0)</f>
        <v>2100000</v>
      </c>
      <c r="U45" s="15"/>
      <c r="V45" s="16">
        <f t="shared" si="1"/>
        <v>0</v>
      </c>
      <c r="W45" s="12">
        <f t="shared" si="2"/>
        <v>1</v>
      </c>
      <c r="X45" s="14">
        <f t="shared" si="3"/>
        <v>2100000</v>
      </c>
      <c r="Y45" s="17"/>
      <c r="Z45" s="14">
        <f t="shared" si="4"/>
        <v>2100000</v>
      </c>
      <c r="AA45" s="152"/>
      <c r="AB45" s="154"/>
      <c r="AC45" s="156"/>
      <c r="AD45" s="158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49">
        <v>23</v>
      </c>
      <c r="H46" s="161">
        <v>272367743978</v>
      </c>
      <c r="I46" s="149" t="s">
        <v>1267</v>
      </c>
      <c r="J46" s="9"/>
      <c r="K46" s="11" t="str">
        <f t="shared" ca="1" si="0"/>
        <v/>
      </c>
      <c r="L46" s="159" t="s">
        <v>187</v>
      </c>
      <c r="M46" s="159" t="s">
        <v>1303</v>
      </c>
      <c r="N46" s="159" t="s">
        <v>385</v>
      </c>
      <c r="O46" s="9">
        <v>1129.0999999999999</v>
      </c>
      <c r="P46" s="9">
        <v>1</v>
      </c>
      <c r="Q46" s="13" t="str">
        <f>VLOOKUP(O46, '[3]لیست محصولات اردیبهشت ۱۴۰۳'!B:C,2,0)</f>
        <v>جانسون | Janson</v>
      </c>
      <c r="R46" s="9"/>
      <c r="S46" s="12">
        <f>VLOOKUP(O46, '[3]لیست محصولات اردیبهشت ۱۴۰۳'!B:F,5,0)</f>
        <v>80</v>
      </c>
      <c r="T46" s="14">
        <f>VLOOKUP(O46, '[3]لیست محصولات اردیبهشت ۱۴۰۳'!B:G,6,0)</f>
        <v>9900000</v>
      </c>
      <c r="U46" s="15"/>
      <c r="V46" s="16">
        <f t="shared" si="1"/>
        <v>0</v>
      </c>
      <c r="W46" s="12">
        <f t="shared" si="2"/>
        <v>1</v>
      </c>
      <c r="X46" s="14">
        <f t="shared" si="3"/>
        <v>9900000</v>
      </c>
      <c r="Y46" s="17"/>
      <c r="Z46" s="14">
        <f t="shared" si="4"/>
        <v>9900000</v>
      </c>
      <c r="AA46" s="151" t="s">
        <v>386</v>
      </c>
      <c r="AB46" s="153" t="s">
        <v>1304</v>
      </c>
      <c r="AC46" s="155" t="s">
        <v>1305</v>
      </c>
      <c r="AD46" s="157"/>
      <c r="AE46" s="19"/>
      <c r="AF46" s="21"/>
      <c r="AG46" s="22" t="str">
        <f t="shared" si="5"/>
        <v>TRUE</v>
      </c>
      <c r="AH46" s="23" t="str">
        <f t="shared" si="6"/>
        <v>خراسان رضوی مشهد - بلوار معلم نبش معلم ۲۲ کافه آزاد - علی کریمی پارسا 09012086464</v>
      </c>
    </row>
    <row r="47" spans="1:34" ht="22.35" customHeight="1">
      <c r="A47" s="7"/>
      <c r="B47" s="7"/>
      <c r="C47" s="7"/>
      <c r="D47" s="7"/>
      <c r="E47" s="7"/>
      <c r="F47" s="8"/>
      <c r="G47" s="150"/>
      <c r="H47" s="162"/>
      <c r="I47" s="150"/>
      <c r="J47" s="9"/>
      <c r="K47" s="11" t="str">
        <f t="shared" ca="1" si="0"/>
        <v/>
      </c>
      <c r="L47" s="160"/>
      <c r="M47" s="160"/>
      <c r="N47" s="160"/>
      <c r="O47" s="9">
        <v>5522.1</v>
      </c>
      <c r="P47" s="9">
        <v>1</v>
      </c>
      <c r="Q47" s="13" t="str">
        <f>VLOOKUP(O47, '[3]لیست محصولات اردیبهشت ۱۴۰۳'!B:C,2,0)</f>
        <v>تامارا | Tamara</v>
      </c>
      <c r="R47" s="9"/>
      <c r="S47" s="12">
        <f>VLOOKUP(O47, '[3]لیست محصولات اردیبهشت ۱۴۰۳'!B:F,5,0)</f>
        <v>150</v>
      </c>
      <c r="T47" s="14">
        <f>VLOOKUP(O47, '[3]لیست محصولات اردیبهشت ۱۴۰۳'!B:G,6,0)</f>
        <v>2600000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2600000</v>
      </c>
      <c r="Y47" s="17"/>
      <c r="Z47" s="14">
        <f t="shared" si="4"/>
        <v>2600000</v>
      </c>
      <c r="AA47" s="152"/>
      <c r="AB47" s="154"/>
      <c r="AC47" s="156"/>
      <c r="AD47" s="158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>
        <v>24</v>
      </c>
      <c r="H48" s="10">
        <v>272368001292</v>
      </c>
      <c r="I48" s="9" t="s">
        <v>1267</v>
      </c>
      <c r="J48" s="9"/>
      <c r="K48" s="11" t="str">
        <f t="shared" ca="1" si="0"/>
        <v/>
      </c>
      <c r="L48" s="159" t="s">
        <v>1306</v>
      </c>
      <c r="M48" s="159" t="s">
        <v>1307</v>
      </c>
      <c r="N48" s="159"/>
      <c r="O48" s="9">
        <v>3326.1</v>
      </c>
      <c r="P48" s="9">
        <v>1</v>
      </c>
      <c r="Q48" s="13" t="str">
        <f>VLOOKUP(O48, '[3]لیست محصولات اردیبهشت ۱۴۰۳'!B:C,2,0)</f>
        <v>میاگروس | Milagros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3750000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3750000</v>
      </c>
      <c r="Y48" s="17"/>
      <c r="Z48" s="14">
        <f t="shared" si="4"/>
        <v>3750000</v>
      </c>
      <c r="AA48" s="151" t="s">
        <v>78</v>
      </c>
      <c r="AB48" s="153" t="s">
        <v>1308</v>
      </c>
      <c r="AC48" s="155" t="s">
        <v>1309</v>
      </c>
      <c r="AD48" s="157" t="s">
        <v>104</v>
      </c>
      <c r="AE48" s="68" t="s">
        <v>1310</v>
      </c>
      <c r="AF48" s="21"/>
      <c r="AG48" s="22" t="str">
        <f t="shared" si="5"/>
        <v>TRUE</v>
      </c>
      <c r="AH48" s="23" t="str">
        <f t="shared" si="6"/>
        <v>تهران میرداماد نبش آقازاده فرد پلاک 161  - بهرام میرمیران 09121213455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>
        <v>25</v>
      </c>
      <c r="H49" s="10">
        <v>272459996161</v>
      </c>
      <c r="I49" s="9" t="s">
        <v>1231</v>
      </c>
      <c r="J49" s="9"/>
      <c r="K49" s="11" t="str">
        <f t="shared" ca="1" si="0"/>
        <v/>
      </c>
      <c r="L49" s="160"/>
      <c r="M49" s="160"/>
      <c r="N49" s="160"/>
      <c r="O49" s="9">
        <v>5518.1</v>
      </c>
      <c r="P49" s="9">
        <v>1</v>
      </c>
      <c r="Q49" s="13" t="str">
        <f>VLOOKUP(O49, '[3]لیست محصولات اردیبهشت ۱۴۰۳'!B:C,2,0)</f>
        <v>هوآنکایو | Peru Huancayo</v>
      </c>
      <c r="R49" s="9"/>
      <c r="S49" s="12">
        <f>VLOOKUP(O49, '[3]لیست محصولات اردیبهشت ۱۴۰۳'!B:F,5,0)</f>
        <v>150</v>
      </c>
      <c r="T49" s="14">
        <f>VLOOKUP(O49, '[3]لیست محصولات اردیبهشت ۱۴۰۳'!B:G,6,0)</f>
        <v>2100000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2100000</v>
      </c>
      <c r="Y49" s="17"/>
      <c r="Z49" s="14">
        <f t="shared" si="4"/>
        <v>2100000</v>
      </c>
      <c r="AA49" s="152"/>
      <c r="AB49" s="154"/>
      <c r="AC49" s="156"/>
      <c r="AD49" s="158"/>
      <c r="AE49" s="68" t="s">
        <v>1311</v>
      </c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49">
        <v>26</v>
      </c>
      <c r="H50" s="161">
        <v>272370262970</v>
      </c>
      <c r="I50" s="149" t="s">
        <v>1267</v>
      </c>
      <c r="J50" s="9"/>
      <c r="K50" s="11" t="str">
        <f t="shared" ca="1" si="0"/>
        <v/>
      </c>
      <c r="L50" s="159" t="s">
        <v>139</v>
      </c>
      <c r="M50" s="159" t="s">
        <v>572</v>
      </c>
      <c r="N50" s="159" t="s">
        <v>573</v>
      </c>
      <c r="O50" s="9">
        <v>5511.3</v>
      </c>
      <c r="P50" s="9">
        <v>1</v>
      </c>
      <c r="Q50" s="13" t="str">
        <f>VLOOKUP(O50, '[3]لیست محصولات اردیبهشت ۱۴۰۳'!B:C,2,0)</f>
        <v>هامبلا | Hambella</v>
      </c>
      <c r="R50" s="9"/>
      <c r="S50" s="12">
        <f>VLOOKUP(O50, '[3]لیست محصولات اردیبهشت ۱۴۰۳'!B:F,5,0)</f>
        <v>4000</v>
      </c>
      <c r="T50" s="14">
        <f>VLOOKUP(O50, '[3]لیست محصولات اردیبهشت ۱۴۰۳'!B:G,6,0)</f>
        <v>69600000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69600000</v>
      </c>
      <c r="Y50" s="17"/>
      <c r="Z50" s="14">
        <f t="shared" si="4"/>
        <v>69600000</v>
      </c>
      <c r="AA50" s="151" t="s">
        <v>130</v>
      </c>
      <c r="AB50" s="153" t="s">
        <v>574</v>
      </c>
      <c r="AC50" s="155" t="s">
        <v>575</v>
      </c>
      <c r="AD50" s="157"/>
      <c r="AE50" s="19"/>
      <c r="AF50" s="21"/>
      <c r="AG50" s="22" t="str">
        <f t="shared" si="5"/>
        <v>TRUE</v>
      </c>
      <c r="AH50" s="23" t="str">
        <f t="shared" si="6"/>
        <v>زنجان چهارراه سعدی به سمت دروازه ارک کوچه شادمان قهوه آفریقا - محمدرضا جلدی 09195241245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50"/>
      <c r="H51" s="162"/>
      <c r="I51" s="150"/>
      <c r="J51" s="9"/>
      <c r="K51" s="11" t="str">
        <f t="shared" ca="1" si="0"/>
        <v/>
      </c>
      <c r="L51" s="178"/>
      <c r="M51" s="178"/>
      <c r="N51" s="178"/>
      <c r="O51" s="9">
        <v>5522.2</v>
      </c>
      <c r="P51" s="9">
        <v>1</v>
      </c>
      <c r="Q51" s="13" t="str">
        <f>VLOOKUP(O51, '[3]لیست محصولات اردیبهشت ۱۴۰۳'!B:C,2,0)</f>
        <v>تامارا | Tamara</v>
      </c>
      <c r="R51" s="9"/>
      <c r="S51" s="12">
        <f>VLOOKUP(O51, '[3]لیست محصولات اردیبهشت ۱۴۰۳'!B:F,5,0)</f>
        <v>750</v>
      </c>
      <c r="T51" s="14">
        <f>VLOOKUP(O51, '[3]لیست محصولات اردیبهشت ۱۴۰۳'!B:G,6,0)</f>
        <v>12450000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12450000</v>
      </c>
      <c r="Y51" s="17"/>
      <c r="Z51" s="14">
        <f t="shared" si="4"/>
        <v>12450000</v>
      </c>
      <c r="AA51" s="177"/>
      <c r="AB51" s="176"/>
      <c r="AC51" s="175"/>
      <c r="AD51" s="174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>
        <v>27</v>
      </c>
      <c r="H52" s="10">
        <v>272477274914</v>
      </c>
      <c r="I52" s="9" t="s">
        <v>1231</v>
      </c>
      <c r="J52" s="9"/>
      <c r="K52" s="11" t="str">
        <f t="shared" ca="1" si="0"/>
        <v/>
      </c>
      <c r="L52" s="160"/>
      <c r="M52" s="160"/>
      <c r="N52" s="160"/>
      <c r="O52" s="9">
        <v>3326.2</v>
      </c>
      <c r="P52" s="9">
        <v>2</v>
      </c>
      <c r="Q52" s="13" t="str">
        <f>VLOOKUP(O52, '[3]لیست محصولات اردیبهشت ۱۴۰۳'!B:C,2,0)</f>
        <v>میاگروس | Milagros</v>
      </c>
      <c r="R52" s="9"/>
      <c r="S52" s="12">
        <f>VLOOKUP(O52, '[3]لیست محصولات اردیبهشت ۱۴۰۳'!B:F,5,0)</f>
        <v>750</v>
      </c>
      <c r="T52" s="14">
        <f>VLOOKUP(O52, '[3]لیست محصولات اردیبهشت ۱۴۰۳'!B:G,6,0)</f>
        <v>18150000</v>
      </c>
      <c r="U52" s="15"/>
      <c r="V52" s="16">
        <f t="shared" si="1"/>
        <v>0</v>
      </c>
      <c r="W52" s="12">
        <f t="shared" si="2"/>
        <v>2</v>
      </c>
      <c r="X52" s="14">
        <f t="shared" si="3"/>
        <v>36300000</v>
      </c>
      <c r="Y52" s="17"/>
      <c r="Z52" s="14">
        <f t="shared" si="4"/>
        <v>36300000</v>
      </c>
      <c r="AA52" s="152"/>
      <c r="AB52" s="154"/>
      <c r="AC52" s="156"/>
      <c r="AD52" s="158"/>
      <c r="AE52" s="19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>
        <v>28</v>
      </c>
      <c r="H53" s="10">
        <v>272371842608</v>
      </c>
      <c r="I53" s="9" t="s">
        <v>1267</v>
      </c>
      <c r="J53" s="9"/>
      <c r="K53" s="11" t="str">
        <f t="shared" ca="1" si="0"/>
        <v/>
      </c>
      <c r="L53" s="12" t="s">
        <v>286</v>
      </c>
      <c r="M53" s="12" t="s">
        <v>1312</v>
      </c>
      <c r="N53" s="12" t="s">
        <v>1313</v>
      </c>
      <c r="O53" s="9">
        <v>5501.1</v>
      </c>
      <c r="P53" s="9">
        <v>1</v>
      </c>
      <c r="Q53" s="13" t="str">
        <f>VLOOKUP(O53, '[3]لیست محصولات اردیبهشت ۱۴۰۳'!B:C,2,0)</f>
        <v>ورتکس | Vortex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2100000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2100000</v>
      </c>
      <c r="Y53" s="17"/>
      <c r="Z53" s="14">
        <f t="shared" si="4"/>
        <v>2100000</v>
      </c>
      <c r="AA53" s="18" t="s">
        <v>310</v>
      </c>
      <c r="AB53" s="13" t="s">
        <v>1314</v>
      </c>
      <c r="AC53" s="19" t="s">
        <v>1315</v>
      </c>
      <c r="AD53" s="20"/>
      <c r="AE53" s="68" t="s">
        <v>1316</v>
      </c>
      <c r="AF53" s="21"/>
      <c r="AG53" s="22" t="str">
        <f t="shared" si="5"/>
        <v>TRUE</v>
      </c>
      <c r="AH53" s="23" t="str">
        <f t="shared" si="6"/>
        <v>آذربایجان شرقی کلیبر خیابان امام کافه موچی - علیرضا بهادرانی 09142253463</v>
      </c>
    </row>
    <row r="54" spans="1:34" ht="22.35" customHeight="1">
      <c r="A54" s="7"/>
      <c r="B54" s="7"/>
      <c r="C54" s="7"/>
      <c r="D54" s="7"/>
      <c r="E54" s="7"/>
      <c r="F54" s="8"/>
      <c r="G54" s="66">
        <v>29</v>
      </c>
      <c r="H54" s="67"/>
      <c r="I54" s="66" t="s">
        <v>1267</v>
      </c>
      <c r="J54" s="9"/>
      <c r="K54" s="11" t="str">
        <f t="shared" ca="1" si="0"/>
        <v/>
      </c>
      <c r="L54" s="12" t="s">
        <v>723</v>
      </c>
      <c r="M54" s="12" t="s">
        <v>1317</v>
      </c>
      <c r="N54" s="12" t="s">
        <v>1318</v>
      </c>
      <c r="O54" s="9">
        <v>3326.1</v>
      </c>
      <c r="P54" s="9">
        <v>2</v>
      </c>
      <c r="Q54" s="13" t="str">
        <f>VLOOKUP(O54, '[3]لیست محصولات اردیبهشت ۱۴۰۳'!B:C,2,0)</f>
        <v>میاگروس | Milagros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3750000</v>
      </c>
      <c r="U54" s="15"/>
      <c r="V54" s="16">
        <f t="shared" si="1"/>
        <v>0</v>
      </c>
      <c r="W54" s="12">
        <f t="shared" si="2"/>
        <v>2</v>
      </c>
      <c r="X54" s="14">
        <f t="shared" si="3"/>
        <v>7500000</v>
      </c>
      <c r="Y54" s="17"/>
      <c r="Z54" s="14">
        <f t="shared" si="4"/>
        <v>7500000</v>
      </c>
      <c r="AA54" s="18" t="s">
        <v>78</v>
      </c>
      <c r="AB54" s="13" t="s">
        <v>70</v>
      </c>
      <c r="AC54" s="19" t="s">
        <v>1319</v>
      </c>
      <c r="AD54" s="20" t="s">
        <v>104</v>
      </c>
      <c r="AE54" s="19"/>
      <c r="AF54" s="21"/>
      <c r="AG54" s="22" t="str">
        <f t="shared" si="5"/>
        <v>TRUE</v>
      </c>
      <c r="AH54" s="23" t="str">
        <f t="shared" si="6"/>
        <v>تهران - کافه جوی - عرفان نظامی 09122125497</v>
      </c>
    </row>
    <row r="55" spans="1:34" ht="22.35" customHeight="1">
      <c r="A55" s="7"/>
      <c r="B55" s="7"/>
      <c r="C55" s="7"/>
      <c r="D55" s="7"/>
      <c r="E55" s="7"/>
      <c r="F55" s="8"/>
      <c r="G55" s="149">
        <v>30</v>
      </c>
      <c r="H55" s="161">
        <v>272387319955</v>
      </c>
      <c r="I55" s="149" t="s">
        <v>1267</v>
      </c>
      <c r="J55" s="9"/>
      <c r="K55" s="11" t="str">
        <f t="shared" ca="1" si="0"/>
        <v/>
      </c>
      <c r="L55" s="159" t="s">
        <v>187</v>
      </c>
      <c r="M55" s="159" t="s">
        <v>277</v>
      </c>
      <c r="N55" s="159"/>
      <c r="O55" s="9">
        <v>3326.1</v>
      </c>
      <c r="P55" s="9">
        <v>1</v>
      </c>
      <c r="Q55" s="13" t="str">
        <f>VLOOKUP(O55, '[3]لیست محصولات اردیبهشت ۱۴۰۳'!B:C,2,0)</f>
        <v>میاگروس | Milagros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3750000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3750000</v>
      </c>
      <c r="Y55" s="17"/>
      <c r="Z55" s="14">
        <f t="shared" si="4"/>
        <v>3750000</v>
      </c>
      <c r="AA55" s="151" t="s">
        <v>78</v>
      </c>
      <c r="AB55" s="153" t="s">
        <v>1320</v>
      </c>
      <c r="AC55" s="155" t="s">
        <v>279</v>
      </c>
      <c r="AD55" s="157" t="s">
        <v>104</v>
      </c>
      <c r="AE55" s="19"/>
      <c r="AF55" s="21"/>
      <c r="AG55" s="22" t="str">
        <f t="shared" si="5"/>
        <v>TRUE</v>
      </c>
      <c r="AH55" s="23" t="str">
        <f t="shared" si="6"/>
        <v>تهران شهرری، دیلمان، بل امام حسین، خ. مصطفی خمینی، خ. هشت متری ششم حسینی، پلاک 19 ، واحد10  - علی توسلی 09361150934</v>
      </c>
    </row>
    <row r="56" spans="1:34" ht="22.35" customHeight="1">
      <c r="A56" s="7"/>
      <c r="B56" s="7"/>
      <c r="C56" s="7"/>
      <c r="D56" s="7"/>
      <c r="E56" s="7"/>
      <c r="F56" s="8"/>
      <c r="G56" s="150"/>
      <c r="H56" s="162"/>
      <c r="I56" s="150"/>
      <c r="J56" s="9"/>
      <c r="K56" s="11" t="str">
        <f t="shared" ca="1" si="0"/>
        <v/>
      </c>
      <c r="L56" s="160"/>
      <c r="M56" s="160"/>
      <c r="N56" s="160"/>
      <c r="O56" s="9">
        <v>3325.1</v>
      </c>
      <c r="P56" s="9">
        <v>1</v>
      </c>
      <c r="Q56" s="13" t="str">
        <f>VLOOKUP(O56, '[3]لیست محصولات اردیبهشت ۱۴۰۳'!B:C,2,0)</f>
        <v>راتناگری | Ratnagiri</v>
      </c>
      <c r="R56" s="9"/>
      <c r="S56" s="12">
        <f>VLOOKUP(O56, '[3]لیست محصولات اردیبهشت ۱۴۰۳'!B:F,5,0)</f>
        <v>150</v>
      </c>
      <c r="T56" s="14">
        <f>VLOOKUP(O56, '[3]لیست محصولات اردیبهشت ۱۴۰۳'!B:G,6,0)</f>
        <v>4250000</v>
      </c>
      <c r="U56" s="15"/>
      <c r="V56" s="16">
        <f t="shared" si="1"/>
        <v>0</v>
      </c>
      <c r="W56" s="12">
        <f t="shared" si="2"/>
        <v>1</v>
      </c>
      <c r="X56" s="14">
        <f t="shared" si="3"/>
        <v>4250000</v>
      </c>
      <c r="Y56" s="17"/>
      <c r="Z56" s="14">
        <f t="shared" si="4"/>
        <v>4250000</v>
      </c>
      <c r="AA56" s="152"/>
      <c r="AB56" s="154"/>
      <c r="AC56" s="156"/>
      <c r="AD56" s="158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>
        <v>31</v>
      </c>
      <c r="H57" s="10">
        <v>272387444459</v>
      </c>
      <c r="I57" s="9" t="s">
        <v>1267</v>
      </c>
      <c r="J57" s="9"/>
      <c r="K57" s="11" t="str">
        <f t="shared" ca="1" si="0"/>
        <v/>
      </c>
      <c r="L57" s="12" t="s">
        <v>1321</v>
      </c>
      <c r="M57" s="12" t="s">
        <v>620</v>
      </c>
      <c r="N57" s="12"/>
      <c r="O57" s="9">
        <v>5518.2</v>
      </c>
      <c r="P57" s="9">
        <v>1</v>
      </c>
      <c r="Q57" s="13" t="str">
        <f>VLOOKUP(O57, '[3]لیست محصولات اردیبهشت ۱۴۰۳'!B:C,2,0)</f>
        <v>هوآنکایو | Peru Huancayo</v>
      </c>
      <c r="R57" s="9" t="s">
        <v>113</v>
      </c>
      <c r="S57" s="12">
        <f>VLOOKUP(O57, '[3]لیست محصولات اردیبهشت ۱۴۰۳'!B:F,5,0)</f>
        <v>750</v>
      </c>
      <c r="T57" s="14">
        <f>VLOOKUP(O57, '[3]لیست محصولات اردیبهشت ۱۴۰۳'!B:G,6,0)</f>
        <v>10000000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10000000</v>
      </c>
      <c r="Y57" s="17"/>
      <c r="Z57" s="14">
        <f t="shared" si="4"/>
        <v>10000000</v>
      </c>
      <c r="AA57" s="18" t="s">
        <v>78</v>
      </c>
      <c r="AB57" s="13" t="s">
        <v>1322</v>
      </c>
      <c r="AC57" s="19" t="s">
        <v>1323</v>
      </c>
      <c r="AD57" s="20" t="s">
        <v>104</v>
      </c>
      <c r="AE57" s="19"/>
      <c r="AF57" s="21"/>
      <c r="AG57" s="22" t="str">
        <f t="shared" si="5"/>
        <v>TRUE</v>
      </c>
      <c r="AH57" s="23" t="str">
        <f t="shared" si="6"/>
        <v>تهران شهرک غرب خ ایران زمین بیمارستان بهمن. * تحویل نگهبانی شود / 09363393666 *  - حسام الدین ادریسی پور 09371108439</v>
      </c>
    </row>
    <row r="58" spans="1:34" ht="22.35" customHeight="1">
      <c r="A58" s="7"/>
      <c r="B58" s="7"/>
      <c r="C58" s="7"/>
      <c r="D58" s="7"/>
      <c r="E58" s="7"/>
      <c r="F58" s="8"/>
      <c r="G58" s="66">
        <v>32</v>
      </c>
      <c r="H58" s="67"/>
      <c r="I58" s="66" t="s">
        <v>1267</v>
      </c>
      <c r="J58" s="9"/>
      <c r="K58" s="11" t="str">
        <f t="shared" ca="1" si="0"/>
        <v/>
      </c>
      <c r="L58" s="12" t="s">
        <v>1325</v>
      </c>
      <c r="M58" s="12" t="s">
        <v>1326</v>
      </c>
      <c r="N58" s="12" t="s">
        <v>1324</v>
      </c>
      <c r="O58" s="9">
        <v>5501.3</v>
      </c>
      <c r="P58" s="9">
        <v>3</v>
      </c>
      <c r="Q58" s="13" t="str">
        <f>VLOOKUP(O58, '[3]لیست محصولات اردیبهشت ۱۴۰۳'!B:C,2,0)</f>
        <v>ورتکس | Vortex</v>
      </c>
      <c r="R58" s="9"/>
      <c r="S58" s="12">
        <f>VLOOKUP(O58, '[3]لیست محصولات اردیبهشت ۱۴۰۳'!B:F,5,0)</f>
        <v>4000</v>
      </c>
      <c r="T58" s="14">
        <f>VLOOKUP(O58, '[3]لیست محصولات اردیبهشت ۱۴۰۳'!B:G,6,0)</f>
        <v>51200000</v>
      </c>
      <c r="U58" s="15"/>
      <c r="V58" s="16">
        <f t="shared" si="1"/>
        <v>0</v>
      </c>
      <c r="W58" s="12">
        <f t="shared" si="2"/>
        <v>3</v>
      </c>
      <c r="X58" s="14">
        <f t="shared" si="3"/>
        <v>153600000</v>
      </c>
      <c r="Y58" s="17"/>
      <c r="Z58" s="14">
        <f t="shared" si="4"/>
        <v>153600000</v>
      </c>
      <c r="AA58" s="18" t="s">
        <v>310</v>
      </c>
      <c r="AB58" s="13" t="s">
        <v>1375</v>
      </c>
      <c r="AC58" s="19" t="s">
        <v>1327</v>
      </c>
      <c r="AD58" s="20"/>
      <c r="AE58" s="19"/>
      <c r="AF58" s="21"/>
      <c r="AG58" s="22" t="str">
        <f t="shared" si="5"/>
        <v>TRUE</v>
      </c>
      <c r="AH58" s="23" t="str">
        <f t="shared" si="6"/>
        <v>آذربایجان شرقی تبریز - ولیعصر - چهارراه شریعتی به سمت رازی کافه پرکو - سالار درنگ 09125006328</v>
      </c>
    </row>
    <row r="59" spans="1:34" ht="22.35" customHeight="1">
      <c r="A59" s="7"/>
      <c r="B59" s="7"/>
      <c r="C59" s="7"/>
      <c r="D59" s="7"/>
      <c r="E59" s="7"/>
      <c r="F59" s="8"/>
      <c r="G59" s="149">
        <v>33</v>
      </c>
      <c r="H59" s="161">
        <v>272388426903</v>
      </c>
      <c r="I59" s="149" t="s">
        <v>1267</v>
      </c>
      <c r="J59" s="9"/>
      <c r="K59" s="11" t="str">
        <f t="shared" ca="1" si="0"/>
        <v/>
      </c>
      <c r="L59" s="159" t="s">
        <v>331</v>
      </c>
      <c r="M59" s="159" t="s">
        <v>1328</v>
      </c>
      <c r="N59" s="159"/>
      <c r="O59" s="9">
        <v>5522.1</v>
      </c>
      <c r="P59" s="9">
        <v>1</v>
      </c>
      <c r="Q59" s="13" t="str">
        <f>VLOOKUP(O59, '[3]لیست محصولات اردیبهشت ۱۴۰۳'!B:C,2,0)</f>
        <v>تامارا | Tamara</v>
      </c>
      <c r="R59" s="9"/>
      <c r="S59" s="12">
        <f>VLOOKUP(O59, '[3]لیست محصولات اردیبهشت ۱۴۰۳'!B:F,5,0)</f>
        <v>150</v>
      </c>
      <c r="T59" s="14">
        <f>VLOOKUP(O59, '[3]لیست محصولات اردیبهشت ۱۴۰۳'!B:G,6,0)</f>
        <v>2600000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2600000</v>
      </c>
      <c r="Y59" s="17"/>
      <c r="Z59" s="14">
        <f t="shared" si="4"/>
        <v>2600000</v>
      </c>
      <c r="AA59" s="151" t="s">
        <v>249</v>
      </c>
      <c r="AB59" s="153" t="s">
        <v>250</v>
      </c>
      <c r="AC59" s="155" t="s">
        <v>251</v>
      </c>
      <c r="AD59" s="157"/>
      <c r="AE59" s="19"/>
      <c r="AF59" s="21"/>
      <c r="AG59" s="22" t="str">
        <f t="shared" si="5"/>
        <v>TRUE</v>
      </c>
      <c r="AH59" s="23" t="str">
        <f t="shared" si="6"/>
        <v>اصفهان ملکشهر خیابان مطهری کوچه 35 پلاک 44 واحد 3  - محمد حسن میری 09337347280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80"/>
      <c r="H60" s="181"/>
      <c r="I60" s="180"/>
      <c r="J60" s="9"/>
      <c r="K60" s="11" t="str">
        <f t="shared" ca="1" si="0"/>
        <v/>
      </c>
      <c r="L60" s="178"/>
      <c r="M60" s="178"/>
      <c r="N60" s="178"/>
      <c r="O60" s="9">
        <v>5518.1</v>
      </c>
      <c r="P60" s="9">
        <v>1</v>
      </c>
      <c r="Q60" s="13" t="str">
        <f>VLOOKUP(O60, '[3]لیست محصولات اردیبهشت ۱۴۰۳'!B:C,2,0)</f>
        <v>هوآنکایو | Peru Huancayo</v>
      </c>
      <c r="R60" s="9"/>
      <c r="S60" s="12">
        <f>VLOOKUP(O60, '[3]لیست محصولات اردیبهشت ۱۴۰۳'!B:F,5,0)</f>
        <v>150</v>
      </c>
      <c r="T60" s="14">
        <f>VLOOKUP(O60, '[3]لیست محصولات اردیبهشت ۱۴۰۳'!B:G,6,0)</f>
        <v>2100000</v>
      </c>
      <c r="U60" s="15"/>
      <c r="V60" s="16">
        <f t="shared" si="1"/>
        <v>0</v>
      </c>
      <c r="W60" s="12">
        <f t="shared" si="2"/>
        <v>1</v>
      </c>
      <c r="X60" s="14">
        <f t="shared" si="3"/>
        <v>2100000</v>
      </c>
      <c r="Y60" s="17"/>
      <c r="Z60" s="14">
        <f t="shared" si="4"/>
        <v>2100000</v>
      </c>
      <c r="AA60" s="177"/>
      <c r="AB60" s="176"/>
      <c r="AC60" s="175"/>
      <c r="AD60" s="174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80"/>
      <c r="H61" s="181"/>
      <c r="I61" s="180"/>
      <c r="J61" s="9"/>
      <c r="K61" s="11" t="str">
        <f t="shared" ca="1" si="0"/>
        <v/>
      </c>
      <c r="L61" s="178"/>
      <c r="M61" s="178"/>
      <c r="N61" s="178"/>
      <c r="O61" s="9">
        <v>5511.11</v>
      </c>
      <c r="P61" s="9">
        <v>1</v>
      </c>
      <c r="Q61" s="69" t="str">
        <f>VLOOKUP(O61, '[3]لیست محصولات اردیبهشت ۱۴۰۳'!B:C,2,0)</f>
        <v>هامبلا(رست دمی) | Hambella( Filter Roast)</v>
      </c>
      <c r="R61" s="9"/>
      <c r="S61" s="12">
        <f>VLOOKUP(O61, '[3]لیست محصولات اردیبهشت ۱۴۰۳'!B:F,5,0)</f>
        <v>150</v>
      </c>
      <c r="T61" s="14">
        <f>VLOOKUP(O61, '[3]لیست محصولات اردیبهشت ۱۴۰۳'!B:G,6,0)</f>
        <v>2800000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2800000</v>
      </c>
      <c r="Y61" s="17"/>
      <c r="Z61" s="14">
        <f t="shared" si="4"/>
        <v>2800000</v>
      </c>
      <c r="AA61" s="177"/>
      <c r="AB61" s="176"/>
      <c r="AC61" s="175"/>
      <c r="AD61" s="174"/>
      <c r="AE61" s="19"/>
      <c r="AF61" s="21"/>
      <c r="AG61" s="22" t="str">
        <f t="shared" si="5"/>
        <v>TRUE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80"/>
      <c r="H62" s="181"/>
      <c r="I62" s="180"/>
      <c r="J62" s="9"/>
      <c r="K62" s="11" t="str">
        <f t="shared" ca="1" si="0"/>
        <v/>
      </c>
      <c r="L62" s="178"/>
      <c r="M62" s="178"/>
      <c r="N62" s="178"/>
      <c r="O62" s="9">
        <v>5501.1</v>
      </c>
      <c r="P62" s="9">
        <v>1</v>
      </c>
      <c r="Q62" s="13" t="str">
        <f>VLOOKUP(O62, '[3]لیست محصولات اردیبهشت ۱۴۰۳'!B:C,2,0)</f>
        <v>ورتکس | Vortex</v>
      </c>
      <c r="R62" s="9"/>
      <c r="S62" s="12">
        <f>VLOOKUP(O62, '[3]لیست محصولات اردیبهشت ۱۴۰۳'!B:F,5,0)</f>
        <v>150</v>
      </c>
      <c r="T62" s="14">
        <f>VLOOKUP(O62, '[3]لیست محصولات اردیبهشت ۱۴۰۳'!B:G,6,0)</f>
        <v>2100000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2100000</v>
      </c>
      <c r="Y62" s="17"/>
      <c r="Z62" s="14">
        <f t="shared" si="4"/>
        <v>2100000</v>
      </c>
      <c r="AA62" s="177"/>
      <c r="AB62" s="176"/>
      <c r="AC62" s="175"/>
      <c r="AD62" s="174"/>
      <c r="AE62" s="19"/>
      <c r="AF62" s="21"/>
      <c r="AG62" s="22" t="str">
        <f t="shared" si="5"/>
        <v>TRUE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80"/>
      <c r="H63" s="181"/>
      <c r="I63" s="180"/>
      <c r="J63" s="9"/>
      <c r="K63" s="11" t="str">
        <f t="shared" ca="1" si="0"/>
        <v/>
      </c>
      <c r="L63" s="178"/>
      <c r="M63" s="178"/>
      <c r="N63" s="178"/>
      <c r="O63" s="9">
        <v>3326.1</v>
      </c>
      <c r="P63" s="9">
        <v>1</v>
      </c>
      <c r="Q63" s="13" t="str">
        <f>VLOOKUP(O63, '[3]لیست محصولات اردیبهشت ۱۴۰۳'!B:C,2,0)</f>
        <v>میاگروس | Milagros</v>
      </c>
      <c r="R63" s="9"/>
      <c r="S63" s="12">
        <f>VLOOKUP(O63, '[3]لیست محصولات اردیبهشت ۱۴۰۳'!B:F,5,0)</f>
        <v>150</v>
      </c>
      <c r="T63" s="14">
        <f>VLOOKUP(O63, '[3]لیست محصولات اردیبهشت ۱۴۰۳'!B:G,6,0)</f>
        <v>3750000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3750000</v>
      </c>
      <c r="Y63" s="17"/>
      <c r="Z63" s="14">
        <f t="shared" si="4"/>
        <v>3750000</v>
      </c>
      <c r="AA63" s="177"/>
      <c r="AB63" s="176"/>
      <c r="AC63" s="175"/>
      <c r="AD63" s="174"/>
      <c r="AE63" s="19"/>
      <c r="AF63" s="21"/>
      <c r="AG63" s="22" t="str">
        <f t="shared" si="5"/>
        <v>TRUE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50"/>
      <c r="H64" s="162"/>
      <c r="I64" s="150"/>
      <c r="J64" s="9"/>
      <c r="K64" s="11" t="str">
        <f t="shared" ca="1" si="0"/>
        <v/>
      </c>
      <c r="L64" s="160"/>
      <c r="M64" s="160"/>
      <c r="N64" s="160"/>
      <c r="O64" s="9">
        <v>3325.1</v>
      </c>
      <c r="P64" s="9">
        <v>1</v>
      </c>
      <c r="Q64" s="13" t="str">
        <f>VLOOKUP(O64, '[3]لیست محصولات اردیبهشت ۱۴۰۳'!B:C,2,0)</f>
        <v>راتناگری | Ratnagiri</v>
      </c>
      <c r="R64" s="9"/>
      <c r="S64" s="12">
        <f>VLOOKUP(O64, '[3]لیست محصولات اردیبهشت ۱۴۰۳'!B:F,5,0)</f>
        <v>150</v>
      </c>
      <c r="T64" s="14">
        <f>VLOOKUP(O64, '[3]لیست محصولات اردیبهشت ۱۴۰۳'!B:G,6,0)</f>
        <v>4250000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4250000</v>
      </c>
      <c r="Y64" s="17"/>
      <c r="Z64" s="14">
        <f t="shared" si="4"/>
        <v>4250000</v>
      </c>
      <c r="AA64" s="152"/>
      <c r="AB64" s="154"/>
      <c r="AC64" s="156"/>
      <c r="AD64" s="158"/>
      <c r="AE64" s="19"/>
      <c r="AF64" s="21"/>
      <c r="AG64" s="22" t="str">
        <f t="shared" si="5"/>
        <v>TRUE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49">
        <v>34</v>
      </c>
      <c r="H65" s="161">
        <v>53258854201</v>
      </c>
      <c r="I65" s="149" t="s">
        <v>1267</v>
      </c>
      <c r="J65" s="9"/>
      <c r="K65" s="11" t="str">
        <f t="shared" ca="1" si="0"/>
        <v/>
      </c>
      <c r="L65" s="159" t="s">
        <v>1329</v>
      </c>
      <c r="M65" s="159" t="s">
        <v>1330</v>
      </c>
      <c r="N65" s="159"/>
      <c r="O65" s="9">
        <v>5511.2</v>
      </c>
      <c r="P65" s="9">
        <v>1</v>
      </c>
      <c r="Q65" s="13" t="str">
        <f>VLOOKUP(O65, '[3]لیست محصولات اردیبهشت ۱۴۰۳'!B:C,2,0)</f>
        <v>هامبلا | Hambella</v>
      </c>
      <c r="R65" s="9"/>
      <c r="S65" s="12">
        <f>VLOOKUP(O65, '[3]لیست محصولات اردیبهشت ۱۴۰۳'!B:F,5,0)</f>
        <v>750</v>
      </c>
      <c r="T65" s="14">
        <f>VLOOKUP(O65, '[3]لیست محصولات اردیبهشت ۱۴۰۳'!B:G,6,0)</f>
        <v>13350000</v>
      </c>
      <c r="U65" s="26"/>
      <c r="V65" s="16">
        <f t="shared" si="1"/>
        <v>0</v>
      </c>
      <c r="W65" s="12">
        <f t="shared" si="2"/>
        <v>1</v>
      </c>
      <c r="X65" s="14">
        <f t="shared" si="3"/>
        <v>13350000</v>
      </c>
      <c r="Y65" s="17"/>
      <c r="Z65" s="14">
        <f t="shared" si="4"/>
        <v>13350000</v>
      </c>
      <c r="AA65" s="151" t="s">
        <v>78</v>
      </c>
      <c r="AB65" s="153" t="s">
        <v>1331</v>
      </c>
      <c r="AC65" s="155" t="s">
        <v>1332</v>
      </c>
      <c r="AD65" s="157" t="s">
        <v>104</v>
      </c>
      <c r="AE65" s="19"/>
      <c r="AF65" s="21"/>
      <c r="AG65" s="22" t="str">
        <f t="shared" si="5"/>
        <v>TRUE</v>
      </c>
      <c r="AH65" s="23" t="str">
        <f t="shared" si="6"/>
        <v>تهران شیخ بهایی شمالی- نرسیده به میدان پیروزان - کوچه ۱۲ متری دوم پلاک ۳ واحد ۳  - نادر بخشی 09124706731</v>
      </c>
    </row>
    <row r="66" spans="1:34" ht="22.35" customHeight="1">
      <c r="A66" s="7"/>
      <c r="B66" s="7"/>
      <c r="C66" s="7"/>
      <c r="D66" s="7"/>
      <c r="E66" s="7"/>
      <c r="F66" s="8"/>
      <c r="G66" s="150"/>
      <c r="H66" s="162"/>
      <c r="I66" s="150"/>
      <c r="J66" s="9"/>
      <c r="K66" s="11" t="str">
        <f t="shared" ref="K66:K87" ca="1" si="7">IF(C66, TODAY(), "" )</f>
        <v/>
      </c>
      <c r="L66" s="160"/>
      <c r="M66" s="160"/>
      <c r="N66" s="160"/>
      <c r="O66" s="9">
        <v>5511.11</v>
      </c>
      <c r="P66" s="9">
        <v>2</v>
      </c>
      <c r="Q66" s="69" t="str">
        <f>VLOOKUP(O66, '[3]لیست محصولات اردیبهشت ۱۴۰۳'!B:C,2,0)</f>
        <v>هامبلا(رست دمی) | Hambella( Filter Roast)</v>
      </c>
      <c r="R66" s="9" t="s">
        <v>113</v>
      </c>
      <c r="S66" s="12">
        <f>VLOOKUP(O66, '[3]لیست محصولات اردیبهشت ۱۴۰۳'!B:F,5,0)</f>
        <v>150</v>
      </c>
      <c r="T66" s="14">
        <f>VLOOKUP(O66, '[3]لیست محصولات اردیبهشت ۱۴۰۳'!B:G,6,0)</f>
        <v>2800000</v>
      </c>
      <c r="U66" s="15"/>
      <c r="V66" s="16">
        <f t="shared" ref="V66:V129" si="8">IF(C66, P66, U66 )</f>
        <v>0</v>
      </c>
      <c r="W66" s="12">
        <f t="shared" ref="W66:W200" si="9">P66-V66</f>
        <v>2</v>
      </c>
      <c r="X66" s="14">
        <f t="shared" ref="X66:X200" si="10">P66*T66</f>
        <v>5600000</v>
      </c>
      <c r="Y66" s="17"/>
      <c r="Z66" s="14">
        <f t="shared" ref="Z66:Z200" si="11">X66-Y66</f>
        <v>5600000</v>
      </c>
      <c r="AA66" s="152"/>
      <c r="AB66" s="154"/>
      <c r="AC66" s="156"/>
      <c r="AD66" s="158"/>
      <c r="AE66" s="19"/>
      <c r="AF66" s="21"/>
      <c r="AG66" s="22" t="str">
        <f t="shared" ref="AG66:AG93" si="12">IF(V66=P66, "FALSE", "TRUE" )</f>
        <v>TRUE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49">
        <v>35</v>
      </c>
      <c r="H67" s="161">
        <v>272395618178</v>
      </c>
      <c r="I67" s="149" t="s">
        <v>1267</v>
      </c>
      <c r="J67" s="9"/>
      <c r="K67" s="11" t="str">
        <f t="shared" ca="1" si="7"/>
        <v/>
      </c>
      <c r="L67" s="159" t="s">
        <v>1226</v>
      </c>
      <c r="M67" s="159" t="s">
        <v>902</v>
      </c>
      <c r="N67" s="159" t="s">
        <v>1333</v>
      </c>
      <c r="O67" s="9">
        <v>3325.1</v>
      </c>
      <c r="P67" s="9">
        <v>1</v>
      </c>
      <c r="Q67" s="13" t="str">
        <f>VLOOKUP(O67, '[3]لیست محصولات اردیبهشت ۱۴۰۳'!B:C,2,0)</f>
        <v>راتناگری | Ratnagiri</v>
      </c>
      <c r="R67" s="9"/>
      <c r="S67" s="12">
        <f>VLOOKUP(O67, '[3]لیست محصولات اردیبهشت ۱۴۰۳'!B:F,5,0)</f>
        <v>150</v>
      </c>
      <c r="T67" s="14">
        <f>VLOOKUP(O67, '[3]لیست محصولات اردیبهشت ۱۴۰۳'!B:G,6,0)</f>
        <v>4250000</v>
      </c>
      <c r="U67" s="15"/>
      <c r="V67" s="16">
        <f t="shared" si="8"/>
        <v>0</v>
      </c>
      <c r="W67" s="12">
        <f t="shared" si="9"/>
        <v>1</v>
      </c>
      <c r="X67" s="14">
        <f t="shared" si="10"/>
        <v>4250000</v>
      </c>
      <c r="Y67" s="17"/>
      <c r="Z67" s="14">
        <f t="shared" si="11"/>
        <v>4250000</v>
      </c>
      <c r="AA67" s="151" t="s">
        <v>1111</v>
      </c>
      <c r="AB67" s="153" t="s">
        <v>1334</v>
      </c>
      <c r="AC67" s="155" t="s">
        <v>1335</v>
      </c>
      <c r="AD67" s="157"/>
      <c r="AE67" s="182" t="s">
        <v>1336</v>
      </c>
      <c r="AF67" s="21"/>
      <c r="AG67" s="22" t="str">
        <f t="shared" si="12"/>
        <v>TRUE</v>
      </c>
      <c r="AH67" s="23" t="str">
        <f t="shared" si="6"/>
        <v>کرمان خیابان گلدشت کوچه ۵۰ پلاک ۱۵ کافه نستور - مجتبی محمودی 09131977558</v>
      </c>
    </row>
    <row r="68" spans="1:34" ht="22.35" customHeight="1">
      <c r="A68" s="7"/>
      <c r="B68" s="7"/>
      <c r="C68" s="7"/>
      <c r="D68" s="7"/>
      <c r="E68" s="7"/>
      <c r="F68" s="8"/>
      <c r="G68" s="150"/>
      <c r="H68" s="162"/>
      <c r="I68" s="150"/>
      <c r="J68" s="9"/>
      <c r="K68" s="11" t="str">
        <f t="shared" ca="1" si="7"/>
        <v/>
      </c>
      <c r="L68" s="160"/>
      <c r="M68" s="160"/>
      <c r="N68" s="160"/>
      <c r="O68" s="9">
        <v>5501.1</v>
      </c>
      <c r="P68" s="9">
        <v>1</v>
      </c>
      <c r="Q68" s="13" t="str">
        <f>VLOOKUP(O68, '[3]لیست محصولات اردیبهشت ۱۴۰۳'!B:C,2,0)</f>
        <v>ورتکس | Vortex</v>
      </c>
      <c r="R68" s="9"/>
      <c r="S68" s="12">
        <f>VLOOKUP(O68, '[3]لیست محصولات اردیبهشت ۱۴۰۳'!B:F,5,0)</f>
        <v>150</v>
      </c>
      <c r="T68" s="14">
        <f>VLOOKUP(O68, '[3]لیست محصولات اردیبهشت ۱۴۰۳'!B:G,6,0)</f>
        <v>2100000</v>
      </c>
      <c r="U68" s="15"/>
      <c r="V68" s="16">
        <f t="shared" si="8"/>
        <v>0</v>
      </c>
      <c r="W68" s="12">
        <f t="shared" si="9"/>
        <v>1</v>
      </c>
      <c r="X68" s="14">
        <f t="shared" si="10"/>
        <v>2100000</v>
      </c>
      <c r="Y68" s="17"/>
      <c r="Z68" s="14">
        <f t="shared" si="11"/>
        <v>2100000</v>
      </c>
      <c r="AA68" s="152"/>
      <c r="AB68" s="154"/>
      <c r="AC68" s="156"/>
      <c r="AD68" s="158"/>
      <c r="AE68" s="183"/>
      <c r="AF68" s="21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>
        <v>36</v>
      </c>
      <c r="H69" s="10">
        <v>272399362020</v>
      </c>
      <c r="I69" s="9" t="s">
        <v>1267</v>
      </c>
      <c r="J69" s="9"/>
      <c r="K69" s="11" t="str">
        <f t="shared" ca="1" si="7"/>
        <v/>
      </c>
      <c r="L69" s="12" t="s">
        <v>959</v>
      </c>
      <c r="M69" s="12" t="s">
        <v>1337</v>
      </c>
      <c r="N69" s="12"/>
      <c r="O69" s="9">
        <v>3326.1</v>
      </c>
      <c r="P69" s="9">
        <v>2</v>
      </c>
      <c r="Q69" s="13" t="str">
        <f>VLOOKUP(O69, '[3]لیست محصولات اردیبهشت ۱۴۰۳'!B:C,2,0)</f>
        <v>میاگروس | Milagros</v>
      </c>
      <c r="R69" s="9" t="s">
        <v>931</v>
      </c>
      <c r="S69" s="12">
        <f>VLOOKUP(O69, '[3]لیست محصولات اردیبهشت ۱۴۰۳'!B:F,5,0)</f>
        <v>150</v>
      </c>
      <c r="T69" s="14">
        <f>VLOOKUP(O69, '[3]لیست محصولات اردیبهشت ۱۴۰۳'!B:G,6,0)</f>
        <v>3750000</v>
      </c>
      <c r="U69" s="15"/>
      <c r="V69" s="16">
        <f t="shared" si="8"/>
        <v>0</v>
      </c>
      <c r="W69" s="12">
        <f t="shared" si="9"/>
        <v>2</v>
      </c>
      <c r="X69" s="14">
        <f t="shared" si="10"/>
        <v>7500000</v>
      </c>
      <c r="Y69" s="17"/>
      <c r="Z69" s="14">
        <f t="shared" si="11"/>
        <v>7500000</v>
      </c>
      <c r="AA69" s="18" t="s">
        <v>130</v>
      </c>
      <c r="AB69" s="13" t="s">
        <v>1338</v>
      </c>
      <c r="AC69" s="19" t="s">
        <v>1339</v>
      </c>
      <c r="AD69" s="20"/>
      <c r="AE69" s="19"/>
      <c r="AF69" s="21"/>
      <c r="AG69" s="22" t="str">
        <f t="shared" si="12"/>
        <v>TRUE</v>
      </c>
      <c r="AH69" s="23" t="str">
        <f t="shared" si="13"/>
        <v>زنجان  کوی پونک - بالاتر از مجتمع رضوان - مجتمع پردیسان پونک - بلوک C2 - طبقه پنجم  - مهرداد جباری 09193478298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>
        <v>37</v>
      </c>
      <c r="H70" s="10">
        <v>272420638722</v>
      </c>
      <c r="I70" s="9" t="s">
        <v>1267</v>
      </c>
      <c r="J70" s="9"/>
      <c r="K70" s="11" t="str">
        <f t="shared" ca="1" si="7"/>
        <v/>
      </c>
      <c r="L70" s="12" t="s">
        <v>1022</v>
      </c>
      <c r="M70" s="12" t="s">
        <v>1340</v>
      </c>
      <c r="N70" s="12"/>
      <c r="O70" s="9">
        <v>5522.2</v>
      </c>
      <c r="P70" s="9">
        <v>1</v>
      </c>
      <c r="Q70" s="13" t="str">
        <f>VLOOKUP(O70, '[3]لیست محصولات اردیبهشت ۱۴۰۳'!B:C,2,0)</f>
        <v>تامارا | Tamara</v>
      </c>
      <c r="R70" s="9"/>
      <c r="S70" s="12">
        <f>VLOOKUP(O70, '[3]لیست محصولات اردیبهشت ۱۴۰۳'!B:F,5,0)</f>
        <v>750</v>
      </c>
      <c r="T70" s="14">
        <f>VLOOKUP(O70, '[3]لیست محصولات اردیبهشت ۱۴۰۳'!B:G,6,0)</f>
        <v>12450000</v>
      </c>
      <c r="U70" s="15"/>
      <c r="V70" s="16">
        <f t="shared" si="8"/>
        <v>0</v>
      </c>
      <c r="W70" s="12">
        <f t="shared" si="9"/>
        <v>1</v>
      </c>
      <c r="X70" s="14">
        <f t="shared" si="10"/>
        <v>12450000</v>
      </c>
      <c r="Y70" s="17"/>
      <c r="Z70" s="14">
        <f t="shared" si="11"/>
        <v>12450000</v>
      </c>
      <c r="AA70" s="18" t="s">
        <v>78</v>
      </c>
      <c r="AB70" s="13" t="s">
        <v>1341</v>
      </c>
      <c r="AC70" s="19" t="s">
        <v>1342</v>
      </c>
      <c r="AD70" s="20" t="s">
        <v>104</v>
      </c>
      <c r="AE70" s="19"/>
      <c r="AF70" s="21"/>
      <c r="AG70" s="22" t="str">
        <f t="shared" si="12"/>
        <v>TRUE</v>
      </c>
      <c r="AH70" s="23" t="str">
        <f t="shared" si="13"/>
        <v>تهران خ موحد دانش، خ فیروزبخش، خ باستان، ک کیهان، پلاک ۵، و۷ شمالی  - مسعود صرام 09001110876</v>
      </c>
    </row>
    <row r="71" spans="1:34" ht="22.35" customHeight="1">
      <c r="A71" s="7"/>
      <c r="B71" s="7"/>
      <c r="C71" s="7"/>
      <c r="D71" s="7"/>
      <c r="E71" s="7"/>
      <c r="F71" s="8"/>
      <c r="G71" s="9">
        <v>38</v>
      </c>
      <c r="H71" s="10">
        <v>272428037210</v>
      </c>
      <c r="I71" s="9" t="s">
        <v>1267</v>
      </c>
      <c r="J71" s="9"/>
      <c r="K71" s="11" t="str">
        <f t="shared" ca="1" si="7"/>
        <v/>
      </c>
      <c r="L71" s="12" t="s">
        <v>139</v>
      </c>
      <c r="M71" s="12" t="s">
        <v>1343</v>
      </c>
      <c r="N71" s="12"/>
      <c r="O71" s="9">
        <v>5501.2</v>
      </c>
      <c r="P71" s="9">
        <v>1</v>
      </c>
      <c r="Q71" s="13" t="str">
        <f>VLOOKUP(O71, '[3]لیست محصولات اردیبهشت ۱۴۰۳'!B:C,2,0)</f>
        <v>ورتکس | Vortex</v>
      </c>
      <c r="R71" s="9"/>
      <c r="S71" s="12">
        <f>VLOOKUP(O71, '[3]لیست محصولات اردیبهشت ۱۴۰۳'!B:F,5,0)</f>
        <v>750</v>
      </c>
      <c r="T71" s="14">
        <f>VLOOKUP(O71, '[3]لیست محصولات اردیبهشت ۱۴۰۳'!B:G,6,0)</f>
        <v>9900000</v>
      </c>
      <c r="U71" s="15"/>
      <c r="V71" s="16">
        <f t="shared" si="8"/>
        <v>0</v>
      </c>
      <c r="W71" s="12">
        <f t="shared" si="9"/>
        <v>1</v>
      </c>
      <c r="X71" s="14">
        <f t="shared" si="10"/>
        <v>9900000</v>
      </c>
      <c r="Y71" s="17"/>
      <c r="Z71" s="14">
        <f t="shared" si="11"/>
        <v>9900000</v>
      </c>
      <c r="AA71" s="18" t="s">
        <v>78</v>
      </c>
      <c r="AB71" s="13" t="s">
        <v>1344</v>
      </c>
      <c r="AC71" s="19" t="s">
        <v>1345</v>
      </c>
      <c r="AD71" s="20" t="s">
        <v>104</v>
      </c>
      <c r="AE71" s="19"/>
      <c r="AF71" s="21"/>
      <c r="AG71" s="22" t="str">
        <f t="shared" si="12"/>
        <v>TRUE</v>
      </c>
      <c r="AH71" s="23" t="str">
        <f t="shared" si="13"/>
        <v>تهران شمیران خیابان باهنر جماران خیابان حسن پور کوچه ششم کوچه قنات پلاک ۹ واحد ۱  - محمدرضا عرفاتی 09122176886</v>
      </c>
    </row>
    <row r="72" spans="1:34" ht="22.35" customHeight="1">
      <c r="A72" s="7"/>
      <c r="B72" s="7"/>
      <c r="C72" s="7"/>
      <c r="D72" s="7"/>
      <c r="E72" s="7"/>
      <c r="F72" s="8"/>
      <c r="G72" s="149">
        <v>39</v>
      </c>
      <c r="H72" s="161">
        <v>53274122501</v>
      </c>
      <c r="I72" s="149" t="s">
        <v>1231</v>
      </c>
      <c r="J72" s="9"/>
      <c r="K72" s="11" t="str">
        <f t="shared" ca="1" si="7"/>
        <v/>
      </c>
      <c r="L72" s="159" t="s">
        <v>1005</v>
      </c>
      <c r="M72" s="159" t="s">
        <v>1346</v>
      </c>
      <c r="N72" s="159"/>
      <c r="O72" s="9">
        <v>1126.3</v>
      </c>
      <c r="P72" s="9">
        <v>1</v>
      </c>
      <c r="Q72" s="13" t="str">
        <f>VLOOKUP(O72, '[3]لیست محصولات اردیبهشت ۱۴۰۳'!B:C,2,0)</f>
        <v>دبورا نیروانا | Deborah Nirvana</v>
      </c>
      <c r="R72" s="9"/>
      <c r="S72" s="12">
        <f>VLOOKUP(O72, '[3]لیست محصولات اردیبهشت ۱۴۰۳'!B:F,5,0)</f>
        <v>40</v>
      </c>
      <c r="T72" s="14">
        <f>VLOOKUP(O72, '[3]لیست محصولات اردیبهشت ۱۴۰۳'!B:G,6,0)</f>
        <v>8400000</v>
      </c>
      <c r="U72" s="15"/>
      <c r="V72" s="16">
        <f t="shared" si="8"/>
        <v>0</v>
      </c>
      <c r="W72" s="12">
        <f t="shared" si="9"/>
        <v>1</v>
      </c>
      <c r="X72" s="14">
        <f t="shared" si="10"/>
        <v>8400000</v>
      </c>
      <c r="Y72" s="17"/>
      <c r="Z72" s="14">
        <f t="shared" si="11"/>
        <v>8400000</v>
      </c>
      <c r="AA72" s="151" t="s">
        <v>360</v>
      </c>
      <c r="AB72" s="153" t="s">
        <v>1347</v>
      </c>
      <c r="AC72" s="155" t="s">
        <v>1348</v>
      </c>
      <c r="AD72" s="157"/>
      <c r="AE72" s="182" t="s">
        <v>1349</v>
      </c>
      <c r="AF72" s="21"/>
      <c r="AG72" s="22" t="str">
        <f t="shared" si="12"/>
        <v>TRUE</v>
      </c>
      <c r="AH72" s="23" t="str">
        <f t="shared" si="13"/>
        <v>آذربایجان غربی بوکان - شهرک گلستان، بصیرت ۶  - متین رسول نژاد 09390591979</v>
      </c>
    </row>
    <row r="73" spans="1:34" ht="22.35" customHeight="1">
      <c r="A73" s="7"/>
      <c r="B73" s="7"/>
      <c r="C73" s="7"/>
      <c r="D73" s="7"/>
      <c r="E73" s="7"/>
      <c r="F73" s="8"/>
      <c r="G73" s="180"/>
      <c r="H73" s="181"/>
      <c r="I73" s="180"/>
      <c r="J73" s="9"/>
      <c r="K73" s="11" t="str">
        <f t="shared" ca="1" si="7"/>
        <v/>
      </c>
      <c r="L73" s="178"/>
      <c r="M73" s="178"/>
      <c r="N73" s="178"/>
      <c r="O73" s="9">
        <v>3325.3</v>
      </c>
      <c r="P73" s="9">
        <v>1</v>
      </c>
      <c r="Q73" s="13" t="str">
        <f>VLOOKUP(O73, '[3]لیست محصولات اردیبهشت ۱۴۰۳'!B:C,2,0)</f>
        <v>راتناگری | Ratnagiri</v>
      </c>
      <c r="R73" s="9"/>
      <c r="S73" s="12">
        <f>VLOOKUP(O73, '[3]لیست محصولات اردیبهشت ۱۴۰۳'!B:F,5,0)</f>
        <v>40</v>
      </c>
      <c r="T73" s="14">
        <f>VLOOKUP(O73, '[3]لیست محصولات اردیبهشت ۱۴۰۳'!B:G,6,0)</f>
        <v>1250000</v>
      </c>
      <c r="U73" s="15"/>
      <c r="V73" s="16">
        <f t="shared" si="8"/>
        <v>0</v>
      </c>
      <c r="W73" s="12">
        <f t="shared" si="9"/>
        <v>1</v>
      </c>
      <c r="X73" s="14">
        <f t="shared" si="10"/>
        <v>1250000</v>
      </c>
      <c r="Y73" s="17"/>
      <c r="Z73" s="14">
        <f t="shared" si="11"/>
        <v>1250000</v>
      </c>
      <c r="AA73" s="177"/>
      <c r="AB73" s="176"/>
      <c r="AC73" s="175"/>
      <c r="AD73" s="174"/>
      <c r="AE73" s="219"/>
      <c r="AF73" s="21"/>
      <c r="AG73" s="22" t="str">
        <f t="shared" si="12"/>
        <v>TRUE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80"/>
      <c r="H74" s="181"/>
      <c r="I74" s="180"/>
      <c r="J74" s="9"/>
      <c r="K74" s="11" t="str">
        <f t="shared" ca="1" si="7"/>
        <v/>
      </c>
      <c r="L74" s="178"/>
      <c r="M74" s="178"/>
      <c r="N74" s="178"/>
      <c r="O74" s="9">
        <v>3326.3</v>
      </c>
      <c r="P74" s="9">
        <v>1</v>
      </c>
      <c r="Q74" s="13" t="str">
        <f>VLOOKUP(O74, '[3]لیست محصولات اردیبهشت ۱۴۰۳'!B:C,2,0)</f>
        <v>میاگروس | Milagros</v>
      </c>
      <c r="R74" s="9"/>
      <c r="S74" s="12">
        <f>VLOOKUP(O74, '[3]لیست محصولات اردیبهشت ۱۴۰۳'!B:F,5,0)</f>
        <v>40</v>
      </c>
      <c r="T74" s="14">
        <f>VLOOKUP(O74, '[3]لیست محصولات اردیبهشت ۱۴۰۳'!B:G,6,0)</f>
        <v>1100000</v>
      </c>
      <c r="U74" s="15"/>
      <c r="V74" s="16">
        <f t="shared" si="8"/>
        <v>0</v>
      </c>
      <c r="W74" s="12">
        <f t="shared" si="9"/>
        <v>1</v>
      </c>
      <c r="X74" s="14">
        <f t="shared" si="10"/>
        <v>1100000</v>
      </c>
      <c r="Y74" s="17"/>
      <c r="Z74" s="14">
        <f t="shared" si="11"/>
        <v>1100000</v>
      </c>
      <c r="AA74" s="177"/>
      <c r="AB74" s="176"/>
      <c r="AC74" s="175"/>
      <c r="AD74" s="174"/>
      <c r="AE74" s="219"/>
      <c r="AF74" s="21"/>
      <c r="AG74" s="22" t="str">
        <f t="shared" si="12"/>
        <v>TRUE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50"/>
      <c r="H75" s="162"/>
      <c r="I75" s="150"/>
      <c r="J75" s="9"/>
      <c r="K75" s="11" t="str">
        <f t="shared" ca="1" si="7"/>
        <v/>
      </c>
      <c r="L75" s="160"/>
      <c r="M75" s="160"/>
      <c r="N75" s="160"/>
      <c r="O75" s="9">
        <v>1129.3</v>
      </c>
      <c r="P75" s="9">
        <v>1</v>
      </c>
      <c r="Q75" s="13" t="str">
        <f>VLOOKUP(O75, '[3]لیست محصولات اردیبهشت ۱۴۰۳'!B:C,2,0)</f>
        <v>جانسون | Janson</v>
      </c>
      <c r="R75" s="9"/>
      <c r="S75" s="12">
        <f>VLOOKUP(O75, '[3]لیست محصولات اردیبهشت ۱۴۰۳'!B:F,5,0)</f>
        <v>40</v>
      </c>
      <c r="T75" s="14">
        <f>VLOOKUP(O75, '[3]لیست محصولات اردیبهشت ۱۴۰۳'!B:G,6,0)</f>
        <v>5050000</v>
      </c>
      <c r="U75" s="15"/>
      <c r="V75" s="16">
        <f t="shared" si="8"/>
        <v>0</v>
      </c>
      <c r="W75" s="12">
        <f t="shared" si="9"/>
        <v>1</v>
      </c>
      <c r="X75" s="14">
        <f t="shared" si="10"/>
        <v>5050000</v>
      </c>
      <c r="Y75" s="17"/>
      <c r="Z75" s="14">
        <f t="shared" si="11"/>
        <v>5050000</v>
      </c>
      <c r="AA75" s="152"/>
      <c r="AB75" s="154"/>
      <c r="AC75" s="156"/>
      <c r="AD75" s="158"/>
      <c r="AE75" s="183"/>
      <c r="AF75" s="21"/>
      <c r="AG75" s="22" t="str">
        <f t="shared" si="12"/>
        <v>TRUE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49">
        <v>40</v>
      </c>
      <c r="H76" s="161">
        <v>272458638168</v>
      </c>
      <c r="I76" s="149" t="s">
        <v>1231</v>
      </c>
      <c r="J76" s="9"/>
      <c r="K76" s="11" t="str">
        <f t="shared" ca="1" si="7"/>
        <v/>
      </c>
      <c r="L76" s="159" t="s">
        <v>418</v>
      </c>
      <c r="M76" s="159" t="s">
        <v>419</v>
      </c>
      <c r="N76" s="159" t="s">
        <v>420</v>
      </c>
      <c r="O76" s="9">
        <v>5518.1</v>
      </c>
      <c r="P76" s="9">
        <v>2</v>
      </c>
      <c r="Q76" s="13" t="str">
        <f>VLOOKUP(O76, '[3]لیست محصولات اردیبهشت ۱۴۰۳'!B:C,2,0)</f>
        <v>هوآنکایو | Peru Huancayo</v>
      </c>
      <c r="R76" s="9"/>
      <c r="S76" s="12">
        <f>VLOOKUP(O76, '[3]لیست محصولات اردیبهشت ۱۴۰۳'!B:F,5,0)</f>
        <v>150</v>
      </c>
      <c r="T76" s="14">
        <f>VLOOKUP(O76, '[3]لیست محصولات اردیبهشت ۱۴۰۳'!B:G,6,0)</f>
        <v>2100000</v>
      </c>
      <c r="U76" s="15"/>
      <c r="V76" s="16">
        <f t="shared" si="8"/>
        <v>0</v>
      </c>
      <c r="W76" s="12">
        <f t="shared" si="9"/>
        <v>2</v>
      </c>
      <c r="X76" s="14">
        <f t="shared" si="10"/>
        <v>4200000</v>
      </c>
      <c r="Y76" s="17"/>
      <c r="Z76" s="14">
        <f t="shared" si="11"/>
        <v>4200000</v>
      </c>
      <c r="AA76" s="151" t="s">
        <v>386</v>
      </c>
      <c r="AB76" s="153" t="s">
        <v>1350</v>
      </c>
      <c r="AC76" s="155" t="s">
        <v>422</v>
      </c>
      <c r="AD76" s="157"/>
      <c r="AE76" s="19"/>
      <c r="AF76" s="21"/>
      <c r="AG76" s="22" t="str">
        <f t="shared" si="12"/>
        <v>TRUE</v>
      </c>
      <c r="AH76" s="23" t="str">
        <f t="shared" si="13"/>
        <v>خراسان رضوی نیشابور - خیابان فرحبخش غربی - بین فرحبخش غربی 20 و فیاض بخش شمالی کافه گراف - رکسانا رضاییان 09127908226</v>
      </c>
    </row>
    <row r="77" spans="1:34" ht="22.35" customHeight="1">
      <c r="A77" s="7"/>
      <c r="B77" s="7"/>
      <c r="C77" s="7"/>
      <c r="D77" s="7"/>
      <c r="E77" s="7"/>
      <c r="F77" s="8"/>
      <c r="G77" s="150"/>
      <c r="H77" s="162"/>
      <c r="I77" s="150"/>
      <c r="J77" s="9"/>
      <c r="K77" s="11" t="str">
        <f t="shared" ca="1" si="7"/>
        <v/>
      </c>
      <c r="L77" s="160"/>
      <c r="M77" s="160"/>
      <c r="N77" s="160"/>
      <c r="O77" s="9">
        <v>3326.1</v>
      </c>
      <c r="P77" s="9">
        <v>1</v>
      </c>
      <c r="Q77" s="13" t="str">
        <f>VLOOKUP(O77, '[3]لیست محصولات اردیبهشت ۱۴۰۳'!B:C,2,0)</f>
        <v>میاگروس | Milagros</v>
      </c>
      <c r="R77" s="9"/>
      <c r="S77" s="12">
        <f>VLOOKUP(O77, '[3]لیست محصولات اردیبهشت ۱۴۰۳'!B:F,5,0)</f>
        <v>150</v>
      </c>
      <c r="T77" s="14">
        <f>VLOOKUP(O77, '[3]لیست محصولات اردیبهشت ۱۴۰۳'!B:G,6,0)</f>
        <v>3750000</v>
      </c>
      <c r="U77" s="15"/>
      <c r="V77" s="16">
        <f t="shared" si="8"/>
        <v>0</v>
      </c>
      <c r="W77" s="12">
        <f t="shared" si="9"/>
        <v>1</v>
      </c>
      <c r="X77" s="14">
        <f t="shared" si="10"/>
        <v>3750000</v>
      </c>
      <c r="Y77" s="17"/>
      <c r="Z77" s="14">
        <f t="shared" si="11"/>
        <v>3750000</v>
      </c>
      <c r="AA77" s="152"/>
      <c r="AB77" s="154"/>
      <c r="AC77" s="156"/>
      <c r="AD77" s="158"/>
      <c r="AE77" s="19"/>
      <c r="AF77" s="21"/>
      <c r="AG77" s="22" t="str">
        <f t="shared" si="12"/>
        <v>TRUE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49">
        <v>41</v>
      </c>
      <c r="H78" s="161">
        <v>272458442056</v>
      </c>
      <c r="I78" s="149" t="s">
        <v>1231</v>
      </c>
      <c r="J78" s="9"/>
      <c r="K78" s="11" t="str">
        <f t="shared" ca="1" si="7"/>
        <v/>
      </c>
      <c r="L78" s="159" t="s">
        <v>1005</v>
      </c>
      <c r="M78" s="159" t="s">
        <v>1351</v>
      </c>
      <c r="N78" s="159" t="s">
        <v>1352</v>
      </c>
      <c r="O78" s="9">
        <v>5522.1</v>
      </c>
      <c r="P78" s="9">
        <v>1</v>
      </c>
      <c r="Q78" s="13" t="str">
        <f>VLOOKUP(O78, '[3]لیست محصولات اردیبهشت ۱۴۰۳'!B:C,2,0)</f>
        <v>تامارا | Tamara</v>
      </c>
      <c r="R78" s="9"/>
      <c r="S78" s="12">
        <f>VLOOKUP(O78, '[3]لیست محصولات اردیبهشت ۱۴۰۳'!B:F,5,0)</f>
        <v>150</v>
      </c>
      <c r="T78" s="14">
        <f>VLOOKUP(O78, '[3]لیست محصولات اردیبهشت ۱۴۰۳'!B:G,6,0)</f>
        <v>2600000</v>
      </c>
      <c r="U78" s="15"/>
      <c r="V78" s="16">
        <f t="shared" si="8"/>
        <v>0</v>
      </c>
      <c r="W78" s="12">
        <f t="shared" si="9"/>
        <v>1</v>
      </c>
      <c r="X78" s="14">
        <f t="shared" si="10"/>
        <v>2600000</v>
      </c>
      <c r="Y78" s="17"/>
      <c r="Z78" s="14">
        <f t="shared" si="11"/>
        <v>2600000</v>
      </c>
      <c r="AA78" s="151" t="s">
        <v>386</v>
      </c>
      <c r="AB78" s="153" t="s">
        <v>1353</v>
      </c>
      <c r="AC78" s="155" t="s">
        <v>1354</v>
      </c>
      <c r="AD78" s="157"/>
      <c r="AE78" s="19"/>
      <c r="AF78" s="21"/>
      <c r="AG78" s="22" t="str">
        <f t="shared" si="12"/>
        <v>TRUE</v>
      </c>
      <c r="AH78" s="23" t="str">
        <f t="shared" si="13"/>
        <v>خراسان رضوی طرقبه - صاحب الزمان 21 -پلاک 2 -خانه اغوان کافه کتاب ارغوان - متین نعمتی 09157999715</v>
      </c>
    </row>
    <row r="79" spans="1:34" ht="22.35" customHeight="1">
      <c r="A79" s="7"/>
      <c r="B79" s="7"/>
      <c r="C79" s="7"/>
      <c r="D79" s="7"/>
      <c r="E79" s="7"/>
      <c r="F79" s="8"/>
      <c r="G79" s="180"/>
      <c r="H79" s="181"/>
      <c r="I79" s="180"/>
      <c r="J79" s="9"/>
      <c r="K79" s="11" t="str">
        <f t="shared" ca="1" si="7"/>
        <v/>
      </c>
      <c r="L79" s="178"/>
      <c r="M79" s="178"/>
      <c r="N79" s="178"/>
      <c r="O79" s="9">
        <v>5518.1</v>
      </c>
      <c r="P79" s="9">
        <v>1</v>
      </c>
      <c r="Q79" s="13" t="str">
        <f>VLOOKUP(O79, '[3]لیست محصولات اردیبهشت ۱۴۰۳'!B:C,2,0)</f>
        <v>هوآنکایو | Peru Huancayo</v>
      </c>
      <c r="R79" s="9"/>
      <c r="S79" s="12">
        <f>VLOOKUP(O79, '[3]لیست محصولات اردیبهشت ۱۴۰۳'!B:F,5,0)</f>
        <v>150</v>
      </c>
      <c r="T79" s="14">
        <f>VLOOKUP(O79, '[3]لیست محصولات اردیبهشت ۱۴۰۳'!B:G,6,0)</f>
        <v>2100000</v>
      </c>
      <c r="U79" s="15"/>
      <c r="V79" s="16">
        <f t="shared" si="8"/>
        <v>0</v>
      </c>
      <c r="W79" s="12">
        <f t="shared" si="9"/>
        <v>1</v>
      </c>
      <c r="X79" s="14">
        <f t="shared" si="10"/>
        <v>2100000</v>
      </c>
      <c r="Y79" s="17"/>
      <c r="Z79" s="14">
        <f t="shared" si="11"/>
        <v>2100000</v>
      </c>
      <c r="AA79" s="177"/>
      <c r="AB79" s="176"/>
      <c r="AC79" s="175"/>
      <c r="AD79" s="174"/>
      <c r="AE79" s="19"/>
      <c r="AF79" s="21"/>
      <c r="AG79" s="22" t="str">
        <f t="shared" si="12"/>
        <v>TRUE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50"/>
      <c r="H80" s="162"/>
      <c r="I80" s="150"/>
      <c r="J80" s="9"/>
      <c r="K80" s="11" t="str">
        <f t="shared" ca="1" si="7"/>
        <v/>
      </c>
      <c r="L80" s="160"/>
      <c r="M80" s="160"/>
      <c r="N80" s="160"/>
      <c r="O80" s="9">
        <v>5511.11</v>
      </c>
      <c r="P80" s="9">
        <v>1</v>
      </c>
      <c r="Q80" s="69" t="str">
        <f>VLOOKUP(O80, '[3]لیست محصولات اردیبهشت ۱۴۰۳'!B:C,2,0)</f>
        <v>هامبلا(رست دمی) | Hambella( Filter Roast)</v>
      </c>
      <c r="R80" s="9"/>
      <c r="S80" s="12">
        <f>VLOOKUP(O80, '[3]لیست محصولات اردیبهشت ۱۴۰۳'!B:F,5,0)</f>
        <v>150</v>
      </c>
      <c r="T80" s="14">
        <f>VLOOKUP(O80, '[3]لیست محصولات اردیبهشت ۱۴۰۳'!B:G,6,0)</f>
        <v>2800000</v>
      </c>
      <c r="U80" s="15"/>
      <c r="V80" s="16">
        <f t="shared" si="8"/>
        <v>0</v>
      </c>
      <c r="W80" s="12">
        <f t="shared" si="9"/>
        <v>1</v>
      </c>
      <c r="X80" s="14">
        <f t="shared" si="10"/>
        <v>2800000</v>
      </c>
      <c r="Y80" s="17"/>
      <c r="Z80" s="14">
        <f t="shared" si="11"/>
        <v>2800000</v>
      </c>
      <c r="AA80" s="152"/>
      <c r="AB80" s="154"/>
      <c r="AC80" s="156"/>
      <c r="AD80" s="158"/>
      <c r="AE80" s="19"/>
      <c r="AF80" s="21"/>
      <c r="AG80" s="22" t="str">
        <f t="shared" si="12"/>
        <v>TRUE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66">
        <v>42</v>
      </c>
      <c r="H81" s="67" t="s">
        <v>374</v>
      </c>
      <c r="I81" s="66" t="s">
        <v>1231</v>
      </c>
      <c r="J81" s="9"/>
      <c r="K81" s="11" t="str">
        <f t="shared" ca="1" si="7"/>
        <v/>
      </c>
      <c r="L81" s="12"/>
      <c r="M81" s="12" t="s">
        <v>603</v>
      </c>
      <c r="N81" s="12" t="s">
        <v>604</v>
      </c>
      <c r="O81" s="9">
        <v>5501.2</v>
      </c>
      <c r="P81" s="9">
        <v>6</v>
      </c>
      <c r="Q81" s="13" t="str">
        <f>VLOOKUP(O81, '[3]لیست محصولات اردیبهشت ۱۴۰۳'!B:C,2,0)</f>
        <v>ورتکس | Vortex</v>
      </c>
      <c r="R81" s="9"/>
      <c r="S81" s="12">
        <f>VLOOKUP(O81, '[3]لیست محصولات اردیبهشت ۱۴۰۳'!B:F,5,0)</f>
        <v>750</v>
      </c>
      <c r="T81" s="14">
        <f>VLOOKUP(O81, '[3]لیست محصولات اردیبهشت ۱۴۰۳'!B:G,6,0)</f>
        <v>9900000</v>
      </c>
      <c r="U81" s="15"/>
      <c r="V81" s="16">
        <f t="shared" si="8"/>
        <v>0</v>
      </c>
      <c r="W81" s="12">
        <f t="shared" si="9"/>
        <v>6</v>
      </c>
      <c r="X81" s="14">
        <f t="shared" si="10"/>
        <v>59400000</v>
      </c>
      <c r="Y81" s="17"/>
      <c r="Z81" s="14">
        <f t="shared" si="11"/>
        <v>59400000</v>
      </c>
      <c r="AA81" s="18" t="s">
        <v>78</v>
      </c>
      <c r="AB81" s="13" t="s">
        <v>70</v>
      </c>
      <c r="AC81" s="19" t="s">
        <v>606</v>
      </c>
      <c r="AD81" s="20"/>
      <c r="AE81" s="19"/>
      <c r="AF81" s="21"/>
      <c r="AG81" s="22" t="str">
        <f t="shared" si="12"/>
        <v>TRUE</v>
      </c>
      <c r="AH81" s="23" t="str">
        <f t="shared" si="13"/>
        <v>تهران - شرکت سامسونگ گلف الکترونیکس -  قفل گری 09123504435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>
        <v>43</v>
      </c>
      <c r="H82" s="10">
        <v>272465253760</v>
      </c>
      <c r="I82" s="9" t="s">
        <v>1231</v>
      </c>
      <c r="J82" s="9"/>
      <c r="K82" s="11" t="str">
        <f t="shared" ca="1" si="7"/>
        <v/>
      </c>
      <c r="L82" s="12" t="s">
        <v>673</v>
      </c>
      <c r="M82" s="12" t="s">
        <v>1355</v>
      </c>
      <c r="N82" s="12"/>
      <c r="O82" s="9">
        <v>3326.1</v>
      </c>
      <c r="P82" s="9">
        <v>1</v>
      </c>
      <c r="Q82" s="13" t="str">
        <f>VLOOKUP(O82, '[3]لیست محصولات اردیبهشت ۱۴۰۳'!B:C,2,0)</f>
        <v>میاگروس | Milagros</v>
      </c>
      <c r="R82" s="9"/>
      <c r="S82" s="12">
        <f>VLOOKUP(O82, '[3]لیست محصولات اردیبهشت ۱۴۰۳'!B:F,5,0)</f>
        <v>150</v>
      </c>
      <c r="T82" s="14">
        <f>VLOOKUP(O82, '[3]لیست محصولات اردیبهشت ۱۴۰۳'!B:G,6,0)</f>
        <v>3750000</v>
      </c>
      <c r="U82" s="15"/>
      <c r="V82" s="16">
        <f t="shared" si="8"/>
        <v>0</v>
      </c>
      <c r="W82" s="12">
        <f t="shared" si="9"/>
        <v>1</v>
      </c>
      <c r="X82" s="14">
        <f t="shared" si="10"/>
        <v>3750000</v>
      </c>
      <c r="Y82" s="17"/>
      <c r="Z82" s="14">
        <f t="shared" si="11"/>
        <v>3750000</v>
      </c>
      <c r="AA82" s="18" t="s">
        <v>78</v>
      </c>
      <c r="AB82" s="13" t="s">
        <v>1356</v>
      </c>
      <c r="AC82" s="19" t="s">
        <v>1357</v>
      </c>
      <c r="AD82" s="20" t="s">
        <v>104</v>
      </c>
      <c r="AE82" s="19"/>
      <c r="AF82" s="21"/>
      <c r="AG82" s="22" t="str">
        <f t="shared" si="12"/>
        <v>TRUE</v>
      </c>
      <c r="AH82" s="23" t="str">
        <f t="shared" si="13"/>
        <v>تهران بزرگراه رسالت خیابان کرمان نبش خیابان رضایی پلاک ۵۰ ساختمان پزشکان حدیث جنب داروخانه طبقه ۵ واحد ۱۹  - فربد رحیم 09366161060</v>
      </c>
    </row>
    <row r="83" spans="1:34" ht="22.35" customHeight="1">
      <c r="A83" s="7"/>
      <c r="B83" s="7"/>
      <c r="C83" s="7"/>
      <c r="D83" s="7"/>
      <c r="E83" s="7"/>
      <c r="F83" s="8"/>
      <c r="G83" s="9">
        <v>44</v>
      </c>
      <c r="H83" s="10">
        <v>272466238625</v>
      </c>
      <c r="I83" s="9" t="s">
        <v>1231</v>
      </c>
      <c r="J83" s="9"/>
      <c r="K83" s="11" t="str">
        <f t="shared" ca="1" si="7"/>
        <v/>
      </c>
      <c r="L83" s="12" t="s">
        <v>208</v>
      </c>
      <c r="M83" s="12" t="s">
        <v>1358</v>
      </c>
      <c r="N83" s="12" t="s">
        <v>1359</v>
      </c>
      <c r="O83" s="9">
        <v>5501.1</v>
      </c>
      <c r="P83" s="9">
        <v>4</v>
      </c>
      <c r="Q83" s="13" t="str">
        <f>VLOOKUP(O83, '[3]لیست محصولات اردیبهشت ۱۴۰۳'!B:C,2,0)</f>
        <v>ورتکس | Vortex</v>
      </c>
      <c r="R83" s="9"/>
      <c r="S83" s="12">
        <f>VLOOKUP(O83, '[3]لیست محصولات اردیبهشت ۱۴۰۳'!B:F,5,0)</f>
        <v>150</v>
      </c>
      <c r="T83" s="14">
        <f>VLOOKUP(O83, '[3]لیست محصولات اردیبهشت ۱۴۰۳'!B:G,6,0)</f>
        <v>2100000</v>
      </c>
      <c r="U83" s="15"/>
      <c r="V83" s="16">
        <f t="shared" si="8"/>
        <v>0</v>
      </c>
      <c r="W83" s="12">
        <f t="shared" si="9"/>
        <v>4</v>
      </c>
      <c r="X83" s="14">
        <f t="shared" si="10"/>
        <v>8400000</v>
      </c>
      <c r="Y83" s="17"/>
      <c r="Z83" s="14">
        <f t="shared" si="11"/>
        <v>8400000</v>
      </c>
      <c r="AA83" s="18" t="s">
        <v>78</v>
      </c>
      <c r="AB83" s="13" t="s">
        <v>1360</v>
      </c>
      <c r="AC83" s="19" t="s">
        <v>1361</v>
      </c>
      <c r="AD83" s="20" t="s">
        <v>104</v>
      </c>
      <c r="AE83" s="19"/>
      <c r="AF83" s="21"/>
      <c r="AG83" s="22" t="str">
        <f t="shared" si="12"/>
        <v>TRUE</v>
      </c>
      <c r="AH83" s="23" t="str">
        <f t="shared" si="13"/>
        <v>تهران تهرانسر بلوار گلها نبش کوچه ششم پلاک 125 شرکت پالایش روغن پاسارگاد - احمد رفعت 09121152024</v>
      </c>
    </row>
    <row r="84" spans="1:34" ht="22.35" customHeight="1">
      <c r="A84" s="7"/>
      <c r="B84" s="7"/>
      <c r="C84" s="7"/>
      <c r="D84" s="7"/>
      <c r="E84" s="7"/>
      <c r="F84" s="8"/>
      <c r="G84" s="9">
        <v>45</v>
      </c>
      <c r="H84" s="10">
        <v>272471967524</v>
      </c>
      <c r="I84" s="9" t="s">
        <v>1231</v>
      </c>
      <c r="J84" s="9"/>
      <c r="K84" s="11" t="str">
        <f t="shared" ca="1" si="7"/>
        <v/>
      </c>
      <c r="L84" s="12" t="s">
        <v>187</v>
      </c>
      <c r="M84" s="12" t="s">
        <v>637</v>
      </c>
      <c r="N84" s="12" t="s">
        <v>638</v>
      </c>
      <c r="O84" s="9">
        <v>5518.3</v>
      </c>
      <c r="P84" s="9">
        <v>1</v>
      </c>
      <c r="Q84" s="13" t="str">
        <f>VLOOKUP(O84, '[3]لیست محصولات اردیبهشت ۱۴۰۳'!B:C,2,0)</f>
        <v>هوآنکایو | Peru Huancayo</v>
      </c>
      <c r="R84" s="9"/>
      <c r="S84" s="12">
        <f>VLOOKUP(O84, '[3]لیست محصولات اردیبهشت ۱۴۰۳'!B:F,5,0)</f>
        <v>4000</v>
      </c>
      <c r="T84" s="14">
        <f>VLOOKUP(O84, '[3]لیست محصولات اردیبهشت ۱۴۰۳'!B:G,6,0)</f>
        <v>51600000</v>
      </c>
      <c r="U84" s="15"/>
      <c r="V84" s="16">
        <f t="shared" si="8"/>
        <v>0</v>
      </c>
      <c r="W84" s="12">
        <f t="shared" si="9"/>
        <v>1</v>
      </c>
      <c r="X84" s="14">
        <f t="shared" si="10"/>
        <v>51600000</v>
      </c>
      <c r="Y84" s="17"/>
      <c r="Z84" s="14">
        <f t="shared" si="11"/>
        <v>51600000</v>
      </c>
      <c r="AA84" s="18" t="s">
        <v>78</v>
      </c>
      <c r="AB84" s="13" t="s">
        <v>639</v>
      </c>
      <c r="AC84" s="19" t="s">
        <v>640</v>
      </c>
      <c r="AD84" s="20" t="s">
        <v>104</v>
      </c>
      <c r="AE84" s="19"/>
      <c r="AF84" s="21"/>
      <c r="AG84" s="22" t="str">
        <f t="shared" si="12"/>
        <v>TRUE</v>
      </c>
      <c r="AH84" s="23" t="str">
        <f t="shared" si="13"/>
        <v>تهران شهرک غرب ،بلوار دادمان،نرسیده به اتوبان یادگار امام،لین خ فاضل جمی(معراج)ونادر مهدوی(میلاد)پ ۱۴۷ جلاتو والیس - علی فلاحی 09121360260</v>
      </c>
    </row>
    <row r="85" spans="1:34" ht="22.35" customHeight="1">
      <c r="A85" s="7"/>
      <c r="B85" s="7"/>
      <c r="C85" s="7"/>
      <c r="D85" s="7"/>
      <c r="E85" s="7"/>
      <c r="F85" s="8"/>
      <c r="G85" s="9">
        <v>46</v>
      </c>
      <c r="H85" s="10">
        <v>272474806009</v>
      </c>
      <c r="I85" s="9" t="s">
        <v>1231</v>
      </c>
      <c r="J85" s="9"/>
      <c r="K85" s="11" t="str">
        <f t="shared" ca="1" si="7"/>
        <v/>
      </c>
      <c r="L85" s="12" t="s">
        <v>330</v>
      </c>
      <c r="M85" s="12" t="s">
        <v>148</v>
      </c>
      <c r="N85" s="12" t="s">
        <v>149</v>
      </c>
      <c r="O85" s="9">
        <v>5501.3</v>
      </c>
      <c r="P85" s="9">
        <v>1</v>
      </c>
      <c r="Q85" s="13" t="str">
        <f>VLOOKUP(O85, '[3]لیست محصولات اردیبهشت ۱۴۰۳'!B:C,2,0)</f>
        <v>ورتکس | Vortex</v>
      </c>
      <c r="R85" s="9"/>
      <c r="S85" s="12">
        <f>VLOOKUP(O85, '[3]لیست محصولات اردیبهشت ۱۴۰۳'!B:F,5,0)</f>
        <v>4000</v>
      </c>
      <c r="T85" s="14">
        <f>VLOOKUP(O85, '[3]لیست محصولات اردیبهشت ۱۴۰۳'!B:G,6,0)</f>
        <v>51200000</v>
      </c>
      <c r="U85" s="15"/>
      <c r="V85" s="16">
        <f t="shared" si="8"/>
        <v>0</v>
      </c>
      <c r="W85" s="12">
        <f t="shared" si="9"/>
        <v>1</v>
      </c>
      <c r="X85" s="14">
        <f t="shared" si="10"/>
        <v>51200000</v>
      </c>
      <c r="Y85" s="17"/>
      <c r="Z85" s="14">
        <f t="shared" si="11"/>
        <v>51200000</v>
      </c>
      <c r="AA85" s="18" t="s">
        <v>78</v>
      </c>
      <c r="AB85" s="13" t="s">
        <v>150</v>
      </c>
      <c r="AC85" s="19" t="s">
        <v>151</v>
      </c>
      <c r="AD85" s="20" t="s">
        <v>104</v>
      </c>
      <c r="AE85" s="19"/>
      <c r="AF85" s="21"/>
      <c r="AG85" s="22" t="str">
        <f t="shared" si="12"/>
        <v>TRUE</v>
      </c>
      <c r="AH85" s="23" t="str">
        <f t="shared" si="13"/>
        <v>تهران خ جمهوری خ رازی خ پرتوی پلاک 18/1 کافه والهالا - مهدیه محمدی فخر 09376116149</v>
      </c>
    </row>
    <row r="86" spans="1:34" ht="22.35" customHeight="1">
      <c r="A86" s="7"/>
      <c r="B86" s="7"/>
      <c r="C86" s="7"/>
      <c r="D86" s="7"/>
      <c r="E86" s="7"/>
      <c r="F86" s="8"/>
      <c r="G86" s="9">
        <v>47</v>
      </c>
      <c r="H86" s="10">
        <v>272479224253</v>
      </c>
      <c r="I86" s="9" t="s">
        <v>1231</v>
      </c>
      <c r="J86" s="9"/>
      <c r="K86" s="11" t="str">
        <f t="shared" ca="1" si="7"/>
        <v/>
      </c>
      <c r="L86" s="12" t="s">
        <v>1362</v>
      </c>
      <c r="M86" s="12" t="s">
        <v>1363</v>
      </c>
      <c r="N86" s="12"/>
      <c r="O86" s="9">
        <v>5511.22</v>
      </c>
      <c r="P86" s="9">
        <v>1</v>
      </c>
      <c r="Q86" s="69" t="str">
        <f>VLOOKUP(O86, '[3]لیست محصولات اردیبهشت ۱۴۰۳'!B:C,2,0)</f>
        <v>هامبلا(رست دمی) | Hambella( Filter Roast)</v>
      </c>
      <c r="R86" s="9"/>
      <c r="S86" s="12">
        <f>VLOOKUP(O86, '[3]لیست محصولات اردیبهشت ۱۴۰۳'!B:F,5,0)</f>
        <v>750</v>
      </c>
      <c r="T86" s="14">
        <f>VLOOKUP(O86, '[3]لیست محصولات اردیبهشت ۱۴۰۳'!B:G,6,0)</f>
        <v>13350000</v>
      </c>
      <c r="U86" s="15"/>
      <c r="V86" s="16">
        <f t="shared" si="8"/>
        <v>0</v>
      </c>
      <c r="W86" s="12">
        <f t="shared" si="9"/>
        <v>1</v>
      </c>
      <c r="X86" s="14">
        <f t="shared" si="10"/>
        <v>13350000</v>
      </c>
      <c r="Y86" s="17"/>
      <c r="Z86" s="14">
        <f t="shared" si="11"/>
        <v>13350000</v>
      </c>
      <c r="AA86" s="18" t="s">
        <v>78</v>
      </c>
      <c r="AB86" s="13" t="s">
        <v>1364</v>
      </c>
      <c r="AC86" s="19" t="s">
        <v>1365</v>
      </c>
      <c r="AD86" s="20" t="s">
        <v>104</v>
      </c>
      <c r="AE86" s="19"/>
      <c r="AF86" s="21"/>
      <c r="AG86" s="22" t="str">
        <f t="shared" si="12"/>
        <v>TRUE</v>
      </c>
      <c r="AH86" s="23" t="str">
        <f t="shared" si="13"/>
        <v>تهران شهرک غرب، بلوار دادمان، خ درختی، خ سپهر، پ ۶۹. کنار لبنیات اخوان یزدی  - فرید باریکانی 09120644906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>
        <v>48</v>
      </c>
      <c r="H87" s="10">
        <v>272480129854</v>
      </c>
      <c r="I87" s="9" t="s">
        <v>1231</v>
      </c>
      <c r="J87" s="9"/>
      <c r="K87" s="11" t="str">
        <f t="shared" ca="1" si="7"/>
        <v/>
      </c>
      <c r="L87" s="12" t="s">
        <v>302</v>
      </c>
      <c r="M87" s="12" t="s">
        <v>1372</v>
      </c>
      <c r="N87" s="12"/>
      <c r="O87" s="9">
        <v>5501.2</v>
      </c>
      <c r="P87" s="9">
        <v>1</v>
      </c>
      <c r="Q87" s="13" t="str">
        <f>VLOOKUP(O87, '[3]لیست محصولات اردیبهشت ۱۴۰۳'!B:C,2,0)</f>
        <v>ورتکس | Vortex</v>
      </c>
      <c r="R87" s="9"/>
      <c r="S87" s="12">
        <f>VLOOKUP(O87, '[3]لیست محصولات اردیبهشت ۱۴۰۳'!B:F,5,0)</f>
        <v>750</v>
      </c>
      <c r="T87" s="14">
        <f>VLOOKUP(O87, '[3]لیست محصولات اردیبهشت ۱۴۰۳'!B:G,6,0)</f>
        <v>9900000</v>
      </c>
      <c r="U87" s="15"/>
      <c r="V87" s="16">
        <f t="shared" si="8"/>
        <v>0</v>
      </c>
      <c r="W87" s="12">
        <f t="shared" si="9"/>
        <v>1</v>
      </c>
      <c r="X87" s="14">
        <f t="shared" si="10"/>
        <v>9900000</v>
      </c>
      <c r="Y87" s="17"/>
      <c r="Z87" s="14">
        <f t="shared" si="11"/>
        <v>9900000</v>
      </c>
      <c r="AA87" s="18" t="s">
        <v>78</v>
      </c>
      <c r="AB87" s="13" t="s">
        <v>1373</v>
      </c>
      <c r="AC87" s="19" t="s">
        <v>1374</v>
      </c>
      <c r="AD87" s="20" t="s">
        <v>104</v>
      </c>
      <c r="AE87" s="19"/>
      <c r="AF87" s="21"/>
      <c r="AG87" s="22" t="str">
        <f t="shared" si="12"/>
        <v>TRUE</v>
      </c>
      <c r="AH87" s="23" t="str">
        <f t="shared" si="13"/>
        <v>تهران سعادت آباد میدان فرهنگ بلوار فرهنگ خیابان ۱۶ شرقی پلاک ۱۸ واحد ۳۰۴  - رضا پورسیدی 09121228264</v>
      </c>
    </row>
    <row r="88" spans="1:34" ht="22.35" customHeight="1">
      <c r="A88" s="7"/>
      <c r="B88" s="7"/>
      <c r="C88" s="7"/>
      <c r="D88" s="7"/>
      <c r="E88" s="7"/>
      <c r="F88" s="8"/>
      <c r="G88" s="9">
        <v>49</v>
      </c>
      <c r="H88" s="10">
        <v>272485157214</v>
      </c>
      <c r="I88" s="9" t="s">
        <v>1231</v>
      </c>
      <c r="J88" s="9"/>
      <c r="K88" s="11"/>
      <c r="L88" s="12" t="s">
        <v>812</v>
      </c>
      <c r="M88" s="12" t="s">
        <v>1376</v>
      </c>
      <c r="N88" s="12"/>
      <c r="O88" s="9">
        <v>5501.2</v>
      </c>
      <c r="P88" s="9">
        <v>2</v>
      </c>
      <c r="Q88" s="13" t="str">
        <f>VLOOKUP(O88, '[3]لیست محصولات اردیبهشت ۱۴۰۳'!B:C,2,0)</f>
        <v>ورتکس | Vortex</v>
      </c>
      <c r="R88" s="9"/>
      <c r="S88" s="12">
        <f>VLOOKUP(O88, '[3]لیست محصولات اردیبهشت ۱۴۰۳'!B:F,5,0)</f>
        <v>750</v>
      </c>
      <c r="T88" s="14">
        <f>VLOOKUP(O88, '[3]لیست محصولات اردیبهشت ۱۴۰۳'!B:G,6,0)</f>
        <v>9900000</v>
      </c>
      <c r="U88" s="15"/>
      <c r="V88" s="16">
        <f t="shared" si="8"/>
        <v>0</v>
      </c>
      <c r="W88" s="12">
        <f t="shared" si="9"/>
        <v>2</v>
      </c>
      <c r="X88" s="14">
        <f t="shared" si="10"/>
        <v>19800000</v>
      </c>
      <c r="Y88" s="17"/>
      <c r="Z88" s="14">
        <f t="shared" si="11"/>
        <v>19800000</v>
      </c>
      <c r="AA88" s="18" t="s">
        <v>258</v>
      </c>
      <c r="AB88" s="13" t="s">
        <v>1377</v>
      </c>
      <c r="AC88" s="19" t="s">
        <v>1378</v>
      </c>
      <c r="AD88" s="20"/>
      <c r="AE88" s="68" t="s">
        <v>1379</v>
      </c>
      <c r="AF88" s="21"/>
      <c r="AG88" s="22" t="str">
        <f t="shared" si="12"/>
        <v>TRUE</v>
      </c>
      <c r="AH88" s="23" t="str">
        <f t="shared" si="13"/>
        <v>سیستان و بلوچستان ایرانشهر - خیابان فردوسی _ رو به روی مدرسه رازی _ درمانگاه تامین اجتماعی امام علی  - ایمان پورکیخایی 09351598235</v>
      </c>
    </row>
    <row r="89" spans="1:34" ht="22.35" customHeight="1">
      <c r="A89" s="7"/>
      <c r="B89" s="7"/>
      <c r="C89" s="7"/>
      <c r="D89" s="7"/>
      <c r="E89" s="7"/>
      <c r="F89" s="8"/>
      <c r="G89" s="167">
        <v>50</v>
      </c>
      <c r="H89" s="169" t="s">
        <v>909</v>
      </c>
      <c r="I89" s="167" t="s">
        <v>1231</v>
      </c>
      <c r="J89" s="9"/>
      <c r="K89" s="11"/>
      <c r="L89" s="159" t="s">
        <v>467</v>
      </c>
      <c r="M89" s="159" t="s">
        <v>947</v>
      </c>
      <c r="N89" s="159" t="s">
        <v>325</v>
      </c>
      <c r="O89" s="9">
        <v>5501.3</v>
      </c>
      <c r="P89" s="9">
        <v>1</v>
      </c>
      <c r="Q89" s="13" t="str">
        <f>VLOOKUP(O89, '[3]لیست محصولات اردیبهشت ۱۴۰۳'!B:C,2,0)</f>
        <v>ورتکس | Vortex</v>
      </c>
      <c r="R89" s="9"/>
      <c r="S89" s="12">
        <f>VLOOKUP(O89, '[3]لیست محصولات اردیبهشت ۱۴۰۳'!B:F,5,0)</f>
        <v>4000</v>
      </c>
      <c r="T89" s="14">
        <f>VLOOKUP(O89, '[3]لیست محصولات اردیبهشت ۱۴۰۳'!B:G,6,0)</f>
        <v>51200000</v>
      </c>
      <c r="U89" s="15"/>
      <c r="V89" s="16">
        <f t="shared" si="8"/>
        <v>0</v>
      </c>
      <c r="W89" s="12">
        <f t="shared" si="9"/>
        <v>1</v>
      </c>
      <c r="X89" s="14">
        <f t="shared" si="10"/>
        <v>51200000</v>
      </c>
      <c r="Y89" s="17"/>
      <c r="Z89" s="14">
        <f t="shared" si="11"/>
        <v>51200000</v>
      </c>
      <c r="AA89" s="151" t="s">
        <v>78</v>
      </c>
      <c r="AB89" s="153" t="s">
        <v>1381</v>
      </c>
      <c r="AC89" s="155" t="s">
        <v>948</v>
      </c>
      <c r="AD89" s="157"/>
      <c r="AE89" s="191" t="s">
        <v>601</v>
      </c>
      <c r="AF89" s="21"/>
      <c r="AG89" s="22" t="str">
        <f t="shared" si="12"/>
        <v>TRUE</v>
      </c>
      <c r="AH89" s="23" t="str">
        <f t="shared" si="13"/>
        <v>تهران خیابان ولنجک - خیابان چهاردهم - پاساژ توچال - طبقه همکف تی کافه - حسام عسگری 09195200360</v>
      </c>
    </row>
    <row r="90" spans="1:34" ht="22.35" customHeight="1">
      <c r="A90" s="7"/>
      <c r="B90" s="7"/>
      <c r="C90" s="7"/>
      <c r="D90" s="7"/>
      <c r="E90" s="7"/>
      <c r="F90" s="8"/>
      <c r="G90" s="173"/>
      <c r="H90" s="179"/>
      <c r="I90" s="173"/>
      <c r="J90" s="9"/>
      <c r="K90" s="11"/>
      <c r="L90" s="178"/>
      <c r="M90" s="178"/>
      <c r="N90" s="178"/>
      <c r="O90" s="9">
        <v>3325.2</v>
      </c>
      <c r="P90" s="9">
        <v>1</v>
      </c>
      <c r="Q90" s="13" t="str">
        <f>VLOOKUP(O90, '[3]لیست محصولات اردیبهشت ۱۴۰۳'!B:C,2,0)</f>
        <v>راتناگری | Ratnagiri</v>
      </c>
      <c r="R90" s="9"/>
      <c r="S90" s="12">
        <f>VLOOKUP(O90, '[3]لیست محصولات اردیبهشت ۱۴۰۳'!B:F,5,0)</f>
        <v>750</v>
      </c>
      <c r="T90" s="14">
        <f>VLOOKUP(O90, '[3]لیست محصولات اردیبهشت ۱۴۰۳'!B:G,6,0)</f>
        <v>20700000</v>
      </c>
      <c r="U90" s="15"/>
      <c r="V90" s="16">
        <f t="shared" si="8"/>
        <v>0</v>
      </c>
      <c r="W90" s="12">
        <f t="shared" si="9"/>
        <v>1</v>
      </c>
      <c r="X90" s="14">
        <f t="shared" si="10"/>
        <v>20700000</v>
      </c>
      <c r="Y90" s="17"/>
      <c r="Z90" s="14">
        <f t="shared" si="11"/>
        <v>20700000</v>
      </c>
      <c r="AA90" s="177"/>
      <c r="AB90" s="176"/>
      <c r="AC90" s="175"/>
      <c r="AD90" s="174"/>
      <c r="AE90" s="222"/>
      <c r="AF90" s="21"/>
      <c r="AG90" s="22" t="str">
        <f t="shared" si="12"/>
        <v>TRUE</v>
      </c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68"/>
      <c r="H91" s="170"/>
      <c r="I91" s="168"/>
      <c r="J91" s="9"/>
      <c r="K91" s="11"/>
      <c r="L91" s="160"/>
      <c r="M91" s="160"/>
      <c r="N91" s="160"/>
      <c r="O91" s="9">
        <v>3326.2</v>
      </c>
      <c r="P91" s="9">
        <v>1</v>
      </c>
      <c r="Q91" s="13" t="str">
        <f>VLOOKUP(O91, '[3]لیست محصولات اردیبهشت ۱۴۰۳'!B:C,2,0)</f>
        <v>میاگروس | Milagros</v>
      </c>
      <c r="R91" s="9"/>
      <c r="S91" s="12">
        <f>VLOOKUP(O91, '[3]لیست محصولات اردیبهشت ۱۴۰۳'!B:F,5,0)</f>
        <v>750</v>
      </c>
      <c r="T91" s="14">
        <f>VLOOKUP(O91, '[3]لیست محصولات اردیبهشت ۱۴۰۳'!B:G,6,0)</f>
        <v>18150000</v>
      </c>
      <c r="U91" s="15"/>
      <c r="V91" s="16">
        <f t="shared" si="8"/>
        <v>0</v>
      </c>
      <c r="W91" s="12">
        <f t="shared" si="9"/>
        <v>1</v>
      </c>
      <c r="X91" s="14">
        <f t="shared" si="10"/>
        <v>18150000</v>
      </c>
      <c r="Y91" s="17"/>
      <c r="Z91" s="14">
        <f t="shared" si="11"/>
        <v>18150000</v>
      </c>
      <c r="AA91" s="152"/>
      <c r="AB91" s="154"/>
      <c r="AC91" s="156"/>
      <c r="AD91" s="158"/>
      <c r="AE91" s="192"/>
      <c r="AF91" s="21"/>
      <c r="AG91" s="22" t="str">
        <f t="shared" si="12"/>
        <v>TRUE</v>
      </c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66">
        <v>51</v>
      </c>
      <c r="H92" s="67" t="s">
        <v>909</v>
      </c>
      <c r="I92" s="66" t="s">
        <v>1231</v>
      </c>
      <c r="J92" s="9"/>
      <c r="K92" s="11"/>
      <c r="L92" s="12" t="s">
        <v>217</v>
      </c>
      <c r="M92" s="12" t="s">
        <v>1383</v>
      </c>
      <c r="N92" s="12" t="s">
        <v>1384</v>
      </c>
      <c r="O92" s="9">
        <v>5501.3</v>
      </c>
      <c r="P92" s="9">
        <v>1</v>
      </c>
      <c r="Q92" s="13" t="str">
        <f>VLOOKUP(O92, '[3]لیست محصولات اردیبهشت ۱۴۰۳'!B:C,2,0)</f>
        <v>ورتکس | Vortex</v>
      </c>
      <c r="R92" s="9"/>
      <c r="S92" s="12">
        <f>VLOOKUP(O92, '[3]لیست محصولات اردیبهشت ۱۴۰۳'!B:F,5,0)</f>
        <v>4000</v>
      </c>
      <c r="T92" s="14">
        <f>VLOOKUP(O92, '[3]لیست محصولات اردیبهشت ۱۴۰۳'!B:G,6,0)</f>
        <v>51200000</v>
      </c>
      <c r="U92" s="15"/>
      <c r="V92" s="16">
        <f t="shared" si="8"/>
        <v>0</v>
      </c>
      <c r="W92" s="12">
        <f t="shared" si="9"/>
        <v>1</v>
      </c>
      <c r="X92" s="14">
        <f t="shared" si="10"/>
        <v>51200000</v>
      </c>
      <c r="Y92" s="17"/>
      <c r="Z92" s="14">
        <f t="shared" si="11"/>
        <v>51200000</v>
      </c>
      <c r="AA92" s="18" t="s">
        <v>78</v>
      </c>
      <c r="AB92" s="13" t="s">
        <v>1385</v>
      </c>
      <c r="AC92" s="19" t="s">
        <v>1386</v>
      </c>
      <c r="AD92" s="20" t="s">
        <v>104</v>
      </c>
      <c r="AE92" s="19"/>
      <c r="AF92" s="21"/>
      <c r="AG92" s="22" t="str">
        <f t="shared" si="12"/>
        <v>TRUE</v>
      </c>
      <c r="AH92" s="23" t="str">
        <f t="shared" si="13"/>
        <v>تهران تجریش خیابان نیاوران -دزاشیب(کبیری) -خیابان رمضانی-نبش کوچه حسینی -پلاک ۷ کافه مدام - امیرحسین صدیقی 09123401445</v>
      </c>
    </row>
    <row r="93" spans="1:34" ht="22.35" customHeight="1">
      <c r="A93" s="7"/>
      <c r="B93" s="7"/>
      <c r="C93" s="7"/>
      <c r="D93" s="7"/>
      <c r="E93" s="7"/>
      <c r="F93" s="8"/>
      <c r="G93" s="9">
        <v>52</v>
      </c>
      <c r="H93" s="10">
        <v>272558831287</v>
      </c>
      <c r="I93" s="9" t="s">
        <v>1382</v>
      </c>
      <c r="J93" s="9"/>
      <c r="K93" s="11"/>
      <c r="L93" s="12" t="s">
        <v>152</v>
      </c>
      <c r="M93" s="12" t="s">
        <v>153</v>
      </c>
      <c r="N93" s="12"/>
      <c r="O93" s="9">
        <v>5522.2</v>
      </c>
      <c r="P93" s="9">
        <v>2</v>
      </c>
      <c r="Q93" s="13" t="str">
        <f>VLOOKUP(O93, '[3]لیست محصولات اردیبهشت ۱۴۰۳'!B:C,2,0)</f>
        <v>تامارا | Tamara</v>
      </c>
      <c r="R93" s="9" t="s">
        <v>113</v>
      </c>
      <c r="S93" s="12">
        <f>VLOOKUP(O93, '[3]لیست محصولات اردیبهشت ۱۴۰۳'!B:F,5,0)</f>
        <v>750</v>
      </c>
      <c r="T93" s="14">
        <f>VLOOKUP(O93, '[3]لیست محصولات اردیبهشت ۱۴۰۳'!B:G,6,0)</f>
        <v>12450000</v>
      </c>
      <c r="U93" s="15"/>
      <c r="V93" s="16">
        <f t="shared" si="8"/>
        <v>0</v>
      </c>
      <c r="W93" s="12">
        <f t="shared" si="9"/>
        <v>2</v>
      </c>
      <c r="X93" s="14">
        <f t="shared" si="10"/>
        <v>24900000</v>
      </c>
      <c r="Y93" s="17"/>
      <c r="Z93" s="14">
        <f t="shared" si="11"/>
        <v>24900000</v>
      </c>
      <c r="AA93" s="18" t="s">
        <v>78</v>
      </c>
      <c r="AB93" s="13" t="s">
        <v>1388</v>
      </c>
      <c r="AC93" s="19" t="s">
        <v>154</v>
      </c>
      <c r="AD93" s="20" t="s">
        <v>104</v>
      </c>
      <c r="AE93" s="68" t="s">
        <v>1387</v>
      </c>
      <c r="AF93" s="21"/>
      <c r="AG93" s="22" t="str">
        <f t="shared" si="12"/>
        <v>TRUE</v>
      </c>
      <c r="AH93" s="23" t="str">
        <f t="shared" si="13"/>
        <v>تهران انتهای کارگرشمالی- خیابان نوزدهم 19- پلاک 59- زنگ 4 *پلاک ۵۹ واقع در خیابان نوزدهم و در تقاطع والفجر۲ میباشد*  - شهاب حشمت 09905544965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7</v>
      </c>
      <c r="AI240" s="56">
        <f t="shared" si="19"/>
        <v>0</v>
      </c>
      <c r="AJ240" s="57">
        <f>AH240-AI240</f>
        <v>7</v>
      </c>
      <c r="AK240" s="58">
        <f t="shared" si="23"/>
        <v>1.05</v>
      </c>
      <c r="AL240" s="59">
        <f>AO240+AQ240-[2]Sheet1!$AH241</f>
        <v>0</v>
      </c>
      <c r="AM240" s="59">
        <f t="shared" si="25"/>
        <v>-7</v>
      </c>
      <c r="AN240" s="58">
        <f t="shared" si="21"/>
        <v>0</v>
      </c>
      <c r="AO240" s="59"/>
      <c r="AP240" s="58">
        <f t="shared" si="22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23</v>
      </c>
      <c r="AI241" s="56">
        <f t="shared" si="19"/>
        <v>0</v>
      </c>
      <c r="AJ241" s="57">
        <f t="shared" ref="AJ241:AJ264" si="27">AH241-AI241</f>
        <v>23</v>
      </c>
      <c r="AK241" s="58">
        <f>AH241*AG241/1000</f>
        <v>17.25</v>
      </c>
      <c r="AL241" s="59">
        <f>AO241+AQ241-[2]Sheet1!$AH242</f>
        <v>0</v>
      </c>
      <c r="AM241" s="59">
        <f t="shared" si="25"/>
        <v>-23</v>
      </c>
      <c r="AN241" s="58">
        <f t="shared" si="21"/>
        <v>0</v>
      </c>
      <c r="AO241" s="59"/>
      <c r="AP241" s="58">
        <f t="shared" si="22"/>
        <v>-17.25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13</v>
      </c>
      <c r="AI242" s="56">
        <f t="shared" si="19"/>
        <v>0</v>
      </c>
      <c r="AJ242" s="57">
        <f t="shared" si="27"/>
        <v>13</v>
      </c>
      <c r="AK242" s="58">
        <f t="shared" ref="AK242:AK267" si="28">AH242*AG242/1000</f>
        <v>52</v>
      </c>
      <c r="AL242" s="59">
        <f>AO242+AQ242-[2]Sheet1!$AH243</f>
        <v>0</v>
      </c>
      <c r="AM242" s="59">
        <f t="shared" si="25"/>
        <v>-13</v>
      </c>
      <c r="AN242" s="58">
        <f t="shared" si="21"/>
        <v>0</v>
      </c>
      <c r="AO242" s="59"/>
      <c r="AP242" s="58">
        <f t="shared" si="22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12</v>
      </c>
      <c r="AI252" s="56">
        <f t="shared" si="19"/>
        <v>0</v>
      </c>
      <c r="AJ252" s="57">
        <f t="shared" si="27"/>
        <v>12</v>
      </c>
      <c r="AK252" s="58">
        <f t="shared" si="28"/>
        <v>9</v>
      </c>
      <c r="AL252" s="59">
        <f>AO252+AQ252-[2]Sheet1!$AH253</f>
        <v>0</v>
      </c>
      <c r="AM252" s="59">
        <f t="shared" si="25"/>
        <v>-12</v>
      </c>
      <c r="AN252" s="58">
        <f t="shared" si="21"/>
        <v>0</v>
      </c>
      <c r="AO252" s="59"/>
      <c r="AP252" s="58">
        <f t="shared" si="22"/>
        <v>-9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17</v>
      </c>
      <c r="AI253" s="56">
        <f t="shared" si="19"/>
        <v>0</v>
      </c>
      <c r="AJ253" s="57">
        <f t="shared" si="27"/>
        <v>17</v>
      </c>
      <c r="AK253" s="58">
        <f t="shared" si="28"/>
        <v>2.5499999999999998</v>
      </c>
      <c r="AL253" s="59">
        <f>AO253+AQ253-[2]Sheet1!$AH254</f>
        <v>0</v>
      </c>
      <c r="AM253" s="59">
        <f t="shared" si="25"/>
        <v>-17</v>
      </c>
      <c r="AN253" s="58">
        <f t="shared" si="21"/>
        <v>0</v>
      </c>
      <c r="AO253" s="59"/>
      <c r="AP253" s="58">
        <f t="shared" si="22"/>
        <v>-2.5499999999999998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AO254+AQ254-[2]Sheet1!$AH255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7</v>
      </c>
      <c r="AI259" s="56">
        <f t="shared" si="19"/>
        <v>0</v>
      </c>
      <c r="AJ259" s="57">
        <f t="shared" si="27"/>
        <v>7</v>
      </c>
      <c r="AK259" s="58">
        <f t="shared" si="28"/>
        <v>1.05</v>
      </c>
      <c r="AL259" s="59">
        <f>AO259+AQ259-[2]Sheet1!$AH260</f>
        <v>0</v>
      </c>
      <c r="AM259" s="59">
        <f t="shared" si="25"/>
        <v>-7</v>
      </c>
      <c r="AN259" s="58">
        <f t="shared" si="21"/>
        <v>0</v>
      </c>
      <c r="AO259" s="59"/>
      <c r="AP259" s="58">
        <f t="shared" si="22"/>
        <v>-1.05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16</v>
      </c>
      <c r="AI260" s="56">
        <f t="shared" si="19"/>
        <v>0</v>
      </c>
      <c r="AJ260" s="57">
        <f t="shared" si="27"/>
        <v>16</v>
      </c>
      <c r="AK260" s="58">
        <f t="shared" si="28"/>
        <v>12</v>
      </c>
      <c r="AL260" s="59">
        <f>AO260+AQ260-[2]Sheet1!$AH261</f>
        <v>0</v>
      </c>
      <c r="AM260" s="59">
        <f t="shared" si="25"/>
        <v>-16</v>
      </c>
      <c r="AN260" s="58">
        <f t="shared" si="21"/>
        <v>0</v>
      </c>
      <c r="AO260" s="59"/>
      <c r="AP260" s="58">
        <f t="shared" si="22"/>
        <v>-12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3 W50:W200" name="باقیمانده_5_1"/>
    <protectedRange algorithmName="SHA-512" hashValue="f5WsBkExWTs/LKakVBbNBXjGjwaAPcOxHhJFt4MnEAAY0TgGUtLBwc6BQDnps5THm9Gccqda3SWXIrg2Z9o+GA==" saltValue="9EXh0tvvNrwpkDbSuYJ+Uw==" spinCount="100000" sqref="V2:V43 V50:V200" name="تعداد ارسال شده_4_1"/>
    <protectedRange algorithmName="SHA-512" hashValue="jjrV5Hy6JwvVqOO7tKoZVoRg7rpBcjqvT96GSIFiDncBaImziwFUF2JC6d0rT0SfgZv+eJ/5g2VdqSB7bdW0mg==" saltValue="0Igh3j97EZBwjtfDd8U1wg==" spinCount="100000" sqref="W44:W49" name="باقیمانده_5_1_2"/>
    <protectedRange algorithmName="SHA-512" hashValue="f5WsBkExWTs/LKakVBbNBXjGjwaAPcOxHhJFt4MnEAAY0TgGUtLBwc6BQDnps5THm9Gccqda3SWXIrg2Z9o+GA==" saltValue="9EXh0tvvNrwpkDbSuYJ+Uw==" spinCount="100000" sqref="V44:V49" name="تعداد ارسال شده_4_1_2"/>
  </protectedRanges>
  <mergeCells count="246">
    <mergeCell ref="AE89:AE91"/>
    <mergeCell ref="G89:G91"/>
    <mergeCell ref="AD89:AD91"/>
    <mergeCell ref="AC89:AC91"/>
    <mergeCell ref="AB89:AB91"/>
    <mergeCell ref="AA89:AA91"/>
    <mergeCell ref="N89:N91"/>
    <mergeCell ref="M89:M91"/>
    <mergeCell ref="L89:L91"/>
    <mergeCell ref="I89:I91"/>
    <mergeCell ref="H89:H91"/>
    <mergeCell ref="G78:G80"/>
    <mergeCell ref="AD78:AD80"/>
    <mergeCell ref="AC78:AC80"/>
    <mergeCell ref="AB78:AB80"/>
    <mergeCell ref="AA78:AA80"/>
    <mergeCell ref="N78:N80"/>
    <mergeCell ref="M78:M80"/>
    <mergeCell ref="L78:L80"/>
    <mergeCell ref="I78:I80"/>
    <mergeCell ref="H78:H80"/>
    <mergeCell ref="G76:G77"/>
    <mergeCell ref="AD76:AD77"/>
    <mergeCell ref="AC76:AC77"/>
    <mergeCell ref="AB76:AB77"/>
    <mergeCell ref="AA76:AA77"/>
    <mergeCell ref="N76:N77"/>
    <mergeCell ref="M76:M77"/>
    <mergeCell ref="L76:L77"/>
    <mergeCell ref="I76:I77"/>
    <mergeCell ref="H76:H77"/>
    <mergeCell ref="G72:G75"/>
    <mergeCell ref="AE72:AE75"/>
    <mergeCell ref="AD72:AD75"/>
    <mergeCell ref="AC72:AC75"/>
    <mergeCell ref="AB72:AB75"/>
    <mergeCell ref="AA72:AA75"/>
    <mergeCell ref="N72:N75"/>
    <mergeCell ref="M72:M75"/>
    <mergeCell ref="L72:L75"/>
    <mergeCell ref="I72:I75"/>
    <mergeCell ref="H72:H75"/>
    <mergeCell ref="G67:G68"/>
    <mergeCell ref="AE67:AE68"/>
    <mergeCell ref="AD67:AD68"/>
    <mergeCell ref="AC67:AC68"/>
    <mergeCell ref="AB67:AB68"/>
    <mergeCell ref="AA67:AA68"/>
    <mergeCell ref="N67:N68"/>
    <mergeCell ref="M67:M68"/>
    <mergeCell ref="L67:L68"/>
    <mergeCell ref="I67:I68"/>
    <mergeCell ref="H67:H68"/>
    <mergeCell ref="G65:G66"/>
    <mergeCell ref="AB65:AB66"/>
    <mergeCell ref="AA65:AA66"/>
    <mergeCell ref="AC65:AC66"/>
    <mergeCell ref="AD65:AD66"/>
    <mergeCell ref="N65:N66"/>
    <mergeCell ref="M65:M66"/>
    <mergeCell ref="L65:L66"/>
    <mergeCell ref="I65:I66"/>
    <mergeCell ref="H65:H66"/>
    <mergeCell ref="AD59:AD64"/>
    <mergeCell ref="AC59:AC64"/>
    <mergeCell ref="AB59:AB64"/>
    <mergeCell ref="AA59:AA64"/>
    <mergeCell ref="G59:G64"/>
    <mergeCell ref="H59:H64"/>
    <mergeCell ref="I59:I64"/>
    <mergeCell ref="L59:L64"/>
    <mergeCell ref="N59:N64"/>
    <mergeCell ref="M59:M64"/>
    <mergeCell ref="G55:G56"/>
    <mergeCell ref="AA55:AA56"/>
    <mergeCell ref="AD55:AD56"/>
    <mergeCell ref="AC55:AC56"/>
    <mergeCell ref="AB55:AB56"/>
    <mergeCell ref="N55:N56"/>
    <mergeCell ref="M55:M56"/>
    <mergeCell ref="L55:L56"/>
    <mergeCell ref="I55:I56"/>
    <mergeCell ref="H55:H56"/>
    <mergeCell ref="M50:M52"/>
    <mergeCell ref="L50:L52"/>
    <mergeCell ref="I50:I51"/>
    <mergeCell ref="H50:H51"/>
    <mergeCell ref="G50:G51"/>
    <mergeCell ref="N50:N52"/>
    <mergeCell ref="AC50:AC52"/>
    <mergeCell ref="AD50:AD52"/>
    <mergeCell ref="AB50:AB52"/>
    <mergeCell ref="AA50:AA52"/>
    <mergeCell ref="AD48:AD49"/>
    <mergeCell ref="AC48:AC49"/>
    <mergeCell ref="AB48:AB49"/>
    <mergeCell ref="AA48:AA49"/>
    <mergeCell ref="N46:N47"/>
    <mergeCell ref="AA46:AA47"/>
    <mergeCell ref="AB46:AB47"/>
    <mergeCell ref="AC46:AC47"/>
    <mergeCell ref="AD46:AD47"/>
    <mergeCell ref="N48:N49"/>
    <mergeCell ref="G46:G47"/>
    <mergeCell ref="H46:H47"/>
    <mergeCell ref="I46:I47"/>
    <mergeCell ref="L46:L47"/>
    <mergeCell ref="M46:M47"/>
    <mergeCell ref="M48:M49"/>
    <mergeCell ref="L48:L49"/>
    <mergeCell ref="N44:N45"/>
    <mergeCell ref="AA44:AA45"/>
    <mergeCell ref="AB44:AB45"/>
    <mergeCell ref="AC44:AC45"/>
    <mergeCell ref="AD44:AD45"/>
    <mergeCell ref="G44:G45"/>
    <mergeCell ref="H44:H45"/>
    <mergeCell ref="I44:I45"/>
    <mergeCell ref="L44:L45"/>
    <mergeCell ref="M44:M45"/>
    <mergeCell ref="N41:N43"/>
    <mergeCell ref="AD41:AD43"/>
    <mergeCell ref="AC41:AC43"/>
    <mergeCell ref="AB41:AB43"/>
    <mergeCell ref="AA41:AA43"/>
    <mergeCell ref="G41:G43"/>
    <mergeCell ref="H41:H43"/>
    <mergeCell ref="I41:I43"/>
    <mergeCell ref="L41:L43"/>
    <mergeCell ref="M41:M43"/>
    <mergeCell ref="G39:G40"/>
    <mergeCell ref="AB39:AB40"/>
    <mergeCell ref="AA39:AA40"/>
    <mergeCell ref="AC39:AC40"/>
    <mergeCell ref="AD39:AD40"/>
    <mergeCell ref="N39:N40"/>
    <mergeCell ref="M39:M40"/>
    <mergeCell ref="L39:L40"/>
    <mergeCell ref="I39:I40"/>
    <mergeCell ref="H39:H40"/>
    <mergeCell ref="G37:G38"/>
    <mergeCell ref="AC37:AC38"/>
    <mergeCell ref="AD37:AD38"/>
    <mergeCell ref="AE37:AE38"/>
    <mergeCell ref="AB37:AB38"/>
    <mergeCell ref="AA37:AA38"/>
    <mergeCell ref="N37:N38"/>
    <mergeCell ref="M37:M38"/>
    <mergeCell ref="L37:L38"/>
    <mergeCell ref="I37:I38"/>
    <mergeCell ref="H37:H38"/>
    <mergeCell ref="M32:M35"/>
    <mergeCell ref="L32:L35"/>
    <mergeCell ref="I32:I35"/>
    <mergeCell ref="H32:H35"/>
    <mergeCell ref="G32:G35"/>
    <mergeCell ref="AD32:AD35"/>
    <mergeCell ref="AC32:AC35"/>
    <mergeCell ref="AB32:AB35"/>
    <mergeCell ref="AA32:AA35"/>
    <mergeCell ref="N32:N35"/>
    <mergeCell ref="M28:M31"/>
    <mergeCell ref="L28:L31"/>
    <mergeCell ref="I28:I31"/>
    <mergeCell ref="H28:H31"/>
    <mergeCell ref="G28:G31"/>
    <mergeCell ref="AD28:AD31"/>
    <mergeCell ref="AC28:AC31"/>
    <mergeCell ref="AB28:AB31"/>
    <mergeCell ref="AA28:AA31"/>
    <mergeCell ref="N28:N31"/>
    <mergeCell ref="M24:M27"/>
    <mergeCell ref="L24:L27"/>
    <mergeCell ref="I24:I27"/>
    <mergeCell ref="H24:H27"/>
    <mergeCell ref="G24:G27"/>
    <mergeCell ref="AC24:AC27"/>
    <mergeCell ref="AD24:AD27"/>
    <mergeCell ref="AB24:AB27"/>
    <mergeCell ref="AA24:AA27"/>
    <mergeCell ref="N24:N27"/>
    <mergeCell ref="H20:H21"/>
    <mergeCell ref="G20:G21"/>
    <mergeCell ref="AB20:AB21"/>
    <mergeCell ref="AA20:AA21"/>
    <mergeCell ref="AC20:AC21"/>
    <mergeCell ref="AE16:AE17"/>
    <mergeCell ref="N20:N21"/>
    <mergeCell ref="M20:M21"/>
    <mergeCell ref="L20:L21"/>
    <mergeCell ref="I20:I21"/>
    <mergeCell ref="AD20:AD21"/>
    <mergeCell ref="G16:G17"/>
    <mergeCell ref="AB16:AB17"/>
    <mergeCell ref="AA16:AA17"/>
    <mergeCell ref="AC16:AC17"/>
    <mergeCell ref="AD16:AD17"/>
    <mergeCell ref="N16:N17"/>
    <mergeCell ref="M16:M17"/>
    <mergeCell ref="L16:L17"/>
    <mergeCell ref="I16:I17"/>
    <mergeCell ref="H16:H17"/>
    <mergeCell ref="G14:G15"/>
    <mergeCell ref="AA14:AA15"/>
    <mergeCell ref="AD14:AD15"/>
    <mergeCell ref="AC14:AC15"/>
    <mergeCell ref="AB14:AB15"/>
    <mergeCell ref="N14:N15"/>
    <mergeCell ref="M14:M15"/>
    <mergeCell ref="L14:L15"/>
    <mergeCell ref="I14:I15"/>
    <mergeCell ref="H14:H15"/>
    <mergeCell ref="G10:G12"/>
    <mergeCell ref="AD10:AD12"/>
    <mergeCell ref="AC10:AC12"/>
    <mergeCell ref="AB10:AB12"/>
    <mergeCell ref="AA10:AA12"/>
    <mergeCell ref="N10:N12"/>
    <mergeCell ref="M10:M12"/>
    <mergeCell ref="L10:L12"/>
    <mergeCell ref="I10:I12"/>
    <mergeCell ref="H10:H12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A1:B1"/>
    <mergeCell ref="C1:D1"/>
    <mergeCell ref="E1:F1"/>
    <mergeCell ref="U1:V1"/>
    <mergeCell ref="AD3:AD5"/>
    <mergeCell ref="AC3:AC5"/>
    <mergeCell ref="AB3:AB5"/>
    <mergeCell ref="AA3:AA5"/>
    <mergeCell ref="N3:N5"/>
    <mergeCell ref="M3:M5"/>
    <mergeCell ref="L3:L5"/>
    <mergeCell ref="I3:I5"/>
    <mergeCell ref="H3:H5"/>
    <mergeCell ref="G3:G5"/>
  </mergeCells>
  <conditionalFormatting sqref="G52:I52">
    <cfRule type="expression" dxfId="123" priority="1">
      <formula>$A52</formula>
    </cfRule>
    <cfRule type="expression" dxfId="122" priority="2">
      <formula>$C52</formula>
    </cfRule>
    <cfRule type="expression" dxfId="121" priority="3">
      <formula>$E52</formula>
    </cfRule>
  </conditionalFormatting>
  <conditionalFormatting sqref="G2:J3 AA2:AF3 AA6:AF8 AA10:AF10 G13:I14 AA13:AF14 G16:I16 AA16:AF16 G18:I20 AA18:AF20 G22:I24 AA22:AF24 G28:I28 AA28:AF28 G32:I32 AA32:AF32 G36:I37 AA36:AF37 G39:I39 AA39:AF39 G41:I41 AA41:AF41 G50:AF50 J51:K52 G53:AF55 J56:K56 G57:AF59 J60:K64 G65:AF65 J66:K66 G67:AF67 J68:K68 G69:AF72 J73:K75 G76:AF76 J77:K77 G78:AF78 J79:K80 G81:AF89 J90:K91 G92:AF200 K2:Z2 O51:Z52 O56:Z56 O60:Z64 O66:Z66 O68:Z68 O73:Z75 O77:Z77 O79:Z80 O90:Z91 K3:P3 AE4:AF5 K4:K12 O4:P12 H6:H8 AE9:AF9 H10 AE11:AF12 K13:P14 K15 O15:P15 AE15:AF15 K16:P16 K17 O17:P17 AF17 K18:P20 K21 O21:P21 AE21:AF21 K22:P24 K25:K27 O25:P27 AE25:AF27 K28:P28 K29:K31 O29:P31 AE29:AF31 K32:P32 K33:K35 O33:P35 AE33:AF35 K36:P37 K38 O38:P38 AF38 K39:P39 K40 O40:P40 AE40:AF40 K41:P41 K42:K43 O42:P43 AE42:AF43 AE51:AF52 AE56:AF56 AE60:AF64 AE66:AF66 AF68 AF73:AF75 AE77:AF77 AE79:AF80 AF90:AF91">
    <cfRule type="expression" dxfId="120" priority="71">
      <formula>$C2</formula>
    </cfRule>
  </conditionalFormatting>
  <conditionalFormatting sqref="G2:J3 AD2:AD3 Z2:Z43 AD6:AD8 AD10 G13:I14 AD13:AD14 G16:I16 AD16 G18:I20 AD18:AD20 G22:I24 AD22:AD24 G28:I28 AD28 G32:I32 AD32 G36:I37 AD36:AD37 G39:I39 AD39 G41:I41 AD41 G50:J50 AD50 Z50:Z200 J51:J52 G53:J55 AD53:AD55 J56 G57:J59 AD57:AD59 J60:J64 G65:J65 AD65 J66 G67:J67 AD67 J68 G69:J72 AD69:AD72 J73:J75 G76:J76 AD76 J77 G78:J78 AD78 J79:J80 G81:J89 AD81:AD89 J90:J91 G92:J200 AD92:AD200">
    <cfRule type="expression" dxfId="119" priority="72">
      <formula>$E2</formula>
    </cfRule>
  </conditionalFormatting>
  <conditionalFormatting sqref="G2:J3 AD2:AD3 AD6:AD8 AD10 G13:I14 AD13:AD14 G16:I16 AD16 G18:I20 AD18:AD20 G22:I24 AD22:AD24 G28:I28 AD28 G32:I32 AD32 G36:I37 AD36:AD37 G39:I39 AD39 G41:I41 AD41 G50:J50 AD50 J51:J52 G53:J55 AD53:AD55 J56 G57:J59 AD57:AD59 J60:J64 G65:J65 AD65 J66 G67:J67 AD67 J68 G69:J72 AD69:AD72 J73:J75 G76:J76 AD76 J77 G78:J78 AD78 J79:J80 G81:J89 AD81:AD89 J90:J91 G92:J200 AD92:AD200">
    <cfRule type="expression" dxfId="118" priority="70">
      <formula>$A2</formula>
    </cfRule>
  </conditionalFormatting>
  <conditionalFormatting sqref="J4:J49 G44:I44 AD44 Z44:Z49 G46:I46 AD46 AD48 G48:I49">
    <cfRule type="expression" dxfId="117" priority="7">
      <formula>$E4</formula>
    </cfRule>
  </conditionalFormatting>
  <conditionalFormatting sqref="Q3:Z49 J4:J49 G44:I44 AA44:AF44 G46:I46 AA46:AF46 AA48:AF48 G48:I49 K44:P44 K45 O45:P45 AE45:AF45 K46:P46 K47 O47:P47 AE47:AF47 K48:P48 K49 O49:P49 AF49">
    <cfRule type="expression" dxfId="116" priority="6">
      <formula>$C3</formula>
    </cfRule>
  </conditionalFormatting>
  <conditionalFormatting sqref="W2:W200">
    <cfRule type="expression" dxfId="115" priority="4">
      <formula>$AG2</formula>
    </cfRule>
  </conditionalFormatting>
  <conditionalFormatting sqref="Z2:Z200 J4:J49 G44:I44 AD44 G46:I46 AD46 AD48 G48:I49">
    <cfRule type="expression" dxfId="114" priority="5">
      <formula>$A2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{B003F571-4ABF-45F3-B5AC-142D0303E509}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{B8BE6EB6-1239-4AE7-B9B0-64B0DBA45C25}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{221193D5-9B21-4F31-9818-FAAE7C2D9E66}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{8D7378AE-904D-42A4-ABBA-8F6F0E09B56D}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{110AD899-25B8-4BA8-AF39-FCC2064C1FBC}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{29787318-F176-4050-B0DD-EDC75EB55E21}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{DA75E071-71A1-4FF4-85B2-3E35CD872A0E}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{69FF403A-2BC7-499F-9745-B80F9DEB2871}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{DB75430D-2F40-4F69-AA94-3C4255A08E79}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{13D825BD-2999-4509-AA4B-C749A202657F}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{18C4B16F-8063-47B3-B6F1-832231104FE3}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{C37EF56E-0E27-4836-BDE1-1108617BB749}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{005F5C0B-D988-4944-A3B4-EC25EFC674A8}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{DDD1C3D9-179C-4F6F-9D0F-0B078C6F1312}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{F88214C6-B5A7-4DCB-B92D-8B45C7DACECF}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{6620AB03-0837-4053-A174-1E9B7CF6B8A0}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{E23F0B71-AEC0-440E-9616-B192AF0947C7}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{DA88B686-F172-42D3-B973-0424222E62D6}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{8B90F214-40A4-434C-94BB-82351644337C}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{275CF4D8-2DAB-4EDD-B7AB-4CFFAF52A48B}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{A2984EC3-CEC7-4E3C-BD05-693C03CB5C21}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{54386253-B612-4918-9BE3-79A406E62816}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{F5ACE907-CB4F-4078-B3D6-F582CC1DDA20}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{2D14D9A4-C4C6-4FC4-9DC8-FF383A5F901F}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{23878DCB-4E1E-4B59-822D-5EF966A62298}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{84E8ECE5-120C-476F-8269-F0E71A25B096}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{A659860C-B044-4BED-BAAA-73254F4B0CB9}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{702D85C7-5C52-488C-8CA1-2097A3EE3352}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{22E8078B-47F5-4A05-81E2-B197EC0A76EE}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{723678F8-E5C5-4916-BA1B-2E804AD80C82}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{E265ADA6-72BE-49E8-B3A3-9D422CBA88CF}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{0E615676-2298-4417-BF3F-6AEAF1F5D488}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{735DBE7B-AB4C-47DB-AA38-1A7DD594AEE5}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{9B0507FF-9003-4DA7-9F28-7E7C10411628}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{5E532371-3B19-438B-BA36-4F5EA4F49C43}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{11E1FC4B-046B-4A08-9079-A3E6BE60CC0C}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{1E7EB273-389E-4375-9762-2EDCC6DEEEB1}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{7AF5A73B-E454-4BFA-998E-B2E6F5D7D4D9}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{40B54D8C-9932-40C6-BEC2-654B70C41BD1}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{6FA5EA97-8737-4C99-93D6-9654D4D2B2AB}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{8AF90D3C-38D6-4D0F-9D16-BB84F103558A}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{3CDFC91E-A663-4AE3-8663-71619134CF0F}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{ED12FDAD-07D5-4DA0-BE1C-A9CAB19A7482}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{52358FA0-9ACE-4CA4-95A3-9CC35E8788FD}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{A0EFA82D-AE82-4F3E-91E1-30ADB2174815}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{E21EE853-CF87-4382-9648-AE3EE1B4ABFD}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{5A21B0A0-9F88-4A43-B715-1BE900F0A40F}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{1A17347E-85E4-4486-B79C-2A825299E2A0}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{20CE893A-2F75-4B2E-A6E5-7E69AED44C68}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{C67AEB68-A34F-425C-BC94-94E9F6F6FC99}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{DEBA41DF-ED34-437A-97C7-6536435DCD41}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{E9A61EA6-8CA0-45D9-9DFE-951E2FC391F5}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{75F99378-E897-4D9E-AAC9-6657F529676C}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{2BBCBDC3-81D6-426A-BC24-250D843FE8C2}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{424B6064-D6E7-43AE-9B73-1EE6A3958BF3}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{75DA6F38-A3A9-43A0-8F5B-7749A597E2F9}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{9536ADDE-7765-49C7-800B-E6ACEE745395}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{6FC27130-6D3F-4ED5-BF22-D09F9123C809}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{0C88D6D5-B011-48AE-B01E-02C78AAB0CBB}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{9360DFBC-6E8F-40AF-84B7-0F71768A4FD9}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{58971237-6336-426B-B08C-734F4DF232E9}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03F571-4ABF-45F3-B5AC-142D0303E50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8BE6EB6-1239-4AE7-B9B0-64B0DBA45C2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21193D5-9B21-4F31-9818-FAAE7C2D9E6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D7378AE-904D-42A4-ABBA-8F6F0E09B56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10AD899-25B8-4BA8-AF39-FCC2064C1FB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9787318-F176-4050-B0DD-EDC75EB55E2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DA75E071-71A1-4FF4-85B2-3E35CD872A0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9FF403A-2BC7-499F-9745-B80F9DEB287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75430D-2F40-4F69-AA94-3C4255A08E7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13D825BD-2999-4509-AA4B-C749A202657F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8C4B16F-8063-47B3-B6F1-832231104FE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37EF56E-0E27-4836-BDE1-1108617BB74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05F5C0B-D988-4944-A3B4-EC25EFC674A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DDD1C3D9-179C-4F6F-9D0F-0B078C6F131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88214C6-B5A7-4DCB-B92D-8B45C7DACEC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620AB03-0837-4053-A174-1E9B7CF6B8A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23F0B71-AEC0-440E-9616-B192AF0947C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A88B686-F172-42D3-B973-0424222E62D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B90F214-40A4-434C-94BB-82351644337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75CF4D8-2DAB-4EDD-B7AB-4CFFAF52A48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2984EC3-CEC7-4E3C-BD05-693C03CB5C2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4386253-B612-4918-9BE3-79A406E6281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5ACE907-CB4F-4078-B3D6-F582CC1DDA2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D14D9A4-C4C6-4FC4-9DC8-FF383A5F901F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3878DCB-4E1E-4B59-822D-5EF966A6229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4E8ECE5-120C-476F-8269-F0E71A25B09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659860C-B044-4BED-BAAA-73254F4B0CB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02D85C7-5C52-488C-8CA1-2097A3EE335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2E8078B-47F5-4A05-81E2-B197EC0A76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23678F8-E5C5-4916-BA1B-2E804AD80C8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265ADA6-72BE-49E8-B3A3-9D422CBA88C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E615676-2298-4417-BF3F-6AEAF1F5D48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35DBE7B-AB4C-47DB-AA38-1A7DD594AEE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B0507FF-9003-4DA7-9F28-7E7C1041162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E532371-3B19-438B-BA36-4F5EA4F49C4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11E1FC4B-046B-4A08-9079-A3E6BE60CC0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E7EB273-389E-4375-9762-2EDCC6DEEEB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F5A73B-E454-4BFA-998E-B2E6F5D7D4D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0B54D8C-9932-40C6-BEC2-654B70C41BD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6FA5EA97-8737-4C99-93D6-9654D4D2B2A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AF90D3C-38D6-4D0F-9D16-BB84F103558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CDFC91E-A663-4AE3-8663-71619134CF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D12FDAD-07D5-4DA0-BE1C-A9CAB19A748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2358FA0-9ACE-4CA4-95A3-9CC35E8788F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0EFA82D-AE82-4F3E-91E1-30ADB217481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21EE853-CF87-4382-9648-AE3EE1B4ABF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A21B0A0-9F88-4A43-B715-1BE900F0A40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A17347E-85E4-4486-B79C-2A825299E2A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0CE893A-2F75-4B2E-A6E5-7E69AED44C6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67AEB68-A34F-425C-BC94-94E9F6F6FC9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EBA41DF-ED34-437A-97C7-6536435DCD4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9A61EA6-8CA0-45D9-9DFE-951E2FC391F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5F99378-E897-4D9E-AAC9-6657F529676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BBCBDC3-81D6-426A-BC24-250D843FE8C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24B6064-D6E7-43AE-9B73-1EE6A3958BF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5DA6F38-A3A9-43A0-8F5B-7749A597E2F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536ADDE-7765-49C7-800B-E6ACEE74539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FC27130-6D3F-4ED5-BF22-D09F9123C80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C88D6D5-B011-48AE-B01E-02C78AAB0CB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360DFBC-6E8F-40AF-84B7-0F71768A4FD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8971237-6336-426B-B08C-734F4DF232E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590DC-CAC5-4BBC-AF40-24AC16CDAE9A}">
  <dimension ref="A1:AR267"/>
  <sheetViews>
    <sheetView rightToLeft="1" topLeftCell="G34" zoomScale="70" zoomScaleNormal="70" workbookViewId="0">
      <selection activeCell="H58" sqref="H5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2.777343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332031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3.88671875" style="24" bestFit="1" customWidth="1"/>
    <col min="29" max="29" width="15.77734375" style="31" bestFit="1" customWidth="1"/>
    <col min="30" max="30" width="13.6640625" style="32" bestFit="1" customWidth="1"/>
    <col min="31" max="31" width="89.6640625" style="24" bestFit="1" customWidth="1"/>
    <col min="32" max="32" width="28.33203125" style="24" bestFit="1" customWidth="1"/>
    <col min="33" max="33" width="13.5546875" style="24" bestFit="1" customWidth="1"/>
    <col min="34" max="34" width="119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49">
        <v>1</v>
      </c>
      <c r="H2" s="161">
        <v>272486400512</v>
      </c>
      <c r="I2" s="149" t="s">
        <v>1231</v>
      </c>
      <c r="J2" s="9"/>
      <c r="K2" s="11" t="str">
        <f t="shared" ref="K2:K65" ca="1" si="0">IF(C2, TODAY(), "" )</f>
        <v/>
      </c>
      <c r="L2" s="159" t="s">
        <v>331</v>
      </c>
      <c r="M2" s="159" t="s">
        <v>192</v>
      </c>
      <c r="N2" s="159"/>
      <c r="O2" s="9">
        <v>5501.1</v>
      </c>
      <c r="P2" s="9">
        <v>1</v>
      </c>
      <c r="Q2" s="13" t="str">
        <f>VLOOKUP(O2, '[3]لیست محصولات اردیبهشت ۱۴۰۳'!B:C,2,0)</f>
        <v>ورتکس | Vortex</v>
      </c>
      <c r="R2" s="9" t="s">
        <v>404</v>
      </c>
      <c r="S2" s="12">
        <f>VLOOKUP(O2, '[3]لیست محصولات اردیبهشت ۱۴۰۳'!B:F,5,0)</f>
        <v>150</v>
      </c>
      <c r="T2" s="14">
        <f>VLOOKUP(O2, '[3]لیست محصولات اردیبهشت ۱۴۰۳'!B:G,6,0)</f>
        <v>2100000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2100000</v>
      </c>
      <c r="Y2" s="17"/>
      <c r="Z2" s="14">
        <f t="shared" ref="Z2:Z65" si="4">X2-Y2</f>
        <v>2100000</v>
      </c>
      <c r="AA2" s="151" t="s">
        <v>78</v>
      </c>
      <c r="AB2" s="153" t="s">
        <v>1389</v>
      </c>
      <c r="AC2" s="155" t="s">
        <v>1390</v>
      </c>
      <c r="AD2" s="157" t="s">
        <v>104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شریعتی- خواجه عبدالله انصاری- تیسفون - میهن - پلاک۵ - واحد۱  - محمد دشتی 09124391480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0"/>
      <c r="H3" s="162"/>
      <c r="I3" s="150"/>
      <c r="J3" s="9"/>
      <c r="K3" s="11" t="str">
        <f t="shared" ca="1" si="0"/>
        <v/>
      </c>
      <c r="L3" s="160"/>
      <c r="M3" s="160"/>
      <c r="N3" s="160"/>
      <c r="O3" s="9">
        <v>5511.11</v>
      </c>
      <c r="P3" s="9">
        <v>1</v>
      </c>
      <c r="Q3" s="69" t="str">
        <f>VLOOKUP(O3, '[3]لیست محصولات اردیبهشت ۱۴۰۳'!B:C,2,0)</f>
        <v>هامبلا(رست دمی) | Hambella( Filter Roast)</v>
      </c>
      <c r="R3" s="9"/>
      <c r="S3" s="12">
        <f>VLOOKUP(O3, '[3]لیست محصولات اردیبهشت ۱۴۰۳'!B:F,5,0)</f>
        <v>150</v>
      </c>
      <c r="T3" s="14">
        <f>VLOOKUP(O3, '[3]لیست محصولات اردیبهشت ۱۴۰۳'!B:G,6,0)</f>
        <v>2800000</v>
      </c>
      <c r="U3" s="15"/>
      <c r="V3" s="16">
        <f t="shared" si="1"/>
        <v>0</v>
      </c>
      <c r="W3" s="12">
        <f t="shared" si="2"/>
        <v>1</v>
      </c>
      <c r="X3" s="14">
        <f t="shared" si="3"/>
        <v>2800000</v>
      </c>
      <c r="Y3" s="17"/>
      <c r="Z3" s="14">
        <f t="shared" si="4"/>
        <v>2800000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272488421189</v>
      </c>
      <c r="I4" s="25" t="s">
        <v>1231</v>
      </c>
      <c r="J4" s="9"/>
      <c r="K4" s="11" t="str">
        <f t="shared" ca="1" si="0"/>
        <v/>
      </c>
      <c r="L4" s="12" t="s">
        <v>1082</v>
      </c>
      <c r="M4" s="12" t="s">
        <v>1391</v>
      </c>
      <c r="N4" s="12" t="s">
        <v>1392</v>
      </c>
      <c r="O4" s="9">
        <v>5518.3</v>
      </c>
      <c r="P4" s="9">
        <v>1</v>
      </c>
      <c r="Q4" s="13" t="str">
        <f>VLOOKUP(O4, '[3]لیست محصولات اردیبهشت ۱۴۰۳'!B:C,2,0)</f>
        <v>هوآنکایو | Peru Huancayo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51600000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51600000</v>
      </c>
      <c r="Y4" s="17"/>
      <c r="Z4" s="14">
        <f t="shared" si="4"/>
        <v>51600000</v>
      </c>
      <c r="AA4" s="18" t="s">
        <v>78</v>
      </c>
      <c r="AB4" s="13" t="s">
        <v>1393</v>
      </c>
      <c r="AC4" s="19" t="s">
        <v>1394</v>
      </c>
      <c r="AD4" s="20" t="s">
        <v>104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سعادت‌آباد - بلوار بهزاد - نبش کوچه باغستان - پلاک ۲ شرکت تپسی - دانیال شیخانی 09367414691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49">
        <v>3</v>
      </c>
      <c r="H5" s="161">
        <v>272493561521</v>
      </c>
      <c r="I5" s="149" t="s">
        <v>1231</v>
      </c>
      <c r="J5" s="9"/>
      <c r="K5" s="11" t="str">
        <f t="shared" ca="1" si="0"/>
        <v/>
      </c>
      <c r="L5" s="159" t="s">
        <v>378</v>
      </c>
      <c r="M5" s="159" t="s">
        <v>379</v>
      </c>
      <c r="N5" s="159"/>
      <c r="O5" s="9">
        <v>3326.1</v>
      </c>
      <c r="P5" s="9">
        <v>1</v>
      </c>
      <c r="Q5" s="13" t="str">
        <f>VLOOKUP(O5, '[3]لیست محصولات اردیبهشت ۱۴۰۳'!B:C,2,0)</f>
        <v>میاگروس | Milagros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3750000</v>
      </c>
      <c r="U5" s="15"/>
      <c r="V5" s="16">
        <f t="shared" si="1"/>
        <v>0</v>
      </c>
      <c r="W5" s="12">
        <f t="shared" si="2"/>
        <v>1</v>
      </c>
      <c r="X5" s="14">
        <f t="shared" si="3"/>
        <v>3750000</v>
      </c>
      <c r="Y5" s="17"/>
      <c r="Z5" s="14">
        <f t="shared" si="4"/>
        <v>3750000</v>
      </c>
      <c r="AA5" s="151" t="s">
        <v>78</v>
      </c>
      <c r="AB5" s="153" t="s">
        <v>380</v>
      </c>
      <c r="AC5" s="155" t="s">
        <v>381</v>
      </c>
      <c r="AD5" s="157" t="s">
        <v>104</v>
      </c>
      <c r="AE5" s="19"/>
      <c r="AF5" s="21"/>
      <c r="AG5" s="22" t="str">
        <f t="shared" si="5"/>
        <v>TRUE</v>
      </c>
      <c r="AH5" s="23" t="str">
        <f t="shared" si="6"/>
        <v>تهران یوسف آباد- میدان اسد آبادی- بن بست باغچه بان  - آرین سپهری 09113213912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50"/>
      <c r="H6" s="162"/>
      <c r="I6" s="150"/>
      <c r="J6" s="9"/>
      <c r="K6" s="11" t="str">
        <f t="shared" ca="1" si="0"/>
        <v/>
      </c>
      <c r="L6" s="160"/>
      <c r="M6" s="160"/>
      <c r="N6" s="160"/>
      <c r="O6" s="9">
        <v>5522.1</v>
      </c>
      <c r="P6" s="9">
        <v>1</v>
      </c>
      <c r="Q6" s="13" t="str">
        <f>VLOOKUP(O6, '[3]لیست محصولات اردیبهشت ۱۴۰۳'!B:C,2,0)</f>
        <v>تامارا | Tamara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2600000</v>
      </c>
      <c r="U6" s="15"/>
      <c r="V6" s="16">
        <f t="shared" si="1"/>
        <v>0</v>
      </c>
      <c r="W6" s="12">
        <f t="shared" si="2"/>
        <v>1</v>
      </c>
      <c r="X6" s="14">
        <f t="shared" si="3"/>
        <v>2600000</v>
      </c>
      <c r="Y6" s="17"/>
      <c r="Z6" s="14">
        <f t="shared" si="4"/>
        <v>2600000</v>
      </c>
      <c r="AA6" s="152"/>
      <c r="AB6" s="154"/>
      <c r="AC6" s="156"/>
      <c r="AD6" s="158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272495805696</v>
      </c>
      <c r="I7" s="9" t="s">
        <v>1231</v>
      </c>
      <c r="J7" s="9"/>
      <c r="K7" s="11" t="str">
        <f t="shared" ca="1" si="0"/>
        <v/>
      </c>
      <c r="L7" s="12" t="s">
        <v>596</v>
      </c>
      <c r="M7" s="12" t="s">
        <v>597</v>
      </c>
      <c r="N7" s="12" t="s">
        <v>598</v>
      </c>
      <c r="O7" s="9">
        <v>5501.3</v>
      </c>
      <c r="P7" s="9">
        <v>1</v>
      </c>
      <c r="Q7" s="13" t="str">
        <f>VLOOKUP(O7, '[3]لیست محصولات اردیبهشت ۱۴۰۳'!B:C,2,0)</f>
        <v>ورتکس | Vortex</v>
      </c>
      <c r="R7" s="9"/>
      <c r="S7" s="12">
        <f>VLOOKUP(O7, '[3]لیست محصولات اردیبهشت ۱۴۰۳'!B:F,5,0)</f>
        <v>4000</v>
      </c>
      <c r="T7" s="14">
        <f>VLOOKUP(O7, '[3]لیست محصولات اردیبهشت ۱۴۰۳'!B:G,6,0)</f>
        <v>51200000</v>
      </c>
      <c r="U7" s="26"/>
      <c r="V7" s="16">
        <f t="shared" si="1"/>
        <v>0</v>
      </c>
      <c r="W7" s="12">
        <f t="shared" si="2"/>
        <v>1</v>
      </c>
      <c r="X7" s="14">
        <f t="shared" si="3"/>
        <v>51200000</v>
      </c>
      <c r="Y7" s="17"/>
      <c r="Z7" s="14">
        <f t="shared" si="4"/>
        <v>51200000</v>
      </c>
      <c r="AA7" s="18" t="s">
        <v>360</v>
      </c>
      <c r="AB7" s="13" t="s">
        <v>920</v>
      </c>
      <c r="AC7" s="19" t="s">
        <v>600</v>
      </c>
      <c r="AD7" s="20"/>
      <c r="AE7" s="84" t="s">
        <v>601</v>
      </c>
      <c r="AF7" s="21"/>
      <c r="AG7" s="22" t="str">
        <f t="shared" si="5"/>
        <v>TRUE</v>
      </c>
      <c r="AH7" s="23" t="str">
        <f t="shared" si="6"/>
        <v>آذربایجان غربی ارومیه - خیابان درستکار روبروی اکبر جوجه غذای اماده قابلمه کافه بابون - رعنا آزادبخت 09036383804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272497186933</v>
      </c>
      <c r="I8" s="9" t="s">
        <v>1231</v>
      </c>
      <c r="J8" s="9"/>
      <c r="K8" s="11" t="str">
        <f t="shared" ca="1" si="0"/>
        <v/>
      </c>
      <c r="L8" s="12" t="s">
        <v>1395</v>
      </c>
      <c r="M8" s="12" t="s">
        <v>642</v>
      </c>
      <c r="N8" s="12"/>
      <c r="O8" s="9">
        <v>5518.2</v>
      </c>
      <c r="P8" s="9">
        <v>1</v>
      </c>
      <c r="Q8" s="13" t="str">
        <f>VLOOKUP(O8, '[3]لیست محصولات اردیبهشت ۱۴۰۳'!B:C,2,0)</f>
        <v>هوآنکایو | Peru Huancayo</v>
      </c>
      <c r="R8" s="9" t="s">
        <v>315</v>
      </c>
      <c r="S8" s="12">
        <f>VLOOKUP(O8, '[3]لیست محصولات اردیبهشت ۱۴۰۳'!B:F,5,0)</f>
        <v>750</v>
      </c>
      <c r="T8" s="14">
        <f>VLOOKUP(O8, '[3]لیست محصولات اردیبهشت ۱۴۰۳'!B:G,6,0)</f>
        <v>10000000</v>
      </c>
      <c r="U8" s="15"/>
      <c r="V8" s="16">
        <f t="shared" si="1"/>
        <v>0</v>
      </c>
      <c r="W8" s="12">
        <f t="shared" si="2"/>
        <v>1</v>
      </c>
      <c r="X8" s="14">
        <f t="shared" si="3"/>
        <v>10000000</v>
      </c>
      <c r="Y8" s="17"/>
      <c r="Z8" s="14">
        <f t="shared" si="4"/>
        <v>10000000</v>
      </c>
      <c r="AA8" s="18" t="s">
        <v>78</v>
      </c>
      <c r="AB8" s="13" t="s">
        <v>1396</v>
      </c>
      <c r="AC8" s="19" t="s">
        <v>1397</v>
      </c>
      <c r="AD8" s="20" t="s">
        <v>104</v>
      </c>
      <c r="AE8" s="19"/>
      <c r="AF8" s="21"/>
      <c r="AG8" s="22" t="str">
        <f t="shared" si="5"/>
        <v>TRUE</v>
      </c>
      <c r="AH8" s="23" t="str">
        <f t="shared" si="6"/>
        <v>تهران بلوار اشرفی اصفهانی - بالاتر از پل حکیم- سه راه باغ فیض - خ ناطق نوری- تقاطع ابراهیم نوری - پلاک 9  - شبنم کاظمی 09124862451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272499659807</v>
      </c>
      <c r="I9" s="25" t="s">
        <v>1231</v>
      </c>
      <c r="J9" s="9"/>
      <c r="K9" s="11" t="str">
        <f t="shared" ca="1" si="0"/>
        <v/>
      </c>
      <c r="L9" s="27" t="s">
        <v>723</v>
      </c>
      <c r="M9" s="12" t="s">
        <v>1398</v>
      </c>
      <c r="N9" s="12" t="s">
        <v>1399</v>
      </c>
      <c r="O9" s="9">
        <v>5511.2</v>
      </c>
      <c r="P9" s="9">
        <v>1</v>
      </c>
      <c r="Q9" s="13" t="str">
        <f>VLOOKUP(O9, '[3]لیست محصولات اردیبهشت ۱۴۰۳'!B:C,2,0)</f>
        <v>هامبلا | Hambella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224</v>
      </c>
      <c r="AB9" s="13" t="s">
        <v>1400</v>
      </c>
      <c r="AC9" s="19" t="s">
        <v>1401</v>
      </c>
      <c r="AD9" s="20"/>
      <c r="AE9" s="19"/>
      <c r="AF9" s="21"/>
      <c r="AG9" s="22" t="str">
        <f t="shared" si="5"/>
        <v>TRUE</v>
      </c>
      <c r="AH9" s="23" t="str">
        <f t="shared" si="6"/>
        <v>قم انسجام کوچه ۱۶ فرعی آخر خیابان آرمیده پلاک ۷۴ کافه ماک - عرفان عطوفی 09195756651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272499982035</v>
      </c>
      <c r="I10" s="25" t="s">
        <v>1231</v>
      </c>
      <c r="J10" s="9"/>
      <c r="K10" s="11" t="str">
        <f t="shared" ca="1" si="0"/>
        <v/>
      </c>
      <c r="L10" s="27" t="s">
        <v>467</v>
      </c>
      <c r="M10" s="27" t="s">
        <v>1402</v>
      </c>
      <c r="N10" s="12" t="s">
        <v>1403</v>
      </c>
      <c r="O10" s="9">
        <v>5501.1</v>
      </c>
      <c r="P10" s="9">
        <v>3</v>
      </c>
      <c r="Q10" s="13" t="str">
        <f>VLOOKUP(O10, '[3]لیست محصولات اردیبهشت ۱۴۰۳'!B:C,2,0)</f>
        <v>ورتکس | Vortex</v>
      </c>
      <c r="R10" s="9" t="s">
        <v>931</v>
      </c>
      <c r="S10" s="12">
        <f>VLOOKUP(O10, '[3]لیست محصولات اردیبهشت ۱۴۰۳'!B:F,5,0)</f>
        <v>150</v>
      </c>
      <c r="T10" s="14">
        <f>VLOOKUP(O10, '[3]لیست محصولات اردیبهشت ۱۴۰۳'!B:G,6,0)</f>
        <v>2100000</v>
      </c>
      <c r="U10" s="15"/>
      <c r="V10" s="16">
        <f t="shared" si="1"/>
        <v>0</v>
      </c>
      <c r="W10" s="12">
        <f t="shared" si="2"/>
        <v>3</v>
      </c>
      <c r="X10" s="14">
        <f t="shared" si="3"/>
        <v>6300000</v>
      </c>
      <c r="Y10" s="17"/>
      <c r="Z10" s="14">
        <f t="shared" si="4"/>
        <v>6300000</v>
      </c>
      <c r="AA10" s="18" t="s">
        <v>114</v>
      </c>
      <c r="AB10" s="13" t="s">
        <v>1404</v>
      </c>
      <c r="AC10" s="19" t="s">
        <v>1405</v>
      </c>
      <c r="AD10" s="20"/>
      <c r="AE10" s="19"/>
      <c r="AF10" s="21"/>
      <c r="AG10" s="22" t="str">
        <f t="shared" si="5"/>
        <v>TRUE</v>
      </c>
      <c r="AH10" s="23" t="str">
        <f t="shared" si="6"/>
        <v>البرز کرج - گوهردشت بلوار رستاخیز پنجم غربی پ ۵ واحد ۷ کافه رستوران دونو - حسام زارع رفیع 09939117838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49">
        <v>8</v>
      </c>
      <c r="H11" s="161">
        <v>272502621786</v>
      </c>
      <c r="I11" s="149" t="s">
        <v>1231</v>
      </c>
      <c r="J11" s="9"/>
      <c r="K11" s="11" t="str">
        <f t="shared" ca="1" si="0"/>
        <v/>
      </c>
      <c r="L11" s="159" t="s">
        <v>563</v>
      </c>
      <c r="M11" s="159" t="s">
        <v>1406</v>
      </c>
      <c r="N11" s="159" t="s">
        <v>1199</v>
      </c>
      <c r="O11" s="9">
        <v>5522.2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750</v>
      </c>
      <c r="T11" s="14">
        <f>VLOOKUP(O11, '[3]لیست محصولات اردیبهشت ۱۴۰۳'!B:G,6,0)</f>
        <v>12450000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12450000</v>
      </c>
      <c r="Y11" s="17"/>
      <c r="Z11" s="14">
        <f t="shared" si="4"/>
        <v>12450000</v>
      </c>
      <c r="AA11" s="151" t="s">
        <v>78</v>
      </c>
      <c r="AB11" s="153" t="s">
        <v>1200</v>
      </c>
      <c r="AC11" s="155" t="s">
        <v>1201</v>
      </c>
      <c r="AD11" s="157" t="s">
        <v>104</v>
      </c>
      <c r="AE11" s="19"/>
      <c r="AF11" s="21"/>
      <c r="AG11" s="22" t="str">
        <f t="shared" si="5"/>
        <v>TRUE</v>
      </c>
      <c r="AH11" s="23" t="str">
        <f t="shared" si="6"/>
        <v>تهران میدان هفت تیر . خ مفتح جنوبی . خ ورکش . نبش کوچه سیاسی پ ۱۷.۷ کافه راب - اشکان رستمی فر 09384346362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49">
        <v>9</v>
      </c>
      <c r="H13" s="161">
        <v>272507489409</v>
      </c>
      <c r="I13" s="149" t="s">
        <v>1231</v>
      </c>
      <c r="J13" s="9"/>
      <c r="K13" s="11" t="str">
        <f t="shared" ca="1" si="0"/>
        <v/>
      </c>
      <c r="L13" s="159" t="s">
        <v>358</v>
      </c>
      <c r="M13" s="159" t="s">
        <v>1407</v>
      </c>
      <c r="N13" s="159"/>
      <c r="O13" s="9">
        <v>5522.1</v>
      </c>
      <c r="P13" s="9">
        <v>1</v>
      </c>
      <c r="Q13" s="13" t="str">
        <f>VLOOKUP(O13, '[3]لیست محصولات اردیبهشت ۱۴۰۳'!B:C,2,0)</f>
        <v>تامارا | Tamara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2600000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2600000</v>
      </c>
      <c r="Y13" s="17"/>
      <c r="Z13" s="14">
        <f t="shared" si="4"/>
        <v>2600000</v>
      </c>
      <c r="AA13" s="151" t="s">
        <v>360</v>
      </c>
      <c r="AB13" s="153" t="s">
        <v>361</v>
      </c>
      <c r="AC13" s="155" t="s">
        <v>362</v>
      </c>
      <c r="AD13" s="157"/>
      <c r="AE13" s="19"/>
      <c r="AF13" s="21"/>
      <c r="AG13" s="22" t="str">
        <f t="shared" si="5"/>
        <v>TRUE</v>
      </c>
      <c r="AH13" s="23" t="str">
        <f t="shared" si="6"/>
        <v>آذربایجان غربی مهاباد - وفایی ، خیابان ایوبیان ، اپارتمان یاس ، واحد ۱۰  - امین محمد امینی 09149796532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0"/>
      <c r="H14" s="162"/>
      <c r="I14" s="150"/>
      <c r="J14" s="9"/>
      <c r="K14" s="11" t="str">
        <f t="shared" ca="1" si="0"/>
        <v/>
      </c>
      <c r="L14" s="160"/>
      <c r="M14" s="160"/>
      <c r="N14" s="160"/>
      <c r="O14" s="9">
        <v>5518.1</v>
      </c>
      <c r="P14" s="9">
        <v>1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2100000</v>
      </c>
      <c r="Y14" s="17"/>
      <c r="Z14" s="14">
        <f t="shared" si="4"/>
        <v>2100000</v>
      </c>
      <c r="AA14" s="152"/>
      <c r="AB14" s="154"/>
      <c r="AC14" s="156"/>
      <c r="AD14" s="158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272507795668</v>
      </c>
      <c r="I15" s="9" t="s">
        <v>1231</v>
      </c>
      <c r="J15" s="9"/>
      <c r="K15" s="11" t="str">
        <f t="shared" ca="1" si="0"/>
        <v/>
      </c>
      <c r="L15" s="12" t="s">
        <v>1408</v>
      </c>
      <c r="M15" s="12" t="s">
        <v>1409</v>
      </c>
      <c r="N15" s="12" t="s">
        <v>1410</v>
      </c>
      <c r="O15" s="9">
        <v>5501.3</v>
      </c>
      <c r="P15" s="9">
        <v>1</v>
      </c>
      <c r="Q15" s="13" t="str">
        <f>VLOOKUP(O15, '[3]لیست محصولات اردیبهشت ۱۴۰۳'!B:C,2,0)</f>
        <v>ورتکس | Vortex</v>
      </c>
      <c r="R15" s="9"/>
      <c r="S15" s="12">
        <f>VLOOKUP(O15, '[3]لیست محصولات اردیبهشت ۱۴۰۳'!B:F,5,0)</f>
        <v>4000</v>
      </c>
      <c r="T15" s="14">
        <f>VLOOKUP(O15, '[3]لیست محصولات اردیبهشت ۱۴۰۳'!B:G,6,0)</f>
        <v>51200000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51200000</v>
      </c>
      <c r="Y15" s="17"/>
      <c r="Z15" s="14">
        <f t="shared" si="4"/>
        <v>51200000</v>
      </c>
      <c r="AA15" s="18" t="s">
        <v>214</v>
      </c>
      <c r="AB15" s="13" t="s">
        <v>1411</v>
      </c>
      <c r="AC15" s="19" t="s">
        <v>1412</v>
      </c>
      <c r="AD15" s="20"/>
      <c r="AE15" s="19"/>
      <c r="AF15" s="21"/>
      <c r="AG15" s="22" t="str">
        <f t="shared" si="5"/>
        <v>TRUE</v>
      </c>
      <c r="AH15" s="23" t="str">
        <f t="shared" si="6"/>
        <v>مازندران سلمانشهر - متل قو -  رستوران هایدا - جمشید قربانی 09332062194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272510254391</v>
      </c>
      <c r="I16" s="9" t="s">
        <v>1231</v>
      </c>
      <c r="J16" s="9"/>
      <c r="K16" s="11" t="str">
        <f t="shared" ca="1" si="0"/>
        <v/>
      </c>
      <c r="L16" s="12" t="s">
        <v>847</v>
      </c>
      <c r="M16" s="12" t="s">
        <v>1413</v>
      </c>
      <c r="N16" s="12"/>
      <c r="O16" s="9">
        <v>3326.2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750</v>
      </c>
      <c r="T16" s="14">
        <f>VLOOKUP(O16, '[3]لیست محصولات اردیبهشت ۱۴۰۳'!B:G,6,0)</f>
        <v>18150000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18150000</v>
      </c>
      <c r="Y16" s="17"/>
      <c r="Z16" s="14">
        <f t="shared" si="4"/>
        <v>18150000</v>
      </c>
      <c r="AA16" s="18" t="s">
        <v>249</v>
      </c>
      <c r="AB16" s="13" t="s">
        <v>1414</v>
      </c>
      <c r="AC16" s="19" t="s">
        <v>1415</v>
      </c>
      <c r="AD16" s="20"/>
      <c r="AE16" s="68" t="s">
        <v>408</v>
      </c>
      <c r="AF16" s="21"/>
      <c r="AG16" s="22" t="str">
        <f t="shared" si="5"/>
        <v>TRUE</v>
      </c>
      <c r="AH16" s="23" t="str">
        <f t="shared" si="6"/>
        <v>اصفهان شاهین شهر - سهراب سپهری فرعی ۲ شرقی مجتمع آسمان پلاک ۶۲ واحد ۲  - شایان فقیهی 09106761037</v>
      </c>
    </row>
    <row r="17" spans="1:34" ht="22.35" customHeight="1">
      <c r="A17" s="7"/>
      <c r="B17" s="7"/>
      <c r="C17" s="7"/>
      <c r="D17" s="7"/>
      <c r="E17" s="7"/>
      <c r="F17" s="8"/>
      <c r="G17" s="149">
        <v>12</v>
      </c>
      <c r="H17" s="161">
        <v>272547074917</v>
      </c>
      <c r="I17" s="149" t="s">
        <v>1382</v>
      </c>
      <c r="J17" s="9"/>
      <c r="K17" s="11" t="str">
        <f t="shared" ca="1" si="0"/>
        <v/>
      </c>
      <c r="L17" s="159" t="s">
        <v>217</v>
      </c>
      <c r="M17" s="159" t="s">
        <v>1416</v>
      </c>
      <c r="N17" s="159" t="s">
        <v>1417</v>
      </c>
      <c r="O17" s="9">
        <v>5501.1</v>
      </c>
      <c r="P17" s="9">
        <v>1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2100000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2100000</v>
      </c>
      <c r="Y17" s="17"/>
      <c r="Z17" s="14">
        <f t="shared" si="4"/>
        <v>2100000</v>
      </c>
      <c r="AA17" s="151" t="s">
        <v>78</v>
      </c>
      <c r="AB17" s="153" t="s">
        <v>1418</v>
      </c>
      <c r="AC17" s="155" t="s">
        <v>1419</v>
      </c>
      <c r="AD17" s="157" t="s">
        <v>104</v>
      </c>
      <c r="AE17" s="19"/>
      <c r="AF17" s="21"/>
      <c r="AG17" s="22" t="str">
        <f t="shared" si="5"/>
        <v>TRUE</v>
      </c>
      <c r="AH17" s="23" t="str">
        <f t="shared" si="6"/>
        <v>تهران سهروردی خیابان هویزه خیابان یوسفیبالاتر از کوچه مبینی پلاک ۱۰ زنگ۱ کافه یانا - امیرحسین رجبی 09227143091</v>
      </c>
    </row>
    <row r="18" spans="1:34" ht="22.35" customHeight="1">
      <c r="A18" s="7"/>
      <c r="B18" s="7"/>
      <c r="C18" s="7"/>
      <c r="D18" s="7"/>
      <c r="E18" s="7"/>
      <c r="F18" s="8"/>
      <c r="G18" s="150"/>
      <c r="H18" s="162"/>
      <c r="I18" s="150"/>
      <c r="J18" s="9"/>
      <c r="K18" s="11" t="str">
        <f t="shared" ca="1" si="0"/>
        <v/>
      </c>
      <c r="L18" s="160"/>
      <c r="M18" s="160"/>
      <c r="N18" s="160"/>
      <c r="O18" s="9">
        <v>5522.1</v>
      </c>
      <c r="P18" s="9">
        <v>1</v>
      </c>
      <c r="Q18" s="13" t="str">
        <f>VLOOKUP(O18, '[3]لیست محصولات اردیبهشت ۱۴۰۳'!B:C,2,0)</f>
        <v>تامارا | Tamara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2600000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2600000</v>
      </c>
      <c r="Y18" s="17"/>
      <c r="Z18" s="14">
        <f t="shared" si="4"/>
        <v>2600000</v>
      </c>
      <c r="AA18" s="152"/>
      <c r="AB18" s="154"/>
      <c r="AC18" s="156"/>
      <c r="AD18" s="158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49">
        <v>13</v>
      </c>
      <c r="H19" s="161">
        <v>272550277491</v>
      </c>
      <c r="I19" s="149" t="s">
        <v>1382</v>
      </c>
      <c r="J19" s="9"/>
      <c r="K19" s="11" t="str">
        <f t="shared" ca="1" si="0"/>
        <v/>
      </c>
      <c r="L19" s="159" t="s">
        <v>1420</v>
      </c>
      <c r="M19" s="159" t="s">
        <v>273</v>
      </c>
      <c r="N19" s="159" t="s">
        <v>274</v>
      </c>
      <c r="O19" s="9">
        <v>5501.2</v>
      </c>
      <c r="P19" s="9">
        <v>4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1"/>
        <v>0</v>
      </c>
      <c r="W19" s="12">
        <f t="shared" si="2"/>
        <v>4</v>
      </c>
      <c r="X19" s="14">
        <f t="shared" si="3"/>
        <v>39600000</v>
      </c>
      <c r="Y19" s="17"/>
      <c r="Z19" s="14">
        <f t="shared" si="4"/>
        <v>39600000</v>
      </c>
      <c r="AA19" s="151" t="s">
        <v>90</v>
      </c>
      <c r="AB19" s="153" t="s">
        <v>275</v>
      </c>
      <c r="AC19" s="155" t="s">
        <v>276</v>
      </c>
      <c r="AD19" s="157"/>
      <c r="AE19" s="19"/>
      <c r="AF19" s="21"/>
      <c r="AG19" s="22" t="str">
        <f t="shared" si="5"/>
        <v>TRUE</v>
      </c>
      <c r="AH19" s="23" t="str">
        <f t="shared" si="6"/>
        <v>گیلان لاهیجان - خیابان حشمت رو به رو ورزشگاه شهدا ما بین حشمت ۶ و ۸ کافه کیوباکس - میرپوریا سید حاتمی 09194153151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0"/>
      <c r="H20" s="162"/>
      <c r="I20" s="150"/>
      <c r="J20" s="9"/>
      <c r="K20" s="11" t="str">
        <f t="shared" ca="1" si="0"/>
        <v/>
      </c>
      <c r="L20" s="160"/>
      <c r="M20" s="160"/>
      <c r="N20" s="160"/>
      <c r="O20" s="9">
        <v>5511.22</v>
      </c>
      <c r="P20" s="9">
        <v>3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13350000</v>
      </c>
      <c r="U20" s="15"/>
      <c r="V20" s="16">
        <f t="shared" si="1"/>
        <v>0</v>
      </c>
      <c r="W20" s="12">
        <f t="shared" si="2"/>
        <v>3</v>
      </c>
      <c r="X20" s="14">
        <f t="shared" si="3"/>
        <v>40050000</v>
      </c>
      <c r="Y20" s="17"/>
      <c r="Z20" s="14">
        <f t="shared" si="4"/>
        <v>40050000</v>
      </c>
      <c r="AA20" s="152"/>
      <c r="AB20" s="154"/>
      <c r="AC20" s="156"/>
      <c r="AD20" s="158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7">
        <v>14</v>
      </c>
      <c r="H21" s="169"/>
      <c r="I21" s="167" t="s">
        <v>1382</v>
      </c>
      <c r="J21" s="9"/>
      <c r="K21" s="11" t="str">
        <f t="shared" ca="1" si="0"/>
        <v/>
      </c>
      <c r="L21" s="159" t="s">
        <v>203</v>
      </c>
      <c r="M21" s="159"/>
      <c r="N21" s="159" t="s">
        <v>205</v>
      </c>
      <c r="O21" s="9">
        <v>5518.3</v>
      </c>
      <c r="P21" s="9">
        <v>8</v>
      </c>
      <c r="Q21" s="13" t="str">
        <f>VLOOKUP(O21, '[3]لیست محصولات اردیبهشت ۱۴۰۳'!B:C,2,0)</f>
        <v>هوآنکایو | Peru Huancayo</v>
      </c>
      <c r="R21" s="9"/>
      <c r="S21" s="12">
        <f>VLOOKUP(O21, '[3]لیست محصولات اردیبهشت ۱۴۰۳'!B:F,5,0)</f>
        <v>4000</v>
      </c>
      <c r="T21" s="14">
        <f>VLOOKUP(O21, '[3]لیست محصولات اردیبهشت ۱۴۰۳'!B:G,6,0)</f>
        <v>51600000</v>
      </c>
      <c r="U21" s="15"/>
      <c r="V21" s="16">
        <f t="shared" si="1"/>
        <v>0</v>
      </c>
      <c r="W21" s="12">
        <f t="shared" si="2"/>
        <v>8</v>
      </c>
      <c r="X21" s="14">
        <f t="shared" si="3"/>
        <v>412800000</v>
      </c>
      <c r="Y21" s="17"/>
      <c r="Z21" s="14">
        <f t="shared" si="4"/>
        <v>412800000</v>
      </c>
      <c r="AA21" s="151" t="s">
        <v>114</v>
      </c>
      <c r="AB21" s="153" t="s">
        <v>70</v>
      </c>
      <c r="AC21" s="155" t="s">
        <v>207</v>
      </c>
      <c r="AD21" s="157"/>
      <c r="AE21" s="19"/>
      <c r="AF21" s="21"/>
      <c r="AG21" s="22" t="str">
        <f t="shared" si="5"/>
        <v>TRUE</v>
      </c>
      <c r="AH21" s="23" t="str">
        <f t="shared" si="6"/>
        <v>البرز - کافه دارچین - کیاوش  09368962774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73"/>
      <c r="H22" s="179"/>
      <c r="I22" s="173"/>
      <c r="J22" s="9"/>
      <c r="K22" s="11" t="str">
        <f t="shared" ca="1" si="0"/>
        <v/>
      </c>
      <c r="L22" s="178"/>
      <c r="M22" s="178"/>
      <c r="N22" s="178"/>
      <c r="O22" s="9">
        <v>5522.2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750</v>
      </c>
      <c r="T22" s="14">
        <f>VLOOKUP(O22, '[3]لیست محصولات اردیبهشت ۱۴۰۳'!B:G,6,0)</f>
        <v>12450000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12450000</v>
      </c>
      <c r="Y22" s="17"/>
      <c r="Z22" s="14">
        <f t="shared" si="4"/>
        <v>12450000</v>
      </c>
      <c r="AA22" s="177"/>
      <c r="AB22" s="176"/>
      <c r="AC22" s="175"/>
      <c r="AD22" s="174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73"/>
      <c r="H23" s="179"/>
      <c r="I23" s="173"/>
      <c r="J23" s="9"/>
      <c r="K23" s="11" t="str">
        <f t="shared" ca="1" si="0"/>
        <v/>
      </c>
      <c r="L23" s="178"/>
      <c r="M23" s="178"/>
      <c r="N23" s="178"/>
      <c r="O23" s="9">
        <v>5518.1</v>
      </c>
      <c r="P23" s="9">
        <v>10</v>
      </c>
      <c r="Q23" s="13" t="str">
        <f>VLOOKUP(O23, '[3]لیست محصولات اردیبهشت ۱۴۰۳'!B:C,2,0)</f>
        <v>هوآنکایو | Peru Huancayo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2100000</v>
      </c>
      <c r="U23" s="15"/>
      <c r="V23" s="16">
        <f t="shared" si="1"/>
        <v>0</v>
      </c>
      <c r="W23" s="12">
        <f t="shared" si="2"/>
        <v>10</v>
      </c>
      <c r="X23" s="14">
        <f t="shared" si="3"/>
        <v>21000000</v>
      </c>
      <c r="Y23" s="17"/>
      <c r="Z23" s="14">
        <f t="shared" si="4"/>
        <v>21000000</v>
      </c>
      <c r="AA23" s="177"/>
      <c r="AB23" s="176"/>
      <c r="AC23" s="175"/>
      <c r="AD23" s="17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8"/>
      <c r="H24" s="170"/>
      <c r="I24" s="168"/>
      <c r="J24" s="9"/>
      <c r="K24" s="11" t="str">
        <f t="shared" ca="1" si="0"/>
        <v/>
      </c>
      <c r="L24" s="160"/>
      <c r="M24" s="160"/>
      <c r="N24" s="160"/>
      <c r="O24" s="9">
        <v>5522.1</v>
      </c>
      <c r="P24" s="9">
        <v>10</v>
      </c>
      <c r="Q24" s="13" t="str">
        <f>VLOOKUP(O24, '[3]لیست محصولات اردیبهشت ۱۴۰۳'!B:C,2,0)</f>
        <v>تامارا | Tamara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2600000</v>
      </c>
      <c r="U24" s="15"/>
      <c r="V24" s="16">
        <f t="shared" si="1"/>
        <v>0</v>
      </c>
      <c r="W24" s="12">
        <f t="shared" si="2"/>
        <v>10</v>
      </c>
      <c r="X24" s="14">
        <f t="shared" si="3"/>
        <v>26000000</v>
      </c>
      <c r="Y24" s="17"/>
      <c r="Z24" s="14">
        <f t="shared" si="4"/>
        <v>26000000</v>
      </c>
      <c r="AA24" s="152"/>
      <c r="AB24" s="154"/>
      <c r="AC24" s="156"/>
      <c r="AD24" s="158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49">
        <v>15</v>
      </c>
      <c r="H25" s="161">
        <v>272550855450</v>
      </c>
      <c r="I25" s="149" t="s">
        <v>1382</v>
      </c>
      <c r="J25" s="9"/>
      <c r="K25" s="11" t="str">
        <f t="shared" ca="1" si="0"/>
        <v/>
      </c>
      <c r="L25" s="159" t="s">
        <v>1260</v>
      </c>
      <c r="M25" s="159" t="s">
        <v>1421</v>
      </c>
      <c r="N25" s="159"/>
      <c r="O25" s="9">
        <v>5518.1</v>
      </c>
      <c r="P25" s="9">
        <v>2</v>
      </c>
      <c r="Q25" s="13" t="str">
        <f>VLOOKUP(O25, '[3]لیست محصولات اردیبهشت ۱۴۰۳'!B:C,2,0)</f>
        <v>هوآنکایو | Peru Huancayo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2100000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4200000</v>
      </c>
      <c r="Y25" s="17"/>
      <c r="Z25" s="14">
        <f t="shared" si="4"/>
        <v>4200000</v>
      </c>
      <c r="AA25" s="151" t="s">
        <v>78</v>
      </c>
      <c r="AB25" s="153" t="s">
        <v>1422</v>
      </c>
      <c r="AC25" s="155" t="s">
        <v>1423</v>
      </c>
      <c r="AD25" s="157" t="s">
        <v>104</v>
      </c>
      <c r="AE25" s="19"/>
      <c r="AF25" s="21"/>
      <c r="AG25" s="22" t="str">
        <f t="shared" si="5"/>
        <v>TRUE</v>
      </c>
      <c r="AH25" s="23" t="str">
        <f t="shared" si="6"/>
        <v>تهران شهرک غرب بلوار دریا خیابان شفق ساختمان مروارید ورودی Cطبقه سوم واحد 22  - بهمن یاسینی 09121229725</v>
      </c>
    </row>
    <row r="26" spans="1:34" ht="22.35" customHeight="1">
      <c r="A26" s="7"/>
      <c r="B26" s="7"/>
      <c r="C26" s="7"/>
      <c r="D26" s="7"/>
      <c r="E26" s="7"/>
      <c r="F26" s="8"/>
      <c r="G26" s="150"/>
      <c r="H26" s="162"/>
      <c r="I26" s="150"/>
      <c r="J26" s="9"/>
      <c r="K26" s="11" t="str">
        <f t="shared" ca="1" si="0"/>
        <v/>
      </c>
      <c r="L26" s="160"/>
      <c r="M26" s="160"/>
      <c r="N26" s="160"/>
      <c r="O26" s="9">
        <v>5501.1</v>
      </c>
      <c r="P26" s="9">
        <v>2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2100000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4200000</v>
      </c>
      <c r="Y26" s="17"/>
      <c r="Z26" s="14">
        <f t="shared" si="4"/>
        <v>4200000</v>
      </c>
      <c r="AA26" s="152"/>
      <c r="AB26" s="154"/>
      <c r="AC26" s="156"/>
      <c r="AD26" s="15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16</v>
      </c>
      <c r="H27" s="10">
        <v>272551878321</v>
      </c>
      <c r="I27" s="9" t="s">
        <v>1382</v>
      </c>
      <c r="J27" s="9"/>
      <c r="K27" s="11" t="str">
        <f t="shared" ca="1" si="0"/>
        <v/>
      </c>
      <c r="L27" s="12" t="s">
        <v>1424</v>
      </c>
      <c r="M27" s="12" t="s">
        <v>1425</v>
      </c>
      <c r="N27" s="12" t="s">
        <v>1426</v>
      </c>
      <c r="O27" s="9">
        <v>5518.3</v>
      </c>
      <c r="P27" s="9">
        <v>1</v>
      </c>
      <c r="Q27" s="13" t="str">
        <f>VLOOKUP(O27, '[3]لیست محصولات اردیبهشت ۱۴۰۳'!B:C,2,0)</f>
        <v>هوآنکایو | Peru Huancayo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51600000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51600000</v>
      </c>
      <c r="Y27" s="17"/>
      <c r="Z27" s="14">
        <f t="shared" si="4"/>
        <v>51600000</v>
      </c>
      <c r="AA27" s="18" t="s">
        <v>214</v>
      </c>
      <c r="AB27" s="13" t="s">
        <v>1427</v>
      </c>
      <c r="AC27" s="19" t="s">
        <v>1428</v>
      </c>
      <c r="AD27" s="20"/>
      <c r="AE27" s="19"/>
      <c r="AF27" s="21"/>
      <c r="AG27" s="22" t="str">
        <f t="shared" si="5"/>
        <v>TRUE</v>
      </c>
      <c r="AH27" s="23" t="str">
        <f t="shared" si="6"/>
        <v>مازندران بهشهر - یابان فرودگاه سمت راست کوچه اول (کوی خرم) داخل کوچه پلاک ۱۱ (سمت چپ درب سوم) کافه پَر - کوهر پروانیا 09112577697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7">
        <v>17</v>
      </c>
      <c r="H28" s="169"/>
      <c r="I28" s="167" t="s">
        <v>1382</v>
      </c>
      <c r="J28" s="9"/>
      <c r="K28" s="11" t="str">
        <f t="shared" ca="1" si="0"/>
        <v/>
      </c>
      <c r="L28" s="159" t="s">
        <v>139</v>
      </c>
      <c r="M28" s="159" t="s">
        <v>180</v>
      </c>
      <c r="N28" s="159" t="s">
        <v>181</v>
      </c>
      <c r="O28" s="9">
        <v>5511.3</v>
      </c>
      <c r="P28" s="9">
        <v>8</v>
      </c>
      <c r="Q28" s="13" t="str">
        <f>VLOOKUP(O28, '[3]لیست محصولات اردیبهشت ۱۴۰۳'!B:C,2,0)</f>
        <v>هامبلا | Hambella</v>
      </c>
      <c r="R28" s="9"/>
      <c r="S28" s="12">
        <f>VLOOKUP(O28, '[3]لیست محصولات اردیبهشت ۱۴۰۳'!B:F,5,0)</f>
        <v>4000</v>
      </c>
      <c r="T28" s="14">
        <f>VLOOKUP(O28, '[3]لیست محصولات اردیبهشت ۱۴۰۳'!B:G,6,0)</f>
        <v>69600000</v>
      </c>
      <c r="U28" s="15"/>
      <c r="V28" s="16">
        <f t="shared" si="1"/>
        <v>0</v>
      </c>
      <c r="W28" s="12">
        <f t="shared" si="2"/>
        <v>8</v>
      </c>
      <c r="X28" s="14">
        <f t="shared" si="3"/>
        <v>556800000</v>
      </c>
      <c r="Y28" s="17"/>
      <c r="Z28" s="14">
        <f t="shared" si="4"/>
        <v>556800000</v>
      </c>
      <c r="AA28" s="151" t="s">
        <v>78</v>
      </c>
      <c r="AB28" s="153" t="s">
        <v>70</v>
      </c>
      <c r="AC28" s="155" t="s">
        <v>227</v>
      </c>
      <c r="AD28" s="157"/>
      <c r="AE28" s="19"/>
      <c r="AF28" s="21"/>
      <c r="AG28" s="22" t="str">
        <f t="shared" si="5"/>
        <v>TRUE</v>
      </c>
      <c r="AH28" s="23" t="str">
        <f t="shared" si="6"/>
        <v>تهران - ویکافه - محمدرضا دلجو 09051534303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73"/>
      <c r="H29" s="179"/>
      <c r="I29" s="173"/>
      <c r="J29" s="9"/>
      <c r="K29" s="11" t="str">
        <f t="shared" ca="1" si="0"/>
        <v/>
      </c>
      <c r="L29" s="178"/>
      <c r="M29" s="178"/>
      <c r="N29" s="178"/>
      <c r="O29" s="9">
        <v>5511.1</v>
      </c>
      <c r="P29" s="9">
        <v>12</v>
      </c>
      <c r="Q29" s="13" t="str">
        <f>VLOOKUP(O29, '[3]لیست محصولات اردیبهشت ۱۴۰۳'!B:C,2,0)</f>
        <v>هامبلا | Hambella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2800000</v>
      </c>
      <c r="U29" s="15"/>
      <c r="V29" s="16">
        <f t="shared" si="1"/>
        <v>0</v>
      </c>
      <c r="W29" s="12">
        <f t="shared" si="2"/>
        <v>12</v>
      </c>
      <c r="X29" s="14">
        <f t="shared" si="3"/>
        <v>33600000</v>
      </c>
      <c r="Y29" s="17"/>
      <c r="Z29" s="14">
        <f t="shared" si="4"/>
        <v>33600000</v>
      </c>
      <c r="AA29" s="177"/>
      <c r="AB29" s="176"/>
      <c r="AC29" s="175"/>
      <c r="AD29" s="174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8"/>
      <c r="H30" s="170"/>
      <c r="I30" s="168"/>
      <c r="J30" s="9"/>
      <c r="K30" s="11" t="str">
        <f t="shared" ca="1" si="0"/>
        <v/>
      </c>
      <c r="L30" s="160"/>
      <c r="M30" s="160"/>
      <c r="N30" s="160"/>
      <c r="O30" s="9">
        <v>5522.1</v>
      </c>
      <c r="P30" s="9">
        <v>8</v>
      </c>
      <c r="Q30" s="13" t="str">
        <f>VLOOKUP(O30, '[3]لیست محصولات اردیبهشت ۱۴۰۳'!B:C,2,0)</f>
        <v>تامارا | Tamara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2600000</v>
      </c>
      <c r="U30" s="15"/>
      <c r="V30" s="16">
        <f t="shared" si="1"/>
        <v>0</v>
      </c>
      <c r="W30" s="12">
        <f t="shared" si="2"/>
        <v>8</v>
      </c>
      <c r="X30" s="14">
        <f t="shared" si="3"/>
        <v>20800000</v>
      </c>
      <c r="Y30" s="17"/>
      <c r="Z30" s="14">
        <f t="shared" si="4"/>
        <v>20800000</v>
      </c>
      <c r="AA30" s="152"/>
      <c r="AB30" s="154"/>
      <c r="AC30" s="156"/>
      <c r="AD30" s="158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18</v>
      </c>
      <c r="H31" s="10">
        <v>272552475744</v>
      </c>
      <c r="I31" s="9" t="s">
        <v>1382</v>
      </c>
      <c r="J31" s="9"/>
      <c r="K31" s="11" t="str">
        <f t="shared" ca="1" si="0"/>
        <v/>
      </c>
      <c r="L31" s="12" t="s">
        <v>286</v>
      </c>
      <c r="M31" s="12" t="s">
        <v>1429</v>
      </c>
      <c r="N31" s="12" t="s">
        <v>299</v>
      </c>
      <c r="O31" s="9">
        <v>5501.2</v>
      </c>
      <c r="P31" s="9">
        <v>4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9900000</v>
      </c>
      <c r="U31" s="15"/>
      <c r="V31" s="16">
        <f t="shared" si="1"/>
        <v>0</v>
      </c>
      <c r="W31" s="12">
        <f t="shared" si="2"/>
        <v>4</v>
      </c>
      <c r="X31" s="14">
        <f t="shared" si="3"/>
        <v>39600000</v>
      </c>
      <c r="Y31" s="17"/>
      <c r="Z31" s="14">
        <f t="shared" si="4"/>
        <v>39600000</v>
      </c>
      <c r="AA31" s="18" t="s">
        <v>249</v>
      </c>
      <c r="AB31" s="13" t="s">
        <v>300</v>
      </c>
      <c r="AC31" s="19" t="s">
        <v>301</v>
      </c>
      <c r="AD31" s="20"/>
      <c r="AE31" s="68" t="s">
        <v>382</v>
      </c>
      <c r="AF31" s="21"/>
      <c r="AG31" s="22" t="str">
        <f t="shared" si="5"/>
        <v>TRUE</v>
      </c>
      <c r="AH31" s="23" t="str">
        <f t="shared" si="6"/>
        <v>اصفهان کاشان - خیابان جانبازان نرسیده به میدان ۱۲ فروردین کافه ریبار - علیرضا امانتی کاشانی 09386353223</v>
      </c>
    </row>
    <row r="32" spans="1:34" ht="22.35" customHeight="1">
      <c r="A32" s="7"/>
      <c r="B32" s="7"/>
      <c r="C32" s="7"/>
      <c r="D32" s="7"/>
      <c r="E32" s="7"/>
      <c r="F32" s="8"/>
      <c r="G32" s="149">
        <v>19</v>
      </c>
      <c r="H32" s="161">
        <v>272554684951</v>
      </c>
      <c r="I32" s="149" t="s">
        <v>1382</v>
      </c>
      <c r="J32" s="9"/>
      <c r="K32" s="11" t="str">
        <f t="shared" ca="1" si="0"/>
        <v/>
      </c>
      <c r="L32" s="159" t="s">
        <v>363</v>
      </c>
      <c r="M32" s="159" t="s">
        <v>1430</v>
      </c>
      <c r="N32" s="159" t="s">
        <v>1431</v>
      </c>
      <c r="O32" s="9">
        <v>5522.1</v>
      </c>
      <c r="P32" s="9">
        <v>2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5200000</v>
      </c>
      <c r="Y32" s="17"/>
      <c r="Z32" s="14">
        <f t="shared" si="4"/>
        <v>5200000</v>
      </c>
      <c r="AA32" s="151" t="s">
        <v>90</v>
      </c>
      <c r="AB32" s="153" t="s">
        <v>1432</v>
      </c>
      <c r="AC32" s="155" t="s">
        <v>1433</v>
      </c>
      <c r="AD32" s="157"/>
      <c r="AE32" s="19"/>
      <c r="AF32" s="21"/>
      <c r="AG32" s="22" t="str">
        <f t="shared" si="5"/>
        <v>TRUE</v>
      </c>
      <c r="AH32" s="23" t="str">
        <f t="shared" si="6"/>
        <v>گیلان لاهیجان - میدان جانبازان-خیابان سبحان-سبحان1-اولین درب سمت راست کافه کا - میلاد گل بنفش 09120464607</v>
      </c>
    </row>
    <row r="33" spans="1:34" ht="22.35" customHeight="1">
      <c r="A33" s="7"/>
      <c r="B33" s="7"/>
      <c r="C33" s="7"/>
      <c r="D33" s="7"/>
      <c r="E33" s="7"/>
      <c r="F33" s="8"/>
      <c r="G33" s="180"/>
      <c r="H33" s="181"/>
      <c r="I33" s="180"/>
      <c r="J33" s="9"/>
      <c r="K33" s="11" t="str">
        <f t="shared" ca="1" si="0"/>
        <v/>
      </c>
      <c r="L33" s="178"/>
      <c r="M33" s="178"/>
      <c r="N33" s="178"/>
      <c r="O33" s="9">
        <v>5511.11</v>
      </c>
      <c r="P33" s="9">
        <v>2</v>
      </c>
      <c r="Q33" s="69" t="str">
        <f>VLOOKUP(O33, '[3]لیست محصولات اردیبهشت ۱۴۰۳'!B:C,2,0)</f>
        <v>هامبلا(رست دمی) | Hambella( Filter Roast)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2800000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5600000</v>
      </c>
      <c r="Y33" s="17"/>
      <c r="Z33" s="14">
        <f t="shared" si="4"/>
        <v>5600000</v>
      </c>
      <c r="AA33" s="177"/>
      <c r="AB33" s="176"/>
      <c r="AC33" s="175"/>
      <c r="AD33" s="174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50"/>
      <c r="H34" s="162"/>
      <c r="I34" s="150"/>
      <c r="J34" s="9"/>
      <c r="K34" s="11" t="str">
        <f t="shared" ca="1" si="0"/>
        <v/>
      </c>
      <c r="L34" s="160"/>
      <c r="M34" s="160"/>
      <c r="N34" s="160"/>
      <c r="O34" s="9">
        <v>3326.1</v>
      </c>
      <c r="P34" s="9">
        <v>2</v>
      </c>
      <c r="Q34" s="13" t="str">
        <f>VLOOKUP(O34, '[3]لیست محصولات اردیبهشت ۱۴۰۳'!B:C,2,0)</f>
        <v>میاگروس | Milagros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3750000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7500000</v>
      </c>
      <c r="Y34" s="17"/>
      <c r="Z34" s="14">
        <f t="shared" si="4"/>
        <v>7500000</v>
      </c>
      <c r="AA34" s="152"/>
      <c r="AB34" s="154"/>
      <c r="AC34" s="156"/>
      <c r="AD34" s="158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20</v>
      </c>
      <c r="H35" s="10">
        <v>272557919115</v>
      </c>
      <c r="I35" s="9" t="s">
        <v>1382</v>
      </c>
      <c r="J35" s="9"/>
      <c r="K35" s="11" t="str">
        <f t="shared" ca="1" si="0"/>
        <v/>
      </c>
      <c r="L35" s="12" t="s">
        <v>1434</v>
      </c>
      <c r="M35" s="12" t="s">
        <v>1435</v>
      </c>
      <c r="N35" s="12"/>
      <c r="O35" s="9">
        <v>5518.2</v>
      </c>
      <c r="P35" s="9">
        <v>1</v>
      </c>
      <c r="Q35" s="13" t="str">
        <f>VLOOKUP(O35, '[3]لیست محصولات اردیبهشت ۱۴۰۳'!B:C,2,0)</f>
        <v>هوآنکایو | Peru Huancayo</v>
      </c>
      <c r="R35" s="9"/>
      <c r="S35" s="12">
        <f>VLOOKUP(O35, '[3]لیست محصولات اردیبهشت ۱۴۰۳'!B:F,5,0)</f>
        <v>750</v>
      </c>
      <c r="T35" s="14">
        <f>VLOOKUP(O35, '[3]لیست محصولات اردیبهشت ۱۴۰۳'!B:G,6,0)</f>
        <v>10000000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10000000</v>
      </c>
      <c r="Y35" s="17"/>
      <c r="Z35" s="14">
        <f t="shared" si="4"/>
        <v>10000000</v>
      </c>
      <c r="AA35" s="18" t="s">
        <v>78</v>
      </c>
      <c r="AB35" s="13" t="s">
        <v>1436</v>
      </c>
      <c r="AC35" s="19" t="s">
        <v>1437</v>
      </c>
      <c r="AD35" s="20" t="s">
        <v>104</v>
      </c>
      <c r="AE35" s="68" t="s">
        <v>1438</v>
      </c>
      <c r="AF35" s="21"/>
      <c r="AG35" s="22" t="str">
        <f t="shared" si="5"/>
        <v>TRUE</v>
      </c>
      <c r="AH35" s="23" t="str">
        <f t="shared" si="6"/>
        <v>تهران خیابان دولت - خیابان اصغر نعمتی- خیابان اخوان ثالث- کوچه صدف- کوچه مؤید- پلاک ۱۶- واحد ۲  - فاطمه غفاری 09125127336</v>
      </c>
    </row>
    <row r="36" spans="1:34" ht="22.35" customHeight="1">
      <c r="A36" s="7"/>
      <c r="B36" s="7"/>
      <c r="C36" s="7"/>
      <c r="D36" s="7"/>
      <c r="E36" s="7"/>
      <c r="F36" s="8"/>
      <c r="G36" s="167">
        <v>21</v>
      </c>
      <c r="H36" s="169" t="s">
        <v>1456</v>
      </c>
      <c r="I36" s="167" t="s">
        <v>1382</v>
      </c>
      <c r="J36" s="9"/>
      <c r="K36" s="11" t="str">
        <f t="shared" ca="1" si="0"/>
        <v/>
      </c>
      <c r="L36" s="159" t="s">
        <v>1439</v>
      </c>
      <c r="M36" s="159" t="s">
        <v>1440</v>
      </c>
      <c r="N36" s="159" t="s">
        <v>1441</v>
      </c>
      <c r="O36" s="9">
        <v>5501.2</v>
      </c>
      <c r="P36" s="9">
        <v>10</v>
      </c>
      <c r="Q36" s="13" t="str">
        <f>VLOOKUP(O36, '[3]لیست محصولات اردیبهشت ۱۴۰۳'!B:C,2,0)</f>
        <v>ورتکس | Vortex</v>
      </c>
      <c r="R36" s="9"/>
      <c r="S36" s="12">
        <f>VLOOKUP(O36, '[3]لیست محصولات اردیبهشت ۱۴۰۳'!B:F,5,0)</f>
        <v>750</v>
      </c>
      <c r="T36" s="14">
        <f>VLOOKUP(O36, '[3]لیست محصولات اردیبهشت ۱۴۰۳'!B:G,6,0)</f>
        <v>9900000</v>
      </c>
      <c r="U36" s="15"/>
      <c r="V36" s="16">
        <f t="shared" si="1"/>
        <v>0</v>
      </c>
      <c r="W36" s="12">
        <f t="shared" si="2"/>
        <v>10</v>
      </c>
      <c r="X36" s="14">
        <f t="shared" si="3"/>
        <v>99000000</v>
      </c>
      <c r="Y36" s="17"/>
      <c r="Z36" s="14">
        <f t="shared" si="4"/>
        <v>99000000</v>
      </c>
      <c r="AA36" s="151" t="s">
        <v>774</v>
      </c>
      <c r="AB36" s="153" t="s">
        <v>1442</v>
      </c>
      <c r="AC36" s="155" t="s">
        <v>1443</v>
      </c>
      <c r="AD36" s="157"/>
      <c r="AE36" s="182" t="s">
        <v>1444</v>
      </c>
      <c r="AF36" s="21"/>
      <c r="AG36" s="22" t="str">
        <f t="shared" si="5"/>
        <v>TRUE</v>
      </c>
      <c r="AH36" s="23" t="str">
        <f t="shared" si="6"/>
        <v>کردستان سنندج - میدان سنه دژ - خیابان ۱۲ اردیبهشت - به سمت هنرستان شهریار نمکی کافه گاه - پیمان ناصری 09386186006</v>
      </c>
    </row>
    <row r="37" spans="1:34" ht="22.35" customHeight="1">
      <c r="A37" s="7"/>
      <c r="B37" s="7"/>
      <c r="C37" s="7"/>
      <c r="D37" s="7"/>
      <c r="E37" s="7"/>
      <c r="F37" s="8"/>
      <c r="G37" s="173"/>
      <c r="H37" s="179"/>
      <c r="I37" s="173"/>
      <c r="J37" s="9"/>
      <c r="K37" s="11" t="str">
        <f t="shared" ca="1" si="0"/>
        <v/>
      </c>
      <c r="L37" s="178"/>
      <c r="M37" s="178"/>
      <c r="N37" s="178"/>
      <c r="O37" s="9">
        <v>5511.2</v>
      </c>
      <c r="P37" s="9">
        <v>4</v>
      </c>
      <c r="Q37" s="13" t="str">
        <f>VLOOKUP(O37, '[3]لیست محصولات اردیبهشت ۱۴۰۳'!B:C,2,0)</f>
        <v>هامبلا | Hambella</v>
      </c>
      <c r="R37" s="9"/>
      <c r="S37" s="12">
        <f>VLOOKUP(O37, '[3]لیست محصولات اردیبهشت ۱۴۰۳'!B:F,5,0)</f>
        <v>750</v>
      </c>
      <c r="T37" s="14">
        <f>VLOOKUP(O37, '[3]لیست محصولات اردیبهشت ۱۴۰۳'!B:G,6,0)</f>
        <v>13350000</v>
      </c>
      <c r="U37" s="15"/>
      <c r="V37" s="16">
        <f t="shared" si="1"/>
        <v>0</v>
      </c>
      <c r="W37" s="12">
        <f t="shared" si="2"/>
        <v>4</v>
      </c>
      <c r="X37" s="14">
        <f t="shared" si="3"/>
        <v>53400000</v>
      </c>
      <c r="Y37" s="17"/>
      <c r="Z37" s="14">
        <f t="shared" si="4"/>
        <v>53400000</v>
      </c>
      <c r="AA37" s="177"/>
      <c r="AB37" s="176"/>
      <c r="AC37" s="175"/>
      <c r="AD37" s="174"/>
      <c r="AE37" s="2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73"/>
      <c r="H38" s="179"/>
      <c r="I38" s="173"/>
      <c r="J38" s="9"/>
      <c r="K38" s="11" t="str">
        <f t="shared" ca="1" si="0"/>
        <v/>
      </c>
      <c r="L38" s="178"/>
      <c r="M38" s="178"/>
      <c r="N38" s="178"/>
      <c r="O38" s="9">
        <v>5522.2</v>
      </c>
      <c r="P38" s="9">
        <v>4</v>
      </c>
      <c r="Q38" s="13" t="str">
        <f>VLOOKUP(O38, '[3]لیست محصولات اردیبهشت ۱۴۰۳'!B:C,2,0)</f>
        <v>تامارا | Tamara</v>
      </c>
      <c r="R38" s="9"/>
      <c r="S38" s="12">
        <f>VLOOKUP(O38, '[3]لیست محصولات اردیبهشت ۱۴۰۳'!B:F,5,0)</f>
        <v>750</v>
      </c>
      <c r="T38" s="14">
        <f>VLOOKUP(O38, '[3]لیست محصولات اردیبهشت ۱۴۰۳'!B:G,6,0)</f>
        <v>12450000</v>
      </c>
      <c r="U38" s="15"/>
      <c r="V38" s="16">
        <f t="shared" si="1"/>
        <v>0</v>
      </c>
      <c r="W38" s="12">
        <f t="shared" si="2"/>
        <v>4</v>
      </c>
      <c r="X38" s="14">
        <f t="shared" si="3"/>
        <v>49800000</v>
      </c>
      <c r="Y38" s="17"/>
      <c r="Z38" s="14">
        <f t="shared" si="4"/>
        <v>49800000</v>
      </c>
      <c r="AA38" s="177"/>
      <c r="AB38" s="176"/>
      <c r="AC38" s="175"/>
      <c r="AD38" s="174"/>
      <c r="AE38" s="112" t="s">
        <v>1445</v>
      </c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73"/>
      <c r="H39" s="179"/>
      <c r="I39" s="173"/>
      <c r="J39" s="9"/>
      <c r="K39" s="11" t="str">
        <f t="shared" ca="1" si="0"/>
        <v/>
      </c>
      <c r="L39" s="178"/>
      <c r="M39" s="178"/>
      <c r="N39" s="178"/>
      <c r="O39" s="9">
        <v>5518.2</v>
      </c>
      <c r="P39" s="9">
        <v>4</v>
      </c>
      <c r="Q39" s="13" t="str">
        <f>VLOOKUP(O39, '[3]لیست محصولات اردیبهشت ۱۴۰۳'!B:C,2,0)</f>
        <v>هوآنکایو | Peru Huancayo</v>
      </c>
      <c r="R39" s="9"/>
      <c r="S39" s="12">
        <f>VLOOKUP(O39, '[3]لیست محصولات اردیبهشت ۱۴۰۳'!B:F,5,0)</f>
        <v>750</v>
      </c>
      <c r="T39" s="14">
        <f>VLOOKUP(O39, '[3]لیست محصولات اردیبهشت ۱۴۰۳'!B:G,6,0)</f>
        <v>10000000</v>
      </c>
      <c r="U39" s="15"/>
      <c r="V39" s="16">
        <f t="shared" si="1"/>
        <v>0</v>
      </c>
      <c r="W39" s="12">
        <f t="shared" si="2"/>
        <v>4</v>
      </c>
      <c r="X39" s="14">
        <f t="shared" si="3"/>
        <v>40000000</v>
      </c>
      <c r="Y39" s="17"/>
      <c r="Z39" s="14">
        <f t="shared" si="4"/>
        <v>40000000</v>
      </c>
      <c r="AA39" s="177"/>
      <c r="AB39" s="176"/>
      <c r="AC39" s="175"/>
      <c r="AD39" s="174"/>
      <c r="AE39" s="113" t="s">
        <v>1457</v>
      </c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73"/>
      <c r="H40" s="179"/>
      <c r="I40" s="173"/>
      <c r="J40" s="9"/>
      <c r="K40" s="11" t="str">
        <f t="shared" ca="1" si="0"/>
        <v/>
      </c>
      <c r="L40" s="178"/>
      <c r="M40" s="178"/>
      <c r="N40" s="178"/>
      <c r="O40" s="9">
        <v>3325.1</v>
      </c>
      <c r="P40" s="9">
        <v>2</v>
      </c>
      <c r="Q40" s="13" t="str">
        <f>VLOOKUP(O40, '[3]لیست محصولات اردیبهشت ۱۴۰۳'!B:C,2,0)</f>
        <v>راتناگری | Ratnagiri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4250000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8500000</v>
      </c>
      <c r="Y40" s="17"/>
      <c r="Z40" s="14">
        <f t="shared" si="4"/>
        <v>8500000</v>
      </c>
      <c r="AA40" s="177"/>
      <c r="AB40" s="176"/>
      <c r="AC40" s="175"/>
      <c r="AD40" s="174"/>
      <c r="AE40" s="219" t="s">
        <v>1446</v>
      </c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8"/>
      <c r="H41" s="170"/>
      <c r="I41" s="168"/>
      <c r="J41" s="9"/>
      <c r="K41" s="11" t="str">
        <f t="shared" ca="1" si="0"/>
        <v/>
      </c>
      <c r="L41" s="160"/>
      <c r="M41" s="160"/>
      <c r="N41" s="160"/>
      <c r="O41" s="9">
        <v>3326.1</v>
      </c>
      <c r="P41" s="9">
        <v>2</v>
      </c>
      <c r="Q41" s="13" t="str">
        <f>VLOOKUP(O41, '[3]لیست محصولات اردیبهشت ۱۴۰۳'!B:C,2,0)</f>
        <v>میاگروس | Milagros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3750000</v>
      </c>
      <c r="U41" s="15"/>
      <c r="V41" s="16">
        <f t="shared" si="1"/>
        <v>0</v>
      </c>
      <c r="W41" s="12">
        <f t="shared" si="2"/>
        <v>2</v>
      </c>
      <c r="X41" s="14">
        <f t="shared" si="3"/>
        <v>7500000</v>
      </c>
      <c r="Y41" s="17"/>
      <c r="Z41" s="14">
        <f t="shared" si="4"/>
        <v>7500000</v>
      </c>
      <c r="AA41" s="152"/>
      <c r="AB41" s="154"/>
      <c r="AC41" s="156"/>
      <c r="AD41" s="158"/>
      <c r="AE41" s="183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22</v>
      </c>
      <c r="H42" s="10">
        <v>272569053474</v>
      </c>
      <c r="I42" s="9" t="s">
        <v>1382</v>
      </c>
      <c r="J42" s="9"/>
      <c r="K42" s="11" t="str">
        <f t="shared" ca="1" si="0"/>
        <v/>
      </c>
      <c r="L42" s="12" t="s">
        <v>397</v>
      </c>
      <c r="M42" s="12" t="s">
        <v>398</v>
      </c>
      <c r="N42" s="12"/>
      <c r="O42" s="9">
        <v>5511.11</v>
      </c>
      <c r="P42" s="9">
        <v>1</v>
      </c>
      <c r="Q42" s="69" t="str">
        <f>VLOOKUP(O42, '[3]لیست محصولات اردیبهشت ۱۴۰۳'!B:C,2,0)</f>
        <v>هامبلا(رست دمی) | Hambella( Filter Roast)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2800000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2800000</v>
      </c>
      <c r="Y42" s="17"/>
      <c r="Z42" s="14">
        <f t="shared" si="4"/>
        <v>2800000</v>
      </c>
      <c r="AA42" s="18" t="s">
        <v>399</v>
      </c>
      <c r="AB42" s="13" t="s">
        <v>400</v>
      </c>
      <c r="AC42" s="19" t="s">
        <v>401</v>
      </c>
      <c r="AD42" s="20"/>
      <c r="AE42" s="19"/>
      <c r="AF42" s="21"/>
      <c r="AG42" s="22" t="str">
        <f t="shared" si="5"/>
        <v>TRUE</v>
      </c>
      <c r="AH42" s="23" t="str">
        <f t="shared" si="6"/>
        <v>خوزستان اهواز - گلستان خ فرهنگ ۲ ساختمان ترنج ۷ واحد ۴  - حامد عرفانی نژاد 09167399644</v>
      </c>
    </row>
    <row r="43" spans="1:34" ht="22.35" customHeight="1">
      <c r="A43" s="7"/>
      <c r="B43" s="7"/>
      <c r="C43" s="7"/>
      <c r="D43" s="7"/>
      <c r="E43" s="7"/>
      <c r="F43" s="8"/>
      <c r="G43" s="167">
        <v>23</v>
      </c>
      <c r="H43" s="169" t="s">
        <v>374</v>
      </c>
      <c r="I43" s="167" t="s">
        <v>1382</v>
      </c>
      <c r="J43" s="9"/>
      <c r="K43" s="11" t="str">
        <f t="shared" ca="1" si="0"/>
        <v/>
      </c>
      <c r="L43" s="159" t="s">
        <v>160</v>
      </c>
      <c r="M43" s="159" t="s">
        <v>1447</v>
      </c>
      <c r="N43" s="159"/>
      <c r="O43" s="9">
        <v>1129.0999999999999</v>
      </c>
      <c r="P43" s="9">
        <v>1</v>
      </c>
      <c r="Q43" s="13" t="str">
        <f>VLOOKUP(O43, '[3]لیست محصولات اردیبهشت ۱۴۰۳'!B:C,2,0)</f>
        <v>جانسون | Janson</v>
      </c>
      <c r="R43" s="9" t="s">
        <v>101</v>
      </c>
      <c r="S43" s="12">
        <f>VLOOKUP(O43, '[3]لیست محصولات اردیبهشت ۱۴۰۳'!B:F,5,0)</f>
        <v>80</v>
      </c>
      <c r="T43" s="14">
        <f>VLOOKUP(O43, '[3]لیست محصولات اردیبهشت ۱۴۰۳'!B:G,6,0)</f>
        <v>9900000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9900000</v>
      </c>
      <c r="Y43" s="17"/>
      <c r="Z43" s="14">
        <f t="shared" si="4"/>
        <v>9900000</v>
      </c>
      <c r="AA43" s="151" t="s">
        <v>78</v>
      </c>
      <c r="AB43" s="153" t="s">
        <v>1448</v>
      </c>
      <c r="AC43" s="155" t="s">
        <v>1449</v>
      </c>
      <c r="AD43" s="157" t="s">
        <v>104</v>
      </c>
      <c r="AE43" s="19"/>
      <c r="AF43" s="21"/>
      <c r="AG43" s="22" t="str">
        <f t="shared" si="5"/>
        <v>TRUE</v>
      </c>
      <c r="AH43" s="23" t="str">
        <f t="shared" si="6"/>
        <v>تهران بهارستان خیابان ظهیرالسلام خیابان مصباح پلاک ۵۴ طبقه اول واحد 3  - رسول پورحسین 09192323476</v>
      </c>
    </row>
    <row r="44" spans="1:34" ht="22.35" customHeight="1">
      <c r="A44" s="7"/>
      <c r="B44" s="7"/>
      <c r="C44" s="7"/>
      <c r="D44" s="7"/>
      <c r="E44" s="7"/>
      <c r="F44" s="8"/>
      <c r="G44" s="173"/>
      <c r="H44" s="179"/>
      <c r="I44" s="173"/>
      <c r="J44" s="9"/>
      <c r="K44" s="11" t="str">
        <f t="shared" ca="1" si="0"/>
        <v/>
      </c>
      <c r="L44" s="178"/>
      <c r="M44" s="178"/>
      <c r="N44" s="178"/>
      <c r="O44" s="115"/>
      <c r="P44" s="115"/>
      <c r="Q44" s="69"/>
      <c r="R44" s="115"/>
      <c r="S44" s="116"/>
      <c r="T44" s="117"/>
      <c r="U44" s="118"/>
      <c r="V44" s="119"/>
      <c r="W44" s="116"/>
      <c r="X44" s="117"/>
      <c r="Y44" s="120"/>
      <c r="Z44" s="117"/>
      <c r="AA44" s="177"/>
      <c r="AB44" s="176"/>
      <c r="AC44" s="175"/>
      <c r="AD44" s="174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68"/>
      <c r="H45" s="170"/>
      <c r="I45" s="168"/>
      <c r="J45" s="9"/>
      <c r="K45" s="11" t="str">
        <f t="shared" ca="1" si="0"/>
        <v/>
      </c>
      <c r="L45" s="160"/>
      <c r="M45" s="160"/>
      <c r="N45" s="160"/>
      <c r="O45" s="115"/>
      <c r="P45" s="115"/>
      <c r="Q45" s="69"/>
      <c r="R45" s="115"/>
      <c r="S45" s="116"/>
      <c r="T45" s="117"/>
      <c r="U45" s="121"/>
      <c r="V45" s="119"/>
      <c r="W45" s="116"/>
      <c r="X45" s="117"/>
      <c r="Y45" s="120"/>
      <c r="Z45" s="117"/>
      <c r="AA45" s="152"/>
      <c r="AB45" s="154"/>
      <c r="AC45" s="156"/>
      <c r="AD45" s="158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24</v>
      </c>
      <c r="H46" s="10">
        <v>272571448270</v>
      </c>
      <c r="I46" s="9" t="s">
        <v>1382</v>
      </c>
      <c r="J46" s="9"/>
      <c r="K46" s="11" t="str">
        <f t="shared" ca="1" si="0"/>
        <v/>
      </c>
      <c r="L46" s="12" t="s">
        <v>166</v>
      </c>
      <c r="M46" s="12" t="s">
        <v>167</v>
      </c>
      <c r="N46" s="12" t="s">
        <v>168</v>
      </c>
      <c r="O46" s="9">
        <v>5501.3</v>
      </c>
      <c r="P46" s="9">
        <v>3</v>
      </c>
      <c r="Q46" s="13" t="str">
        <f>VLOOKUP(O46, '[3]لیست محصولات اردیبهشت ۱۴۰۳'!B:C,2,0)</f>
        <v>ورتکس | Vortex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51200000</v>
      </c>
      <c r="U46" s="26"/>
      <c r="V46" s="16">
        <f t="shared" si="1"/>
        <v>0</v>
      </c>
      <c r="W46" s="12">
        <f t="shared" si="2"/>
        <v>3</v>
      </c>
      <c r="X46" s="14">
        <f t="shared" si="3"/>
        <v>153600000</v>
      </c>
      <c r="Y46" s="17"/>
      <c r="Z46" s="14">
        <f t="shared" si="4"/>
        <v>153600000</v>
      </c>
      <c r="AA46" s="18" t="s">
        <v>78</v>
      </c>
      <c r="AB46" s="13" t="s">
        <v>169</v>
      </c>
      <c r="AC46" s="19" t="s">
        <v>170</v>
      </c>
      <c r="AD46" s="20"/>
      <c r="AE46" s="19"/>
      <c r="AF46" s="21"/>
      <c r="AG46" s="22" t="str">
        <f t="shared" si="5"/>
        <v>TRUE</v>
      </c>
      <c r="AH46" s="23" t="str">
        <f t="shared" si="6"/>
        <v>تهران بزرگراه حقانى بلوار كتابخانه ملى ضلع جنوبى پرديس تئاتر موسيقى کافه کُر - فهیمه قدم یاری 09124431359</v>
      </c>
    </row>
    <row r="47" spans="1:34" ht="22.35" customHeight="1">
      <c r="A47" s="7"/>
      <c r="B47" s="7"/>
      <c r="C47" s="7"/>
      <c r="D47" s="7"/>
      <c r="E47" s="7"/>
      <c r="F47" s="8"/>
      <c r="G47" s="149">
        <v>25</v>
      </c>
      <c r="H47" s="161">
        <v>272572139432</v>
      </c>
      <c r="I47" s="149" t="s">
        <v>1382</v>
      </c>
      <c r="J47" s="9"/>
      <c r="K47" s="11" t="str">
        <f t="shared" ca="1" si="0"/>
        <v/>
      </c>
      <c r="L47" s="159" t="s">
        <v>228</v>
      </c>
      <c r="M47" s="159" t="s">
        <v>1450</v>
      </c>
      <c r="N47" s="159" t="s">
        <v>230</v>
      </c>
      <c r="O47" s="9">
        <v>5511.3</v>
      </c>
      <c r="P47" s="9">
        <v>5</v>
      </c>
      <c r="Q47" s="13" t="str">
        <f>VLOOKUP(O47, '[3]لیست محصولات اردیبهشت ۱۴۰۳'!B:C,2,0)</f>
        <v>هامبلا | Hambella</v>
      </c>
      <c r="R47" s="9"/>
      <c r="S47" s="12">
        <f>VLOOKUP(O47, '[3]لیست محصولات اردیبهشت ۱۴۰۳'!B:F,5,0)</f>
        <v>4000</v>
      </c>
      <c r="T47" s="14">
        <f>VLOOKUP(O47, '[3]لیست محصولات اردیبهشت ۱۴۰۳'!B:G,6,0)</f>
        <v>69600000</v>
      </c>
      <c r="U47" s="15"/>
      <c r="V47" s="16">
        <f t="shared" si="1"/>
        <v>0</v>
      </c>
      <c r="W47" s="12">
        <f t="shared" si="2"/>
        <v>5</v>
      </c>
      <c r="X47" s="14">
        <f t="shared" si="3"/>
        <v>348000000</v>
      </c>
      <c r="Y47" s="17"/>
      <c r="Z47" s="14">
        <f t="shared" si="4"/>
        <v>348000000</v>
      </c>
      <c r="AA47" s="151" t="s">
        <v>114</v>
      </c>
      <c r="AB47" s="153" t="s">
        <v>1451</v>
      </c>
      <c r="AC47" s="155" t="s">
        <v>232</v>
      </c>
      <c r="AD47" s="157"/>
      <c r="AE47" s="19"/>
      <c r="AF47" s="21"/>
      <c r="AG47" s="22" t="str">
        <f t="shared" si="5"/>
        <v>TRUE</v>
      </c>
      <c r="AH47" s="23" t="str">
        <f t="shared" si="6"/>
        <v>البرز کرج - مهرشهر-بلوارشهرداری-انتهای خیابان ۱۱۱-نبش خیابان ۱۱۷- پلاک ۳۹۸ کافه بلوباتل - کاوه زارع  09122024114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80"/>
      <c r="H48" s="181"/>
      <c r="I48" s="180"/>
      <c r="J48" s="9"/>
      <c r="K48" s="11" t="str">
        <f t="shared" ca="1" si="0"/>
        <v/>
      </c>
      <c r="L48" s="178"/>
      <c r="M48" s="178"/>
      <c r="N48" s="178"/>
      <c r="O48" s="9">
        <v>3325.2</v>
      </c>
      <c r="P48" s="9">
        <v>3</v>
      </c>
      <c r="Q48" s="13" t="str">
        <f>VLOOKUP(O48, '[3]لیست محصولات اردیبهشت ۱۴۰۳'!B:C,2,0)</f>
        <v>راتناگری | Ratnagiri</v>
      </c>
      <c r="R48" s="9"/>
      <c r="S48" s="12">
        <f>VLOOKUP(O48, '[3]لیست محصولات اردیبهشت ۱۴۰۳'!B:F,5,0)</f>
        <v>750</v>
      </c>
      <c r="T48" s="14">
        <f>VLOOKUP(O48, '[3]لیست محصولات اردیبهشت ۱۴۰۳'!B:G,6,0)</f>
        <v>20700000</v>
      </c>
      <c r="U48" s="15"/>
      <c r="V48" s="16">
        <f t="shared" si="1"/>
        <v>0</v>
      </c>
      <c r="W48" s="12">
        <f t="shared" si="2"/>
        <v>3</v>
      </c>
      <c r="X48" s="14">
        <f t="shared" si="3"/>
        <v>62100000</v>
      </c>
      <c r="Y48" s="17"/>
      <c r="Z48" s="14">
        <f t="shared" si="4"/>
        <v>62100000</v>
      </c>
      <c r="AA48" s="177"/>
      <c r="AB48" s="176"/>
      <c r="AC48" s="175"/>
      <c r="AD48" s="174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50"/>
      <c r="H49" s="162"/>
      <c r="I49" s="150"/>
      <c r="J49" s="9"/>
      <c r="K49" s="11" t="str">
        <f t="shared" ca="1" si="0"/>
        <v/>
      </c>
      <c r="L49" s="160"/>
      <c r="M49" s="160"/>
      <c r="N49" s="160"/>
      <c r="O49" s="9">
        <v>3326.2</v>
      </c>
      <c r="P49" s="9">
        <v>3</v>
      </c>
      <c r="Q49" s="13" t="str">
        <f>VLOOKUP(O49, '[3]لیست محصولات اردیبهشت ۱۴۰۳'!B:C,2,0)</f>
        <v>میاگروس | Milagros</v>
      </c>
      <c r="R49" s="9"/>
      <c r="S49" s="12">
        <f>VLOOKUP(O49, '[3]لیست محصولات اردیبهشت ۱۴۰۳'!B:F,5,0)</f>
        <v>750</v>
      </c>
      <c r="T49" s="14">
        <f>VLOOKUP(O49, '[3]لیست محصولات اردیبهشت ۱۴۰۳'!B:G,6,0)</f>
        <v>18150000</v>
      </c>
      <c r="U49" s="15"/>
      <c r="V49" s="16">
        <f t="shared" si="1"/>
        <v>0</v>
      </c>
      <c r="W49" s="12">
        <f t="shared" si="2"/>
        <v>3</v>
      </c>
      <c r="X49" s="14">
        <f t="shared" si="3"/>
        <v>54450000</v>
      </c>
      <c r="Y49" s="17"/>
      <c r="Z49" s="14">
        <f t="shared" si="4"/>
        <v>54450000</v>
      </c>
      <c r="AA49" s="152"/>
      <c r="AB49" s="154"/>
      <c r="AC49" s="156"/>
      <c r="AD49" s="158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66">
        <v>26</v>
      </c>
      <c r="H50" s="67" t="s">
        <v>374</v>
      </c>
      <c r="I50" s="66" t="s">
        <v>1382</v>
      </c>
      <c r="J50" s="9"/>
      <c r="K50" s="11" t="str">
        <f t="shared" ca="1" si="0"/>
        <v/>
      </c>
      <c r="L50" s="12" t="s">
        <v>1452</v>
      </c>
      <c r="M50" s="12" t="s">
        <v>1455</v>
      </c>
      <c r="N50" s="12"/>
      <c r="O50" s="9">
        <v>5501.2</v>
      </c>
      <c r="P50" s="9">
        <v>1</v>
      </c>
      <c r="Q50" s="13" t="str">
        <f>VLOOKUP(O50, '[3]لیست محصولات اردیبهشت ۱۴۰۳'!B:C,2,0)</f>
        <v>ورتکس | Vortex</v>
      </c>
      <c r="R50" s="9"/>
      <c r="S50" s="12">
        <f>VLOOKUP(O50, '[3]لیست محصولات اردیبهشت ۱۴۰۳'!B:F,5,0)</f>
        <v>750</v>
      </c>
      <c r="T50" s="14">
        <f>VLOOKUP(O50, '[3]لیست محصولات اردیبهشت ۱۴۰۳'!B:G,6,0)</f>
        <v>9900000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9900000</v>
      </c>
      <c r="Y50" s="17"/>
      <c r="Z50" s="14">
        <f t="shared" si="4"/>
        <v>9900000</v>
      </c>
      <c r="AA50" s="18" t="s">
        <v>78</v>
      </c>
      <c r="AB50" s="13" t="s">
        <v>1453</v>
      </c>
      <c r="AC50" s="19" t="s">
        <v>1454</v>
      </c>
      <c r="AD50" s="20" t="s">
        <v>104</v>
      </c>
      <c r="AE50" s="19"/>
      <c r="AF50" s="21"/>
      <c r="AG50" s="22" t="str">
        <f t="shared" si="5"/>
        <v>TRUE</v>
      </c>
      <c r="AH50" s="23" t="str">
        <f t="shared" si="6"/>
        <v>تهران خ جردن - بالاتر از اسفندیار - بن بست ایرج - پلاک ۸ - واحد ۷  - سید مهدی اصغری فرد 09122586870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49">
        <v>27</v>
      </c>
      <c r="H51" s="161">
        <v>272647700242</v>
      </c>
      <c r="I51" s="149" t="s">
        <v>1466</v>
      </c>
      <c r="J51" s="9"/>
      <c r="K51" s="11" t="str">
        <f t="shared" ca="1" si="0"/>
        <v/>
      </c>
      <c r="L51" s="159" t="s">
        <v>208</v>
      </c>
      <c r="M51" s="159" t="s">
        <v>1358</v>
      </c>
      <c r="N51" s="159" t="s">
        <v>1359</v>
      </c>
      <c r="O51" s="9">
        <v>5522.1</v>
      </c>
      <c r="P51" s="9">
        <v>1</v>
      </c>
      <c r="Q51" s="13" t="str">
        <f>VLOOKUP(O51, '[3]لیست محصولات اردیبهشت ۱۴۰۳'!B:C,2,0)</f>
        <v>تامارا | Tamara</v>
      </c>
      <c r="R51" s="9"/>
      <c r="S51" s="12">
        <f>VLOOKUP(O51, '[3]لیست محصولات اردیبهشت ۱۴۰۳'!B:F,5,0)</f>
        <v>150</v>
      </c>
      <c r="T51" s="14">
        <f>VLOOKUP(O51, '[3]لیست محصولات اردیبهشت ۱۴۰۳'!B:G,6,0)</f>
        <v>2600000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2600000</v>
      </c>
      <c r="Y51" s="17"/>
      <c r="Z51" s="14">
        <f t="shared" si="4"/>
        <v>2600000</v>
      </c>
      <c r="AA51" s="151" t="s">
        <v>78</v>
      </c>
      <c r="AB51" s="153" t="s">
        <v>1360</v>
      </c>
      <c r="AC51" s="155" t="s">
        <v>1361</v>
      </c>
      <c r="AD51" s="157" t="s">
        <v>104</v>
      </c>
      <c r="AE51" s="184" t="s">
        <v>1467</v>
      </c>
      <c r="AF51" s="21"/>
      <c r="AG51" s="22" t="str">
        <f t="shared" si="5"/>
        <v>TRUE</v>
      </c>
      <c r="AH51" s="23" t="str">
        <f t="shared" si="6"/>
        <v>تهران تهرانسر بلوار گلها نبش کوچه ششم پلاک 125 شرکت پالایش روغن پاسارگاد - احمد رفعت 09121152024</v>
      </c>
    </row>
    <row r="52" spans="1:34" ht="22.35" customHeight="1">
      <c r="A52" s="7"/>
      <c r="B52" s="7"/>
      <c r="C52" s="7"/>
      <c r="D52" s="7"/>
      <c r="E52" s="7"/>
      <c r="F52" s="8"/>
      <c r="G52" s="150"/>
      <c r="H52" s="162"/>
      <c r="I52" s="150"/>
      <c r="J52" s="9"/>
      <c r="K52" s="11" t="str">
        <f t="shared" ca="1" si="0"/>
        <v/>
      </c>
      <c r="L52" s="160"/>
      <c r="M52" s="160"/>
      <c r="N52" s="160"/>
      <c r="O52" s="9">
        <v>5518.1</v>
      </c>
      <c r="P52" s="9">
        <v>1</v>
      </c>
      <c r="Q52" s="13" t="str">
        <f>VLOOKUP(O52, '[3]لیست محصولات اردیبهشت ۱۴۰۳'!B:C,2,0)</f>
        <v>هوآنکایو | Peru Huancayo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2100000</v>
      </c>
      <c r="U52" s="15"/>
      <c r="V52" s="16">
        <f t="shared" si="1"/>
        <v>0</v>
      </c>
      <c r="W52" s="12">
        <f t="shared" si="2"/>
        <v>1</v>
      </c>
      <c r="X52" s="14">
        <f t="shared" si="3"/>
        <v>2100000</v>
      </c>
      <c r="Y52" s="17"/>
      <c r="Z52" s="14">
        <f t="shared" si="4"/>
        <v>2100000</v>
      </c>
      <c r="AA52" s="152"/>
      <c r="AB52" s="154"/>
      <c r="AC52" s="156"/>
      <c r="AD52" s="158"/>
      <c r="AE52" s="186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49">
        <v>28</v>
      </c>
      <c r="H53" s="161">
        <v>272653207907</v>
      </c>
      <c r="I53" s="149" t="s">
        <v>1466</v>
      </c>
      <c r="J53" s="9"/>
      <c r="K53" s="11" t="str">
        <f t="shared" ca="1" si="0"/>
        <v/>
      </c>
      <c r="L53" s="159" t="s">
        <v>331</v>
      </c>
      <c r="M53" s="159" t="s">
        <v>1485</v>
      </c>
      <c r="N53" s="159" t="s">
        <v>1486</v>
      </c>
      <c r="O53" s="9">
        <v>5501.3</v>
      </c>
      <c r="P53" s="9">
        <v>2</v>
      </c>
      <c r="Q53" s="13" t="str">
        <f>VLOOKUP(O53, '[3]لیست محصولات اردیبهشت ۱۴۰۳'!B:C,2,0)</f>
        <v>ورتکس | Vortex</v>
      </c>
      <c r="R53" s="9"/>
      <c r="S53" s="12">
        <f>VLOOKUP(O53, '[3]لیست محصولات اردیبهشت ۱۴۰۳'!B:F,5,0)</f>
        <v>4000</v>
      </c>
      <c r="T53" s="14">
        <f>VLOOKUP(O53, '[3]لیست محصولات اردیبهشت ۱۴۰۳'!B:G,6,0)</f>
        <v>51200000</v>
      </c>
      <c r="U53" s="15"/>
      <c r="V53" s="16">
        <f t="shared" si="1"/>
        <v>0</v>
      </c>
      <c r="W53" s="12">
        <f t="shared" si="2"/>
        <v>2</v>
      </c>
      <c r="X53" s="14">
        <f t="shared" si="3"/>
        <v>102400000</v>
      </c>
      <c r="Y53" s="17"/>
      <c r="Z53" s="14">
        <f t="shared" si="4"/>
        <v>102400000</v>
      </c>
      <c r="AA53" s="151" t="s">
        <v>114</v>
      </c>
      <c r="AB53" s="153" t="s">
        <v>1487</v>
      </c>
      <c r="AC53" s="155" t="s">
        <v>1488</v>
      </c>
      <c r="AD53" s="157"/>
      <c r="AE53" s="19"/>
      <c r="AF53" s="21"/>
      <c r="AG53" s="22" t="str">
        <f t="shared" si="5"/>
        <v>TRUE</v>
      </c>
      <c r="AH53" s="23" t="str">
        <f t="shared" si="6"/>
        <v>البرز کرج - عظیمیه - میدان گلستان - پلاک 189 کافه رستوران پلاس - محمد گودرزی 09215580694</v>
      </c>
    </row>
    <row r="54" spans="1:34" ht="22.35" customHeight="1">
      <c r="A54" s="7"/>
      <c r="B54" s="7"/>
      <c r="C54" s="7"/>
      <c r="D54" s="7"/>
      <c r="E54" s="7"/>
      <c r="F54" s="8"/>
      <c r="G54" s="180"/>
      <c r="H54" s="181"/>
      <c r="I54" s="180"/>
      <c r="J54" s="9"/>
      <c r="K54" s="11" t="str">
        <f t="shared" ca="1" si="0"/>
        <v/>
      </c>
      <c r="L54" s="178"/>
      <c r="M54" s="178"/>
      <c r="N54" s="178"/>
      <c r="O54" s="9">
        <v>5511.11</v>
      </c>
      <c r="P54" s="9">
        <v>3</v>
      </c>
      <c r="Q54" s="69" t="str">
        <f>VLOOKUP(O54, '[3]لیست محصولات اردیبهشت ۱۴۰۳'!B:C,2,0)</f>
        <v>هامبلا(رست دمی) | Hambella( Filter Roast)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2800000</v>
      </c>
      <c r="U54" s="15"/>
      <c r="V54" s="16">
        <f t="shared" si="1"/>
        <v>0</v>
      </c>
      <c r="W54" s="12">
        <f t="shared" si="2"/>
        <v>3</v>
      </c>
      <c r="X54" s="14">
        <f t="shared" si="3"/>
        <v>8400000</v>
      </c>
      <c r="Y54" s="17"/>
      <c r="Z54" s="14">
        <f t="shared" si="4"/>
        <v>8400000</v>
      </c>
      <c r="AA54" s="177"/>
      <c r="AB54" s="176"/>
      <c r="AC54" s="175"/>
      <c r="AD54" s="174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80"/>
      <c r="H55" s="181"/>
      <c r="I55" s="180"/>
      <c r="J55" s="9"/>
      <c r="K55" s="11" t="str">
        <f t="shared" ca="1" si="0"/>
        <v/>
      </c>
      <c r="L55" s="178"/>
      <c r="M55" s="178"/>
      <c r="N55" s="178"/>
      <c r="O55" s="9">
        <v>5511.3</v>
      </c>
      <c r="P55" s="9">
        <v>1</v>
      </c>
      <c r="Q55" s="13" t="str">
        <f>VLOOKUP(O55, '[3]لیست محصولات اردیبهشت ۱۴۰۳'!B:C,2,0)</f>
        <v>هامبلا | Hambella</v>
      </c>
      <c r="R55" s="9"/>
      <c r="S55" s="12">
        <f>VLOOKUP(O55, '[3]لیست محصولات اردیبهشت ۱۴۰۳'!B:F,5,0)</f>
        <v>4000</v>
      </c>
      <c r="T55" s="14">
        <f>VLOOKUP(O55, '[3]لیست محصولات اردیبهشت ۱۴۰۳'!B:G,6,0)</f>
        <v>69600000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69600000</v>
      </c>
      <c r="Y55" s="17"/>
      <c r="Z55" s="14">
        <f t="shared" si="4"/>
        <v>69600000</v>
      </c>
      <c r="AA55" s="177"/>
      <c r="AB55" s="176"/>
      <c r="AC55" s="175"/>
      <c r="AD55" s="174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50"/>
      <c r="H56" s="162"/>
      <c r="I56" s="150"/>
      <c r="J56" s="9"/>
      <c r="K56" s="11" t="str">
        <f t="shared" ca="1" si="0"/>
        <v/>
      </c>
      <c r="L56" s="160"/>
      <c r="M56" s="160"/>
      <c r="N56" s="160"/>
      <c r="O56" s="9">
        <v>5511.2</v>
      </c>
      <c r="P56" s="9">
        <v>4</v>
      </c>
      <c r="Q56" s="13" t="str">
        <f>VLOOKUP(O56, '[3]لیست محصولات اردیبهشت ۱۴۰۳'!B:C,2,0)</f>
        <v>هامبلا | Hambella</v>
      </c>
      <c r="R56" s="9"/>
      <c r="S56" s="12">
        <f>VLOOKUP(O56, '[3]لیست محصولات اردیبهشت ۱۴۰۳'!B:F,5,0)</f>
        <v>750</v>
      </c>
      <c r="T56" s="14">
        <f>VLOOKUP(O56, '[3]لیست محصولات اردیبهشت ۱۴۰۳'!B:G,6,0)</f>
        <v>13350000</v>
      </c>
      <c r="U56" s="15"/>
      <c r="V56" s="16">
        <f t="shared" si="1"/>
        <v>0</v>
      </c>
      <c r="W56" s="12">
        <f t="shared" si="2"/>
        <v>4</v>
      </c>
      <c r="X56" s="14">
        <f t="shared" si="3"/>
        <v>53400000</v>
      </c>
      <c r="Y56" s="17"/>
      <c r="Z56" s="14">
        <f t="shared" si="4"/>
        <v>53400000</v>
      </c>
      <c r="AA56" s="152"/>
      <c r="AB56" s="154"/>
      <c r="AC56" s="156"/>
      <c r="AD56" s="158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>
        <v>29</v>
      </c>
      <c r="H57" s="10"/>
      <c r="I57" s="9" t="s">
        <v>1466</v>
      </c>
      <c r="J57" s="9"/>
      <c r="K57" s="11" t="str">
        <f t="shared" ca="1" si="0"/>
        <v/>
      </c>
      <c r="L57" s="12" t="s">
        <v>1536</v>
      </c>
      <c r="M57" s="12" t="s">
        <v>693</v>
      </c>
      <c r="N57" s="12" t="s">
        <v>336</v>
      </c>
      <c r="O57" s="9">
        <v>5511.11</v>
      </c>
      <c r="P57" s="9">
        <v>1</v>
      </c>
      <c r="Q57" s="69" t="str">
        <f>VLOOKUP(O57, '[3]لیست محصولات اردیبهشت ۱۴۰۳'!B:C,2,0)</f>
        <v>هامبلا(رست دمی) | Hambella( Filter Roast)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2800000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2800000</v>
      </c>
      <c r="Y57" s="17"/>
      <c r="Z57" s="14">
        <f t="shared" si="4"/>
        <v>2800000</v>
      </c>
      <c r="AA57" s="18"/>
      <c r="AB57" s="13"/>
      <c r="AC57" s="19"/>
      <c r="AD57" s="20"/>
      <c r="AE57" s="19"/>
      <c r="AF57" s="21"/>
      <c r="AG57" s="22" t="str">
        <f t="shared" si="5"/>
        <v>TRUE</v>
      </c>
      <c r="AH57" s="23" t="str">
        <f t="shared" si="6"/>
        <v xml:space="preserve">  (پرسنل) - ریحانه حسینی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7</v>
      </c>
      <c r="AI240" s="56">
        <f t="shared" si="19"/>
        <v>0</v>
      </c>
      <c r="AJ240" s="57">
        <f>AH240-AI240</f>
        <v>7</v>
      </c>
      <c r="AK240" s="58">
        <f t="shared" si="23"/>
        <v>1.05</v>
      </c>
      <c r="AL240" s="59">
        <f>AO240+AQ240-[2]Sheet1!$AH241</f>
        <v>0</v>
      </c>
      <c r="AM240" s="59">
        <f t="shared" si="25"/>
        <v>-7</v>
      </c>
      <c r="AN240" s="58">
        <f t="shared" si="21"/>
        <v>0</v>
      </c>
      <c r="AO240" s="59"/>
      <c r="AP240" s="58">
        <f t="shared" si="22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19</v>
      </c>
      <c r="AI241" s="56">
        <f t="shared" si="19"/>
        <v>0</v>
      </c>
      <c r="AJ241" s="57">
        <f t="shared" ref="AJ241:AJ264" si="27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25"/>
        <v>-19</v>
      </c>
      <c r="AN241" s="58">
        <f t="shared" si="21"/>
        <v>0</v>
      </c>
      <c r="AO241" s="59"/>
      <c r="AP241" s="58">
        <f t="shared" si="22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7</v>
      </c>
      <c r="AI242" s="56">
        <f t="shared" si="19"/>
        <v>0</v>
      </c>
      <c r="AJ242" s="57">
        <f t="shared" si="27"/>
        <v>7</v>
      </c>
      <c r="AK242" s="58">
        <f t="shared" ref="AK242:AK267" si="28">AH242*AG242/1000</f>
        <v>28</v>
      </c>
      <c r="AL242" s="59">
        <f>AO242+AQ242-[2]Sheet1!$AH243</f>
        <v>0</v>
      </c>
      <c r="AM242" s="59">
        <f t="shared" si="25"/>
        <v>-7</v>
      </c>
      <c r="AN242" s="58">
        <f t="shared" si="21"/>
        <v>0</v>
      </c>
      <c r="AO242" s="59"/>
      <c r="AP242" s="58">
        <f t="shared" si="22"/>
        <v>-28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12</v>
      </c>
      <c r="AI251" s="56">
        <f t="shared" si="19"/>
        <v>0</v>
      </c>
      <c r="AJ251" s="57">
        <f t="shared" si="27"/>
        <v>12</v>
      </c>
      <c r="AK251" s="58">
        <f t="shared" si="28"/>
        <v>1.8</v>
      </c>
      <c r="AL251" s="59">
        <f>AO251+AQ251-[2]Sheet1!$AH252</f>
        <v>0</v>
      </c>
      <c r="AM251" s="59">
        <f t="shared" si="25"/>
        <v>-12</v>
      </c>
      <c r="AN251" s="58">
        <f t="shared" si="21"/>
        <v>0</v>
      </c>
      <c r="AO251" s="59"/>
      <c r="AP251" s="58">
        <f t="shared" si="22"/>
        <v>-1.8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9</v>
      </c>
      <c r="AI252" s="56">
        <f t="shared" si="19"/>
        <v>0</v>
      </c>
      <c r="AJ252" s="57">
        <f t="shared" si="27"/>
        <v>9</v>
      </c>
      <c r="AK252" s="58">
        <f t="shared" si="28"/>
        <v>6.75</v>
      </c>
      <c r="AL252" s="59">
        <f>AO252+AQ252-[2]Sheet1!$AH253</f>
        <v>0</v>
      </c>
      <c r="AM252" s="59">
        <f t="shared" si="25"/>
        <v>-9</v>
      </c>
      <c r="AN252" s="58">
        <f t="shared" si="21"/>
        <v>0</v>
      </c>
      <c r="AO252" s="59"/>
      <c r="AP252" s="58">
        <f t="shared" si="22"/>
        <v>-6.75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8</v>
      </c>
      <c r="AI253" s="56">
        <f t="shared" si="19"/>
        <v>0</v>
      </c>
      <c r="AJ253" s="57">
        <f t="shared" si="27"/>
        <v>8</v>
      </c>
      <c r="AK253" s="58">
        <f t="shared" si="28"/>
        <v>1.2</v>
      </c>
      <c r="AL253" s="59">
        <f>AO253+AQ253-[2]Sheet1!$AH254</f>
        <v>0</v>
      </c>
      <c r="AM253" s="59">
        <f t="shared" si="25"/>
        <v>-8</v>
      </c>
      <c r="AN253" s="58">
        <f t="shared" si="21"/>
        <v>0</v>
      </c>
      <c r="AO253" s="59"/>
      <c r="AP253" s="58">
        <f t="shared" si="22"/>
        <v>-1.2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3</v>
      </c>
      <c r="AI254" s="56">
        <f t="shared" si="19"/>
        <v>0</v>
      </c>
      <c r="AJ254" s="57">
        <f t="shared" si="27"/>
        <v>3</v>
      </c>
      <c r="AK254" s="58">
        <f t="shared" si="28"/>
        <v>2.25</v>
      </c>
      <c r="AL254" s="59">
        <f>AO254+AQ254-[2]Sheet1!$AH255</f>
        <v>0</v>
      </c>
      <c r="AM254" s="59">
        <f t="shared" si="25"/>
        <v>-3</v>
      </c>
      <c r="AN254" s="58">
        <f t="shared" si="21"/>
        <v>0</v>
      </c>
      <c r="AO254" s="59"/>
      <c r="AP254" s="58">
        <f t="shared" si="22"/>
        <v>-2.25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14</v>
      </c>
      <c r="AI259" s="56">
        <f t="shared" si="19"/>
        <v>0</v>
      </c>
      <c r="AJ259" s="57">
        <f t="shared" si="27"/>
        <v>14</v>
      </c>
      <c r="AK259" s="58">
        <f t="shared" si="28"/>
        <v>2.1</v>
      </c>
      <c r="AL259" s="59">
        <f>AO259+AQ259-[2]Sheet1!$AH260</f>
        <v>0</v>
      </c>
      <c r="AM259" s="59">
        <f t="shared" si="25"/>
        <v>-14</v>
      </c>
      <c r="AN259" s="58">
        <f t="shared" si="21"/>
        <v>0</v>
      </c>
      <c r="AO259" s="59"/>
      <c r="AP259" s="58">
        <f t="shared" si="22"/>
        <v>-2.1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6</v>
      </c>
      <c r="AI260" s="56">
        <f t="shared" si="19"/>
        <v>0</v>
      </c>
      <c r="AJ260" s="57">
        <f t="shared" si="27"/>
        <v>6</v>
      </c>
      <c r="AK260" s="58">
        <f t="shared" si="28"/>
        <v>4.5</v>
      </c>
      <c r="AL260" s="59">
        <f>AO260+AQ260-[2]Sheet1!$AH261</f>
        <v>0</v>
      </c>
      <c r="AM260" s="59">
        <f t="shared" si="25"/>
        <v>-6</v>
      </c>
      <c r="AN260" s="58">
        <f t="shared" si="21"/>
        <v>0</v>
      </c>
      <c r="AO260" s="59"/>
      <c r="AP260" s="58">
        <f t="shared" si="22"/>
        <v>-4.5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10</v>
      </c>
      <c r="AI261" s="56">
        <f t="shared" si="19"/>
        <v>0</v>
      </c>
      <c r="AJ261" s="57">
        <f t="shared" si="27"/>
        <v>10</v>
      </c>
      <c r="AK261" s="58">
        <f t="shared" si="28"/>
        <v>40</v>
      </c>
      <c r="AL261" s="59">
        <f>AO261+AQ261-[2]Sheet1!$AH262</f>
        <v>0</v>
      </c>
      <c r="AM261" s="59">
        <f t="shared" si="25"/>
        <v>-10</v>
      </c>
      <c r="AN261" s="58">
        <f t="shared" si="21"/>
        <v>0</v>
      </c>
      <c r="AO261" s="59"/>
      <c r="AP261" s="58">
        <f t="shared" si="22"/>
        <v>-40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57">
    <mergeCell ref="AD51:AD52"/>
    <mergeCell ref="AE51:AE52"/>
    <mergeCell ref="AD53:AD56"/>
    <mergeCell ref="AC53:AC56"/>
    <mergeCell ref="AB53:AB56"/>
    <mergeCell ref="AA53:AA56"/>
    <mergeCell ref="G53:G56"/>
    <mergeCell ref="H53:H56"/>
    <mergeCell ref="I53:I56"/>
    <mergeCell ref="L53:L56"/>
    <mergeCell ref="M53:M56"/>
    <mergeCell ref="N53:N56"/>
    <mergeCell ref="N51:N52"/>
    <mergeCell ref="M51:M52"/>
    <mergeCell ref="L51:L52"/>
    <mergeCell ref="I51:I52"/>
    <mergeCell ref="H51:H52"/>
    <mergeCell ref="G51:G52"/>
    <mergeCell ref="AB51:AB52"/>
    <mergeCell ref="AA51:AA52"/>
    <mergeCell ref="AC51:AC52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M5:M6"/>
    <mergeCell ref="L5:L6"/>
    <mergeCell ref="I5:I6"/>
    <mergeCell ref="H5:H6"/>
    <mergeCell ref="G5:G6"/>
    <mergeCell ref="AD2:AD3"/>
    <mergeCell ref="AC2:AC3"/>
    <mergeCell ref="AB2:AB3"/>
    <mergeCell ref="AA2:AA3"/>
    <mergeCell ref="N5:N6"/>
    <mergeCell ref="AD5:AD6"/>
    <mergeCell ref="AC5:AC6"/>
    <mergeCell ref="AB5:AB6"/>
    <mergeCell ref="AA5:AA6"/>
    <mergeCell ref="G11:G12"/>
    <mergeCell ref="AB11:AB12"/>
    <mergeCell ref="AA11:AA12"/>
    <mergeCell ref="AC11:AC12"/>
    <mergeCell ref="AD11:AD12"/>
    <mergeCell ref="N11:N12"/>
    <mergeCell ref="M11:M12"/>
    <mergeCell ref="L11:L12"/>
    <mergeCell ref="I11:I12"/>
    <mergeCell ref="H11:H12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I13:I14"/>
    <mergeCell ref="H13:H14"/>
    <mergeCell ref="G17:G18"/>
    <mergeCell ref="AA17:AA18"/>
    <mergeCell ref="AB17:AB18"/>
    <mergeCell ref="AC17:AC18"/>
    <mergeCell ref="AD17:AD18"/>
    <mergeCell ref="N17:N18"/>
    <mergeCell ref="M17:M18"/>
    <mergeCell ref="L17:L18"/>
    <mergeCell ref="I17:I18"/>
    <mergeCell ref="H17:H18"/>
    <mergeCell ref="G19:G20"/>
    <mergeCell ref="AD19:AD20"/>
    <mergeCell ref="AC19:AC20"/>
    <mergeCell ref="AB19:AB20"/>
    <mergeCell ref="AA19:AA20"/>
    <mergeCell ref="N19:N20"/>
    <mergeCell ref="M19:M20"/>
    <mergeCell ref="L19:L20"/>
    <mergeCell ref="I19:I20"/>
    <mergeCell ref="H19:H20"/>
    <mergeCell ref="N21:N24"/>
    <mergeCell ref="AC21:AC24"/>
    <mergeCell ref="AD21:AD24"/>
    <mergeCell ref="AB21:AB24"/>
    <mergeCell ref="AA21:AA24"/>
    <mergeCell ref="G21:G24"/>
    <mergeCell ref="H21:H24"/>
    <mergeCell ref="I21:I24"/>
    <mergeCell ref="L21:L24"/>
    <mergeCell ref="M21:M24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8:G30"/>
    <mergeCell ref="AD28:AD30"/>
    <mergeCell ref="AC28:AC30"/>
    <mergeCell ref="AB28:AB30"/>
    <mergeCell ref="AA28:AA30"/>
    <mergeCell ref="N28:N30"/>
    <mergeCell ref="M28:M30"/>
    <mergeCell ref="L28:L30"/>
    <mergeCell ref="I28:I30"/>
    <mergeCell ref="H28:H30"/>
    <mergeCell ref="G32:G34"/>
    <mergeCell ref="AD32:AD34"/>
    <mergeCell ref="AC32:AC34"/>
    <mergeCell ref="AB32:AB34"/>
    <mergeCell ref="AA32:AA34"/>
    <mergeCell ref="N32:N34"/>
    <mergeCell ref="M32:M34"/>
    <mergeCell ref="L32:L34"/>
    <mergeCell ref="I32:I34"/>
    <mergeCell ref="H32:H34"/>
    <mergeCell ref="M43:M45"/>
    <mergeCell ref="L43:L45"/>
    <mergeCell ref="I43:I45"/>
    <mergeCell ref="H43:H45"/>
    <mergeCell ref="G43:G45"/>
    <mergeCell ref="AE40:AE41"/>
    <mergeCell ref="AE36:AE37"/>
    <mergeCell ref="N43:N45"/>
    <mergeCell ref="AD43:AD45"/>
    <mergeCell ref="AC43:AC45"/>
    <mergeCell ref="AB43:AB45"/>
    <mergeCell ref="AA43:AA45"/>
    <mergeCell ref="N36:N41"/>
    <mergeCell ref="AD36:AD41"/>
    <mergeCell ref="AC36:AC41"/>
    <mergeCell ref="AB36:AB41"/>
    <mergeCell ref="AA36:AA41"/>
    <mergeCell ref="G36:G41"/>
    <mergeCell ref="H36:H41"/>
    <mergeCell ref="I36:I41"/>
    <mergeCell ref="L36:L41"/>
    <mergeCell ref="M36:M41"/>
    <mergeCell ref="G47:G49"/>
    <mergeCell ref="AD47:AD49"/>
    <mergeCell ref="AC47:AC49"/>
    <mergeCell ref="AB47:AB49"/>
    <mergeCell ref="AA47:AA49"/>
    <mergeCell ref="N47:N49"/>
    <mergeCell ref="M47:M49"/>
    <mergeCell ref="L47:L49"/>
    <mergeCell ref="I47:I49"/>
    <mergeCell ref="H47:H49"/>
  </mergeCells>
  <conditionalFormatting sqref="G2:J2 AD2 Z2:Z200 J3:J200 AD4:AD5 AD7:AD11 G11:I11 G13:I13 AD13 G15:I17 AD15:AD17 G19:I19 AD19 G21:I21 AD21 G25:I25 AD25 G27:I28 AD27:AD28 G31:I32 AD31:AD32 G35:I36 AD35:AD36 G42:I43 AD42:AD43 G46:I47 AD46:AD47 G50:I51 AD50:AD51 G53:I53 AD53 G57:I200 AD57:AD200">
    <cfRule type="expression" dxfId="113" priority="63">
      <formula>$A2</formula>
    </cfRule>
    <cfRule type="expression" dxfId="112" priority="65">
      <formula>$E2</formula>
    </cfRule>
  </conditionalFormatting>
  <conditionalFormatting sqref="G2:AF2 J3:J200 Q3:Z200 AA4:AF5 AA7:AF11 G11:I11 G13:I13 AA13:AF13 G15:I17 AA15:AF17 G19:I19 AA19:AF19 G21:I21 AA21:AF21 G25:I25 AA25:AF25 G27:I28 AA27:AF28 G31:I32 AA31:AF32 G35:I36 AA35:AF36 G42:I43 AA42:AF43 G46:I47 AA46:AF47 G50:I51 AA50:AF51 G53:I53 AA53:AF53 G57:I200 AA57:AF200 AE3:AF3 K3:K10 O3:P10 H4:H5 AE6:AF6 H7:H10 K11:P11 K12 O12:P12 AE12:AF12 K13:P13 K14 O14:P14 AE14:AF14 K15:P17 K18 O18:P18 AE18:AF18 K19:P19 K20 O20:P20 AE20:AF20 K21:P21 K22:K24 O22:P24 AE22:AF24 K25:P25 K26 O26:P26 AE26:AF26 K27:P28 K29:K30 O29:P30 AE29:AF30 K31:P32 K33:K34 O33:P34 AE33:AF34 K35:P36 K37:K41 O37:P41 AF37:AF41 K42:P43 K44:K45 O44:P45 AE44:AF45 K46:P47 K48:K49 O48:P49 AE48:AF49 K50:P51 K52 O52:P52 AF52 K53:P53 K54:K56 O54:P56 AE54:AF56 K57:P200">
    <cfRule type="expression" dxfId="111" priority="64">
      <formula>$C2</formula>
    </cfRule>
  </conditionalFormatting>
  <conditionalFormatting sqref="W2:W200">
    <cfRule type="expression" dxfId="11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{2E94E678-4B36-4C30-AAC6-A09587400BE0}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{5A01E35B-7F25-4907-A5B4-33FE42F86C89}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{505FD7DD-D28A-4F9C-A6A0-D885273FF660}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{FA0C27D3-99EF-4EC4-91CE-9A8EB6069534}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{AF584749-38C4-49A1-B22E-40435239292F}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{C44AC2A9-23C4-4CCC-9418-868DF0F58C7C}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{ADAF59D0-0BE6-448B-A432-EAF4620F9573}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{EFEE3671-EF8B-4973-B114-546740A4951B}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{3EF2D52C-075E-4194-AA46-0A630E9A2D23}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{F60131A3-B2BB-409F-A16B-407D20C2C2F3}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{805C4983-F059-4283-BFF5-B487BC8DBDE9}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{7B9BACF0-702E-4542-98CE-2F37F678C8AD}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{826E8D09-E919-486F-A83D-18CD05F898D5}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{9E3A7592-9D47-48DD-A57C-CB48E1CD97F7}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{0737F8A6-79DD-44E0-A606-CD2C41B8595E}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{6FBCFB6D-2A25-4D2E-8614-1248846B49DD}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{A40E930E-2137-4F01-8ACC-A71051C30135}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{EA42E113-A308-48A8-A2B1-CB9623A533D8}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{8453907F-F199-42BD-B1FC-16DC37E18604}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{65951794-D338-4B92-A217-067E095A116C}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{7EBDBFB5-9CC3-4A24-8492-31F1D978C9F6}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{F64EBEE6-97C2-4512-A64F-5E23203F9F43}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{7EC8C120-3D6A-4DE7-81C4-4C311176DF0B}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{B4D17644-0E9A-4D82-99D8-8A3D5EE98B14}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{A81B7CBA-A84B-472D-9826-CC4EC70989F5}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{E5B6FF70-BF26-4EF3-AA7B-9F3F094AB345}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{DFD77AD6-39B5-4B4A-B91A-DC037200DB01}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{F23D0E57-ADA4-4B56-96AE-F874DA0ACDFE}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{F5892A70-8ED4-44CF-9239-77A357DE231D}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{370079FD-E5A6-45F8-9451-00C9E8FF1FF8}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{44B2469F-7B4D-43A7-A978-6FF9B4189C5E}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{E12A7999-B3D5-468F-BDC3-DBE21B6670E0}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{F9475D42-EA3A-4162-87C8-78C94698528B}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{475C4BFF-8F03-4528-A85B-0AA56EC5D34E}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{8877F346-4208-47AE-A390-6B0E33EB74E1}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{04885AAD-AC7A-4BC6-A3C0-AD0D7036C714}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{BC482203-A863-4A88-95EA-2461568FEA02}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{4013B8CF-24E3-4C36-817E-C9C36AC4D9C7}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{5F98C12E-EC55-4C62-9505-11B1AF9BD850}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{932A8298-4391-4740-BE90-001F237B53BD}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{10A93DE4-76E6-4A39-8313-88A9E26508D7}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{CD9DCF00-AA8A-48C1-BF96-0D43B9B33BE2}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{805BA872-E8B9-4DE9-A99D-93D896D48040}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{5894C88E-C8EA-4F22-88D7-C07DC3A85BA6}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{C56BD181-5067-404C-BE06-E53FA8338CF8}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{2D69F9F5-5B3D-4B58-9B53-45CCF272DAF8}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{7F851BED-534A-4B49-8B00-F4938B55EF1D}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{6FA61FDB-1F9E-4F3E-B096-8F02658B5C89}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{99D8ACF6-D498-48DB-BDBE-3B2D1F5A8152}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{134C3FB7-3A14-4545-8851-A45173E1BE7F}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{371F5F67-3D87-400F-A88F-218CA20CE383}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{BFC5CBD9-D217-4B80-8781-BB2549C7ED7C}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{D0246420-7318-4E22-8004-2F15C346B8B8}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{F16B66BB-82D6-4580-A022-FCEE7CA6E49A}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{B8B46F67-AEE3-4886-B95A-DFDD3D096340}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{3FF2B4FF-97C4-4ABA-A75C-6541E9416761}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{63AB2873-61AC-4CED-B525-9F8547F15382}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{50384F7F-13C1-44A7-8E8C-3C3B9CAFA0A7}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{C5CB42AE-DDB9-4B1A-89A2-B24AD618B93D}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{09F11C8D-C1F1-495F-AA5E-ACC2A002CE12}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{1FBFEFD3-527A-48C4-96A6-60EC56266AA4}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94E678-4B36-4C30-AAC6-A09587400BE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A01E35B-7F25-4907-A5B4-33FE42F86C8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05FD7DD-D28A-4F9C-A6A0-D885273FF66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A0C27D3-99EF-4EC4-91CE-9A8EB606953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F584749-38C4-49A1-B22E-40435239292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44AC2A9-23C4-4CCC-9418-868DF0F58C7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DAF59D0-0BE6-448B-A432-EAF4620F957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EE3671-EF8B-4973-B114-546740A4951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EF2D52C-075E-4194-AA46-0A630E9A2D2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60131A3-B2BB-409F-A16B-407D20C2C2F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05C4983-F059-4283-BFF5-B487BC8DBDE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B9BACF0-702E-4542-98CE-2F37F678C8A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26E8D09-E919-486F-A83D-18CD05F898D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E3A7592-9D47-48DD-A57C-CB48E1CD97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737F8A6-79DD-44E0-A606-CD2C41B8595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FBCFB6D-2A25-4D2E-8614-1248846B49D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40E930E-2137-4F01-8ACC-A71051C3013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A42E113-A308-48A8-A2B1-CB9623A533D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453907F-F199-42BD-B1FC-16DC37E1860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5951794-D338-4B92-A217-067E095A116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EBDBFB5-9CC3-4A24-8492-31F1D978C9F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64EBEE6-97C2-4512-A64F-5E23203F9F4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EC8C120-3D6A-4DE7-81C4-4C311176DF0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4D17644-0E9A-4D82-99D8-8A3D5EE98B1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81B7CBA-A84B-472D-9826-CC4EC70989F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5B6FF70-BF26-4EF3-AA7B-9F3F094AB34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FD77AD6-39B5-4B4A-B91A-DC037200DB0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23D0E57-ADA4-4B56-96AE-F874DA0ACDF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5892A70-8ED4-44CF-9239-77A357DE231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70079FD-E5A6-45F8-9451-00C9E8FF1FF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4B2469F-7B4D-43A7-A978-6FF9B4189C5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12A7999-B3D5-468F-BDC3-DBE21B6670E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9475D42-EA3A-4162-87C8-78C94698528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75C4BFF-8F03-4528-A85B-0AA56EC5D34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877F346-4208-47AE-A390-6B0E33EB74E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4885AAD-AC7A-4BC6-A3C0-AD0D7036C71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C482203-A863-4A88-95EA-2461568FEA0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013B8CF-24E3-4C36-817E-C9C36AC4D9C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F98C12E-EC55-4C62-9505-11B1AF9BD85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32A8298-4391-4740-BE90-001F237B53B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0A93DE4-76E6-4A39-8313-88A9E26508D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D9DCF00-AA8A-48C1-BF96-0D43B9B33BE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05BA872-E8B9-4DE9-A99D-93D896D4804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894C88E-C8EA-4F22-88D7-C07DC3A85BA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56BD181-5067-404C-BE06-E53FA8338CF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D69F9F5-5B3D-4B58-9B53-45CCF272DAF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F851BED-534A-4B49-8B00-F4938B55EF1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FA61FDB-1F9E-4F3E-B096-8F02658B5C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99D8ACF6-D498-48DB-BDBE-3B2D1F5A815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34C3FB7-3A14-4545-8851-A45173E1BE7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71F5F67-3D87-400F-A88F-218CA20CE38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FC5CBD9-D217-4B80-8781-BB2549C7ED7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0246420-7318-4E22-8004-2F15C346B8B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16B66BB-82D6-4580-A022-FCEE7CA6E49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8B46F67-AEE3-4886-B95A-DFDD3D09634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FF2B4FF-97C4-4ABA-A75C-6541E941676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3AB2873-61AC-4CED-B525-9F8547F1538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0384F7F-13C1-44A7-8E8C-3C3B9CAFA0A7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5CB42AE-DDB9-4B1A-89A2-B24AD618B93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9F11C8D-C1F1-495F-AA5E-ACC2A002CE1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FBFEFD3-527A-48C4-96A6-60EC56266AA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0FBC-10B6-47A9-90B7-01BB5DE99F74}">
  <dimension ref="A1:AR267"/>
  <sheetViews>
    <sheetView rightToLeft="1" tabSelected="1" topLeftCell="Z42" zoomScale="70" zoomScaleNormal="70" workbookViewId="0">
      <selection activeCell="AB61" sqref="AB6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5.77734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7.44140625" style="24" bestFit="1" customWidth="1"/>
    <col min="29" max="29" width="15.77734375" style="31" bestFit="1" customWidth="1"/>
    <col min="30" max="30" width="13.6640625" style="32" bestFit="1" customWidth="1"/>
    <col min="31" max="31" width="57.77734375" style="24" bestFit="1" customWidth="1"/>
    <col min="32" max="32" width="28.33203125" style="24" bestFit="1" customWidth="1"/>
    <col min="33" max="33" width="13.5546875" style="24" bestFit="1" customWidth="1"/>
    <col min="34" max="34" width="86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49">
        <v>1</v>
      </c>
      <c r="H2" s="161">
        <v>272584234124</v>
      </c>
      <c r="I2" s="149" t="s">
        <v>1382</v>
      </c>
      <c r="J2" s="9"/>
      <c r="K2" s="11" t="str">
        <f t="shared" ref="K2:K65" ca="1" si="0">IF(C2, TODAY(), "" )</f>
        <v/>
      </c>
      <c r="L2" s="159" t="s">
        <v>1458</v>
      </c>
      <c r="M2" s="159" t="s">
        <v>1459</v>
      </c>
      <c r="N2" s="159"/>
      <c r="O2" s="9">
        <v>3326.1</v>
      </c>
      <c r="P2" s="9">
        <v>1</v>
      </c>
      <c r="Q2" s="13" t="str">
        <f>VLOOKUP(O2, '[3]لیست محصولات اردیبهشت ۱۴۰۳'!B:C,2,0)</f>
        <v>میاگروس | Milagros</v>
      </c>
      <c r="R2" s="9"/>
      <c r="S2" s="12">
        <f>VLOOKUP(O2, '[3]لیست محصولات اردیبهشت ۱۴۰۳'!B:F,5,0)</f>
        <v>150</v>
      </c>
      <c r="T2" s="14">
        <f>VLOOKUP(O2, '[3]لیست محصولات اردیبهشت ۱۴۰۳'!B:G,6,0)</f>
        <v>3750000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3750000</v>
      </c>
      <c r="Y2" s="17"/>
      <c r="Z2" s="14">
        <f t="shared" ref="Z2:Z65" si="4">X2-Y2</f>
        <v>3750000</v>
      </c>
      <c r="AA2" s="151" t="s">
        <v>214</v>
      </c>
      <c r="AB2" s="153" t="s">
        <v>1460</v>
      </c>
      <c r="AC2" s="155" t="s">
        <v>1461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مازندران بابل - شهرک بهزاد نبش شهرک فارابی  - ارشیا ضرابیان 09353980722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0"/>
      <c r="H3" s="181"/>
      <c r="I3" s="180"/>
      <c r="J3" s="9"/>
      <c r="K3" s="11" t="str">
        <f t="shared" ca="1" si="0"/>
        <v/>
      </c>
      <c r="L3" s="178"/>
      <c r="M3" s="178"/>
      <c r="N3" s="178"/>
      <c r="O3" s="9">
        <v>3325.1</v>
      </c>
      <c r="P3" s="9">
        <v>1</v>
      </c>
      <c r="Q3" s="13" t="str">
        <f>VLOOKUP(O3, '[3]لیست محصولات اردیبهشت ۱۴۰۳'!B:C,2,0)</f>
        <v>راتناگری | Ratnagiri</v>
      </c>
      <c r="R3" s="9"/>
      <c r="S3" s="12">
        <f>VLOOKUP(O3, '[3]لیست محصولات اردیبهشت ۱۴۰۳'!B:F,5,0)</f>
        <v>150</v>
      </c>
      <c r="T3" s="14">
        <f>VLOOKUP(O3, '[3]لیست محصولات اردیبهشت ۱۴۰۳'!B:G,6,0)</f>
        <v>4250000</v>
      </c>
      <c r="U3" s="15"/>
      <c r="V3" s="16">
        <f t="shared" si="1"/>
        <v>0</v>
      </c>
      <c r="W3" s="12">
        <f t="shared" si="2"/>
        <v>1</v>
      </c>
      <c r="X3" s="14">
        <f t="shared" si="3"/>
        <v>4250000</v>
      </c>
      <c r="Y3" s="17"/>
      <c r="Z3" s="14">
        <f t="shared" si="4"/>
        <v>4250000</v>
      </c>
      <c r="AA3" s="177"/>
      <c r="AB3" s="176"/>
      <c r="AC3" s="175"/>
      <c r="AD3" s="174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0"/>
      <c r="H4" s="162"/>
      <c r="I4" s="150"/>
      <c r="J4" s="9"/>
      <c r="K4" s="11" t="str">
        <f t="shared" ca="1" si="0"/>
        <v/>
      </c>
      <c r="L4" s="160"/>
      <c r="M4" s="160"/>
      <c r="N4" s="160"/>
      <c r="O4" s="9">
        <v>5522.2</v>
      </c>
      <c r="P4" s="9">
        <v>5</v>
      </c>
      <c r="Q4" s="13" t="str">
        <f>VLOOKUP(O4, '[3]لیست محصولات اردیبهشت ۱۴۰۳'!B:C,2,0)</f>
        <v>تامارا | Tamara</v>
      </c>
      <c r="R4" s="9"/>
      <c r="S4" s="12">
        <f>VLOOKUP(O4, '[3]لیست محصولات اردیبهشت ۱۴۰۳'!B:F,5,0)</f>
        <v>750</v>
      </c>
      <c r="T4" s="14">
        <f>VLOOKUP(O4, '[3]لیست محصولات اردیبهشت ۱۴۰۳'!B:G,6,0)</f>
        <v>12450000</v>
      </c>
      <c r="U4" s="15"/>
      <c r="V4" s="16">
        <f t="shared" si="1"/>
        <v>0</v>
      </c>
      <c r="W4" s="12">
        <f t="shared" si="2"/>
        <v>5</v>
      </c>
      <c r="X4" s="14">
        <f t="shared" si="3"/>
        <v>62250000</v>
      </c>
      <c r="Y4" s="17"/>
      <c r="Z4" s="14">
        <f t="shared" si="4"/>
        <v>62250000</v>
      </c>
      <c r="AA4" s="152"/>
      <c r="AB4" s="154"/>
      <c r="AC4" s="156"/>
      <c r="AD4" s="158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2</v>
      </c>
      <c r="H5" s="10">
        <v>272589649165</v>
      </c>
      <c r="I5" s="25" t="s">
        <v>1382</v>
      </c>
      <c r="J5" s="9"/>
      <c r="K5" s="11" t="str">
        <f t="shared" ca="1" si="0"/>
        <v/>
      </c>
      <c r="L5" s="12" t="s">
        <v>1462</v>
      </c>
      <c r="M5" s="12" t="s">
        <v>693</v>
      </c>
      <c r="N5" s="12" t="s">
        <v>1463</v>
      </c>
      <c r="O5" s="9">
        <v>5511.22</v>
      </c>
      <c r="P5" s="9">
        <v>1</v>
      </c>
      <c r="Q5" s="69" t="str">
        <f>VLOOKUP(O5, '[3]لیست محصولات اردیبهشت ۱۴۰۳'!B:C,2,0)</f>
        <v>هامبلا(رست دمی) | Hambella( Filter Roast)</v>
      </c>
      <c r="R5" s="9"/>
      <c r="S5" s="12">
        <f>VLOOKUP(O5, '[3]لیست محصولات اردیبهشت ۱۴۰۳'!B:F,5,0)</f>
        <v>750</v>
      </c>
      <c r="T5" s="14">
        <f>VLOOKUP(O5, '[3]لیست محصولات اردیبهشت ۱۴۰۳'!B:G,6,0)</f>
        <v>13350000</v>
      </c>
      <c r="U5" s="15"/>
      <c r="V5" s="16">
        <f t="shared" si="1"/>
        <v>0</v>
      </c>
      <c r="W5" s="12">
        <f t="shared" si="2"/>
        <v>1</v>
      </c>
      <c r="X5" s="14">
        <f t="shared" si="3"/>
        <v>13350000</v>
      </c>
      <c r="Y5" s="17"/>
      <c r="Z5" s="14">
        <f t="shared" si="4"/>
        <v>13350000</v>
      </c>
      <c r="AA5" s="18" t="s">
        <v>305</v>
      </c>
      <c r="AB5" s="13" t="s">
        <v>1464</v>
      </c>
      <c r="AC5" s="19" t="s">
        <v>1465</v>
      </c>
      <c r="AD5" s="20"/>
      <c r="AE5" s="19"/>
      <c r="AF5" s="21"/>
      <c r="AG5" s="22" t="str">
        <f t="shared" si="5"/>
        <v>TRUE</v>
      </c>
      <c r="AH5" s="23" t="str">
        <f t="shared" si="6"/>
        <v>بوشهر خیابان چمران_کوچه۳_روبه روی درمانگاه نبوت کافه فراکو - سید محمد حسین حسینی 09055650705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49">
        <v>3</v>
      </c>
      <c r="H6" s="161">
        <v>272616431347</v>
      </c>
      <c r="I6" s="149" t="s">
        <v>1382</v>
      </c>
      <c r="J6" s="9"/>
      <c r="K6" s="11" t="str">
        <f t="shared" ca="1" si="0"/>
        <v/>
      </c>
      <c r="L6" s="159" t="s">
        <v>142</v>
      </c>
      <c r="M6" s="159" t="s">
        <v>143</v>
      </c>
      <c r="N6" s="159" t="s">
        <v>144</v>
      </c>
      <c r="O6" s="9">
        <v>5522.2</v>
      </c>
      <c r="P6" s="9">
        <v>2</v>
      </c>
      <c r="Q6" s="13" t="str">
        <f>VLOOKUP(O6, '[3]لیست محصولات اردیبهشت ۱۴۰۳'!B:C,2,0)</f>
        <v>تامارا | Tamara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12450000</v>
      </c>
      <c r="U6" s="15"/>
      <c r="V6" s="16">
        <f t="shared" si="1"/>
        <v>0</v>
      </c>
      <c r="W6" s="12">
        <f t="shared" si="2"/>
        <v>2</v>
      </c>
      <c r="X6" s="14">
        <f t="shared" si="3"/>
        <v>24900000</v>
      </c>
      <c r="Y6" s="17"/>
      <c r="Z6" s="14">
        <f t="shared" si="4"/>
        <v>24900000</v>
      </c>
      <c r="AA6" s="151" t="s">
        <v>78</v>
      </c>
      <c r="AB6" s="153" t="s">
        <v>145</v>
      </c>
      <c r="AC6" s="155" t="s">
        <v>146</v>
      </c>
      <c r="AD6" s="157" t="s">
        <v>104</v>
      </c>
      <c r="AE6" s="19"/>
      <c r="AF6" s="21"/>
      <c r="AG6" s="22" t="str">
        <f t="shared" si="5"/>
        <v>TRUE</v>
      </c>
      <c r="AH6" s="23" t="str">
        <f t="shared" si="6"/>
        <v>تهران بلوارفردوس بین وفا اذر و رامین پلاک ۲۹۲ مورالانژ - ایلیا حقیقی 09001378119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0"/>
      <c r="H7" s="181"/>
      <c r="I7" s="180"/>
      <c r="J7" s="9"/>
      <c r="K7" s="11" t="str">
        <f t="shared" ca="1" si="0"/>
        <v/>
      </c>
      <c r="L7" s="178"/>
      <c r="M7" s="178"/>
      <c r="N7" s="178"/>
      <c r="O7" s="9">
        <v>5501.2</v>
      </c>
      <c r="P7" s="9">
        <v>2</v>
      </c>
      <c r="Q7" s="13" t="str">
        <f>VLOOKUP(O7, '[3]لیست محصولات اردیبهشت ۱۴۰۳'!B:C,2,0)</f>
        <v>ورتکس | Vortex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9900000</v>
      </c>
      <c r="U7" s="26"/>
      <c r="V7" s="16">
        <f t="shared" si="1"/>
        <v>0</v>
      </c>
      <c r="W7" s="12">
        <f t="shared" si="2"/>
        <v>2</v>
      </c>
      <c r="X7" s="14">
        <f t="shared" si="3"/>
        <v>19800000</v>
      </c>
      <c r="Y7" s="17"/>
      <c r="Z7" s="14">
        <f t="shared" si="4"/>
        <v>19800000</v>
      </c>
      <c r="AA7" s="177"/>
      <c r="AB7" s="176"/>
      <c r="AC7" s="175"/>
      <c r="AD7" s="17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0"/>
        <v/>
      </c>
      <c r="L8" s="160"/>
      <c r="M8" s="160"/>
      <c r="N8" s="160"/>
      <c r="O8" s="9">
        <v>5511.11</v>
      </c>
      <c r="P8" s="9">
        <v>1</v>
      </c>
      <c r="Q8" s="69" t="str">
        <f>VLOOKUP(O8, '[3]لیست محصولات اردیبهشت ۱۴۰۳'!B:C,2,0)</f>
        <v>هامبلا(رست دمی) | Hambella( Filter Roast)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1"/>
        <v>0</v>
      </c>
      <c r="W8" s="12">
        <f t="shared" si="2"/>
        <v>1</v>
      </c>
      <c r="X8" s="14">
        <f t="shared" si="3"/>
        <v>2800000</v>
      </c>
      <c r="Y8" s="17"/>
      <c r="Z8" s="14">
        <f t="shared" si="4"/>
        <v>2800000</v>
      </c>
      <c r="AA8" s="152"/>
      <c r="AB8" s="154"/>
      <c r="AC8" s="156"/>
      <c r="AD8" s="158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7">
        <v>4</v>
      </c>
      <c r="H9" s="169"/>
      <c r="I9" s="167" t="s">
        <v>1382</v>
      </c>
      <c r="J9" s="9"/>
      <c r="K9" s="11" t="str">
        <f t="shared" ca="1" si="0"/>
        <v/>
      </c>
      <c r="L9" s="159" t="s">
        <v>368</v>
      </c>
      <c r="M9" s="159" t="s">
        <v>369</v>
      </c>
      <c r="N9" s="159" t="s">
        <v>370</v>
      </c>
      <c r="O9" s="9">
        <v>5522.1</v>
      </c>
      <c r="P9" s="9">
        <v>4</v>
      </c>
      <c r="Q9" s="13" t="str">
        <f>VLOOKUP(O9, '[3]لیست محصولات اردیبهشت ۱۴۰۳'!B:C,2,0)</f>
        <v>تامارا | Tamara</v>
      </c>
      <c r="R9" s="9"/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1"/>
        <v>0</v>
      </c>
      <c r="W9" s="12">
        <f t="shared" si="2"/>
        <v>4</v>
      </c>
      <c r="X9" s="14">
        <f t="shared" si="3"/>
        <v>10400000</v>
      </c>
      <c r="Y9" s="17"/>
      <c r="Z9" s="14">
        <f t="shared" si="4"/>
        <v>10400000</v>
      </c>
      <c r="AA9" s="151" t="s">
        <v>1468</v>
      </c>
      <c r="AB9" s="153" t="s">
        <v>1524</v>
      </c>
      <c r="AC9" s="155" t="s">
        <v>372</v>
      </c>
      <c r="AD9" s="157"/>
      <c r="AE9" s="19"/>
      <c r="AF9" s="21"/>
      <c r="AG9" s="22" t="str">
        <f t="shared" si="5"/>
        <v>TRUE</v>
      </c>
      <c r="AH9" s="23" t="str">
        <f t="shared" si="6"/>
        <v>ارومیه  بلوار نبوت،انتهاي كوچه 18،مغازه نبش فروشگاه پینچ - ساسان حامدی 09370999001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73"/>
      <c r="H10" s="179"/>
      <c r="I10" s="173"/>
      <c r="J10" s="9"/>
      <c r="K10" s="11" t="str">
        <f t="shared" ca="1" si="0"/>
        <v/>
      </c>
      <c r="L10" s="178"/>
      <c r="M10" s="178"/>
      <c r="N10" s="178"/>
      <c r="O10" s="9">
        <v>5501.1</v>
      </c>
      <c r="P10" s="9">
        <v>2</v>
      </c>
      <c r="Q10" s="13" t="str">
        <f>VLOOKUP(O10, '[3]لیست محصولات اردیبهشت ۱۴۰۳'!B:C,2,0)</f>
        <v>ورتکس | Vortex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2100000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4200000</v>
      </c>
      <c r="Y10" s="17"/>
      <c r="Z10" s="14">
        <f t="shared" si="4"/>
        <v>4200000</v>
      </c>
      <c r="AA10" s="177"/>
      <c r="AB10" s="176"/>
      <c r="AC10" s="175"/>
      <c r="AD10" s="17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3"/>
      <c r="H11" s="179"/>
      <c r="I11" s="173"/>
      <c r="J11" s="9"/>
      <c r="K11" s="11" t="str">
        <f t="shared" ca="1" si="0"/>
        <v/>
      </c>
      <c r="L11" s="178"/>
      <c r="M11" s="178"/>
      <c r="N11" s="178"/>
      <c r="O11" s="9">
        <v>5511.11</v>
      </c>
      <c r="P11" s="9">
        <v>2</v>
      </c>
      <c r="Q11" s="69" t="str">
        <f>VLOOKUP(O11, '[3]لیست محصولات اردیبهشت ۱۴۰۳'!B:C,2,0)</f>
        <v>هامبلا(رست دمی) | Hambella( Filter Roast)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5600000</v>
      </c>
      <c r="Y11" s="17"/>
      <c r="Z11" s="14">
        <f t="shared" si="4"/>
        <v>5600000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73"/>
      <c r="H12" s="179"/>
      <c r="I12" s="173"/>
      <c r="J12" s="9"/>
      <c r="K12" s="11" t="str">
        <f t="shared" ca="1" si="0"/>
        <v/>
      </c>
      <c r="L12" s="178"/>
      <c r="M12" s="178"/>
      <c r="N12" s="178"/>
      <c r="O12" s="9">
        <v>5518.1</v>
      </c>
      <c r="P12" s="9">
        <v>8</v>
      </c>
      <c r="Q12" s="13" t="str">
        <f>VLOOKUP(O12, '[3]لیست محصولات اردیبهشت ۱۴۰۳'!B:C,2,0)</f>
        <v>هوآنکایو | Peru Huancayo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2100000</v>
      </c>
      <c r="U12" s="15"/>
      <c r="V12" s="16">
        <f t="shared" si="1"/>
        <v>0</v>
      </c>
      <c r="W12" s="12">
        <f t="shared" si="2"/>
        <v>8</v>
      </c>
      <c r="X12" s="14">
        <f t="shared" si="3"/>
        <v>16800000</v>
      </c>
      <c r="Y12" s="17"/>
      <c r="Z12" s="14">
        <f t="shared" si="4"/>
        <v>16800000</v>
      </c>
      <c r="AA12" s="177"/>
      <c r="AB12" s="176"/>
      <c r="AC12" s="175"/>
      <c r="AD12" s="17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73"/>
      <c r="H13" s="179"/>
      <c r="I13" s="173"/>
      <c r="J13" s="9"/>
      <c r="K13" s="11" t="str">
        <f t="shared" ca="1" si="0"/>
        <v/>
      </c>
      <c r="L13" s="178"/>
      <c r="M13" s="178"/>
      <c r="N13" s="178"/>
      <c r="O13" s="9">
        <v>3326.1</v>
      </c>
      <c r="P13" s="9">
        <v>6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3750000</v>
      </c>
      <c r="U13" s="26"/>
      <c r="V13" s="16">
        <f t="shared" si="1"/>
        <v>0</v>
      </c>
      <c r="W13" s="12">
        <f t="shared" si="2"/>
        <v>6</v>
      </c>
      <c r="X13" s="14">
        <f t="shared" si="3"/>
        <v>22500000</v>
      </c>
      <c r="Y13" s="17"/>
      <c r="Z13" s="14">
        <f t="shared" si="4"/>
        <v>22500000</v>
      </c>
      <c r="AA13" s="177"/>
      <c r="AB13" s="176"/>
      <c r="AC13" s="175"/>
      <c r="AD13" s="174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73"/>
      <c r="H14" s="179"/>
      <c r="I14" s="173"/>
      <c r="J14" s="9"/>
      <c r="K14" s="11" t="str">
        <f t="shared" ca="1" si="0"/>
        <v/>
      </c>
      <c r="L14" s="178"/>
      <c r="M14" s="178"/>
      <c r="N14" s="178"/>
      <c r="O14" s="9">
        <v>3325.1</v>
      </c>
      <c r="P14" s="9">
        <v>6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1"/>
        <v>0</v>
      </c>
      <c r="W14" s="12">
        <f t="shared" si="2"/>
        <v>6</v>
      </c>
      <c r="X14" s="14">
        <f t="shared" si="3"/>
        <v>25500000</v>
      </c>
      <c r="Y14" s="17"/>
      <c r="Z14" s="14">
        <f t="shared" si="4"/>
        <v>25500000</v>
      </c>
      <c r="AA14" s="177"/>
      <c r="AB14" s="176"/>
      <c r="AC14" s="175"/>
      <c r="AD14" s="17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0"/>
      <c r="M15" s="160"/>
      <c r="N15" s="160"/>
      <c r="O15" s="9">
        <v>1125.0999999999999</v>
      </c>
      <c r="P15" s="9">
        <v>1</v>
      </c>
      <c r="Q15" s="13" t="str">
        <f>VLOOKUP(O15, '[3]لیست محصولات اردیبهشت ۱۴۰۳'!B:C,2,0)</f>
        <v>بنجامین دیانوس | Benjamin De Dianous</v>
      </c>
      <c r="R15" s="9"/>
      <c r="S15" s="12">
        <f>VLOOKUP(O15, '[3]لیست محصولات اردیبهشت ۱۴۰۳'!B:F,5,0)</f>
        <v>80</v>
      </c>
      <c r="T15" s="14">
        <f>VLOOKUP(O15, '[3]لیست محصولات اردیبهشت ۱۴۰۳'!B:G,6,0)</f>
        <v>11000000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11000000</v>
      </c>
      <c r="Y15" s="17"/>
      <c r="Z15" s="14">
        <f t="shared" si="4"/>
        <v>11000000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49">
        <v>5</v>
      </c>
      <c r="H16" s="161">
        <v>272625733219</v>
      </c>
      <c r="I16" s="149" t="s">
        <v>1466</v>
      </c>
      <c r="J16" s="9"/>
      <c r="K16" s="11" t="str">
        <f t="shared" ca="1" si="0"/>
        <v/>
      </c>
      <c r="L16" s="159" t="s">
        <v>472</v>
      </c>
      <c r="M16" s="159" t="s">
        <v>697</v>
      </c>
      <c r="N16" s="159"/>
      <c r="O16" s="9">
        <v>5522.1</v>
      </c>
      <c r="P16" s="9">
        <v>1</v>
      </c>
      <c r="Q16" s="13" t="str">
        <f>VLOOKUP(O16, '[3]لیست محصولات اردیبهشت ۱۴۰۳'!B:C,2,0)</f>
        <v>تامارا | Tamara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2600000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2600000</v>
      </c>
      <c r="Y16" s="17"/>
      <c r="Z16" s="14">
        <f t="shared" si="4"/>
        <v>2600000</v>
      </c>
      <c r="AA16" s="151" t="s">
        <v>322</v>
      </c>
      <c r="AB16" s="153" t="s">
        <v>1469</v>
      </c>
      <c r="AC16" s="155" t="s">
        <v>699</v>
      </c>
      <c r="AD16" s="157"/>
      <c r="AE16" s="19"/>
      <c r="AF16" s="21"/>
      <c r="AG16" s="22" t="str">
        <f t="shared" si="5"/>
        <v>TRUE</v>
      </c>
      <c r="AH16" s="23" t="str">
        <f t="shared" si="6"/>
        <v>مشهد کوی المهدی کوشش ۴۸ پلاک ۳۲ ساختمان بهار واحد ۳  - حسن جاهدی 09158729448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0"/>
        <v/>
      </c>
      <c r="L17" s="160"/>
      <c r="M17" s="160"/>
      <c r="N17" s="160"/>
      <c r="O17" s="9">
        <v>5511.11</v>
      </c>
      <c r="P17" s="9">
        <v>1</v>
      </c>
      <c r="Q17" s="69" t="str">
        <f>VLOOKUP(O17, '[3]لیست محصولات اردیبهشت ۱۴۰۳'!B:C,2,0)</f>
        <v>هامبلا(رست دمی) | Hambella( Filter Roast)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2800000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2800000</v>
      </c>
      <c r="Y17" s="17"/>
      <c r="Z17" s="14">
        <f t="shared" si="4"/>
        <v>2800000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49">
        <v>6</v>
      </c>
      <c r="H18" s="161">
        <v>272637332535</v>
      </c>
      <c r="I18" s="149" t="s">
        <v>1466</v>
      </c>
      <c r="J18" s="9"/>
      <c r="K18" s="11" t="str">
        <f t="shared" ca="1" si="0"/>
        <v/>
      </c>
      <c r="L18" s="159" t="s">
        <v>1183</v>
      </c>
      <c r="M18" s="159" t="s">
        <v>1184</v>
      </c>
      <c r="N18" s="159" t="s">
        <v>505</v>
      </c>
      <c r="O18" s="9">
        <v>5501.3</v>
      </c>
      <c r="P18" s="9">
        <v>2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51200000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102400000</v>
      </c>
      <c r="Y18" s="17"/>
      <c r="Z18" s="14">
        <f t="shared" si="4"/>
        <v>102400000</v>
      </c>
      <c r="AA18" s="151" t="s">
        <v>1495</v>
      </c>
      <c r="AB18" s="153" t="s">
        <v>1496</v>
      </c>
      <c r="AC18" s="155" t="s">
        <v>1186</v>
      </c>
      <c r="AD18" s="157"/>
      <c r="AE18" s="19"/>
      <c r="AF18" s="21"/>
      <c r="AG18" s="22" t="str">
        <f t="shared" si="5"/>
        <v>TRUE</v>
      </c>
      <c r="AH18" s="23" t="str">
        <f t="shared" si="6"/>
        <v>بندرعباس خیابان دانشگاه ، بلوار پرفسور خشنودی  کافه بهار - شاهرخ مرتضوی راد 09303039025</v>
      </c>
    </row>
    <row r="19" spans="1:34" ht="22.35" customHeight="1">
      <c r="A19" s="7"/>
      <c r="B19" s="7"/>
      <c r="C19" s="7"/>
      <c r="D19" s="7"/>
      <c r="E19" s="7"/>
      <c r="F19" s="8"/>
      <c r="G19" s="150"/>
      <c r="H19" s="162"/>
      <c r="I19" s="150"/>
      <c r="J19" s="9"/>
      <c r="K19" s="11" t="str">
        <f t="shared" ca="1" si="0"/>
        <v/>
      </c>
      <c r="L19" s="160"/>
      <c r="M19" s="160"/>
      <c r="N19" s="160"/>
      <c r="O19" s="9">
        <v>5522.1</v>
      </c>
      <c r="P19" s="9">
        <v>2</v>
      </c>
      <c r="Q19" s="13" t="str">
        <f>VLOOKUP(O19, '[3]لیست محصولات اردیبهشت ۱۴۰۳'!B:C,2,0)</f>
        <v>تامارا | Tamara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2600000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5200000</v>
      </c>
      <c r="Y19" s="17"/>
      <c r="Z19" s="14">
        <f t="shared" si="4"/>
        <v>5200000</v>
      </c>
      <c r="AA19" s="152"/>
      <c r="AB19" s="154"/>
      <c r="AC19" s="156"/>
      <c r="AD19" s="15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49">
        <v>7</v>
      </c>
      <c r="H20" s="161">
        <v>272640486813</v>
      </c>
      <c r="I20" s="149" t="s">
        <v>1466</v>
      </c>
      <c r="J20" s="9"/>
      <c r="K20" s="11" t="str">
        <f t="shared" ca="1" si="0"/>
        <v/>
      </c>
      <c r="L20" s="159" t="s">
        <v>1470</v>
      </c>
      <c r="M20" s="159" t="s">
        <v>1471</v>
      </c>
      <c r="N20" s="159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2600000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2600000</v>
      </c>
      <c r="Y20" s="17"/>
      <c r="Z20" s="14">
        <f t="shared" si="4"/>
        <v>2600000</v>
      </c>
      <c r="AA20" s="151" t="s">
        <v>78</v>
      </c>
      <c r="AB20" s="153" t="s">
        <v>1472</v>
      </c>
      <c r="AC20" s="155" t="s">
        <v>1473</v>
      </c>
      <c r="AD20" s="157" t="s">
        <v>104</v>
      </c>
      <c r="AE20" s="19"/>
      <c r="AF20" s="21"/>
      <c r="AG20" s="22" t="str">
        <f t="shared" si="5"/>
        <v>TRUE</v>
      </c>
      <c r="AH20" s="23" t="str">
        <f t="shared" si="6"/>
        <v>تهران سه راه جمهوری خیابان فلاحزادگان بن بست شاهین بن بست یکم پلاک ۲ واحد ۷  - مهری فتحعلیزاده 09122446098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0"/>
      <c r="H21" s="181"/>
      <c r="I21" s="180"/>
      <c r="J21" s="9"/>
      <c r="K21" s="11" t="str">
        <f t="shared" ca="1" si="0"/>
        <v/>
      </c>
      <c r="L21" s="178"/>
      <c r="M21" s="178"/>
      <c r="N21" s="178"/>
      <c r="O21" s="9">
        <v>5518.1</v>
      </c>
      <c r="P21" s="9">
        <v>1</v>
      </c>
      <c r="Q21" s="13" t="str">
        <f>VLOOKUP(O21, '[3]لیست محصولات اردیبهشت ۱۴۰۳'!B:C,2,0)</f>
        <v>هوآنکایو | Peru Huancayo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2100000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2100000</v>
      </c>
      <c r="Y21" s="17"/>
      <c r="Z21" s="14">
        <f t="shared" si="4"/>
        <v>2100000</v>
      </c>
      <c r="AA21" s="177"/>
      <c r="AB21" s="176"/>
      <c r="AC21" s="175"/>
      <c r="AD21" s="174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0"/>
      <c r="H22" s="181"/>
      <c r="I22" s="180"/>
      <c r="J22" s="9"/>
      <c r="K22" s="11" t="str">
        <f t="shared" ca="1" si="0"/>
        <v/>
      </c>
      <c r="L22" s="178"/>
      <c r="M22" s="178"/>
      <c r="N22" s="178"/>
      <c r="O22" s="9">
        <v>3326.1</v>
      </c>
      <c r="P22" s="9">
        <v>1</v>
      </c>
      <c r="Q22" s="13" t="str">
        <f>VLOOKUP(O22, '[3]لیست محصولات اردیبهشت ۱۴۰۳'!B:C,2,0)</f>
        <v>میاگروس | Milagros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3750000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3750000</v>
      </c>
      <c r="Y22" s="17"/>
      <c r="Z22" s="14">
        <f t="shared" si="4"/>
        <v>3750000</v>
      </c>
      <c r="AA22" s="177"/>
      <c r="AB22" s="176"/>
      <c r="AC22" s="175"/>
      <c r="AD22" s="174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0"/>
      <c r="H23" s="162"/>
      <c r="I23" s="150"/>
      <c r="J23" s="9"/>
      <c r="K23" s="11" t="str">
        <f t="shared" ca="1" si="0"/>
        <v/>
      </c>
      <c r="L23" s="160"/>
      <c r="M23" s="160"/>
      <c r="N23" s="160"/>
      <c r="O23" s="9">
        <v>5511.11</v>
      </c>
      <c r="P23" s="9">
        <v>1</v>
      </c>
      <c r="Q23" s="69" t="str">
        <f>VLOOKUP(O23, '[3]لیست محصولات اردیبهشت ۱۴۰۳'!B:C,2,0)</f>
        <v>هامبلا(رست دمی) | Hambella( Filter Roast)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2800000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2800000</v>
      </c>
      <c r="Y23" s="17"/>
      <c r="Z23" s="14">
        <f t="shared" si="4"/>
        <v>2800000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8</v>
      </c>
      <c r="H24" s="67"/>
      <c r="I24" s="66" t="s">
        <v>1466</v>
      </c>
      <c r="J24" s="9"/>
      <c r="K24" s="11" t="str">
        <f t="shared" ca="1" si="0"/>
        <v/>
      </c>
      <c r="L24" s="12"/>
      <c r="M24" s="12" t="s">
        <v>676</v>
      </c>
      <c r="N24" s="12" t="s">
        <v>677</v>
      </c>
      <c r="O24" s="9">
        <v>5518.3</v>
      </c>
      <c r="P24" s="9">
        <v>6</v>
      </c>
      <c r="Q24" s="13" t="str">
        <f>VLOOKUP(O24, '[3]لیست محصولات اردیبهشت ۱۴۰۳'!B:C,2,0)</f>
        <v>هوآنکایو | Peru Huancayo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51600000</v>
      </c>
      <c r="U24" s="15"/>
      <c r="V24" s="16">
        <f t="shared" si="1"/>
        <v>0</v>
      </c>
      <c r="W24" s="12">
        <f t="shared" si="2"/>
        <v>6</v>
      </c>
      <c r="X24" s="14">
        <f t="shared" si="3"/>
        <v>309600000</v>
      </c>
      <c r="Y24" s="17"/>
      <c r="Z24" s="14">
        <f t="shared" si="4"/>
        <v>309600000</v>
      </c>
      <c r="AA24" s="18" t="s">
        <v>78</v>
      </c>
      <c r="AB24" s="13" t="s">
        <v>70</v>
      </c>
      <c r="AC24" s="19" t="s">
        <v>678</v>
      </c>
      <c r="AD24" s="20"/>
      <c r="AE24" s="19"/>
      <c r="AF24" s="21"/>
      <c r="AG24" s="22" t="str">
        <f t="shared" si="5"/>
        <v>TRUE</v>
      </c>
      <c r="AH24" s="23" t="str">
        <f t="shared" si="6"/>
        <v>تهران - بوتیک هتل حنا -  مالیان 09371071711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49">
        <v>9</v>
      </c>
      <c r="H25" s="161">
        <v>272650026597</v>
      </c>
      <c r="I25" s="149" t="s">
        <v>1466</v>
      </c>
      <c r="J25" s="9"/>
      <c r="K25" s="11" t="str">
        <f t="shared" ca="1" si="0"/>
        <v/>
      </c>
      <c r="L25" s="159" t="s">
        <v>1474</v>
      </c>
      <c r="M25" s="159" t="s">
        <v>1475</v>
      </c>
      <c r="N25" s="159"/>
      <c r="O25" s="9">
        <v>5511.22</v>
      </c>
      <c r="P25" s="9">
        <v>1</v>
      </c>
      <c r="Q25" s="69" t="str">
        <f>VLOOKUP(O25, '[3]لیست محصولات اردیبهشت ۱۴۰۳'!B:C,2,0)</f>
        <v>هامبلا(رست دمی) | Hambella( Filter Roast)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13350000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13350000</v>
      </c>
      <c r="Y25" s="17"/>
      <c r="Z25" s="14">
        <f t="shared" si="4"/>
        <v>13350000</v>
      </c>
      <c r="AA25" s="151" t="s">
        <v>78</v>
      </c>
      <c r="AB25" s="153" t="s">
        <v>1476</v>
      </c>
      <c r="AC25" s="155" t="s">
        <v>1477</v>
      </c>
      <c r="AD25" s="157" t="s">
        <v>104</v>
      </c>
      <c r="AE25" s="19"/>
      <c r="AF25" s="21"/>
      <c r="AG25" s="22" t="str">
        <f t="shared" si="5"/>
        <v>TRUE</v>
      </c>
      <c r="AH25" s="23" t="str">
        <f t="shared" si="6"/>
        <v>تهران خیابان ولی عصر، خیابان توانیر شمالی(شهید عباسپور)، بالاتر از پل همت،کوچه گلزار، پلاک 4، واحد 5،زنگ تکی  - راز صفایی 09129355273</v>
      </c>
    </row>
    <row r="26" spans="1:34" ht="22.35" customHeight="1">
      <c r="A26" s="7"/>
      <c r="B26" s="7"/>
      <c r="C26" s="7"/>
      <c r="D26" s="7"/>
      <c r="E26" s="7"/>
      <c r="F26" s="8"/>
      <c r="G26" s="150"/>
      <c r="H26" s="162"/>
      <c r="I26" s="150"/>
      <c r="J26" s="9"/>
      <c r="K26" s="11" t="str">
        <f t="shared" ca="1" si="0"/>
        <v/>
      </c>
      <c r="L26" s="160"/>
      <c r="M26" s="160"/>
      <c r="N26" s="160"/>
      <c r="O26" s="9">
        <v>5511.11</v>
      </c>
      <c r="P26" s="9">
        <v>1</v>
      </c>
      <c r="Q26" s="69" t="str">
        <f>VLOOKUP(O26, '[3]لیست محصولات اردیبهشت ۱۴۰۳'!B:C,2,0)</f>
        <v>هامبلا(رست دمی) | Hambella( Filter Roast)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2800000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2800000</v>
      </c>
      <c r="Y26" s="17"/>
      <c r="Z26" s="14">
        <f t="shared" si="4"/>
        <v>2800000</v>
      </c>
      <c r="AA26" s="152"/>
      <c r="AB26" s="154"/>
      <c r="AC26" s="156"/>
      <c r="AD26" s="15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10</v>
      </c>
      <c r="H27" s="10">
        <v>272650189758</v>
      </c>
      <c r="I27" s="9" t="s">
        <v>1466</v>
      </c>
      <c r="J27" s="9"/>
      <c r="K27" s="11" t="str">
        <f t="shared" ca="1" si="0"/>
        <v/>
      </c>
      <c r="L27" s="12" t="s">
        <v>1478</v>
      </c>
      <c r="M27" s="12" t="s">
        <v>1479</v>
      </c>
      <c r="N27" s="12"/>
      <c r="O27" s="9">
        <v>5511.11</v>
      </c>
      <c r="P27" s="9">
        <v>1</v>
      </c>
      <c r="Q27" s="69" t="str">
        <f>VLOOKUP(O27, '[3]لیست محصولات اردیبهشت ۱۴۰۳'!B:C,2,0)</f>
        <v>هامبلا(رست دمی) | Hambella( Filter Roast)</v>
      </c>
      <c r="R27" s="9" t="s">
        <v>315</v>
      </c>
      <c r="S27" s="12">
        <f>VLOOKUP(O27, '[3]لیست محصولات اردیبهشت ۱۴۰۳'!B:F,5,0)</f>
        <v>150</v>
      </c>
      <c r="T27" s="14">
        <f>VLOOKUP(O27, '[3]لیست محصولات اردیبهشت ۱۴۰۳'!B:G,6,0)</f>
        <v>2800000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2800000</v>
      </c>
      <c r="Y27" s="17"/>
      <c r="Z27" s="14">
        <f t="shared" si="4"/>
        <v>2800000</v>
      </c>
      <c r="AA27" s="18" t="s">
        <v>78</v>
      </c>
      <c r="AB27" s="13" t="s">
        <v>1480</v>
      </c>
      <c r="AC27" s="19" t="s">
        <v>1481</v>
      </c>
      <c r="AD27" s="20" t="s">
        <v>104</v>
      </c>
      <c r="AE27" s="19"/>
      <c r="AF27" s="21"/>
      <c r="AG27" s="22" t="str">
        <f t="shared" si="5"/>
        <v>TRUE</v>
      </c>
      <c r="AH27" s="23" t="str">
        <f t="shared" si="6"/>
        <v>تهران خیابان دربند، نرسیده به میدان دربند، قبل از عابدینی پلاک ۱۳۵ واحد ۶  - مهتا حاتمی 09375944095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49">
        <v>11</v>
      </c>
      <c r="H28" s="161">
        <v>272651148239</v>
      </c>
      <c r="I28" s="149" t="s">
        <v>1466</v>
      </c>
      <c r="J28" s="9"/>
      <c r="K28" s="11" t="str">
        <f t="shared" ca="1" si="0"/>
        <v/>
      </c>
      <c r="L28" s="159" t="s">
        <v>806</v>
      </c>
      <c r="M28" s="159" t="s">
        <v>1482</v>
      </c>
      <c r="N28" s="159"/>
      <c r="O28" s="9">
        <v>3326.1</v>
      </c>
      <c r="P28" s="9">
        <v>1</v>
      </c>
      <c r="Q28" s="13" t="str">
        <f>VLOOKUP(O28, '[3]لیست محصولات اردیبهشت ۱۴۰۳'!B:C,2,0)</f>
        <v>میاگروس | Milagros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3750000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3750000</v>
      </c>
      <c r="Y28" s="17"/>
      <c r="Z28" s="14">
        <f t="shared" si="4"/>
        <v>3750000</v>
      </c>
      <c r="AA28" s="151" t="s">
        <v>78</v>
      </c>
      <c r="AB28" s="153" t="s">
        <v>1483</v>
      </c>
      <c r="AC28" s="155" t="s">
        <v>1484</v>
      </c>
      <c r="AD28" s="157" t="s">
        <v>104</v>
      </c>
      <c r="AE28" s="19"/>
      <c r="AF28" s="21"/>
      <c r="AG28" s="22" t="str">
        <f t="shared" si="5"/>
        <v>TRUE</v>
      </c>
      <c r="AH28" s="23" t="str">
        <f t="shared" si="6"/>
        <v>تهران بهار شیراز، جوادنیا، پلاک ۴۷، واحد ۴  - محسن ملایی 09358393140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0"/>
      <c r="H29" s="162"/>
      <c r="I29" s="150"/>
      <c r="J29" s="9"/>
      <c r="K29" s="11" t="str">
        <f t="shared" ca="1" si="0"/>
        <v/>
      </c>
      <c r="L29" s="160"/>
      <c r="M29" s="160"/>
      <c r="N29" s="160"/>
      <c r="O29" s="9">
        <v>5522.1</v>
      </c>
      <c r="P29" s="9">
        <v>1</v>
      </c>
      <c r="Q29" s="13" t="str">
        <f>VLOOKUP(O29, '[3]لیست محصولات اردیبهشت ۱۴۰۳'!B:C,2,0)</f>
        <v>تامارا | Tamara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2600000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2600000</v>
      </c>
      <c r="Y29" s="17"/>
      <c r="Z29" s="14">
        <f t="shared" si="4"/>
        <v>2600000</v>
      </c>
      <c r="AA29" s="152"/>
      <c r="AB29" s="154"/>
      <c r="AC29" s="156"/>
      <c r="AD29" s="158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12</v>
      </c>
      <c r="H30" s="10">
        <v>272652987586</v>
      </c>
      <c r="I30" s="9" t="s">
        <v>1466</v>
      </c>
      <c r="J30" s="9"/>
      <c r="K30" s="11" t="str">
        <f t="shared" ca="1" si="0"/>
        <v/>
      </c>
      <c r="L30" s="12" t="s">
        <v>554</v>
      </c>
      <c r="M30" s="12" t="s">
        <v>1489</v>
      </c>
      <c r="N30" s="12"/>
      <c r="O30" s="9">
        <v>5501.3</v>
      </c>
      <c r="P30" s="9">
        <v>1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4000</v>
      </c>
      <c r="T30" s="14">
        <f>VLOOKUP(O30, '[3]لیست محصولات اردیبهشت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8" t="s">
        <v>130</v>
      </c>
      <c r="AB30" s="13" t="s">
        <v>1490</v>
      </c>
      <c r="AC30" s="19" t="s">
        <v>1491</v>
      </c>
      <c r="AD30" s="20"/>
      <c r="AE30" s="19"/>
      <c r="AF30" s="21"/>
      <c r="AG30" s="22" t="str">
        <f t="shared" si="5"/>
        <v>TRUE</v>
      </c>
      <c r="AH30" s="23" t="str">
        <f t="shared" si="6"/>
        <v>زنجان کوچه مشکی چهار راه سوم جنوبی کوچه علیمحمدی پلاک ۵۱۵  - محمدامین حسنلو 09190590954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7">
        <v>13</v>
      </c>
      <c r="H31" s="169" t="s">
        <v>374</v>
      </c>
      <c r="I31" s="167" t="s">
        <v>1466</v>
      </c>
      <c r="J31" s="9"/>
      <c r="K31" s="11" t="str">
        <f t="shared" ca="1" si="0"/>
        <v/>
      </c>
      <c r="L31" s="159"/>
      <c r="M31" s="159" t="s">
        <v>1492</v>
      </c>
      <c r="N31" s="159" t="s">
        <v>1493</v>
      </c>
      <c r="O31" s="9">
        <v>3325.2</v>
      </c>
      <c r="P31" s="9">
        <v>1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20700000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20700000</v>
      </c>
      <c r="Y31" s="17"/>
      <c r="Z31" s="14">
        <f t="shared" si="4"/>
        <v>20700000</v>
      </c>
      <c r="AA31" s="151" t="s">
        <v>956</v>
      </c>
      <c r="AB31" s="153" t="s">
        <v>1494</v>
      </c>
      <c r="AC31" s="155" t="s">
        <v>1497</v>
      </c>
      <c r="AD31" s="157"/>
      <c r="AE31" s="19"/>
      <c r="AF31" s="21"/>
      <c r="AG31" s="22" t="str">
        <f t="shared" si="5"/>
        <v>TRUE</v>
      </c>
      <c r="AH31" s="23" t="str">
        <f t="shared" si="6"/>
        <v xml:space="preserve">شهریار اندیشه - فاز ۳ - بلوار آزادی - مجتمع تجاری اداری نگارستان - بلوک B - طبقه همکف - پلاک ۴۷ فروشگاه نو -  خاتمی 09123642655 </v>
      </c>
    </row>
    <row r="32" spans="1:34" ht="22.35" customHeight="1">
      <c r="A32" s="7"/>
      <c r="B32" s="7"/>
      <c r="C32" s="7"/>
      <c r="D32" s="7"/>
      <c r="E32" s="7"/>
      <c r="F32" s="8"/>
      <c r="G32" s="168"/>
      <c r="H32" s="170"/>
      <c r="I32" s="168"/>
      <c r="J32" s="9"/>
      <c r="K32" s="11" t="str">
        <f t="shared" ca="1" si="0"/>
        <v/>
      </c>
      <c r="L32" s="160"/>
      <c r="M32" s="160"/>
      <c r="N32" s="160"/>
      <c r="O32" s="9">
        <v>3326.2</v>
      </c>
      <c r="P32" s="9">
        <v>1</v>
      </c>
      <c r="Q32" s="13" t="str">
        <f>VLOOKUP(O32, '[3]لیست محصولات اردیبهشت ۱۴۰۳'!B:C,2,0)</f>
        <v>میاگروس | Milagros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18150000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18150000</v>
      </c>
      <c r="Y32" s="17"/>
      <c r="Z32" s="14">
        <f t="shared" si="4"/>
        <v>18150000</v>
      </c>
      <c r="AA32" s="152"/>
      <c r="AB32" s="154"/>
      <c r="AC32" s="156"/>
      <c r="AD32" s="158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66">
        <v>14</v>
      </c>
      <c r="H33" s="67" t="s">
        <v>321</v>
      </c>
      <c r="I33" s="66" t="s">
        <v>1466</v>
      </c>
      <c r="J33" s="9"/>
      <c r="K33" s="11" t="str">
        <f t="shared" ca="1" si="0"/>
        <v/>
      </c>
      <c r="L33" s="12" t="s">
        <v>668</v>
      </c>
      <c r="M33" s="12" t="s">
        <v>1498</v>
      </c>
      <c r="N33" s="12" t="s">
        <v>1499</v>
      </c>
      <c r="O33" s="9">
        <v>5501.3</v>
      </c>
      <c r="P33" s="9">
        <v>15</v>
      </c>
      <c r="Q33" s="13" t="str">
        <f>VLOOKUP(O33, '[3]لیست محصولات اردیبهشت ۱۴۰۳'!B:C,2,0)</f>
        <v>ورتکس | Vortex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51200000</v>
      </c>
      <c r="U33" s="15"/>
      <c r="V33" s="16">
        <f t="shared" si="1"/>
        <v>0</v>
      </c>
      <c r="W33" s="12">
        <f t="shared" si="2"/>
        <v>15</v>
      </c>
      <c r="X33" s="14">
        <f t="shared" si="3"/>
        <v>768000000</v>
      </c>
      <c r="Y33" s="17"/>
      <c r="Z33" s="14">
        <f t="shared" si="4"/>
        <v>768000000</v>
      </c>
      <c r="AA33" s="18" t="s">
        <v>1502</v>
      </c>
      <c r="AB33" s="13" t="s">
        <v>1501</v>
      </c>
      <c r="AC33" s="19" t="s">
        <v>1503</v>
      </c>
      <c r="AD33" s="20"/>
      <c r="AE33" s="68" t="s">
        <v>1500</v>
      </c>
      <c r="AF33" s="21"/>
      <c r="AG33" s="22" t="str">
        <f t="shared" si="5"/>
        <v>TRUE</v>
      </c>
      <c r="AH33" s="23" t="str">
        <f t="shared" si="6"/>
        <v>خرمشهر جاده شلمچه - خيابان شلمچه 9 - بعد از ريل آهن - كوچه فدك 2 - درب چهارم از سمت راست -آقاي علي سالمي 09379262977 مجموعه لمولین دور - سعید علوی 09357431480</v>
      </c>
    </row>
    <row r="34" spans="1:34" ht="22.35" customHeight="1">
      <c r="A34" s="7"/>
      <c r="B34" s="7"/>
      <c r="C34" s="7"/>
      <c r="D34" s="7"/>
      <c r="E34" s="7"/>
      <c r="F34" s="8"/>
      <c r="G34" s="149">
        <v>15</v>
      </c>
      <c r="H34" s="161">
        <v>272656307786</v>
      </c>
      <c r="I34" s="149" t="s">
        <v>1466</v>
      </c>
      <c r="J34" s="9"/>
      <c r="K34" s="11" t="str">
        <f t="shared" ca="1" si="0"/>
        <v/>
      </c>
      <c r="L34" s="159" t="s">
        <v>1504</v>
      </c>
      <c r="M34" s="159" t="s">
        <v>1505</v>
      </c>
      <c r="N34" s="159"/>
      <c r="O34" s="9">
        <v>5511.11</v>
      </c>
      <c r="P34" s="9">
        <v>1</v>
      </c>
      <c r="Q34" s="69" t="str">
        <f>VLOOKUP(O34, '[3]لیست محصولات اردیبهشت ۱۴۰۳'!B:C,2,0)</f>
        <v>هامبلا(رست دمی) | Hambella( Filter Roast)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2800000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2800000</v>
      </c>
      <c r="Y34" s="17"/>
      <c r="Z34" s="14">
        <f t="shared" si="4"/>
        <v>2800000</v>
      </c>
      <c r="AA34" s="151" t="s">
        <v>78</v>
      </c>
      <c r="AB34" s="153" t="s">
        <v>1506</v>
      </c>
      <c r="AC34" s="155" t="s">
        <v>1507</v>
      </c>
      <c r="AD34" s="157" t="s">
        <v>104</v>
      </c>
      <c r="AE34" s="19"/>
      <c r="AF34" s="21"/>
      <c r="AG34" s="22" t="str">
        <f t="shared" si="5"/>
        <v>TRUE</v>
      </c>
      <c r="AH34" s="23" t="str">
        <f t="shared" si="6"/>
        <v>تهران کارگر شمالی خیابان زره پوش تقاطع فجر یکم پلاک ۸۷ واحد ۴  - کسری کرم پور 09029348558</v>
      </c>
    </row>
    <row r="35" spans="1:34" ht="22.35" customHeight="1">
      <c r="A35" s="7"/>
      <c r="B35" s="7"/>
      <c r="C35" s="7"/>
      <c r="D35" s="7"/>
      <c r="E35" s="7"/>
      <c r="F35" s="8"/>
      <c r="G35" s="150"/>
      <c r="H35" s="162"/>
      <c r="I35" s="150"/>
      <c r="J35" s="9"/>
      <c r="K35" s="11" t="str">
        <f t="shared" ca="1" si="0"/>
        <v/>
      </c>
      <c r="L35" s="160"/>
      <c r="M35" s="160"/>
      <c r="N35" s="160"/>
      <c r="O35" s="9">
        <v>5518.1</v>
      </c>
      <c r="P35" s="9">
        <v>1</v>
      </c>
      <c r="Q35" s="13" t="str">
        <f>VLOOKUP(O35, '[3]لیست محصولات اردیبهشت ۱۴۰۳'!B:C,2,0)</f>
        <v>هوآنکایو | Peru Huancayo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2100000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2100000</v>
      </c>
      <c r="Y35" s="17"/>
      <c r="Z35" s="14">
        <f t="shared" si="4"/>
        <v>2100000</v>
      </c>
      <c r="AA35" s="152"/>
      <c r="AB35" s="154"/>
      <c r="AC35" s="156"/>
      <c r="AD35" s="158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49">
        <v>16</v>
      </c>
      <c r="H36" s="161">
        <v>272658816559</v>
      </c>
      <c r="I36" s="149" t="s">
        <v>1466</v>
      </c>
      <c r="J36" s="9"/>
      <c r="K36" s="11" t="str">
        <f t="shared" ca="1" si="0"/>
        <v/>
      </c>
      <c r="L36" s="159" t="s">
        <v>554</v>
      </c>
      <c r="M36" s="159" t="s">
        <v>529</v>
      </c>
      <c r="N36" s="159"/>
      <c r="O36" s="9">
        <v>5522.1</v>
      </c>
      <c r="P36" s="9">
        <v>1</v>
      </c>
      <c r="Q36" s="13" t="str">
        <f>VLOOKUP(O36, '[3]لیست محصولات اردیبهشت ۱۴۰۳'!B:C,2,0)</f>
        <v>تامارا | Tamara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2600000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2600000</v>
      </c>
      <c r="Y36" s="17"/>
      <c r="Z36" s="14">
        <f t="shared" si="4"/>
        <v>2600000</v>
      </c>
      <c r="AA36" s="151" t="s">
        <v>78</v>
      </c>
      <c r="AB36" s="153" t="s">
        <v>531</v>
      </c>
      <c r="AC36" s="155" t="s">
        <v>532</v>
      </c>
      <c r="AD36" s="157" t="s">
        <v>104</v>
      </c>
      <c r="AE36" s="19"/>
      <c r="AF36" s="21"/>
      <c r="AG36" s="22" t="str">
        <f t="shared" si="5"/>
        <v>TRUE</v>
      </c>
      <c r="AH36" s="23" t="str">
        <f t="shared" si="6"/>
        <v>تهران خیابان شیخ بهایی جنوبی - بلوار آزادگان - خیابان بیست و دوم غربی - بعد از تقاطع جانبازان - پلاک 69 - زنگ بالا  - محمدامین نوربخش 09124237066</v>
      </c>
    </row>
    <row r="37" spans="1:34" ht="22.35" customHeight="1">
      <c r="A37" s="7"/>
      <c r="B37" s="7"/>
      <c r="C37" s="7"/>
      <c r="D37" s="7"/>
      <c r="E37" s="7"/>
      <c r="F37" s="8"/>
      <c r="G37" s="150"/>
      <c r="H37" s="162"/>
      <c r="I37" s="150"/>
      <c r="J37" s="9"/>
      <c r="K37" s="11" t="str">
        <f t="shared" ca="1" si="0"/>
        <v/>
      </c>
      <c r="L37" s="160"/>
      <c r="M37" s="160"/>
      <c r="N37" s="160"/>
      <c r="O37" s="9">
        <v>5518.1</v>
      </c>
      <c r="P37" s="9">
        <v>1</v>
      </c>
      <c r="Q37" s="13" t="str">
        <f>VLOOKUP(O37, '[3]لیست محصولات اردیبهشت ۱۴۰۳'!B:C,2,0)</f>
        <v>هوآنکایو | Peru Huancayo</v>
      </c>
      <c r="R37" s="9" t="s">
        <v>530</v>
      </c>
      <c r="S37" s="12">
        <f>VLOOKUP(O37, '[3]لیست محصولات اردیبهشت ۱۴۰۳'!B:F,5,0)</f>
        <v>150</v>
      </c>
      <c r="T37" s="14">
        <f>VLOOKUP(O37, '[3]لیست محصولات اردیبهشت ۱۴۰۳'!B:G,6,0)</f>
        <v>2100000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2100000</v>
      </c>
      <c r="Y37" s="17"/>
      <c r="Z37" s="14">
        <f t="shared" si="4"/>
        <v>2100000</v>
      </c>
      <c r="AA37" s="152"/>
      <c r="AB37" s="154"/>
      <c r="AC37" s="156"/>
      <c r="AD37" s="158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>
        <v>17</v>
      </c>
      <c r="H38" s="10">
        <v>272663754911</v>
      </c>
      <c r="I38" s="9" t="s">
        <v>1466</v>
      </c>
      <c r="J38" s="9"/>
      <c r="K38" s="11" t="str">
        <f t="shared" ca="1" si="0"/>
        <v/>
      </c>
      <c r="L38" s="12" t="s">
        <v>187</v>
      </c>
      <c r="M38" s="12" t="s">
        <v>1508</v>
      </c>
      <c r="N38" s="12"/>
      <c r="O38" s="9">
        <v>5501.2</v>
      </c>
      <c r="P38" s="9">
        <v>1</v>
      </c>
      <c r="Q38" s="13" t="str">
        <f>VLOOKUP(O38, '[3]لیست محصولات اردیبهشت ۱۴۰۳'!B:C,2,0)</f>
        <v>ورتکس | Vortex</v>
      </c>
      <c r="R38" s="9"/>
      <c r="S38" s="12">
        <f>VLOOKUP(O38, '[3]لیست محصولات اردیبهشت ۱۴۰۳'!B:F,5,0)</f>
        <v>750</v>
      </c>
      <c r="T38" s="14">
        <f>VLOOKUP(O38, '[3]لیست محصولات اردیبهشت ۱۴۰۳'!B:G,6,0)</f>
        <v>9900000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9900000</v>
      </c>
      <c r="Y38" s="17"/>
      <c r="Z38" s="14">
        <f t="shared" si="4"/>
        <v>9900000</v>
      </c>
      <c r="AA38" s="18" t="s">
        <v>78</v>
      </c>
      <c r="AB38" s="13" t="s">
        <v>1509</v>
      </c>
      <c r="AC38" s="19" t="s">
        <v>1510</v>
      </c>
      <c r="AD38" s="20" t="s">
        <v>104</v>
      </c>
      <c r="AE38" s="19"/>
      <c r="AF38" s="21"/>
      <c r="AG38" s="22" t="str">
        <f t="shared" si="5"/>
        <v>TRUE</v>
      </c>
      <c r="AH38" s="23" t="str">
        <f t="shared" si="6"/>
        <v>تهران شهرک غرب، بلوار دریا غربی، بین پاکنژاد و فرحزادی، شکوفان دوم، تقاطع بهاران یکم، پلاک 20 - واحد 1 (گروه نرم افزاری پیوست)  - علی شیبانی 09122757968</v>
      </c>
    </row>
    <row r="39" spans="1:34" ht="22.35" customHeight="1">
      <c r="A39" s="7"/>
      <c r="B39" s="7"/>
      <c r="C39" s="7"/>
      <c r="D39" s="7"/>
      <c r="E39" s="7"/>
      <c r="F39" s="8"/>
      <c r="G39" s="66">
        <v>18</v>
      </c>
      <c r="H39" s="67"/>
      <c r="I39" s="66" t="s">
        <v>1466</v>
      </c>
      <c r="J39" s="9"/>
      <c r="K39" s="11" t="str">
        <f t="shared" ca="1" si="0"/>
        <v/>
      </c>
      <c r="L39" s="12"/>
      <c r="M39" s="12" t="s">
        <v>1512</v>
      </c>
      <c r="N39" s="12" t="s">
        <v>1511</v>
      </c>
      <c r="O39" s="9">
        <v>5501.3</v>
      </c>
      <c r="P39" s="9">
        <v>5</v>
      </c>
      <c r="Q39" s="13" t="str">
        <f>VLOOKUP(O39, '[3]لیست محصولات اردیبهشت ۱۴۰۳'!B:C,2,0)</f>
        <v>ورتکس | Vortex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51200000</v>
      </c>
      <c r="U39" s="15"/>
      <c r="V39" s="16">
        <f t="shared" si="1"/>
        <v>0</v>
      </c>
      <c r="W39" s="12">
        <f t="shared" si="2"/>
        <v>5</v>
      </c>
      <c r="X39" s="14">
        <f t="shared" si="3"/>
        <v>256000000</v>
      </c>
      <c r="Y39" s="17"/>
      <c r="Z39" s="14">
        <f t="shared" si="4"/>
        <v>256000000</v>
      </c>
      <c r="AA39" s="18" t="s">
        <v>78</v>
      </c>
      <c r="AB39" s="13" t="s">
        <v>1525</v>
      </c>
      <c r="AC39" s="19" t="s">
        <v>1513</v>
      </c>
      <c r="AD39" s="20"/>
      <c r="AE39" s="19"/>
      <c r="AF39" s="21"/>
      <c r="AG39" s="22" t="str">
        <f t="shared" si="5"/>
        <v>TRUE</v>
      </c>
      <c r="AH39" s="23" t="str">
        <f t="shared" si="6"/>
        <v>تهران ميدان فلسطين هتل آتانا آورین لانژ -  محمودیان 09362636774</v>
      </c>
    </row>
    <row r="40" spans="1:34" ht="22.35" customHeight="1">
      <c r="A40" s="7"/>
      <c r="B40" s="7"/>
      <c r="C40" s="7"/>
      <c r="D40" s="7"/>
      <c r="E40" s="7"/>
      <c r="F40" s="8"/>
      <c r="G40" s="167">
        <v>19</v>
      </c>
      <c r="H40" s="169" t="s">
        <v>374</v>
      </c>
      <c r="I40" s="167" t="s">
        <v>1466</v>
      </c>
      <c r="J40" s="9"/>
      <c r="K40" s="11" t="str">
        <f t="shared" ca="1" si="0"/>
        <v/>
      </c>
      <c r="L40" s="159" t="s">
        <v>123</v>
      </c>
      <c r="M40" s="159" t="s">
        <v>124</v>
      </c>
      <c r="N40" s="159" t="s">
        <v>1514</v>
      </c>
      <c r="O40" s="9">
        <v>3325.1</v>
      </c>
      <c r="P40" s="9">
        <v>1</v>
      </c>
      <c r="Q40" s="13" t="str">
        <f>VLOOKUP(O40, '[3]لیست محصولات اردیبهشت ۱۴۰۳'!B:C,2,0)</f>
        <v>راتناگری | Ratnagiri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4250000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4250000</v>
      </c>
      <c r="Y40" s="17"/>
      <c r="Z40" s="14">
        <f t="shared" si="4"/>
        <v>4250000</v>
      </c>
      <c r="AA40" s="151" t="s">
        <v>1515</v>
      </c>
      <c r="AB40" s="153" t="s">
        <v>1526</v>
      </c>
      <c r="AC40" s="155" t="s">
        <v>127</v>
      </c>
      <c r="AD40" s="157"/>
      <c r="AE40" s="19"/>
      <c r="AF40" s="21"/>
      <c r="AG40" s="22" t="str">
        <f t="shared" si="5"/>
        <v>TRUE</v>
      </c>
      <c r="AH40" s="23" t="str">
        <f t="shared" si="6"/>
        <v>لاهیجان روستاي سوستان بالا خيابان مسجد كوچه مهر پنج (خانه روستايي است و پلاك ندارد) کافه اپل - نیما نظری 09393741144</v>
      </c>
    </row>
    <row r="41" spans="1:34" ht="22.35" customHeight="1">
      <c r="A41" s="7"/>
      <c r="B41" s="7"/>
      <c r="C41" s="7"/>
      <c r="D41" s="7"/>
      <c r="E41" s="7"/>
      <c r="F41" s="8"/>
      <c r="G41" s="173"/>
      <c r="H41" s="179"/>
      <c r="I41" s="173"/>
      <c r="J41" s="9"/>
      <c r="K41" s="11" t="str">
        <f t="shared" ca="1" si="0"/>
        <v/>
      </c>
      <c r="L41" s="178"/>
      <c r="M41" s="178"/>
      <c r="N41" s="178"/>
      <c r="O41" s="9">
        <v>3326.1</v>
      </c>
      <c r="P41" s="9">
        <v>1</v>
      </c>
      <c r="Q41" s="13" t="str">
        <f>VLOOKUP(O41, '[3]لیست محصولات اردیبهشت ۱۴۰۳'!B:C,2,0)</f>
        <v>میاگروس | Milagros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3750000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3750000</v>
      </c>
      <c r="Y41" s="17"/>
      <c r="Z41" s="14">
        <f t="shared" si="4"/>
        <v>3750000</v>
      </c>
      <c r="AA41" s="177"/>
      <c r="AB41" s="176"/>
      <c r="AC41" s="175"/>
      <c r="AD41" s="174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73"/>
      <c r="H42" s="179"/>
      <c r="I42" s="173"/>
      <c r="J42" s="9"/>
      <c r="K42" s="11" t="str">
        <f t="shared" ca="1" si="0"/>
        <v/>
      </c>
      <c r="L42" s="178"/>
      <c r="M42" s="178"/>
      <c r="N42" s="178"/>
      <c r="O42" s="9">
        <v>5522.1</v>
      </c>
      <c r="P42" s="9">
        <v>1</v>
      </c>
      <c r="Q42" s="13" t="str">
        <f>VLOOKUP(O42, '[3]لیست محصولات اردیبهشت ۱۴۰۳'!B:C,2,0)</f>
        <v>تامارا | Tamara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2600000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2600000</v>
      </c>
      <c r="Y42" s="17"/>
      <c r="Z42" s="14">
        <f t="shared" si="4"/>
        <v>2600000</v>
      </c>
      <c r="AA42" s="177"/>
      <c r="AB42" s="176"/>
      <c r="AC42" s="175"/>
      <c r="AD42" s="174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68"/>
      <c r="H43" s="170"/>
      <c r="I43" s="168"/>
      <c r="J43" s="9"/>
      <c r="K43" s="11" t="str">
        <f t="shared" ca="1" si="0"/>
        <v/>
      </c>
      <c r="L43" s="160"/>
      <c r="M43" s="160"/>
      <c r="N43" s="160"/>
      <c r="O43" s="9">
        <v>5511.2</v>
      </c>
      <c r="P43" s="9">
        <v>1</v>
      </c>
      <c r="Q43" s="13" t="str">
        <f>VLOOKUP(O43, '[3]لیست محصولات اردیبهشت ۱۴۰۳'!B:C,2,0)</f>
        <v>هامبلا | Hambella</v>
      </c>
      <c r="R43" s="9"/>
      <c r="S43" s="12">
        <f>VLOOKUP(O43, '[3]لیست محصولات اردیبهشت ۱۴۰۳'!B:F,5,0)</f>
        <v>750</v>
      </c>
      <c r="T43" s="14">
        <f>VLOOKUP(O43, '[3]لیست محصولات اردیبهشت ۱۴۰۳'!B:G,6,0)</f>
        <v>13350000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13350000</v>
      </c>
      <c r="Y43" s="17"/>
      <c r="Z43" s="14">
        <f t="shared" si="4"/>
        <v>13350000</v>
      </c>
      <c r="AA43" s="152"/>
      <c r="AB43" s="154"/>
      <c r="AC43" s="156"/>
      <c r="AD43" s="158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66">
        <v>20</v>
      </c>
      <c r="H44" s="67"/>
      <c r="I44" s="66" t="s">
        <v>1466</v>
      </c>
      <c r="J44" s="9"/>
      <c r="K44" s="11" t="str">
        <f t="shared" ca="1" si="0"/>
        <v/>
      </c>
      <c r="L44" s="12" t="s">
        <v>546</v>
      </c>
      <c r="M44" s="12" t="s">
        <v>547</v>
      </c>
      <c r="N44" s="12" t="s">
        <v>548</v>
      </c>
      <c r="O44" s="9">
        <v>5501.3</v>
      </c>
      <c r="P44" s="9">
        <v>2</v>
      </c>
      <c r="Q44" s="13" t="str">
        <f>VLOOKUP(O44, '[3]لیست محصولات اردیبهشت ۱۴۰۳'!B:C,2,0)</f>
        <v>ورتکس | Vortex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51200000</v>
      </c>
      <c r="U44" s="15"/>
      <c r="V44" s="16">
        <f t="shared" si="1"/>
        <v>0</v>
      </c>
      <c r="W44" s="12">
        <f t="shared" si="2"/>
        <v>2</v>
      </c>
      <c r="X44" s="14">
        <f t="shared" si="3"/>
        <v>102400000</v>
      </c>
      <c r="Y44" s="17"/>
      <c r="Z44" s="14">
        <f t="shared" si="4"/>
        <v>102400000</v>
      </c>
      <c r="AA44" s="18" t="s">
        <v>78</v>
      </c>
      <c r="AB44" s="13" t="s">
        <v>70</v>
      </c>
      <c r="AC44" s="19" t="s">
        <v>549</v>
      </c>
      <c r="AD44" s="20"/>
      <c r="AE44" s="19"/>
      <c r="AF44" s="21"/>
      <c r="AG44" s="22" t="str">
        <f t="shared" si="5"/>
        <v>TRUE</v>
      </c>
      <c r="AH44" s="23" t="str">
        <f t="shared" si="6"/>
        <v>تهران - کافه آرمه - اردوان یوسفی 09124047817</v>
      </c>
    </row>
    <row r="45" spans="1:34" ht="22.35" customHeight="1">
      <c r="A45" s="7"/>
      <c r="B45" s="7"/>
      <c r="C45" s="7"/>
      <c r="D45" s="7"/>
      <c r="E45" s="7"/>
      <c r="F45" s="8"/>
      <c r="G45" s="66">
        <v>21</v>
      </c>
      <c r="H45" s="67"/>
      <c r="I45" s="114" t="s">
        <v>1466</v>
      </c>
      <c r="J45" s="9"/>
      <c r="K45" s="11" t="str">
        <f t="shared" ca="1" si="0"/>
        <v/>
      </c>
      <c r="L45" s="12"/>
      <c r="M45" s="12"/>
      <c r="N45" s="12" t="s">
        <v>1516</v>
      </c>
      <c r="O45" s="9">
        <v>5511.2</v>
      </c>
      <c r="P45" s="9">
        <v>3</v>
      </c>
      <c r="Q45" s="13" t="str">
        <f>VLOOKUP(O45, '[3]لیست محصولات اردیبهشت ۱۴۰۳'!B:C,2,0)</f>
        <v>هامبلا | Hambella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13350000</v>
      </c>
      <c r="U45" s="26"/>
      <c r="V45" s="16">
        <f t="shared" si="1"/>
        <v>0</v>
      </c>
      <c r="W45" s="12">
        <f t="shared" si="2"/>
        <v>3</v>
      </c>
      <c r="X45" s="14">
        <f t="shared" si="3"/>
        <v>40050000</v>
      </c>
      <c r="Y45" s="17"/>
      <c r="Z45" s="14">
        <f t="shared" si="4"/>
        <v>40050000</v>
      </c>
      <c r="AA45" s="151" t="s">
        <v>78</v>
      </c>
      <c r="AB45" s="153" t="s">
        <v>1527</v>
      </c>
      <c r="AC45" s="155" t="s">
        <v>1520</v>
      </c>
      <c r="AD45" s="157"/>
      <c r="AE45" s="182" t="s">
        <v>1521</v>
      </c>
      <c r="AF45" s="21"/>
      <c r="AG45" s="22" t="str">
        <f t="shared" si="5"/>
        <v>TRUE</v>
      </c>
      <c r="AH45" s="23" t="str">
        <f t="shared" si="6"/>
        <v>تهران تحویل آقای فرجی داده شود. سفارت نروژ -   09123581972</v>
      </c>
    </row>
    <row r="46" spans="1:34" ht="22.35" customHeight="1">
      <c r="A46" s="7"/>
      <c r="B46" s="7"/>
      <c r="C46" s="7"/>
      <c r="D46" s="7"/>
      <c r="E46" s="7"/>
      <c r="F46" s="8"/>
      <c r="G46" s="66">
        <v>22</v>
      </c>
      <c r="H46" s="67"/>
      <c r="I46" s="114" t="s">
        <v>1466</v>
      </c>
      <c r="J46" s="9"/>
      <c r="K46" s="11" t="str">
        <f t="shared" ca="1" si="0"/>
        <v/>
      </c>
      <c r="L46" s="12" t="s">
        <v>1517</v>
      </c>
      <c r="M46" s="12" t="s">
        <v>1518</v>
      </c>
      <c r="N46" s="12"/>
      <c r="O46" s="9">
        <v>5511.2</v>
      </c>
      <c r="P46" s="9">
        <v>1</v>
      </c>
      <c r="Q46" s="13" t="str">
        <f>VLOOKUP(O46, '[3]لیست محصولات اردیبهشت ۱۴۰۳'!B:C,2,0)</f>
        <v>هامبلا | Hambella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13350000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13350000</v>
      </c>
      <c r="Y46" s="17"/>
      <c r="Z46" s="14">
        <f t="shared" si="4"/>
        <v>13350000</v>
      </c>
      <c r="AA46" s="177"/>
      <c r="AB46" s="176"/>
      <c r="AC46" s="175"/>
      <c r="AD46" s="174"/>
      <c r="AE46" s="219"/>
      <c r="AF46" s="21"/>
      <c r="AG46" s="22" t="str">
        <f t="shared" si="5"/>
        <v>TRUE</v>
      </c>
      <c r="AH46" s="23" t="str">
        <f t="shared" si="6"/>
        <v xml:space="preserve">   - هنریک رفتشو </v>
      </c>
    </row>
    <row r="47" spans="1:34" ht="22.35" customHeight="1">
      <c r="A47" s="7"/>
      <c r="B47" s="7"/>
      <c r="C47" s="7"/>
      <c r="D47" s="7"/>
      <c r="E47" s="7"/>
      <c r="F47" s="8"/>
      <c r="G47" s="66">
        <v>23</v>
      </c>
      <c r="H47" s="67"/>
      <c r="I47" s="114" t="s">
        <v>1466</v>
      </c>
      <c r="J47" s="9"/>
      <c r="K47" s="11" t="str">
        <f t="shared" ca="1" si="0"/>
        <v/>
      </c>
      <c r="L47" s="12" t="s">
        <v>1519</v>
      </c>
      <c r="M47" s="12"/>
      <c r="N47" s="12"/>
      <c r="O47" s="9">
        <v>5511.2</v>
      </c>
      <c r="P47" s="9">
        <v>1</v>
      </c>
      <c r="Q47" s="13" t="str">
        <f>VLOOKUP(O47, '[3]لیست محصولات اردیبهشت ۱۴۰۳'!B:C,2,0)</f>
        <v>هامبلا | Hambella</v>
      </c>
      <c r="R47" s="9"/>
      <c r="S47" s="12">
        <f>VLOOKUP(O47, '[3]لیست محصولات اردیبهشت ۱۴۰۳'!B:F,5,0)</f>
        <v>750</v>
      </c>
      <c r="T47" s="14">
        <f>VLOOKUP(O47, '[3]لیست محصولات اردیبهشت ۱۴۰۳'!B:G,6,0)</f>
        <v>13350000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13350000</v>
      </c>
      <c r="Y47" s="17"/>
      <c r="Z47" s="14">
        <f t="shared" si="4"/>
        <v>13350000</v>
      </c>
      <c r="AA47" s="152"/>
      <c r="AB47" s="154"/>
      <c r="AC47" s="156"/>
      <c r="AD47" s="158"/>
      <c r="AE47" s="183"/>
      <c r="AF47" s="21"/>
      <c r="AG47" s="22" t="str">
        <f t="shared" si="5"/>
        <v>TRUE</v>
      </c>
      <c r="AH47" s="23" t="str">
        <f t="shared" si="6"/>
        <v xml:space="preserve">   - اسوره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66">
        <v>24</v>
      </c>
      <c r="H48" s="67" t="s">
        <v>321</v>
      </c>
      <c r="I48" s="66" t="s">
        <v>1466</v>
      </c>
      <c r="J48" s="9"/>
      <c r="K48" s="11" t="str">
        <f t="shared" ca="1" si="0"/>
        <v/>
      </c>
      <c r="L48" s="12" t="s">
        <v>1010</v>
      </c>
      <c r="M48" s="12" t="s">
        <v>1011</v>
      </c>
      <c r="N48" s="12" t="s">
        <v>1012</v>
      </c>
      <c r="O48" s="9">
        <v>5501.1</v>
      </c>
      <c r="P48" s="9">
        <v>2</v>
      </c>
      <c r="Q48" s="13" t="str">
        <f>VLOOKUP(O48, '[3]لیست محصولات اردیبهشت ۱۴۰۳'!B:C,2,0)</f>
        <v>ورتکس | Vortex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2100000</v>
      </c>
      <c r="U48" s="15"/>
      <c r="V48" s="16">
        <f t="shared" si="1"/>
        <v>0</v>
      </c>
      <c r="W48" s="12">
        <f t="shared" si="2"/>
        <v>2</v>
      </c>
      <c r="X48" s="14">
        <f t="shared" si="3"/>
        <v>4200000</v>
      </c>
      <c r="Y48" s="17"/>
      <c r="Z48" s="14">
        <f t="shared" si="4"/>
        <v>4200000</v>
      </c>
      <c r="AA48" s="18" t="s">
        <v>78</v>
      </c>
      <c r="AB48" s="13" t="s">
        <v>1528</v>
      </c>
      <c r="AC48" s="19" t="s">
        <v>1014</v>
      </c>
      <c r="AD48" s="20" t="s">
        <v>104</v>
      </c>
      <c r="AE48" s="19"/>
      <c r="AF48" s="21"/>
      <c r="AG48" s="22" t="str">
        <f t="shared" si="5"/>
        <v>TRUE</v>
      </c>
      <c r="AH48" s="23" t="str">
        <f t="shared" si="6"/>
        <v>تهران ميدان آرژانتين خيابان زاگرس نبش خيابان ۳۱ پلاك ۱۷ ساختمان پلي ران اتصال *تحويل گيرنده: خانم ويدا شاهي* شرکت پلی ران - ویدا شاهی 09335716579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66">
        <v>25</v>
      </c>
      <c r="H49" s="67" t="s">
        <v>321</v>
      </c>
      <c r="I49" s="66" t="s">
        <v>1466</v>
      </c>
      <c r="J49" s="9"/>
      <c r="K49" s="11" t="str">
        <f t="shared" ca="1" si="0"/>
        <v/>
      </c>
      <c r="L49" s="12" t="s">
        <v>1094</v>
      </c>
      <c r="M49" s="12" t="s">
        <v>1093</v>
      </c>
      <c r="N49" s="12" t="s">
        <v>1522</v>
      </c>
      <c r="O49" s="9">
        <v>5501.3</v>
      </c>
      <c r="P49" s="9">
        <v>5</v>
      </c>
      <c r="Q49" s="13" t="str">
        <f>VLOOKUP(O49, '[3]لیست محصولات اردیبهشت ۱۴۰۳'!B:C,2,0)</f>
        <v>ورتکس | Vortex</v>
      </c>
      <c r="R49" s="9"/>
      <c r="S49" s="12">
        <f>VLOOKUP(O49, '[3]لیست محصولات اردیبهشت ۱۴۰۳'!B:F,5,0)</f>
        <v>4000</v>
      </c>
      <c r="T49" s="14">
        <f>VLOOKUP(O49, '[3]لیست محصولات اردیبهشت ۱۴۰۳'!B:G,6,0)</f>
        <v>51200000</v>
      </c>
      <c r="U49" s="15"/>
      <c r="V49" s="16">
        <f t="shared" si="1"/>
        <v>0</v>
      </c>
      <c r="W49" s="12">
        <f t="shared" si="2"/>
        <v>5</v>
      </c>
      <c r="X49" s="14">
        <f t="shared" si="3"/>
        <v>256000000</v>
      </c>
      <c r="Y49" s="17"/>
      <c r="Z49" s="14">
        <f t="shared" si="4"/>
        <v>256000000</v>
      </c>
      <c r="AA49" s="18" t="s">
        <v>1530</v>
      </c>
      <c r="AB49" s="13" t="s">
        <v>1529</v>
      </c>
      <c r="AC49" s="19" t="s">
        <v>1092</v>
      </c>
      <c r="AD49" s="20"/>
      <c r="AE49" s="19"/>
      <c r="AF49" s="21"/>
      <c r="AG49" s="22" t="str">
        <f t="shared" si="5"/>
        <v>TRUE</v>
      </c>
      <c r="AH49" s="23" t="str">
        <f t="shared" si="6"/>
        <v>ساری خيابان پيوندي-چهارراه فدك به پيوندي رستوران مارشو-طبقه 3 کافه رستوران مارشو - نسا میرشجاعی 09112561453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67">
        <v>26</v>
      </c>
      <c r="H50" s="169"/>
      <c r="I50" s="167" t="s">
        <v>1466</v>
      </c>
      <c r="J50" s="9"/>
      <c r="K50" s="11" t="str">
        <f t="shared" ca="1" si="0"/>
        <v/>
      </c>
      <c r="L50" s="159" t="s">
        <v>99</v>
      </c>
      <c r="M50" s="159" t="s">
        <v>244</v>
      </c>
      <c r="N50" s="159" t="s">
        <v>1523</v>
      </c>
      <c r="O50" s="9">
        <v>5501.3</v>
      </c>
      <c r="P50" s="9">
        <v>1</v>
      </c>
      <c r="Q50" s="13" t="str">
        <f>VLOOKUP(O50, '[3]لیست محصولات اردیبهشت ۱۴۰۳'!B:C,2,0)</f>
        <v>ورتکس | Vortex</v>
      </c>
      <c r="R50" s="9"/>
      <c r="S50" s="12">
        <f>VLOOKUP(O50, '[3]لیست محصولات اردیبهشت ۱۴۰۳'!B:F,5,0)</f>
        <v>4000</v>
      </c>
      <c r="T50" s="14">
        <f>VLOOKUP(O50, '[3]لیست محصولات اردیبهشت ۱۴۰۳'!B:G,6,0)</f>
        <v>51200000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51200000</v>
      </c>
      <c r="Y50" s="17"/>
      <c r="Z50" s="14">
        <f t="shared" si="4"/>
        <v>51200000</v>
      </c>
      <c r="AA50" s="151" t="s">
        <v>78</v>
      </c>
      <c r="AB50" s="153" t="s">
        <v>70</v>
      </c>
      <c r="AC50" s="155" t="s">
        <v>246</v>
      </c>
      <c r="AD50" s="157"/>
      <c r="AE50" s="19"/>
      <c r="AF50" s="21"/>
      <c r="AG50" s="22" t="str">
        <f t="shared" si="5"/>
        <v>TRUE</v>
      </c>
      <c r="AH50" s="23" t="str">
        <f t="shared" si="6"/>
        <v>تهران - ویوو لانژ - مهدی مولایی 09197844409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8"/>
      <c r="H51" s="170"/>
      <c r="I51" s="168"/>
      <c r="J51" s="9"/>
      <c r="K51" s="11" t="str">
        <f t="shared" ca="1" si="0"/>
        <v/>
      </c>
      <c r="L51" s="160"/>
      <c r="M51" s="160"/>
      <c r="N51" s="160"/>
      <c r="O51" s="9">
        <v>5511.3</v>
      </c>
      <c r="P51" s="9">
        <v>1</v>
      </c>
      <c r="Q51" s="13" t="str">
        <f>VLOOKUP(O51, '[3]لیست محصولات اردیبهشت ۱۴۰۳'!B:C,2,0)</f>
        <v>هامبلا | Hambella</v>
      </c>
      <c r="R51" s="9"/>
      <c r="S51" s="12">
        <f>VLOOKUP(O51, '[3]لیست محصولات اردیبهشت ۱۴۰۳'!B:F,5,0)</f>
        <v>4000</v>
      </c>
      <c r="T51" s="14">
        <f>VLOOKUP(O51, '[3]لیست محصولات اردیبهشت ۱۴۰۳'!B:G,6,0)</f>
        <v>69600000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69600000</v>
      </c>
      <c r="Y51" s="17"/>
      <c r="Z51" s="14">
        <f t="shared" si="4"/>
        <v>69600000</v>
      </c>
      <c r="AA51" s="152"/>
      <c r="AB51" s="154"/>
      <c r="AC51" s="156"/>
      <c r="AD51" s="158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67">
        <v>27</v>
      </c>
      <c r="H52" s="169"/>
      <c r="I52" s="167" t="s">
        <v>1466</v>
      </c>
      <c r="J52" s="9"/>
      <c r="K52" s="11" t="str">
        <f t="shared" ca="1" si="0"/>
        <v/>
      </c>
      <c r="L52" s="159" t="s">
        <v>302</v>
      </c>
      <c r="M52" s="159" t="s">
        <v>1532</v>
      </c>
      <c r="N52" s="159" t="s">
        <v>1531</v>
      </c>
      <c r="O52" s="9">
        <v>5511.2</v>
      </c>
      <c r="P52" s="9">
        <v>5</v>
      </c>
      <c r="Q52" s="13" t="str">
        <f>VLOOKUP(O52, '[3]لیست محصولات اردیبهشت ۱۴۰۳'!B:C,2,0)</f>
        <v>هامبلا | Hambella</v>
      </c>
      <c r="R52" s="9"/>
      <c r="S52" s="12">
        <f>VLOOKUP(O52, '[3]لیست محصولات اردیبهشت ۱۴۰۳'!B:F,5,0)</f>
        <v>750</v>
      </c>
      <c r="T52" s="14">
        <f>VLOOKUP(O52, '[3]لیست محصولات اردیبهشت ۱۴۰۳'!B:G,6,0)</f>
        <v>13350000</v>
      </c>
      <c r="U52" s="15"/>
      <c r="V52" s="16">
        <f t="shared" si="1"/>
        <v>0</v>
      </c>
      <c r="W52" s="12">
        <f t="shared" si="2"/>
        <v>5</v>
      </c>
      <c r="X52" s="14">
        <f t="shared" si="3"/>
        <v>66750000</v>
      </c>
      <c r="Y52" s="17"/>
      <c r="Z52" s="14">
        <f t="shared" si="4"/>
        <v>66750000</v>
      </c>
      <c r="AA52" s="151" t="s">
        <v>1534</v>
      </c>
      <c r="AB52" s="153" t="s">
        <v>1533</v>
      </c>
      <c r="AC52" s="155" t="s">
        <v>1535</v>
      </c>
      <c r="AD52" s="157"/>
      <c r="AE52" s="19"/>
      <c r="AF52" s="21"/>
      <c r="AG52" s="22" t="str">
        <f t="shared" si="5"/>
        <v>TRUE</v>
      </c>
      <c r="AH52" s="23" t="str">
        <f t="shared" si="6"/>
        <v>تبریز بارون آواك روبه روي درب پشتي پاساژ ضرغامي دکان قهوه نوزده دو صفر - رضا ظریف 09142155595</v>
      </c>
    </row>
    <row r="53" spans="1:34" ht="22.35" customHeight="1">
      <c r="A53" s="7"/>
      <c r="B53" s="7"/>
      <c r="C53" s="7"/>
      <c r="D53" s="7"/>
      <c r="E53" s="7"/>
      <c r="F53" s="8"/>
      <c r="G53" s="173"/>
      <c r="H53" s="179"/>
      <c r="I53" s="173"/>
      <c r="J53" s="9"/>
      <c r="K53" s="11" t="str">
        <f t="shared" ca="1" si="0"/>
        <v/>
      </c>
      <c r="L53" s="178"/>
      <c r="M53" s="178"/>
      <c r="N53" s="178"/>
      <c r="O53" s="9">
        <v>5511.1</v>
      </c>
      <c r="P53" s="9">
        <v>10</v>
      </c>
      <c r="Q53" s="13" t="str">
        <f>VLOOKUP(O53, '[3]لیست محصولات اردیبهشت ۱۴۰۳'!B:C,2,0)</f>
        <v>هامبلا | Hambella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2800000</v>
      </c>
      <c r="U53" s="15"/>
      <c r="V53" s="16">
        <f t="shared" si="1"/>
        <v>0</v>
      </c>
      <c r="W53" s="12">
        <f t="shared" si="2"/>
        <v>10</v>
      </c>
      <c r="X53" s="14">
        <f t="shared" si="3"/>
        <v>28000000</v>
      </c>
      <c r="Y53" s="17"/>
      <c r="Z53" s="14">
        <f t="shared" si="4"/>
        <v>28000000</v>
      </c>
      <c r="AA53" s="177"/>
      <c r="AB53" s="176"/>
      <c r="AC53" s="175"/>
      <c r="AD53" s="174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73"/>
      <c r="H54" s="179"/>
      <c r="I54" s="173"/>
      <c r="J54" s="9"/>
      <c r="K54" s="11" t="str">
        <f t="shared" ca="1" si="0"/>
        <v/>
      </c>
      <c r="L54" s="178"/>
      <c r="M54" s="178"/>
      <c r="N54" s="178"/>
      <c r="O54" s="9">
        <v>5522.2</v>
      </c>
      <c r="P54" s="9">
        <v>2</v>
      </c>
      <c r="Q54" s="13" t="str">
        <f>VLOOKUP(O54, '[3]لیست محصولات اردیبهشت ۱۴۰۳'!B:C,2,0)</f>
        <v>تامارا | Tamara</v>
      </c>
      <c r="R54" s="9"/>
      <c r="S54" s="12">
        <f>VLOOKUP(O54, '[3]لیست محصولات اردیبهشت ۱۴۰۳'!B:F,5,0)</f>
        <v>750</v>
      </c>
      <c r="T54" s="14">
        <f>VLOOKUP(O54, '[3]لیست محصولات اردیبهشت ۱۴۰۳'!B:G,6,0)</f>
        <v>12450000</v>
      </c>
      <c r="U54" s="15"/>
      <c r="V54" s="16">
        <f t="shared" si="1"/>
        <v>0</v>
      </c>
      <c r="W54" s="12">
        <f t="shared" si="2"/>
        <v>2</v>
      </c>
      <c r="X54" s="14">
        <f t="shared" si="3"/>
        <v>24900000</v>
      </c>
      <c r="Y54" s="17"/>
      <c r="Z54" s="14">
        <f t="shared" si="4"/>
        <v>24900000</v>
      </c>
      <c r="AA54" s="177"/>
      <c r="AB54" s="176"/>
      <c r="AC54" s="175"/>
      <c r="AD54" s="174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73"/>
      <c r="H55" s="179"/>
      <c r="I55" s="173"/>
      <c r="J55" s="9"/>
      <c r="K55" s="11" t="str">
        <f t="shared" ca="1" si="0"/>
        <v/>
      </c>
      <c r="L55" s="178"/>
      <c r="M55" s="178"/>
      <c r="N55" s="178"/>
      <c r="O55" s="9">
        <v>3326.1</v>
      </c>
      <c r="P55" s="9">
        <v>2</v>
      </c>
      <c r="Q55" s="13" t="str">
        <f>VLOOKUP(O55, '[3]لیست محصولات اردیبهشت ۱۴۰۳'!B:C,2,0)</f>
        <v>میاگروس | Milagros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3750000</v>
      </c>
      <c r="U55" s="26"/>
      <c r="V55" s="16">
        <f t="shared" si="1"/>
        <v>0</v>
      </c>
      <c r="W55" s="12">
        <f t="shared" si="2"/>
        <v>2</v>
      </c>
      <c r="X55" s="14">
        <f t="shared" si="3"/>
        <v>7500000</v>
      </c>
      <c r="Y55" s="17"/>
      <c r="Z55" s="14">
        <f t="shared" si="4"/>
        <v>7500000</v>
      </c>
      <c r="AA55" s="177"/>
      <c r="AB55" s="176"/>
      <c r="AC55" s="175"/>
      <c r="AD55" s="174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73"/>
      <c r="H56" s="179"/>
      <c r="I56" s="173"/>
      <c r="J56" s="9"/>
      <c r="K56" s="11" t="str">
        <f t="shared" ca="1" si="0"/>
        <v/>
      </c>
      <c r="L56" s="178"/>
      <c r="M56" s="178"/>
      <c r="N56" s="178"/>
      <c r="O56" s="9">
        <v>3325.1</v>
      </c>
      <c r="P56" s="9">
        <v>2</v>
      </c>
      <c r="Q56" s="13" t="str">
        <f>VLOOKUP(O56, '[3]لیست محصولات اردیبهشت ۱۴۰۳'!B:C,2,0)</f>
        <v>راتناگری | Ratnagiri</v>
      </c>
      <c r="R56" s="9"/>
      <c r="S56" s="12">
        <f>VLOOKUP(O56, '[3]لیست محصولات اردیبهشت ۱۴۰۳'!B:F,5,0)</f>
        <v>150</v>
      </c>
      <c r="T56" s="14">
        <f>VLOOKUP(O56, '[3]لیست محصولات اردیبهشت ۱۴۰۳'!B:G,6,0)</f>
        <v>4250000</v>
      </c>
      <c r="U56" s="15"/>
      <c r="V56" s="16">
        <f t="shared" si="1"/>
        <v>0</v>
      </c>
      <c r="W56" s="12">
        <f t="shared" si="2"/>
        <v>2</v>
      </c>
      <c r="X56" s="14">
        <f t="shared" si="3"/>
        <v>8500000</v>
      </c>
      <c r="Y56" s="17"/>
      <c r="Z56" s="14">
        <f t="shared" si="4"/>
        <v>8500000</v>
      </c>
      <c r="AA56" s="177"/>
      <c r="AB56" s="176"/>
      <c r="AC56" s="175"/>
      <c r="AD56" s="174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68"/>
      <c r="H57" s="170"/>
      <c r="I57" s="168"/>
      <c r="J57" s="9"/>
      <c r="K57" s="11" t="str">
        <f t="shared" ca="1" si="0"/>
        <v/>
      </c>
      <c r="L57" s="160"/>
      <c r="M57" s="160"/>
      <c r="N57" s="160"/>
      <c r="O57" s="9">
        <v>5511.11</v>
      </c>
      <c r="P57" s="9">
        <v>5</v>
      </c>
      <c r="Q57" s="69" t="str">
        <f>VLOOKUP(O57, '[3]لیست محصولات اردیبهشت ۱۴۰۳'!B:C,2,0)</f>
        <v>هامبلا(رست دمی) | Hambella( Filter Roast)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2800000</v>
      </c>
      <c r="U57" s="15"/>
      <c r="V57" s="16">
        <f t="shared" si="1"/>
        <v>0</v>
      </c>
      <c r="W57" s="12">
        <f t="shared" si="2"/>
        <v>5</v>
      </c>
      <c r="X57" s="14">
        <f t="shared" si="3"/>
        <v>14000000</v>
      </c>
      <c r="Y57" s="17"/>
      <c r="Z57" s="14">
        <f t="shared" si="4"/>
        <v>14000000</v>
      </c>
      <c r="AA57" s="152"/>
      <c r="AB57" s="154"/>
      <c r="AC57" s="156"/>
      <c r="AD57" s="158"/>
      <c r="AE57" s="19"/>
      <c r="AF57" s="21"/>
      <c r="AG57" s="22" t="str">
        <f t="shared" si="5"/>
        <v>TRUE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67">
        <v>28</v>
      </c>
      <c r="H58" s="169"/>
      <c r="I58" s="167" t="s">
        <v>1466</v>
      </c>
      <c r="J58" s="9"/>
      <c r="K58" s="11" t="str">
        <f t="shared" ca="1" si="0"/>
        <v/>
      </c>
      <c r="L58" s="159" t="s">
        <v>1202</v>
      </c>
      <c r="M58" s="159" t="s">
        <v>1542</v>
      </c>
      <c r="N58" s="159" t="s">
        <v>1543</v>
      </c>
      <c r="O58" s="9">
        <v>5501.3</v>
      </c>
      <c r="P58" s="9">
        <v>4</v>
      </c>
      <c r="Q58" s="13" t="str">
        <f>VLOOKUP(O58, '[3]لیست محصولات اردیبهشت ۱۴۰۳'!B:C,2,0)</f>
        <v>ورتکس | Vortex</v>
      </c>
      <c r="R58" s="9"/>
      <c r="S58" s="12">
        <f>VLOOKUP(O58, '[3]لیست محصولات اردیبهشت ۱۴۰۳'!B:F,5,0)</f>
        <v>4000</v>
      </c>
      <c r="T58" s="14">
        <f>VLOOKUP(O58, '[3]لیست محصولات اردیبهشت ۱۴۰۳'!B:G,6,0)</f>
        <v>51200000</v>
      </c>
      <c r="U58" s="15"/>
      <c r="V58" s="16">
        <f t="shared" si="1"/>
        <v>0</v>
      </c>
      <c r="W58" s="12">
        <f t="shared" si="2"/>
        <v>4</v>
      </c>
      <c r="X58" s="14">
        <f t="shared" si="3"/>
        <v>204800000</v>
      </c>
      <c r="Y58" s="17"/>
      <c r="Z58" s="14">
        <f t="shared" si="4"/>
        <v>204800000</v>
      </c>
      <c r="AA58" s="151" t="s">
        <v>78</v>
      </c>
      <c r="AB58" s="153" t="s">
        <v>70</v>
      </c>
      <c r="AC58" s="155" t="s">
        <v>1544</v>
      </c>
      <c r="AD58" s="157"/>
      <c r="AE58" s="19"/>
      <c r="AF58" s="21"/>
      <c r="AG58" s="22" t="str">
        <f t="shared" si="5"/>
        <v>TRUE</v>
      </c>
      <c r="AH58" s="23" t="str">
        <f t="shared" si="6"/>
        <v>تهران - کافه فلورانس - میثم الهی 09121381407</v>
      </c>
    </row>
    <row r="59" spans="1:34" ht="22.35" customHeight="1">
      <c r="A59" s="7"/>
      <c r="B59" s="7"/>
      <c r="C59" s="7"/>
      <c r="D59" s="7"/>
      <c r="E59" s="7"/>
      <c r="F59" s="8"/>
      <c r="G59" s="168"/>
      <c r="H59" s="170"/>
      <c r="I59" s="168"/>
      <c r="J59" s="9"/>
      <c r="K59" s="11" t="str">
        <f t="shared" ca="1" si="0"/>
        <v/>
      </c>
      <c r="L59" s="160"/>
      <c r="M59" s="160"/>
      <c r="N59" s="160"/>
      <c r="O59" s="9">
        <v>5522.1</v>
      </c>
      <c r="P59" s="9">
        <v>10</v>
      </c>
      <c r="Q59" s="13" t="str">
        <f>VLOOKUP(O59, '[3]لیست محصولات اردیبهشت ۱۴۰۳'!B:C,2,0)</f>
        <v>تامارا | Tamara</v>
      </c>
      <c r="R59" s="9"/>
      <c r="S59" s="12">
        <f>VLOOKUP(O59, '[3]لیست محصولات اردیبهشت ۱۴۰۳'!B:F,5,0)</f>
        <v>150</v>
      </c>
      <c r="T59" s="14">
        <f>VLOOKUP(O59, '[3]لیست محصولات اردیبهشت ۱۴۰۳'!B:G,6,0)</f>
        <v>2600000</v>
      </c>
      <c r="U59" s="15"/>
      <c r="V59" s="16">
        <f t="shared" si="1"/>
        <v>0</v>
      </c>
      <c r="W59" s="12">
        <f t="shared" si="2"/>
        <v>10</v>
      </c>
      <c r="X59" s="14">
        <f t="shared" si="3"/>
        <v>26000000</v>
      </c>
      <c r="Y59" s="17"/>
      <c r="Z59" s="14">
        <f t="shared" si="4"/>
        <v>26000000</v>
      </c>
      <c r="AA59" s="152"/>
      <c r="AB59" s="154"/>
      <c r="AC59" s="156"/>
      <c r="AD59" s="158"/>
      <c r="AE59" s="19"/>
      <c r="AF59" s="21"/>
      <c r="AG59" s="22" t="str">
        <f t="shared" si="5"/>
        <v>TRUE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66">
        <v>29</v>
      </c>
      <c r="H60" s="67" t="s">
        <v>321</v>
      </c>
      <c r="I60" s="66" t="s">
        <v>1466</v>
      </c>
      <c r="J60" s="9"/>
      <c r="K60" s="11" t="str">
        <f t="shared" ca="1" si="0"/>
        <v/>
      </c>
      <c r="L60" s="12" t="s">
        <v>187</v>
      </c>
      <c r="M60" s="12" t="s">
        <v>1551</v>
      </c>
      <c r="N60" s="12" t="s">
        <v>1549</v>
      </c>
      <c r="O60" s="9">
        <v>5501.2</v>
      </c>
      <c r="P60" s="9">
        <v>1</v>
      </c>
      <c r="Q60" s="13" t="str">
        <f>VLOOKUP(O60, '[3]لیست محصولات اردیبهشت ۱۴۰۳'!B:C,2,0)</f>
        <v>ورتکس | Vortex</v>
      </c>
      <c r="R60" s="9" t="s">
        <v>964</v>
      </c>
      <c r="S60" s="12">
        <f>VLOOKUP(O60, '[3]لیست محصولات اردیبهشت ۱۴۰۳'!B:F,5,0)</f>
        <v>750</v>
      </c>
      <c r="T60" s="14">
        <f>VLOOKUP(O60, '[3]لیست محصولات اردیبهشت ۱۴۰۳'!B:G,6,0)</f>
        <v>9900000</v>
      </c>
      <c r="U60" s="15"/>
      <c r="V60" s="16">
        <f t="shared" si="1"/>
        <v>0</v>
      </c>
      <c r="W60" s="12">
        <f t="shared" si="2"/>
        <v>1</v>
      </c>
      <c r="X60" s="14">
        <f t="shared" si="3"/>
        <v>9900000</v>
      </c>
      <c r="Y60" s="17"/>
      <c r="Z60" s="14">
        <f t="shared" si="4"/>
        <v>9900000</v>
      </c>
      <c r="AA60" s="18" t="s">
        <v>78</v>
      </c>
      <c r="AB60" s="13" t="s">
        <v>1550</v>
      </c>
      <c r="AC60" s="19" t="s">
        <v>1552</v>
      </c>
      <c r="AD60" s="20"/>
      <c r="AE60" s="19"/>
      <c r="AF60" s="21"/>
      <c r="AG60" s="22" t="str">
        <f t="shared" si="5"/>
        <v>TRUE</v>
      </c>
      <c r="AH60" s="23" t="str">
        <f t="shared" si="6"/>
        <v>تهران همسایه :)) شرکت کالارسان هستی (زپ) - علی دهخدایی 09126727970</v>
      </c>
    </row>
    <row r="61" spans="1:34" ht="22.35" customHeight="1">
      <c r="A61" s="7"/>
      <c r="B61" s="7"/>
      <c r="C61" s="7"/>
      <c r="D61" s="7"/>
      <c r="E61" s="7"/>
      <c r="F61" s="8"/>
      <c r="G61" s="278">
        <v>30</v>
      </c>
      <c r="H61" s="279">
        <v>272750494658</v>
      </c>
      <c r="I61" s="278" t="s">
        <v>1579</v>
      </c>
      <c r="J61" s="9"/>
      <c r="K61" s="11" t="str">
        <f t="shared" ca="1" si="0"/>
        <v/>
      </c>
      <c r="L61" s="12" t="s">
        <v>378</v>
      </c>
      <c r="M61" s="12" t="s">
        <v>379</v>
      </c>
      <c r="N61" s="12"/>
      <c r="O61" s="9">
        <v>5501.1</v>
      </c>
      <c r="P61" s="9">
        <v>1</v>
      </c>
      <c r="Q61" s="13" t="str">
        <f>VLOOKUP(O61, '[3]لیست محصولات اردیبهشت ۱۴۰۳'!B:C,2,0)</f>
        <v>ورتکس | Vortex</v>
      </c>
      <c r="R61" s="9"/>
      <c r="S61" s="12">
        <f>VLOOKUP(O61, '[3]لیست محصولات اردیبهشت ۱۴۰۳'!B:F,5,0)</f>
        <v>150</v>
      </c>
      <c r="T61" s="14">
        <f>VLOOKUP(O61, '[3]لیست محصولات اردیبهشت ۱۴۰۳'!B:G,6,0)</f>
        <v>2100000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2100000</v>
      </c>
      <c r="Y61" s="17"/>
      <c r="Z61" s="14">
        <f t="shared" si="4"/>
        <v>2100000</v>
      </c>
      <c r="AA61" s="18" t="s">
        <v>78</v>
      </c>
      <c r="AB61" s="13" t="s">
        <v>380</v>
      </c>
      <c r="AC61" s="19" t="s">
        <v>381</v>
      </c>
      <c r="AD61" s="20"/>
      <c r="AE61" s="68" t="s">
        <v>1587</v>
      </c>
      <c r="AF61" s="21"/>
      <c r="AG61" s="22" t="str">
        <f t="shared" si="5"/>
        <v>TRUE</v>
      </c>
      <c r="AH61" s="23" t="str">
        <f t="shared" si="6"/>
        <v>تهران یوسف آباد- میدان اسد آبادی- بن بست باغچه بان  - آرین سپهری 09113213912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35</v>
      </c>
      <c r="AI242" s="56">
        <f t="shared" si="19"/>
        <v>0</v>
      </c>
      <c r="AJ242" s="57">
        <f t="shared" si="27"/>
        <v>35</v>
      </c>
      <c r="AK242" s="58">
        <f t="shared" ref="AK242:AK267" si="28">AH242*AG242/1000</f>
        <v>140</v>
      </c>
      <c r="AL242" s="59">
        <f>AO242+AQ242-[2]Sheet1!$AH243</f>
        <v>0</v>
      </c>
      <c r="AM242" s="59">
        <f t="shared" si="25"/>
        <v>-35</v>
      </c>
      <c r="AN242" s="58">
        <f t="shared" si="21"/>
        <v>0</v>
      </c>
      <c r="AO242" s="59"/>
      <c r="AP242" s="58">
        <f t="shared" si="22"/>
        <v>-140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10</v>
      </c>
      <c r="AI251" s="56">
        <f t="shared" si="19"/>
        <v>0</v>
      </c>
      <c r="AJ251" s="57">
        <f t="shared" si="27"/>
        <v>10</v>
      </c>
      <c r="AK251" s="58">
        <f t="shared" si="28"/>
        <v>1.5</v>
      </c>
      <c r="AL251" s="59">
        <f>AO251+AQ251-[2]Sheet1!$AH252</f>
        <v>0</v>
      </c>
      <c r="AM251" s="59">
        <f t="shared" si="25"/>
        <v>-10</v>
      </c>
      <c r="AN251" s="58">
        <f t="shared" si="21"/>
        <v>0</v>
      </c>
      <c r="AO251" s="59"/>
      <c r="AP251" s="58">
        <f t="shared" si="22"/>
        <v>-1.5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11</v>
      </c>
      <c r="AI252" s="56">
        <f t="shared" si="19"/>
        <v>0</v>
      </c>
      <c r="AJ252" s="57">
        <f t="shared" si="27"/>
        <v>11</v>
      </c>
      <c r="AK252" s="58">
        <f t="shared" si="28"/>
        <v>8.25</v>
      </c>
      <c r="AL252" s="59">
        <f>AO252+AQ252-[2]Sheet1!$AH253</f>
        <v>0</v>
      </c>
      <c r="AM252" s="59">
        <f t="shared" si="25"/>
        <v>-11</v>
      </c>
      <c r="AN252" s="58">
        <f t="shared" si="21"/>
        <v>0</v>
      </c>
      <c r="AO252" s="59"/>
      <c r="AP252" s="58">
        <f t="shared" si="22"/>
        <v>-8.25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13</v>
      </c>
      <c r="AI253" s="56">
        <f t="shared" si="19"/>
        <v>0</v>
      </c>
      <c r="AJ253" s="57">
        <f t="shared" si="27"/>
        <v>13</v>
      </c>
      <c r="AK253" s="58">
        <f t="shared" si="28"/>
        <v>1.95</v>
      </c>
      <c r="AL253" s="59">
        <f>AO253+AQ253-[2]Sheet1!$AH254</f>
        <v>0</v>
      </c>
      <c r="AM253" s="59">
        <f t="shared" si="25"/>
        <v>-13</v>
      </c>
      <c r="AN253" s="58">
        <f t="shared" si="21"/>
        <v>0</v>
      </c>
      <c r="AO253" s="59"/>
      <c r="AP253" s="58">
        <f t="shared" si="22"/>
        <v>-1.95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AO254+AQ254-[2]Sheet1!$AH255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11</v>
      </c>
      <c r="AI259" s="56">
        <f t="shared" si="19"/>
        <v>0</v>
      </c>
      <c r="AJ259" s="57">
        <f t="shared" si="27"/>
        <v>11</v>
      </c>
      <c r="AK259" s="58">
        <f t="shared" si="28"/>
        <v>1.65</v>
      </c>
      <c r="AL259" s="59">
        <f>AO259+AQ259-[2]Sheet1!$AH260</f>
        <v>0</v>
      </c>
      <c r="AM259" s="59">
        <f t="shared" si="25"/>
        <v>-11</v>
      </c>
      <c r="AN259" s="58">
        <f t="shared" si="21"/>
        <v>0</v>
      </c>
      <c r="AO259" s="59"/>
      <c r="AP259" s="58">
        <f t="shared" si="22"/>
        <v>-1.65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6</v>
      </c>
      <c r="AI261" s="56">
        <f t="shared" si="19"/>
        <v>0</v>
      </c>
      <c r="AJ261" s="57">
        <f t="shared" si="27"/>
        <v>6</v>
      </c>
      <c r="AK261" s="58">
        <f t="shared" si="28"/>
        <v>24</v>
      </c>
      <c r="AL261" s="59">
        <f>AO261+AQ261-[2]Sheet1!$AH262</f>
        <v>0</v>
      </c>
      <c r="AM261" s="59">
        <f t="shared" si="25"/>
        <v>-6</v>
      </c>
      <c r="AN261" s="58">
        <f t="shared" si="21"/>
        <v>0</v>
      </c>
      <c r="AO261" s="59"/>
      <c r="AP261" s="58">
        <f t="shared" si="22"/>
        <v>-24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59">
    <mergeCell ref="H52:H57"/>
    <mergeCell ref="G58:G59"/>
    <mergeCell ref="AD58:AD59"/>
    <mergeCell ref="AC58:AC59"/>
    <mergeCell ref="AB58:AB59"/>
    <mergeCell ref="AA58:AA59"/>
    <mergeCell ref="N58:N59"/>
    <mergeCell ref="M58:M59"/>
    <mergeCell ref="L58:L59"/>
    <mergeCell ref="I58:I59"/>
    <mergeCell ref="H58:H59"/>
    <mergeCell ref="G52:G57"/>
    <mergeCell ref="N52:N57"/>
    <mergeCell ref="AD52:AD57"/>
    <mergeCell ref="AC52:AC57"/>
    <mergeCell ref="AB52:AB57"/>
    <mergeCell ref="AA52:AA57"/>
    <mergeCell ref="M52:M57"/>
    <mergeCell ref="L52:L57"/>
    <mergeCell ref="I52:I57"/>
    <mergeCell ref="H50:H51"/>
    <mergeCell ref="G50:G51"/>
    <mergeCell ref="AD50:AD51"/>
    <mergeCell ref="AC50:AC51"/>
    <mergeCell ref="AB50:AB51"/>
    <mergeCell ref="AA50:AA51"/>
    <mergeCell ref="AE45:AE47"/>
    <mergeCell ref="N50:N51"/>
    <mergeCell ref="M50:M51"/>
    <mergeCell ref="L50:L51"/>
    <mergeCell ref="I50:I51"/>
    <mergeCell ref="AD45:AD47"/>
    <mergeCell ref="AC45:AC47"/>
    <mergeCell ref="AB45:AB47"/>
    <mergeCell ref="AA45:AA47"/>
    <mergeCell ref="N40:N43"/>
    <mergeCell ref="AD40:AD43"/>
    <mergeCell ref="AC40:AC43"/>
    <mergeCell ref="AB40:AB43"/>
    <mergeCell ref="AA40:AA43"/>
    <mergeCell ref="G40:G43"/>
    <mergeCell ref="H40:H43"/>
    <mergeCell ref="I40:I43"/>
    <mergeCell ref="L40:L43"/>
    <mergeCell ref="M40:M43"/>
    <mergeCell ref="G36:G37"/>
    <mergeCell ref="AB36:AB37"/>
    <mergeCell ref="AA36:AA37"/>
    <mergeCell ref="AC36:AC37"/>
    <mergeCell ref="AD36:AD37"/>
    <mergeCell ref="N36:N37"/>
    <mergeCell ref="M36:M37"/>
    <mergeCell ref="L36:L37"/>
    <mergeCell ref="I36:I37"/>
    <mergeCell ref="H36:H37"/>
    <mergeCell ref="G34:G35"/>
    <mergeCell ref="AA34:AA35"/>
    <mergeCell ref="AB34:AB35"/>
    <mergeCell ref="AC34:AC35"/>
    <mergeCell ref="AD34:AD35"/>
    <mergeCell ref="N34:N35"/>
    <mergeCell ref="M34:M35"/>
    <mergeCell ref="L34:L35"/>
    <mergeCell ref="I34:I35"/>
    <mergeCell ref="H34:H35"/>
    <mergeCell ref="G31:G32"/>
    <mergeCell ref="AD31:AD32"/>
    <mergeCell ref="AC31:AC32"/>
    <mergeCell ref="AB31:AB32"/>
    <mergeCell ref="AA31:AA32"/>
    <mergeCell ref="N31:N32"/>
    <mergeCell ref="M31:M32"/>
    <mergeCell ref="L31:L32"/>
    <mergeCell ref="I31:I32"/>
    <mergeCell ref="H31:H32"/>
    <mergeCell ref="G28:G29"/>
    <mergeCell ref="AA28:AA29"/>
    <mergeCell ref="AB28:AB29"/>
    <mergeCell ref="AC28:AC29"/>
    <mergeCell ref="AD28:AD29"/>
    <mergeCell ref="N28:N29"/>
    <mergeCell ref="M28:M29"/>
    <mergeCell ref="L28:L29"/>
    <mergeCell ref="I28:I29"/>
    <mergeCell ref="H28:H29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M20:M23"/>
    <mergeCell ref="L20:L23"/>
    <mergeCell ref="I20:I23"/>
    <mergeCell ref="H20:H23"/>
    <mergeCell ref="G20:G23"/>
    <mergeCell ref="AD20:AD23"/>
    <mergeCell ref="AC20:AC23"/>
    <mergeCell ref="AB20:AB23"/>
    <mergeCell ref="AA20:AA23"/>
    <mergeCell ref="N20:N23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N9:N15"/>
    <mergeCell ref="AD9:AD15"/>
    <mergeCell ref="AC9:AC15"/>
    <mergeCell ref="AB9:AB15"/>
    <mergeCell ref="AA9:AA15"/>
    <mergeCell ref="G9:G15"/>
    <mergeCell ref="H9:H15"/>
    <mergeCell ref="I9:I15"/>
    <mergeCell ref="L9:L15"/>
    <mergeCell ref="M9:M15"/>
    <mergeCell ref="G6:G8"/>
    <mergeCell ref="AD6:AD8"/>
    <mergeCell ref="AC6:AC8"/>
    <mergeCell ref="AB6:AB8"/>
    <mergeCell ref="AA6:AA8"/>
    <mergeCell ref="N6:N8"/>
    <mergeCell ref="M6:M8"/>
    <mergeCell ref="L6:L8"/>
    <mergeCell ref="I6:I8"/>
    <mergeCell ref="H6:H8"/>
    <mergeCell ref="A1:B1"/>
    <mergeCell ref="C1:D1"/>
    <mergeCell ref="E1:F1"/>
    <mergeCell ref="U1:V1"/>
    <mergeCell ref="AD2:AD4"/>
    <mergeCell ref="AC2:AC4"/>
    <mergeCell ref="AB2:AB4"/>
    <mergeCell ref="AA2:AA4"/>
    <mergeCell ref="N2:N4"/>
    <mergeCell ref="M2:M4"/>
    <mergeCell ref="L2:L4"/>
    <mergeCell ref="I2:I4"/>
    <mergeCell ref="H2:H4"/>
    <mergeCell ref="G2:G4"/>
  </mergeCells>
  <conditionalFormatting sqref="G2:J2 AD2 Z2:Z200 J3:J200 AD5:AD6 AD9 G16:I16 AD16 G18:I18 AD18 G20:I20 AD20 G24:I25 AD24:AD25 G27:I28 AD27:AD28 G30:I31 AD30:AD31 G33:I34 AD33:AD34 G36:I36 AD36 G38:I40 AD38:AD40 G44:I45 AD44:AD45 G48:I50 AD48:AD50 G52:I52 AD52 G58:I58 AD58 G60:I200 AD60:AD200">
    <cfRule type="expression" dxfId="109" priority="69">
      <formula>$A2</formula>
    </cfRule>
    <cfRule type="expression" dxfId="108" priority="71">
      <formula>$E2</formula>
    </cfRule>
  </conditionalFormatting>
  <conditionalFormatting sqref="G2:AF2 J3:J200 Q3:Z200 AA5:AF6 AA9:AF9 G16:I16 AA16:AF16 G18:I18 AA18:AF18 G20:I20 AA20:AF20 G24:I25 AA24:AF25 G27:I28 AA27:AF28 G30:I31 AA30:AF31 G33:I34 AA33:AF34 G36:I36 AA36:AF36 G38:I40 AA38:AF40 G44:I45 AA44:AF45 G48:I50 AA48:AF50 G52:I52 AA52:AF52 G58:I58 AA58:AF58 G60:I200 AA60:AF200 AE3:AF4 K3:K15 O3:P15 H5:H6 AE7:AF8 H9 AE10:AF15 K16:P16 K17 O17:P17 AE17:AF17 K18:P18 K19 O19:P19 AE19:AF19 K20:P20 K21:K23 O21:P23 AE21:AF23 K24:P25 K26 O26:P26 AE26:AF26 K27:P28 K29 O29:P29 AE29:AF29 K30:P31 K32 O32:P32 AE32:AF32 K33:P34 K35 O35:P35 AE35:AF35 K36:P36 K37 O37:P37 AE37:AF37 K38:P40 K41:K43 O41:P43 AE41:AF43 K44:P50 AF46:AF47 K51 O51:P51 AE51:AF51 K52:P52 K53:K57 O53:P57 AE53:AF57 K58:P58 K59 O59:P59 AE59:AF59 K60:P200">
    <cfRule type="expression" dxfId="107" priority="70">
      <formula>$C2</formula>
    </cfRule>
  </conditionalFormatting>
  <conditionalFormatting sqref="I46:I47">
    <cfRule type="expression" dxfId="106" priority="1">
      <formula>$A46</formula>
    </cfRule>
    <cfRule type="expression" dxfId="105" priority="2">
      <formula>$C46</formula>
    </cfRule>
    <cfRule type="expression" dxfId="104" priority="3">
      <formula>$E46</formula>
    </cfRule>
  </conditionalFormatting>
  <conditionalFormatting sqref="W2:W200">
    <cfRule type="expression" dxfId="103" priority="68">
      <formula>$AG2</formula>
    </cfRule>
  </conditionalFormatting>
  <conditionalFormatting sqref="AL203:AM203">
    <cfRule type="dataBar" priority="33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{075DBDA4-8517-4C5C-91D9-2364EDC7089F}</x14:id>
        </ext>
      </extLst>
    </cfRule>
  </conditionalFormatting>
  <conditionalFormatting sqref="AL204:AM204">
    <cfRule type="dataBar" priority="32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{AD1A27BD-E139-4E1C-8CAE-78614DB6CE6E}</x14:id>
        </ext>
      </extLst>
    </cfRule>
  </conditionalFormatting>
  <conditionalFormatting sqref="AL205:AM205">
    <cfRule type="dataBar" priority="31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{94401F68-99B4-400B-8603-4FA8081E853A}</x14:id>
        </ext>
      </extLst>
    </cfRule>
  </conditionalFormatting>
  <conditionalFormatting sqref="AL206:AM206">
    <cfRule type="dataBar" priority="30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{EC632F7F-AF59-467A-934B-307699B9011B}</x14:id>
        </ext>
      </extLst>
    </cfRule>
  </conditionalFormatting>
  <conditionalFormatting sqref="AL207:AM207">
    <cfRule type="dataBar" priority="29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{E4629763-0172-406C-8750-4B1553CB046B}</x14:id>
        </ext>
      </extLst>
    </cfRule>
  </conditionalFormatting>
  <conditionalFormatting sqref="AL208:AM208">
    <cfRule type="dataBar" priority="28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{22D50EE0-4039-4DA3-9B80-52777F6DC7FA}</x14:id>
        </ext>
      </extLst>
    </cfRule>
  </conditionalFormatting>
  <conditionalFormatting sqref="AL209:AM209">
    <cfRule type="dataBar" priority="27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{CFDB9371-BDD1-4965-94DD-30A1B8CE1ACE}</x14:id>
        </ext>
      </extLst>
    </cfRule>
  </conditionalFormatting>
  <conditionalFormatting sqref="AL210:AM210">
    <cfRule type="dataBar" priority="26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{C9FAC1AC-1D49-4F20-8E88-2E3D9B9EB36A}</x14:id>
        </ext>
      </extLst>
    </cfRule>
  </conditionalFormatting>
  <conditionalFormatting sqref="AL211:AM211">
    <cfRule type="dataBar" priority="25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{96B163DF-8FD8-4E4D-9A37-DE465E4A0684}</x14:id>
        </ext>
      </extLst>
    </cfRule>
  </conditionalFormatting>
  <conditionalFormatting sqref="AL212:AM212">
    <cfRule type="dataBar" priority="24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{E111586B-B2FB-4CCE-8016-6EF8BD4629FC}</x14:id>
        </ext>
      </extLst>
    </cfRule>
  </conditionalFormatting>
  <conditionalFormatting sqref="AL213:AM213">
    <cfRule type="dataBar" priority="23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{8DC0DC22-EF28-4DC0-8E5C-45B508BC5A23}</x14:id>
        </ext>
      </extLst>
    </cfRule>
  </conditionalFormatting>
  <conditionalFormatting sqref="AL214:AM214">
    <cfRule type="dataBar" priority="22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{5AC26A48-6BB7-465A-925F-7A8204D0F942}</x14:id>
        </ext>
      </extLst>
    </cfRule>
  </conditionalFormatting>
  <conditionalFormatting sqref="AL215:AM215">
    <cfRule type="dataBar" priority="21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{FF9D2326-5A32-4F97-A164-8028FA6FCF25}</x14:id>
        </ext>
      </extLst>
    </cfRule>
  </conditionalFormatting>
  <conditionalFormatting sqref="AL216:AM216">
    <cfRule type="dataBar" priority="20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{C993977F-49E3-4408-AA00-47A137AD5075}</x14:id>
        </ext>
      </extLst>
    </cfRule>
  </conditionalFormatting>
  <conditionalFormatting sqref="AL217:AM217">
    <cfRule type="dataBar" priority="19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{A31384F0-D869-4566-B848-96D2354EBA6B}</x14:id>
        </ext>
      </extLst>
    </cfRule>
  </conditionalFormatting>
  <conditionalFormatting sqref="AL218:AM218">
    <cfRule type="dataBar" priority="18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{705EC19A-938E-49A0-8DD5-C888C2DF7F88}</x14:id>
        </ext>
      </extLst>
    </cfRule>
  </conditionalFormatting>
  <conditionalFormatting sqref="AL219:AM219">
    <cfRule type="dataBar" priority="17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{C32A0C27-7668-45EC-A9BF-DAC1969C0234}</x14:id>
        </ext>
      </extLst>
    </cfRule>
  </conditionalFormatting>
  <conditionalFormatting sqref="AL220:AM220">
    <cfRule type="dataBar" priority="16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{E067EB51-714B-489D-A1EF-7FB0666A1AB8}</x14:id>
        </ext>
      </extLst>
    </cfRule>
  </conditionalFormatting>
  <conditionalFormatting sqref="AL221:AM221">
    <cfRule type="dataBar" priority="34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{76D3B337-D818-4892-BEF7-44AD88B8ACBF}</x14:id>
        </ext>
      </extLst>
    </cfRule>
  </conditionalFormatting>
  <conditionalFormatting sqref="AL223:AM223">
    <cfRule type="dataBar" priority="35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{28380840-23A6-41B6-B376-4868DB04E197}</x14:id>
        </ext>
      </extLst>
    </cfRule>
  </conditionalFormatting>
  <conditionalFormatting sqref="AL224:AM224">
    <cfRule type="dataBar" priority="36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{4D943339-3B61-4E73-AD2C-DD11464EFD23}</x14:id>
        </ext>
      </extLst>
    </cfRule>
  </conditionalFormatting>
  <conditionalFormatting sqref="AL225:AM225">
    <cfRule type="dataBar" priority="37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{F3898A3E-6A3E-45F3-B0E6-42177D76052F}</x14:id>
        </ext>
      </extLst>
    </cfRule>
  </conditionalFormatting>
  <conditionalFormatting sqref="AL226:AM226">
    <cfRule type="dataBar" priority="38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{A6AF4388-B24D-4961-9172-519BBEA439FA}</x14:id>
        </ext>
      </extLst>
    </cfRule>
  </conditionalFormatting>
  <conditionalFormatting sqref="AL227:AM227">
    <cfRule type="dataBar" priority="39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{4FEA9CAC-30FA-45D5-9F47-E44A12049543}</x14:id>
        </ext>
      </extLst>
    </cfRule>
  </conditionalFormatting>
  <conditionalFormatting sqref="AL228:AM228">
    <cfRule type="dataBar" priority="40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{56145F1F-9815-4280-9BC8-69197F945888}</x14:id>
        </ext>
      </extLst>
    </cfRule>
  </conditionalFormatting>
  <conditionalFormatting sqref="AL229:AM229">
    <cfRule type="dataBar" priority="15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{177F3AF8-0014-4428-A197-FCDE5ABDC40B}</x14:id>
        </ext>
      </extLst>
    </cfRule>
  </conditionalFormatting>
  <conditionalFormatting sqref="AL230:AM230">
    <cfRule type="dataBar" priority="14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{054F6C88-B7A2-489A-9947-27BB6DD6F6C5}</x14:id>
        </ext>
      </extLst>
    </cfRule>
  </conditionalFormatting>
  <conditionalFormatting sqref="AL231:AM231">
    <cfRule type="dataBar" priority="13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{7B0A68F0-9BA9-4176-B9ED-CFC5DB364D7B}</x14:id>
        </ext>
      </extLst>
    </cfRule>
  </conditionalFormatting>
  <conditionalFormatting sqref="AL232:AM232">
    <cfRule type="dataBar" priority="12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{FF4C382D-A642-4031-A6D1-69590804210D}</x14:id>
        </ext>
      </extLst>
    </cfRule>
  </conditionalFormatting>
  <conditionalFormatting sqref="AL233:AM233">
    <cfRule type="dataBar" priority="11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{A9F0613C-E9E4-4288-B110-221FBC01F9E6}</x14:id>
        </ext>
      </extLst>
    </cfRule>
  </conditionalFormatting>
  <conditionalFormatting sqref="AL234:AM234">
    <cfRule type="dataBar" priority="10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{91D8E51F-C286-4B46-9D3D-F56FBE4CC807}</x14:id>
        </ext>
      </extLst>
    </cfRule>
  </conditionalFormatting>
  <conditionalFormatting sqref="AL235:AM235">
    <cfRule type="dataBar" priority="41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{36B76ED2-1731-4B58-AB41-C0B3CB015078}</x14:id>
        </ext>
      </extLst>
    </cfRule>
  </conditionalFormatting>
  <conditionalFormatting sqref="AL236:AM236">
    <cfRule type="dataBar" priority="42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{F134E2CC-BDFB-4C2E-9CF0-2656EDB38458}</x14:id>
        </ext>
      </extLst>
    </cfRule>
  </conditionalFormatting>
  <conditionalFormatting sqref="AL237:AM237">
    <cfRule type="dataBar" priority="43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{B2CD0FA6-F3C3-4D15-BD3B-DB0473DB6D3C}</x14:id>
        </ext>
      </extLst>
    </cfRule>
  </conditionalFormatting>
  <conditionalFormatting sqref="AL238:AM238">
    <cfRule type="dataBar" priority="44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{9EB636AE-5633-4467-987D-12F8F5DE6C5C}</x14:id>
        </ext>
      </extLst>
    </cfRule>
  </conditionalFormatting>
  <conditionalFormatting sqref="AL239:AM239">
    <cfRule type="dataBar" priority="45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{9E2CCADA-96E8-4BA6-BA22-8F4B8D63DB0C}</x14:id>
        </ext>
      </extLst>
    </cfRule>
  </conditionalFormatting>
  <conditionalFormatting sqref="AL240:AM240">
    <cfRule type="dataBar" priority="46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{2ABA87E3-9C38-495C-85B1-1C2134959F0D}</x14:id>
        </ext>
      </extLst>
    </cfRule>
  </conditionalFormatting>
  <conditionalFormatting sqref="AL241:AM241">
    <cfRule type="dataBar" priority="47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{263D0908-B144-4E15-8FFD-67E748D0954A}</x14:id>
        </ext>
      </extLst>
    </cfRule>
  </conditionalFormatting>
  <conditionalFormatting sqref="AL242:AM242">
    <cfRule type="dataBar" priority="48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{2E581AEF-A536-4BB1-8733-8A09D3C5AE60}</x14:id>
        </ext>
      </extLst>
    </cfRule>
  </conditionalFormatting>
  <conditionalFormatting sqref="AL243:AM243">
    <cfRule type="dataBar" priority="49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{7E99E355-734B-4DC6-9EF3-ADF9D0817493}</x14:id>
        </ext>
      </extLst>
    </cfRule>
  </conditionalFormatting>
  <conditionalFormatting sqref="AL244:AM244">
    <cfRule type="dataBar" priority="50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{20017A1E-DCCD-47E4-8967-DD08BBB69895}</x14:id>
        </ext>
      </extLst>
    </cfRule>
  </conditionalFormatting>
  <conditionalFormatting sqref="AL245:AM245">
    <cfRule type="dataBar" priority="51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{EF89371E-5C6E-42FD-93DF-47362AEC2AA8}</x14:id>
        </ext>
      </extLst>
    </cfRule>
  </conditionalFormatting>
  <conditionalFormatting sqref="AL246:AM246">
    <cfRule type="dataBar" priority="52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{30B43003-5407-43F3-B781-80FE824908C3}</x14:id>
        </ext>
      </extLst>
    </cfRule>
  </conditionalFormatting>
  <conditionalFormatting sqref="AL247:AM247">
    <cfRule type="dataBar" priority="53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{5CFEB505-DC08-44F5-8470-80B8A78BD679}</x14:id>
        </ext>
      </extLst>
    </cfRule>
  </conditionalFormatting>
  <conditionalFormatting sqref="AL248:AM248">
    <cfRule type="dataBar" priority="9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{30CBEC39-722D-4BDD-A2A3-8FE6E669AF97}</x14:id>
        </ext>
      </extLst>
    </cfRule>
  </conditionalFormatting>
  <conditionalFormatting sqref="AL249:AM249">
    <cfRule type="dataBar" priority="54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{D8D503D9-42D3-4DB4-A3F4-586A59942D87}</x14:id>
        </ext>
      </extLst>
    </cfRule>
  </conditionalFormatting>
  <conditionalFormatting sqref="AL250:AM250">
    <cfRule type="dataBar" priority="55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{9E413BD6-BA9E-493B-9D10-FAA529138A82}</x14:id>
        </ext>
      </extLst>
    </cfRule>
  </conditionalFormatting>
  <conditionalFormatting sqref="AL251:AM251">
    <cfRule type="dataBar" priority="56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{AA566420-D515-487F-A43F-EF8DD13FAB70}</x14:id>
        </ext>
      </extLst>
    </cfRule>
  </conditionalFormatting>
  <conditionalFormatting sqref="AL252:AM252">
    <cfRule type="dataBar" priority="57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{3B8C0793-33B4-4C60-8BA8-A22C39D9A12A}</x14:id>
        </ext>
      </extLst>
    </cfRule>
  </conditionalFormatting>
  <conditionalFormatting sqref="AL253:AM253">
    <cfRule type="dataBar" priority="58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{E8A36C27-4EE5-49ED-A8E7-B841FB31268E}</x14:id>
        </ext>
      </extLst>
    </cfRule>
  </conditionalFormatting>
  <conditionalFormatting sqref="AL254:AM254">
    <cfRule type="dataBar" priority="59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{9DB98BB9-89A6-4006-9E46-5C29A9DE9B53}</x14:id>
        </ext>
      </extLst>
    </cfRule>
  </conditionalFormatting>
  <conditionalFormatting sqref="AL255:AM255">
    <cfRule type="dataBar" priority="60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{4A989DA8-245B-4ECE-AF9D-C2B745B3BDD5}</x14:id>
        </ext>
      </extLst>
    </cfRule>
  </conditionalFormatting>
  <conditionalFormatting sqref="AL256:AM256">
    <cfRule type="dataBar" priority="61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{73990F74-D1BF-462A-A751-C56F5300C5BA}</x14:id>
        </ext>
      </extLst>
    </cfRule>
  </conditionalFormatting>
  <conditionalFormatting sqref="AL257:AM257">
    <cfRule type="dataBar" priority="62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{F9F959F2-55DC-4B95-859D-E35BB4C623C4}</x14:id>
        </ext>
      </extLst>
    </cfRule>
  </conditionalFormatting>
  <conditionalFormatting sqref="AL258:AM258">
    <cfRule type="dataBar" priority="8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{B2CB600B-CB90-4070-9EEF-2806CAD74EF8}</x14:id>
        </ext>
      </extLst>
    </cfRule>
  </conditionalFormatting>
  <conditionalFormatting sqref="AL259:AM259">
    <cfRule type="dataBar" priority="7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{47C3433C-8000-4784-9853-E7B4C567D800}</x14:id>
        </ext>
      </extLst>
    </cfRule>
  </conditionalFormatting>
  <conditionalFormatting sqref="AL260:AM260">
    <cfRule type="dataBar" priority="63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{BE7E69D6-4A16-4631-91E5-FC4B5A1D2999}</x14:id>
        </ext>
      </extLst>
    </cfRule>
  </conditionalFormatting>
  <conditionalFormatting sqref="AL261:AM261">
    <cfRule type="dataBar" priority="64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{FF531712-7EFA-40AD-B1AD-8377E7D3B5B0}</x14:id>
        </ext>
      </extLst>
    </cfRule>
  </conditionalFormatting>
  <conditionalFormatting sqref="AL262:AM262">
    <cfRule type="dataBar" priority="65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{6BC8406F-25FF-481E-9E5D-DABF2E880052}</x14:id>
        </ext>
      </extLst>
    </cfRule>
  </conditionalFormatting>
  <conditionalFormatting sqref="AL263:AM263">
    <cfRule type="dataBar" priority="66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{C75E4C29-1A01-40C1-AF85-9EA17C8BB462}</x14:id>
        </ext>
      </extLst>
    </cfRule>
  </conditionalFormatting>
  <conditionalFormatting sqref="AL264:AM264">
    <cfRule type="dataBar" priority="67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{25B05F5C-B481-4193-9A7C-5CECA4A39A4E}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5DBDA4-8517-4C5C-91D9-2364EDC7089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D1A27BD-E139-4E1C-8CAE-78614DB6CE6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4401F68-99B4-400B-8603-4FA8081E853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C632F7F-AF59-467A-934B-307699B9011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4629763-0172-406C-8750-4B1553CB046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2D50EE0-4039-4DA3-9B80-52777F6DC7F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CFDB9371-BDD1-4965-94DD-30A1B8CE1AC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9FAC1AC-1D49-4F20-8E88-2E3D9B9EB36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6B163DF-8FD8-4E4D-9A37-DE465E4A068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111586B-B2FB-4CCE-8016-6EF8BD4629F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DC0DC22-EF28-4DC0-8E5C-45B508BC5A2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AC26A48-6BB7-465A-925F-7A8204D0F94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F9D2326-5A32-4F97-A164-8028FA6FCF2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993977F-49E3-4408-AA00-47A137AD507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31384F0-D869-4566-B848-96D2354EBA6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05EC19A-938E-49A0-8DD5-C888C2DF7F8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32A0C27-7668-45EC-A9BF-DAC1969C023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067EB51-714B-489D-A1EF-7FB0666A1AB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76D3B337-D818-4892-BEF7-44AD88B8ACB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8380840-23A6-41B6-B376-4868DB04E19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D943339-3B61-4E73-AD2C-DD11464EFD2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3898A3E-6A3E-45F3-B0E6-42177D76052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6AF4388-B24D-4961-9172-519BBEA439F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EA9CAC-30FA-45D5-9F47-E44A1204954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6145F1F-9815-4280-9BC8-69197F94588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77F3AF8-0014-4428-A197-FCDE5ABDC40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54F6C88-B7A2-489A-9947-27BB6DD6F6C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B0A68F0-9BA9-4176-B9ED-CFC5DB364D7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F4C382D-A642-4031-A6D1-69590804210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9F0613C-E9E4-4288-B110-221FBC01F9E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1D8E51F-C286-4B46-9D3D-F56FBE4CC80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6B76ED2-1731-4B58-AB41-C0B3CB01507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134E2CC-BDFB-4C2E-9CF0-2656EDB3845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2CD0FA6-F3C3-4D15-BD3B-DB0473DB6D3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EB636AE-5633-4467-987D-12F8F5DE6C5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E2CCADA-96E8-4BA6-BA22-8F4B8D63DB0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ABA87E3-9C38-495C-85B1-1C2134959F0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63D0908-B144-4E15-8FFD-67E748D0954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2E581AEF-A536-4BB1-8733-8A09D3C5AE6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E99E355-734B-4DC6-9EF3-ADF9D081749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0017A1E-DCCD-47E4-8967-DD08BBB6989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F89371E-5C6E-42FD-93DF-47362AEC2AA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0B43003-5407-43F3-B781-80FE824908C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CFEB505-DC08-44F5-8470-80B8A78BD67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0CBEC39-722D-4BDD-A2A3-8FE6E669AF9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8D503D9-42D3-4DB4-A3F4-586A59942D8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9E413BD6-BA9E-493B-9D10-FAA529138A8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A566420-D515-487F-A43F-EF8DD13FAB7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B8C0793-33B4-4C60-8BA8-A22C39D9A12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8A36C27-4EE5-49ED-A8E7-B841FB31268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DB98BB9-89A6-4006-9E46-5C29A9DE9B5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A989DA8-245B-4ECE-AF9D-C2B745B3BDD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3990F74-D1BF-462A-A751-C56F5300C5B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9F959F2-55DC-4B95-859D-E35BB4C623C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2CB600B-CB90-4070-9EEF-2806CAD74E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7C3433C-8000-4784-9853-E7B4C567D80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E7E69D6-4A16-4631-91E5-FC4B5A1D299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F531712-7EFA-40AD-B1AD-8377E7D3B5B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BC8406F-25FF-481E-9E5D-DABF2E88005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75E4C29-1A01-40C1-AF85-9EA17C8BB46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5B05F5C-B481-4193-9A7C-5CECA4A39A4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50D3F-C399-4979-86CB-FC33AA790754}">
  <dimension ref="A1:AR267"/>
  <sheetViews>
    <sheetView rightToLeft="1" topLeftCell="G1" zoomScale="70" zoomScaleNormal="70" workbookViewId="0">
      <selection activeCell="H28" sqref="H28:H3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109375" style="24" bestFit="1" customWidth="1"/>
    <col min="8" max="8" width="20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6.3320312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18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 t="s">
        <v>1380</v>
      </c>
      <c r="I2" s="167" t="s">
        <v>1096</v>
      </c>
      <c r="J2" s="9"/>
      <c r="K2" s="11" t="str">
        <f t="shared" ref="K2:K3" ca="1" si="0">IF(C2, TODAY(), "" )</f>
        <v/>
      </c>
      <c r="L2" s="159"/>
      <c r="M2" s="159" t="s">
        <v>76</v>
      </c>
      <c r="N2" s="159" t="s">
        <v>80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3" si="1">IF(C2, P2, U2 )</f>
        <v>0</v>
      </c>
      <c r="W2" s="12">
        <f t="shared" ref="W2:W3" si="2">P2-V2</f>
        <v>6</v>
      </c>
      <c r="X2" s="14">
        <f t="shared" ref="X2:X3" si="3">P2*T2</f>
        <v>307200000</v>
      </c>
      <c r="Y2" s="17"/>
      <c r="Z2" s="14">
        <f t="shared" ref="Z2:Z3" si="4">X2-Y2</f>
        <v>307200000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 t="s">
        <v>74</v>
      </c>
      <c r="I4" s="82" t="s">
        <v>1231</v>
      </c>
      <c r="J4" s="9"/>
      <c r="K4" s="11" t="str">
        <f t="shared" ref="K4:K65" ca="1" si="6">IF(C4, TODAY(), "" )</f>
        <v/>
      </c>
      <c r="L4" s="12"/>
      <c r="M4" s="12" t="s">
        <v>76</v>
      </c>
      <c r="N4" s="12" t="s">
        <v>77</v>
      </c>
      <c r="O4" s="9">
        <v>5511.3</v>
      </c>
      <c r="P4" s="9">
        <v>3</v>
      </c>
      <c r="Q4" s="13" t="str">
        <f>VLOOKUP(O4, '[3]لیست محصولات اردیبهشت ۱۴۰۳'!B:C,2,0)</f>
        <v>هامبلا | Hambella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69600000</v>
      </c>
      <c r="U4" s="15"/>
      <c r="V4" s="16">
        <f t="shared" ref="V4:V65" si="7">IF(C4, P4, U4 )</f>
        <v>0</v>
      </c>
      <c r="W4" s="12">
        <f t="shared" ref="W4:W65" si="8">P4-V4</f>
        <v>3</v>
      </c>
      <c r="X4" s="14">
        <f t="shared" ref="X4:X65" si="9">P4*T4</f>
        <v>208800000</v>
      </c>
      <c r="Y4" s="17"/>
      <c r="Z4" s="14">
        <f t="shared" ref="Z4:Z65" si="10">X4-Y4</f>
        <v>208800000</v>
      </c>
      <c r="AA4" s="18" t="s">
        <v>78</v>
      </c>
      <c r="AB4" s="13" t="s">
        <v>70</v>
      </c>
      <c r="AC4" s="19" t="s">
        <v>79</v>
      </c>
      <c r="AD4" s="20"/>
      <c r="AE4" s="19"/>
      <c r="AF4" s="21"/>
      <c r="AG4" s="22" t="str">
        <f t="shared" si="5"/>
        <v>TRUE</v>
      </c>
      <c r="AH4" s="23" t="str">
        <f t="shared" ref="AH4:AH67" si="11">AA4&amp;" "&amp;AB4&amp;" "&amp;N4&amp;" - "&amp;L4&amp;" "&amp;M4&amp;" "&amp;AC4</f>
        <v>تهران - کافه بیکری روستار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49">
        <v>3</v>
      </c>
      <c r="H5" s="161">
        <v>272672830116</v>
      </c>
      <c r="I5" s="149" t="s">
        <v>1466</v>
      </c>
      <c r="J5" s="9"/>
      <c r="K5" s="11" t="str">
        <f t="shared" ca="1" si="6"/>
        <v/>
      </c>
      <c r="L5" s="159" t="s">
        <v>139</v>
      </c>
      <c r="M5" s="159" t="s">
        <v>1537</v>
      </c>
      <c r="N5" s="159"/>
      <c r="O5" s="9">
        <v>5501.1</v>
      </c>
      <c r="P5" s="9">
        <v>1</v>
      </c>
      <c r="Q5" s="13" t="str">
        <f>VLOOKUP(O5, '[3]لیست محصولات اردیبهشت ۱۴۰۳'!B:C,2,0)</f>
        <v>ورتکس | Vortex</v>
      </c>
      <c r="R5" s="9" t="s">
        <v>113</v>
      </c>
      <c r="S5" s="12">
        <f>VLOOKUP(O5, '[3]لیست محصولات اردیبهشت ۱۴۰۳'!B:F,5,0)</f>
        <v>150</v>
      </c>
      <c r="T5" s="14">
        <f>VLOOKUP(O5, '[3]لیست محصولات اردیبهشت ۱۴۰۳'!B:G,6,0)</f>
        <v>2100000</v>
      </c>
      <c r="U5" s="15"/>
      <c r="V5" s="16">
        <f t="shared" si="7"/>
        <v>0</v>
      </c>
      <c r="W5" s="12">
        <f t="shared" si="8"/>
        <v>1</v>
      </c>
      <c r="X5" s="14">
        <f t="shared" si="9"/>
        <v>2100000</v>
      </c>
      <c r="Y5" s="17"/>
      <c r="Z5" s="14">
        <f t="shared" si="10"/>
        <v>2100000</v>
      </c>
      <c r="AA5" s="151" t="s">
        <v>78</v>
      </c>
      <c r="AB5" s="153" t="s">
        <v>1538</v>
      </c>
      <c r="AC5" s="155" t="s">
        <v>1539</v>
      </c>
      <c r="AD5" s="157" t="s">
        <v>104</v>
      </c>
      <c r="AE5" s="19"/>
      <c r="AF5" s="21"/>
      <c r="AG5" s="22" t="str">
        <f t="shared" si="5"/>
        <v>TRUE</v>
      </c>
      <c r="AH5" s="23" t="str">
        <f t="shared" si="11"/>
        <v>تهران نیاوران سه راه یاسر خ صادقی قمی خ مرجان خ همایون خ سوری نبش کرمانشاهی پلاک ۱ واحد ۴۰۱ طبقه ۴  - محمدرضا فتح الهی 09121558788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0"/>
      <c r="H6" s="181"/>
      <c r="I6" s="180"/>
      <c r="J6" s="9"/>
      <c r="K6" s="11" t="str">
        <f t="shared" ca="1" si="6"/>
        <v/>
      </c>
      <c r="L6" s="178"/>
      <c r="M6" s="178"/>
      <c r="N6" s="178"/>
      <c r="O6" s="9">
        <v>5518.1</v>
      </c>
      <c r="P6" s="9">
        <v>1</v>
      </c>
      <c r="Q6" s="13" t="str">
        <f>VLOOKUP(O6, '[3]لیست محصولات اردیبهشت ۱۴۰۳'!B:C,2,0)</f>
        <v>هوآنکایو | Peru Huancayo</v>
      </c>
      <c r="R6" s="9" t="s">
        <v>113</v>
      </c>
      <c r="S6" s="12">
        <f>VLOOKUP(O6, '[3]لیست محصولات اردیبهشت ۱۴۰۳'!B:F,5,0)</f>
        <v>150</v>
      </c>
      <c r="T6" s="14">
        <f>VLOOKUP(O6, '[3]لیست محصولات اردیبهشت ۱۴۰۳'!B:G,6,0)</f>
        <v>2100000</v>
      </c>
      <c r="U6" s="15"/>
      <c r="V6" s="16">
        <f t="shared" si="7"/>
        <v>0</v>
      </c>
      <c r="W6" s="12">
        <f t="shared" si="8"/>
        <v>1</v>
      </c>
      <c r="X6" s="14">
        <f t="shared" si="9"/>
        <v>2100000</v>
      </c>
      <c r="Y6" s="17"/>
      <c r="Z6" s="14">
        <f t="shared" si="10"/>
        <v>2100000</v>
      </c>
      <c r="AA6" s="177"/>
      <c r="AB6" s="176"/>
      <c r="AC6" s="175"/>
      <c r="AD6" s="174"/>
      <c r="AE6" s="19"/>
      <c r="AF6" s="21"/>
      <c r="AG6" s="22" t="str">
        <f t="shared" si="5"/>
        <v>TRUE</v>
      </c>
      <c r="AH6" s="23" t="str">
        <f t="shared" si="11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0"/>
      <c r="H7" s="162"/>
      <c r="I7" s="150"/>
      <c r="J7" s="9"/>
      <c r="K7" s="11" t="str">
        <f t="shared" ca="1" si="6"/>
        <v/>
      </c>
      <c r="L7" s="160"/>
      <c r="M7" s="160"/>
      <c r="N7" s="160"/>
      <c r="O7" s="9">
        <v>5511.1</v>
      </c>
      <c r="P7" s="9">
        <v>1</v>
      </c>
      <c r="Q7" s="13" t="str">
        <f>VLOOKUP(O7, '[3]لیست محصولات اردیبهشت ۱۴۰۳'!B:C,2,0)</f>
        <v>هامبلا | Hambella</v>
      </c>
      <c r="R7" s="9" t="s">
        <v>113</v>
      </c>
      <c r="S7" s="12">
        <f>VLOOKUP(O7, '[3]لیست محصولات اردیبهشت ۱۴۰۳'!B:F,5,0)</f>
        <v>150</v>
      </c>
      <c r="T7" s="14">
        <f>VLOOKUP(O7, '[3]لیست محصولات اردیبهشت ۱۴۰۳'!B:G,6,0)</f>
        <v>2800000</v>
      </c>
      <c r="U7" s="26"/>
      <c r="V7" s="16">
        <f t="shared" si="7"/>
        <v>0</v>
      </c>
      <c r="W7" s="12">
        <f t="shared" si="8"/>
        <v>1</v>
      </c>
      <c r="X7" s="14">
        <f t="shared" si="9"/>
        <v>2800000</v>
      </c>
      <c r="Y7" s="17"/>
      <c r="Z7" s="14">
        <f t="shared" si="10"/>
        <v>2800000</v>
      </c>
      <c r="AA7" s="152"/>
      <c r="AB7" s="154"/>
      <c r="AC7" s="156"/>
      <c r="AD7" s="158"/>
      <c r="AE7" s="19"/>
      <c r="AF7" s="21"/>
      <c r="AG7" s="22" t="str">
        <f t="shared" si="5"/>
        <v>TRUE</v>
      </c>
      <c r="AH7" s="23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>
        <v>4</v>
      </c>
      <c r="H8" s="161">
        <v>272675635513</v>
      </c>
      <c r="I8" s="149" t="s">
        <v>1466</v>
      </c>
      <c r="J8" s="9"/>
      <c r="K8" s="11" t="str">
        <f t="shared" ca="1" si="6"/>
        <v/>
      </c>
      <c r="L8" s="159" t="s">
        <v>1005</v>
      </c>
      <c r="M8" s="159" t="s">
        <v>693</v>
      </c>
      <c r="N8" s="159"/>
      <c r="O8" s="9">
        <v>5511.1</v>
      </c>
      <c r="P8" s="9">
        <v>1</v>
      </c>
      <c r="Q8" s="13" t="str">
        <f>VLOOKUP(O8, '[3]لیست محصولات اردیبهشت ۱۴۰۳'!B:C,2,0)</f>
        <v>هامبلا | Hambella</v>
      </c>
      <c r="R8" s="9" t="s">
        <v>113</v>
      </c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7"/>
        <v>0</v>
      </c>
      <c r="W8" s="12">
        <f t="shared" si="8"/>
        <v>1</v>
      </c>
      <c r="X8" s="14">
        <f t="shared" si="9"/>
        <v>2800000</v>
      </c>
      <c r="Y8" s="17"/>
      <c r="Z8" s="14">
        <f t="shared" si="10"/>
        <v>2800000</v>
      </c>
      <c r="AA8" s="151" t="s">
        <v>163</v>
      </c>
      <c r="AB8" s="153" t="s">
        <v>1540</v>
      </c>
      <c r="AC8" s="155" t="s">
        <v>1541</v>
      </c>
      <c r="AD8" s="157"/>
      <c r="AE8" s="19"/>
      <c r="AF8" s="21"/>
      <c r="AG8" s="22" t="str">
        <f t="shared" si="5"/>
        <v>TRUE</v>
      </c>
      <c r="AH8" s="23" t="str">
        <f t="shared" si="11"/>
        <v>فارس شیراز - بلوار فرهنگشهر، کوچه ۲۹، فرعی ۲۹/۱، پلاک ۱۹، واحد ۲  - متین حسینی 09126785401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0"/>
      <c r="H9" s="162"/>
      <c r="I9" s="150"/>
      <c r="J9" s="9"/>
      <c r="K9" s="11" t="str">
        <f t="shared" ca="1" si="6"/>
        <v/>
      </c>
      <c r="L9" s="160"/>
      <c r="M9" s="160"/>
      <c r="N9" s="160"/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 t="s">
        <v>113</v>
      </c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7"/>
        <v>0</v>
      </c>
      <c r="W9" s="12">
        <f t="shared" si="8"/>
        <v>1</v>
      </c>
      <c r="X9" s="14">
        <f t="shared" si="9"/>
        <v>2600000</v>
      </c>
      <c r="Y9" s="17"/>
      <c r="Z9" s="14">
        <f t="shared" si="10"/>
        <v>2600000</v>
      </c>
      <c r="AA9" s="152"/>
      <c r="AB9" s="154"/>
      <c r="AC9" s="156"/>
      <c r="AD9" s="158"/>
      <c r="AE9" s="19"/>
      <c r="AF9" s="21"/>
      <c r="AG9" s="22" t="str">
        <f t="shared" si="5"/>
        <v>TRUE</v>
      </c>
      <c r="AH9" s="23" t="str">
        <f t="shared" si="11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5</v>
      </c>
      <c r="H10" s="161">
        <v>272677915044</v>
      </c>
      <c r="I10" s="149" t="s">
        <v>1466</v>
      </c>
      <c r="J10" s="9"/>
      <c r="K10" s="11" t="str">
        <f t="shared" ca="1" si="6"/>
        <v/>
      </c>
      <c r="L10" s="159" t="s">
        <v>182</v>
      </c>
      <c r="M10" s="159" t="s">
        <v>1545</v>
      </c>
      <c r="N10" s="159" t="s">
        <v>1546</v>
      </c>
      <c r="O10" s="9">
        <v>3325.1</v>
      </c>
      <c r="P10" s="9">
        <v>4</v>
      </c>
      <c r="Q10" s="13" t="str">
        <f>VLOOKUP(O10, '[3]لیست محصولات اردیبهشت ۱۴۰۳'!B:C,2,0)</f>
        <v>راتناگری | Ratnagiri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4250000</v>
      </c>
      <c r="U10" s="15"/>
      <c r="V10" s="16">
        <f t="shared" si="7"/>
        <v>0</v>
      </c>
      <c r="W10" s="12">
        <f t="shared" si="8"/>
        <v>4</v>
      </c>
      <c r="X10" s="14">
        <f t="shared" si="9"/>
        <v>17000000</v>
      </c>
      <c r="Y10" s="17"/>
      <c r="Z10" s="14">
        <f t="shared" si="10"/>
        <v>17000000</v>
      </c>
      <c r="AA10" s="151" t="s">
        <v>386</v>
      </c>
      <c r="AB10" s="153" t="s">
        <v>1547</v>
      </c>
      <c r="AC10" s="155" t="s">
        <v>1548</v>
      </c>
      <c r="AD10" s="157"/>
      <c r="AE10" s="19"/>
      <c r="AF10" s="21"/>
      <c r="AG10" s="22" t="str">
        <f t="shared" si="5"/>
        <v>TRUE</v>
      </c>
      <c r="AH10" s="23" t="str">
        <f t="shared" si="11"/>
        <v>خراسان رضوی مشهد - قاضی طباطبایی ۱۰ - سوزنچی ۷  کافه چ - سجاد خودی 09360203400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0"/>
      <c r="H11" s="162"/>
      <c r="I11" s="150"/>
      <c r="J11" s="9"/>
      <c r="K11" s="11" t="str">
        <f t="shared" ca="1" si="6"/>
        <v/>
      </c>
      <c r="L11" s="160"/>
      <c r="M11" s="160"/>
      <c r="N11" s="160"/>
      <c r="O11" s="9">
        <v>3326.1</v>
      </c>
      <c r="P11" s="9">
        <v>4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7"/>
        <v>0</v>
      </c>
      <c r="W11" s="12">
        <f t="shared" si="8"/>
        <v>4</v>
      </c>
      <c r="X11" s="14">
        <f t="shared" si="9"/>
        <v>15000000</v>
      </c>
      <c r="Y11" s="17"/>
      <c r="Z11" s="14">
        <f t="shared" si="10"/>
        <v>15000000</v>
      </c>
      <c r="AA11" s="152"/>
      <c r="AB11" s="154"/>
      <c r="AC11" s="156"/>
      <c r="AD11" s="158"/>
      <c r="AE11" s="19"/>
      <c r="AF11" s="21"/>
      <c r="AG11" s="22" t="str">
        <f t="shared" si="5"/>
        <v>TRUE</v>
      </c>
      <c r="AH11" s="23" t="str">
        <f t="shared" si="11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272678757500</v>
      </c>
      <c r="I12" s="9" t="s">
        <v>1466</v>
      </c>
      <c r="J12" s="9"/>
      <c r="K12" s="11" t="str">
        <f t="shared" ca="1" si="6"/>
        <v/>
      </c>
      <c r="L12" s="12" t="s">
        <v>198</v>
      </c>
      <c r="M12" s="12" t="s">
        <v>1553</v>
      </c>
      <c r="N12" s="12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7"/>
        <v>0</v>
      </c>
      <c r="W12" s="12">
        <f t="shared" si="8"/>
        <v>1</v>
      </c>
      <c r="X12" s="14">
        <f t="shared" si="9"/>
        <v>3750000</v>
      </c>
      <c r="Y12" s="17"/>
      <c r="Z12" s="14">
        <f t="shared" si="10"/>
        <v>3750000</v>
      </c>
      <c r="AA12" s="18" t="s">
        <v>114</v>
      </c>
      <c r="AB12" s="13" t="s">
        <v>1554</v>
      </c>
      <c r="AC12" s="19" t="s">
        <v>1555</v>
      </c>
      <c r="AD12" s="20"/>
      <c r="AE12" s="19"/>
      <c r="AF12" s="21"/>
      <c r="AG12" s="22" t="str">
        <f t="shared" si="5"/>
        <v>TRUE</v>
      </c>
      <c r="AH12" s="23" t="str">
        <f t="shared" si="11"/>
        <v>البرز کرج - مهرویلا / انتهای خیام شرقی / خیابان استاد شهریار / کوچه میلاد غربی پلاک 8 واحد 5  - افشین طهرانی 09365850665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272684300959</v>
      </c>
      <c r="I13" s="9" t="s">
        <v>1466</v>
      </c>
      <c r="J13" s="9"/>
      <c r="K13" s="11" t="str">
        <f t="shared" ca="1" si="6"/>
        <v/>
      </c>
      <c r="L13" s="12" t="s">
        <v>1556</v>
      </c>
      <c r="M13" s="12" t="s">
        <v>1557</v>
      </c>
      <c r="N13" s="12" t="s">
        <v>630</v>
      </c>
      <c r="O13" s="9">
        <v>5501.2</v>
      </c>
      <c r="P13" s="9">
        <v>1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9900000</v>
      </c>
      <c r="U13" s="26"/>
      <c r="V13" s="16">
        <f t="shared" si="7"/>
        <v>0</v>
      </c>
      <c r="W13" s="12">
        <f t="shared" si="8"/>
        <v>1</v>
      </c>
      <c r="X13" s="14">
        <f t="shared" si="9"/>
        <v>9900000</v>
      </c>
      <c r="Y13" s="17"/>
      <c r="Z13" s="14">
        <f t="shared" si="10"/>
        <v>9900000</v>
      </c>
      <c r="AA13" s="18" t="s">
        <v>1558</v>
      </c>
      <c r="AB13" s="13" t="s">
        <v>1559</v>
      </c>
      <c r="AC13" s="19" t="s">
        <v>1560</v>
      </c>
      <c r="AD13" s="20"/>
      <c r="AE13" s="19"/>
      <c r="AF13" s="21"/>
      <c r="AG13" s="22" t="str">
        <f t="shared" si="5"/>
        <v>TRUE</v>
      </c>
      <c r="AH13" s="23" t="str">
        <f t="shared" si="11"/>
        <v>بندرانزلی خیابان سپه، پاساژ پارادایس، طبقه سوم کافه مانا - منصوره شجری کهن 09113676587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8</v>
      </c>
      <c r="H14" s="161">
        <v>53364578501</v>
      </c>
      <c r="I14" s="149" t="s">
        <v>1466</v>
      </c>
      <c r="J14" s="9"/>
      <c r="K14" s="11" t="str">
        <f t="shared" ca="1" si="6"/>
        <v/>
      </c>
      <c r="L14" s="159" t="s">
        <v>99</v>
      </c>
      <c r="M14" s="159" t="s">
        <v>1561</v>
      </c>
      <c r="N14" s="159" t="s">
        <v>898</v>
      </c>
      <c r="O14" s="9">
        <v>3325.1</v>
      </c>
      <c r="P14" s="9">
        <v>1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7"/>
        <v>0</v>
      </c>
      <c r="W14" s="12">
        <f t="shared" si="8"/>
        <v>1</v>
      </c>
      <c r="X14" s="14">
        <f t="shared" si="9"/>
        <v>4250000</v>
      </c>
      <c r="Y14" s="17"/>
      <c r="Z14" s="14">
        <f t="shared" si="10"/>
        <v>4250000</v>
      </c>
      <c r="AA14" s="151" t="s">
        <v>1562</v>
      </c>
      <c r="AB14" s="153" t="s">
        <v>1563</v>
      </c>
      <c r="AC14" s="155" t="s">
        <v>1564</v>
      </c>
      <c r="AD14" s="157"/>
      <c r="AE14" s="19"/>
      <c r="AF14" s="21"/>
      <c r="AG14" s="22" t="str">
        <f t="shared" si="5"/>
        <v>TRUE</v>
      </c>
      <c r="AH14" s="23" t="str">
        <f t="shared" si="11"/>
        <v>بابل خیابان شهید بهشتی رو به روی استخر ضرابپوری کافه مات - مهدی پذیرش 09359352464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6"/>
        <v/>
      </c>
      <c r="L15" s="160"/>
      <c r="M15" s="160"/>
      <c r="N15" s="160"/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7"/>
        <v>0</v>
      </c>
      <c r="W15" s="12">
        <f t="shared" si="8"/>
        <v>1</v>
      </c>
      <c r="X15" s="14">
        <f t="shared" si="9"/>
        <v>3750000</v>
      </c>
      <c r="Y15" s="17"/>
      <c r="Z15" s="14">
        <f t="shared" si="10"/>
        <v>3750000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49">
        <v>9</v>
      </c>
      <c r="H16" s="161">
        <v>53365858801</v>
      </c>
      <c r="I16" s="149" t="s">
        <v>1466</v>
      </c>
      <c r="J16" s="9"/>
      <c r="K16" s="11" t="str">
        <f t="shared" ca="1" si="6"/>
        <v/>
      </c>
      <c r="L16" s="159" t="s">
        <v>187</v>
      </c>
      <c r="M16" s="159" t="s">
        <v>1565</v>
      </c>
      <c r="N16" s="159" t="s">
        <v>1566</v>
      </c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7"/>
        <v>0</v>
      </c>
      <c r="W16" s="12">
        <f t="shared" si="8"/>
        <v>1</v>
      </c>
      <c r="X16" s="14">
        <f t="shared" si="9"/>
        <v>3750000</v>
      </c>
      <c r="Y16" s="17"/>
      <c r="Z16" s="14">
        <f t="shared" si="10"/>
        <v>3750000</v>
      </c>
      <c r="AA16" s="151" t="s">
        <v>78</v>
      </c>
      <c r="AB16" s="153" t="s">
        <v>1567</v>
      </c>
      <c r="AC16" s="155" t="s">
        <v>1568</v>
      </c>
      <c r="AD16" s="157" t="s">
        <v>104</v>
      </c>
      <c r="AE16" s="19"/>
      <c r="AF16" s="21"/>
      <c r="AG16" s="22" t="str">
        <f t="shared" si="5"/>
        <v>TRUE</v>
      </c>
      <c r="AH16" s="23" t="str">
        <f t="shared" si="11"/>
        <v>تهران بزرگراه ستاری شمال خ.پیامبرمرکزی خ هجرت خ صبح دوست ک.کاملیا برج کاملیا کافه کلبه فندق - علی بهمانی 09376520290</v>
      </c>
    </row>
    <row r="17" spans="1:34" ht="22.35" customHeight="1">
      <c r="A17" s="7"/>
      <c r="B17" s="7"/>
      <c r="C17" s="7"/>
      <c r="D17" s="7"/>
      <c r="E17" s="7"/>
      <c r="F17" s="8"/>
      <c r="G17" s="180"/>
      <c r="H17" s="181"/>
      <c r="I17" s="180"/>
      <c r="J17" s="9"/>
      <c r="K17" s="11" t="str">
        <f t="shared" ca="1" si="6"/>
        <v/>
      </c>
      <c r="L17" s="178"/>
      <c r="M17" s="178"/>
      <c r="N17" s="178"/>
      <c r="O17" s="9">
        <v>3325.1</v>
      </c>
      <c r="P17" s="9">
        <v>1</v>
      </c>
      <c r="Q17" s="13" t="str">
        <f>VLOOKUP(O17, '[3]لیست محصولات اردیبهشت ۱۴۰۳'!B:C,2,0)</f>
        <v>راتناگری | Ratnagiri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4250000</v>
      </c>
      <c r="U17" s="15"/>
      <c r="V17" s="16">
        <f t="shared" si="7"/>
        <v>0</v>
      </c>
      <c r="W17" s="12">
        <f t="shared" si="8"/>
        <v>1</v>
      </c>
      <c r="X17" s="14">
        <f t="shared" si="9"/>
        <v>4250000</v>
      </c>
      <c r="Y17" s="17"/>
      <c r="Z17" s="14">
        <f t="shared" si="10"/>
        <v>4250000</v>
      </c>
      <c r="AA17" s="177"/>
      <c r="AB17" s="176"/>
      <c r="AC17" s="175"/>
      <c r="AD17" s="174"/>
      <c r="AE17" s="19"/>
      <c r="AF17" s="21"/>
      <c r="AG17" s="22" t="str">
        <f t="shared" si="5"/>
        <v>TRUE</v>
      </c>
      <c r="AH17" s="23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50"/>
      <c r="H18" s="162"/>
      <c r="I18" s="150"/>
      <c r="J18" s="9"/>
      <c r="K18" s="11" t="str">
        <f t="shared" ca="1" si="6"/>
        <v/>
      </c>
      <c r="L18" s="160"/>
      <c r="M18" s="160"/>
      <c r="N18" s="160"/>
      <c r="O18" s="9">
        <v>1129.0999999999999</v>
      </c>
      <c r="P18" s="9">
        <v>1</v>
      </c>
      <c r="Q18" s="13" t="str">
        <f>VLOOKUP(O18, '[3]لیست محصولات اردیبهشت ۱۴۰۳'!B:C,2,0)</f>
        <v>جانسون | Janson</v>
      </c>
      <c r="R18" s="9"/>
      <c r="S18" s="12">
        <f>VLOOKUP(O18, '[3]لیست محصولات اردیبهشت ۱۴۰۳'!B:F,5,0)</f>
        <v>80</v>
      </c>
      <c r="T18" s="14">
        <f>VLOOKUP(O18, '[3]لیست محصولات اردیبهشت ۱۴۰۳'!B:G,6,0)</f>
        <v>9900000</v>
      </c>
      <c r="U18" s="15"/>
      <c r="V18" s="16">
        <f t="shared" si="7"/>
        <v>0</v>
      </c>
      <c r="W18" s="12">
        <f t="shared" si="8"/>
        <v>1</v>
      </c>
      <c r="X18" s="14">
        <f t="shared" si="9"/>
        <v>9900000</v>
      </c>
      <c r="Y18" s="17"/>
      <c r="Z18" s="14">
        <f t="shared" si="10"/>
        <v>9900000</v>
      </c>
      <c r="AA18" s="152"/>
      <c r="AB18" s="154"/>
      <c r="AC18" s="156"/>
      <c r="AD18" s="158"/>
      <c r="AE18" s="19"/>
      <c r="AF18" s="21"/>
      <c r="AG18" s="22" t="str">
        <f t="shared" si="5"/>
        <v>TRUE</v>
      </c>
      <c r="AH18" s="23" t="str">
        <f t="shared" si="11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>
        <v>10</v>
      </c>
      <c r="H19" s="10">
        <v>272697548152</v>
      </c>
      <c r="I19" s="9" t="s">
        <v>1466</v>
      </c>
      <c r="J19" s="9"/>
      <c r="K19" s="11" t="str">
        <f t="shared" ca="1" si="6"/>
        <v/>
      </c>
      <c r="L19" s="12" t="s">
        <v>302</v>
      </c>
      <c r="M19" s="12" t="s">
        <v>1198</v>
      </c>
      <c r="N19" s="12"/>
      <c r="O19" s="9">
        <v>5501.3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4000</v>
      </c>
      <c r="T19" s="14">
        <f>VLOOKUP(O19, '[3]لیست محصولات اردیبهشت ۱۴۰۳'!B:G,6,0)</f>
        <v>51200000</v>
      </c>
      <c r="U19" s="15"/>
      <c r="V19" s="16">
        <f t="shared" si="7"/>
        <v>0</v>
      </c>
      <c r="W19" s="12">
        <f t="shared" si="8"/>
        <v>1</v>
      </c>
      <c r="X19" s="14">
        <f t="shared" si="9"/>
        <v>51200000</v>
      </c>
      <c r="Y19" s="17"/>
      <c r="Z19" s="14">
        <f t="shared" si="10"/>
        <v>51200000</v>
      </c>
      <c r="AA19" s="18" t="s">
        <v>114</v>
      </c>
      <c r="AB19" s="13" t="s">
        <v>1569</v>
      </c>
      <c r="AC19" s="19" t="s">
        <v>1570</v>
      </c>
      <c r="AD19" s="20"/>
      <c r="AE19" s="19"/>
      <c r="AF19" s="21"/>
      <c r="AG19" s="22" t="str">
        <f t="shared" si="5"/>
        <v>TRUE</v>
      </c>
      <c r="AH19" s="23" t="str">
        <f t="shared" si="11"/>
        <v>البرز کرج - عظیمیه بلوار کاج( از سمت آزادگان )بعد از شاکرزادگان نرسیده به دوربرگردان پ۳۴۴  - رضا رستمی 09122602142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272714459690</v>
      </c>
      <c r="I20" s="9" t="s">
        <v>1466</v>
      </c>
      <c r="J20" s="9"/>
      <c r="K20" s="11" t="str">
        <f t="shared" ca="1" si="6"/>
        <v/>
      </c>
      <c r="L20" s="12" t="s">
        <v>99</v>
      </c>
      <c r="M20" s="12" t="s">
        <v>1571</v>
      </c>
      <c r="N20" s="12"/>
      <c r="O20" s="9">
        <v>5501.2</v>
      </c>
      <c r="P20" s="9">
        <v>1</v>
      </c>
      <c r="Q20" s="13" t="str">
        <f>VLOOKUP(O20, '[3]لیست محصولات اردیبهشت ۱۴۰۳'!B:C,2,0)</f>
        <v>ورتکس | Vortex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9900000</v>
      </c>
      <c r="U20" s="15"/>
      <c r="V20" s="16">
        <f t="shared" si="7"/>
        <v>0</v>
      </c>
      <c r="W20" s="12">
        <f t="shared" si="8"/>
        <v>1</v>
      </c>
      <c r="X20" s="14">
        <f t="shared" si="9"/>
        <v>9900000</v>
      </c>
      <c r="Y20" s="17"/>
      <c r="Z20" s="14">
        <f t="shared" si="10"/>
        <v>9900000</v>
      </c>
      <c r="AA20" s="18" t="s">
        <v>78</v>
      </c>
      <c r="AB20" s="13" t="s">
        <v>1572</v>
      </c>
      <c r="AC20" s="19" t="s">
        <v>1573</v>
      </c>
      <c r="AD20" s="20" t="s">
        <v>104</v>
      </c>
      <c r="AE20" s="19"/>
      <c r="AF20" s="21"/>
      <c r="AG20" s="22" t="str">
        <f t="shared" si="5"/>
        <v>TRUE</v>
      </c>
      <c r="AH20" s="23" t="str">
        <f t="shared" si="11"/>
        <v>تهران  خ نامجو، خ سلمان فارسی، ک حق پرست، ک فرجی، پلاک ۴۶، واحد ۳  - مهدی زمانی 09125170539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66">
        <v>12</v>
      </c>
      <c r="H21" s="67"/>
      <c r="I21" s="66" t="s">
        <v>1466</v>
      </c>
      <c r="J21" s="9"/>
      <c r="K21" s="11" t="str">
        <f t="shared" ca="1" si="6"/>
        <v/>
      </c>
      <c r="L21" s="12" t="s">
        <v>1575</v>
      </c>
      <c r="M21" s="12" t="s">
        <v>1576</v>
      </c>
      <c r="N21" s="12" t="s">
        <v>1574</v>
      </c>
      <c r="O21" s="9">
        <v>5511.2</v>
      </c>
      <c r="P21" s="9">
        <v>10</v>
      </c>
      <c r="Q21" s="13" t="str">
        <f>VLOOKUP(O21, '[3]لیست محصولات اردیبهشت ۱۴۰۳'!B:C,2,0)</f>
        <v>هامبلا | Hambella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13350000</v>
      </c>
      <c r="U21" s="15"/>
      <c r="V21" s="16">
        <f t="shared" si="7"/>
        <v>0</v>
      </c>
      <c r="W21" s="12">
        <f t="shared" si="8"/>
        <v>10</v>
      </c>
      <c r="X21" s="14">
        <f t="shared" si="9"/>
        <v>133500000</v>
      </c>
      <c r="Y21" s="17"/>
      <c r="Z21" s="14">
        <f t="shared" si="10"/>
        <v>133500000</v>
      </c>
      <c r="AA21" s="18"/>
      <c r="AB21" s="13"/>
      <c r="AC21" s="19" t="s">
        <v>1577</v>
      </c>
      <c r="AD21" s="20"/>
      <c r="AE21" s="68" t="s">
        <v>1578</v>
      </c>
      <c r="AF21" s="21"/>
      <c r="AG21" s="22" t="str">
        <f t="shared" si="5"/>
        <v>TRUE</v>
      </c>
      <c r="AH21" s="23" t="str">
        <f t="shared" si="11"/>
        <v xml:space="preserve">  کافه اوریجینز - سید علی کریمی آذر 09143503700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49">
        <v>13</v>
      </c>
      <c r="H22" s="161">
        <v>272738039976</v>
      </c>
      <c r="I22" s="149" t="s">
        <v>1579</v>
      </c>
      <c r="J22" s="9"/>
      <c r="K22" s="11" t="str">
        <f t="shared" ca="1" si="6"/>
        <v/>
      </c>
      <c r="L22" s="159" t="s">
        <v>1580</v>
      </c>
      <c r="M22" s="159" t="s">
        <v>192</v>
      </c>
      <c r="N22" s="159" t="s">
        <v>1581</v>
      </c>
      <c r="O22" s="9">
        <v>3325.1</v>
      </c>
      <c r="P22" s="9">
        <v>1</v>
      </c>
      <c r="Q22" s="13" t="str">
        <f>VLOOKUP(O22, '[3]لیست محصولات اردیبهشت ۱۴۰۳'!B:C,2,0)</f>
        <v>راتناگری | Ratnagiri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4250000</v>
      </c>
      <c r="U22" s="15"/>
      <c r="V22" s="16">
        <f t="shared" si="7"/>
        <v>0</v>
      </c>
      <c r="W22" s="12">
        <f t="shared" si="8"/>
        <v>1</v>
      </c>
      <c r="X22" s="14">
        <f t="shared" si="9"/>
        <v>4250000</v>
      </c>
      <c r="Y22" s="17"/>
      <c r="Z22" s="14">
        <f t="shared" si="10"/>
        <v>4250000</v>
      </c>
      <c r="AA22" s="151" t="s">
        <v>322</v>
      </c>
      <c r="AB22" s="153" t="s">
        <v>1582</v>
      </c>
      <c r="AC22" s="155" t="s">
        <v>1583</v>
      </c>
      <c r="AD22" s="157"/>
      <c r="AE22" s="19"/>
      <c r="AF22" s="21"/>
      <c r="AG22" s="22" t="str">
        <f t="shared" si="5"/>
        <v>TRUE</v>
      </c>
      <c r="AH22" s="23" t="str">
        <f t="shared" si="11"/>
        <v>مشهد بلوار وکیل آباد، خیابان هاشمیه ، هاشمیه ۲۸ ، مقابل ۲۸/۵ ، جنب پلاک ۷ قهوه بی سان - روزبه دشتی 09354353912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0"/>
      <c r="H23" s="162"/>
      <c r="I23" s="150"/>
      <c r="J23" s="9"/>
      <c r="K23" s="11" t="str">
        <f t="shared" ca="1" si="6"/>
        <v/>
      </c>
      <c r="L23" s="160"/>
      <c r="M23" s="160"/>
      <c r="N23" s="160"/>
      <c r="O23" s="9">
        <v>3326.1</v>
      </c>
      <c r="P23" s="9">
        <v>1</v>
      </c>
      <c r="Q23" s="13" t="str">
        <f>VLOOKUP(O23, '[3]لیست محصولات اردیبهشت ۱۴۰۳'!B:C,2,0)</f>
        <v>میاگروس | Milagros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3750000</v>
      </c>
      <c r="U23" s="15"/>
      <c r="V23" s="16">
        <f t="shared" si="7"/>
        <v>0</v>
      </c>
      <c r="W23" s="12">
        <f t="shared" si="8"/>
        <v>1</v>
      </c>
      <c r="X23" s="14">
        <f t="shared" si="9"/>
        <v>3750000</v>
      </c>
      <c r="Y23" s="17"/>
      <c r="Z23" s="14">
        <f t="shared" si="10"/>
        <v>3750000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11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14</v>
      </c>
      <c r="H24" s="10">
        <v>272744460742</v>
      </c>
      <c r="I24" s="9" t="s">
        <v>1579</v>
      </c>
      <c r="J24" s="9"/>
      <c r="K24" s="11" t="str">
        <f t="shared" ca="1" si="6"/>
        <v/>
      </c>
      <c r="L24" s="12" t="s">
        <v>402</v>
      </c>
      <c r="M24" s="12" t="s">
        <v>1584</v>
      </c>
      <c r="N24" s="12"/>
      <c r="O24" s="9">
        <v>5501.2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9900000</v>
      </c>
      <c r="U24" s="15"/>
      <c r="V24" s="16">
        <f t="shared" si="7"/>
        <v>0</v>
      </c>
      <c r="W24" s="12">
        <f t="shared" si="8"/>
        <v>1</v>
      </c>
      <c r="X24" s="14">
        <f t="shared" si="9"/>
        <v>9900000</v>
      </c>
      <c r="Y24" s="17"/>
      <c r="Z24" s="14">
        <f t="shared" si="10"/>
        <v>9900000</v>
      </c>
      <c r="AA24" s="18" t="s">
        <v>78</v>
      </c>
      <c r="AB24" s="13" t="s">
        <v>1585</v>
      </c>
      <c r="AC24" s="19" t="s">
        <v>1586</v>
      </c>
      <c r="AD24" s="20" t="s">
        <v>104</v>
      </c>
      <c r="AE24" s="19"/>
      <c r="AF24" s="21"/>
      <c r="AG24" s="22" t="str">
        <f t="shared" si="5"/>
        <v>TRUE</v>
      </c>
      <c r="AH24" s="23" t="str">
        <f t="shared" si="11"/>
        <v>تهران مطهری مفتح شمالی خیابان زهره کوچه قابوسنامه پلاک 4 واحد 2  - مهسا یونسی 09363599494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15</v>
      </c>
      <c r="H25" s="10">
        <v>272751228607</v>
      </c>
      <c r="I25" s="9" t="s">
        <v>1579</v>
      </c>
      <c r="J25" s="9"/>
      <c r="K25" s="11" t="str">
        <f t="shared" ca="1" si="6"/>
        <v/>
      </c>
      <c r="L25" s="12" t="s">
        <v>95</v>
      </c>
      <c r="M25" s="12" t="s">
        <v>494</v>
      </c>
      <c r="N25" s="12" t="s">
        <v>495</v>
      </c>
      <c r="O25" s="9">
        <v>5501.3</v>
      </c>
      <c r="P25" s="9">
        <v>1</v>
      </c>
      <c r="Q25" s="13" t="str">
        <f>VLOOKUP(O25, '[3]لیست محصولات اردیبهشت ۱۴۰۳'!B:C,2,0)</f>
        <v>ورتکس | Vortex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51200000</v>
      </c>
      <c r="U25" s="15"/>
      <c r="V25" s="16">
        <f t="shared" si="7"/>
        <v>0</v>
      </c>
      <c r="W25" s="12">
        <f t="shared" si="8"/>
        <v>1</v>
      </c>
      <c r="X25" s="14">
        <f t="shared" si="9"/>
        <v>51200000</v>
      </c>
      <c r="Y25" s="17"/>
      <c r="Z25" s="14">
        <f t="shared" si="10"/>
        <v>51200000</v>
      </c>
      <c r="AA25" s="18" t="s">
        <v>78</v>
      </c>
      <c r="AB25" s="13" t="s">
        <v>1588</v>
      </c>
      <c r="AC25" s="19" t="s">
        <v>496</v>
      </c>
      <c r="AD25" s="20" t="s">
        <v>104</v>
      </c>
      <c r="AE25" s="19"/>
      <c r="AF25" s="21"/>
      <c r="AG25" s="22" t="str">
        <f t="shared" si="5"/>
        <v>TRUE</v>
      </c>
      <c r="AH25" s="23" t="str">
        <f t="shared" si="11"/>
        <v>تهران خیابان ریالت خیابان کرمان نبش کوچه صافی کافه نان نونارد - سارا داسار 09126106448</v>
      </c>
    </row>
    <row r="26" spans="1:34" ht="22.35" customHeight="1">
      <c r="A26" s="7"/>
      <c r="B26" s="7"/>
      <c r="C26" s="7"/>
      <c r="D26" s="7"/>
      <c r="E26" s="7"/>
      <c r="F26" s="8"/>
      <c r="G26" s="9">
        <v>16</v>
      </c>
      <c r="H26" s="10">
        <v>53388487501</v>
      </c>
      <c r="I26" s="9" t="s">
        <v>1579</v>
      </c>
      <c r="J26" s="9"/>
      <c r="K26" s="11" t="str">
        <f t="shared" ca="1" si="6"/>
        <v/>
      </c>
      <c r="L26" s="12" t="s">
        <v>139</v>
      </c>
      <c r="M26" s="12" t="s">
        <v>212</v>
      </c>
      <c r="N26" s="12" t="s">
        <v>213</v>
      </c>
      <c r="O26" s="9">
        <v>5501.3</v>
      </c>
      <c r="P26" s="9">
        <v>2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4000</v>
      </c>
      <c r="T26" s="14">
        <f>VLOOKUP(O26, '[3]لیست محصولات اردیبهشت ۱۴۰۳'!B:G,6,0)</f>
        <v>51200000</v>
      </c>
      <c r="U26" s="15"/>
      <c r="V26" s="16">
        <f t="shared" si="7"/>
        <v>0</v>
      </c>
      <c r="W26" s="12">
        <f t="shared" si="8"/>
        <v>2</v>
      </c>
      <c r="X26" s="14">
        <f t="shared" si="9"/>
        <v>102400000</v>
      </c>
      <c r="Y26" s="17"/>
      <c r="Z26" s="14">
        <f t="shared" si="10"/>
        <v>102400000</v>
      </c>
      <c r="AA26" s="18" t="s">
        <v>1530</v>
      </c>
      <c r="AB26" s="13" t="s">
        <v>1589</v>
      </c>
      <c r="AC26" s="19" t="s">
        <v>216</v>
      </c>
      <c r="AD26" s="20"/>
      <c r="AE26" s="19"/>
      <c r="AF26" s="21"/>
      <c r="AG26" s="22" t="str">
        <f t="shared" si="5"/>
        <v>TRUE</v>
      </c>
      <c r="AH26" s="23" t="str">
        <f t="shared" si="11"/>
        <v>ساری میدان امام بلوار آزادی خیابان بعثت بین بعثت ۲ و ۴ کافه قهومون - محمدرضا غلامی شه بندی 09376143341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17</v>
      </c>
      <c r="H27" s="10">
        <v>272752114065</v>
      </c>
      <c r="I27" s="9" t="s">
        <v>1579</v>
      </c>
      <c r="J27" s="9"/>
      <c r="K27" s="11" t="str">
        <f t="shared" ca="1" si="6"/>
        <v/>
      </c>
      <c r="L27" s="12" t="s">
        <v>1590</v>
      </c>
      <c r="M27" s="12" t="s">
        <v>1416</v>
      </c>
      <c r="N27" s="12"/>
      <c r="O27" s="9">
        <v>5522.1</v>
      </c>
      <c r="P27" s="9">
        <v>1</v>
      </c>
      <c r="Q27" s="13" t="str">
        <f>VLOOKUP(O27, '[3]لیست محصولات اردیبهشت ۱۴۰۳'!B:C,2,0)</f>
        <v>تامارا | Tamara</v>
      </c>
      <c r="R27" s="9" t="s">
        <v>404</v>
      </c>
      <c r="S27" s="12">
        <f>VLOOKUP(O27, '[3]لیست محصولات اردیبهشت ۱۴۰۳'!B:F,5,0)</f>
        <v>150</v>
      </c>
      <c r="T27" s="14">
        <f>VLOOKUP(O27, '[3]لیست محصولات اردیبهشت ۱۴۰۳'!B:G,6,0)</f>
        <v>2600000</v>
      </c>
      <c r="U27" s="15"/>
      <c r="V27" s="16">
        <f t="shared" si="7"/>
        <v>0</v>
      </c>
      <c r="W27" s="12">
        <f t="shared" si="8"/>
        <v>1</v>
      </c>
      <c r="X27" s="14">
        <f t="shared" si="9"/>
        <v>2600000</v>
      </c>
      <c r="Y27" s="17"/>
      <c r="Z27" s="14">
        <f t="shared" si="10"/>
        <v>2600000</v>
      </c>
      <c r="AA27" s="18" t="s">
        <v>78</v>
      </c>
      <c r="AB27" s="13" t="s">
        <v>1591</v>
      </c>
      <c r="AC27" s="19" t="s">
        <v>1592</v>
      </c>
      <c r="AD27" s="20" t="s">
        <v>104</v>
      </c>
      <c r="AE27" s="19"/>
      <c r="AF27" s="21"/>
      <c r="AG27" s="22" t="str">
        <f t="shared" si="5"/>
        <v>TRUE</v>
      </c>
      <c r="AH27" s="23" t="str">
        <f t="shared" si="11"/>
        <v>تهران خیابان دولت بین چهارراه اختیاریه و دیباجی جنوبی بن بست هروی پ۴ واحد ۳  - شادی رجبی 09127378863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49">
        <v>18</v>
      </c>
      <c r="H28" s="161">
        <v>272756780418</v>
      </c>
      <c r="I28" s="149" t="s">
        <v>1579</v>
      </c>
      <c r="J28" s="9"/>
      <c r="K28" s="11" t="str">
        <f t="shared" ca="1" si="6"/>
        <v/>
      </c>
      <c r="L28" s="159" t="s">
        <v>1593</v>
      </c>
      <c r="M28" s="159" t="s">
        <v>295</v>
      </c>
      <c r="N28" s="159"/>
      <c r="O28" s="9">
        <v>5511.11</v>
      </c>
      <c r="P28" s="9">
        <v>1</v>
      </c>
      <c r="Q28" s="69" t="str">
        <f>VLOOKUP(O28, '[3]لیست محصولات اردیبهشت ۱۴۰۳'!B:C,2,0)</f>
        <v>هامبلا(رست دمی) | Hambella( Filter Roast)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2800000</v>
      </c>
      <c r="U28" s="15"/>
      <c r="V28" s="16">
        <f t="shared" si="7"/>
        <v>0</v>
      </c>
      <c r="W28" s="12">
        <f t="shared" si="8"/>
        <v>1</v>
      </c>
      <c r="X28" s="14">
        <f t="shared" si="9"/>
        <v>2800000</v>
      </c>
      <c r="Y28" s="17"/>
      <c r="Z28" s="14">
        <f t="shared" si="10"/>
        <v>2800000</v>
      </c>
      <c r="AA28" s="151" t="s">
        <v>78</v>
      </c>
      <c r="AB28" s="153" t="s">
        <v>1594</v>
      </c>
      <c r="AC28" s="155" t="s">
        <v>1595</v>
      </c>
      <c r="AD28" s="157" t="s">
        <v>104</v>
      </c>
      <c r="AE28" s="19"/>
      <c r="AF28" s="21"/>
      <c r="AG28" s="22" t="str">
        <f t="shared" si="5"/>
        <v>TRUE</v>
      </c>
      <c r="AH28" s="23" t="str">
        <f t="shared" si="11"/>
        <v>تهران ازگل، خیابان نوبهار، گلستان دوم غربی، کوچه آذر، بن بست گل آذین  - آراد میرزایی 09354234253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80"/>
      <c r="H29" s="181"/>
      <c r="I29" s="180"/>
      <c r="J29" s="9"/>
      <c r="K29" s="11" t="str">
        <f t="shared" ca="1" si="6"/>
        <v/>
      </c>
      <c r="L29" s="178"/>
      <c r="M29" s="178"/>
      <c r="N29" s="178"/>
      <c r="O29" s="9">
        <v>5522.1</v>
      </c>
      <c r="P29" s="9">
        <v>1</v>
      </c>
      <c r="Q29" s="13" t="str">
        <f>VLOOKUP(O29, '[3]لیست محصولات اردیبهشت ۱۴۰۳'!B:C,2,0)</f>
        <v>تامارا | Tamara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2600000</v>
      </c>
      <c r="U29" s="15"/>
      <c r="V29" s="16">
        <f t="shared" si="7"/>
        <v>0</v>
      </c>
      <c r="W29" s="12">
        <f t="shared" si="8"/>
        <v>1</v>
      </c>
      <c r="X29" s="14">
        <f t="shared" si="9"/>
        <v>2600000</v>
      </c>
      <c r="Y29" s="17"/>
      <c r="Z29" s="14">
        <f t="shared" si="10"/>
        <v>2600000</v>
      </c>
      <c r="AA29" s="177"/>
      <c r="AB29" s="176"/>
      <c r="AC29" s="175"/>
      <c r="AD29" s="174"/>
      <c r="AE29" s="19"/>
      <c r="AF29" s="21"/>
      <c r="AG29" s="22" t="str">
        <f t="shared" si="5"/>
        <v>TRUE</v>
      </c>
      <c r="AH29" s="23" t="str">
        <f t="shared" si="11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0"/>
      <c r="H30" s="181"/>
      <c r="I30" s="180"/>
      <c r="J30" s="9"/>
      <c r="K30" s="11" t="str">
        <f t="shared" ca="1" si="6"/>
        <v/>
      </c>
      <c r="L30" s="178"/>
      <c r="M30" s="178"/>
      <c r="N30" s="178"/>
      <c r="O30" s="9">
        <v>5518.1</v>
      </c>
      <c r="P30" s="9">
        <v>1</v>
      </c>
      <c r="Q30" s="13" t="str">
        <f>VLOOKUP(O30, '[3]لیست محصولات اردیبهشت ۱۴۰۳'!B:C,2,0)</f>
        <v>هوآنکایو | Peru Huancayo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2100000</v>
      </c>
      <c r="U30" s="15"/>
      <c r="V30" s="16">
        <f t="shared" si="7"/>
        <v>0</v>
      </c>
      <c r="W30" s="12">
        <f t="shared" si="8"/>
        <v>1</v>
      </c>
      <c r="X30" s="14">
        <f t="shared" si="9"/>
        <v>2100000</v>
      </c>
      <c r="Y30" s="17"/>
      <c r="Z30" s="14">
        <f t="shared" si="10"/>
        <v>2100000</v>
      </c>
      <c r="AA30" s="177"/>
      <c r="AB30" s="176"/>
      <c r="AC30" s="175"/>
      <c r="AD30" s="174"/>
      <c r="AE30" s="19"/>
      <c r="AF30" s="21"/>
      <c r="AG30" s="22" t="str">
        <f t="shared" si="5"/>
        <v>TRUE</v>
      </c>
      <c r="AH30" s="23" t="str">
        <f t="shared" si="11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0"/>
      <c r="H31" s="162"/>
      <c r="I31" s="150"/>
      <c r="J31" s="9"/>
      <c r="K31" s="11" t="str">
        <f t="shared" ca="1" si="6"/>
        <v/>
      </c>
      <c r="L31" s="160"/>
      <c r="M31" s="160"/>
      <c r="N31" s="160"/>
      <c r="O31" s="9">
        <v>3326.1</v>
      </c>
      <c r="P31" s="9">
        <v>1</v>
      </c>
      <c r="Q31" s="13" t="str">
        <f>VLOOKUP(O31, '[3]لیست محصولات اردیبهشت ۱۴۰۳'!B:C,2,0)</f>
        <v>میاگروس | Milagros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3750000</v>
      </c>
      <c r="U31" s="15"/>
      <c r="V31" s="16">
        <f t="shared" si="7"/>
        <v>0</v>
      </c>
      <c r="W31" s="12">
        <f t="shared" si="8"/>
        <v>1</v>
      </c>
      <c r="X31" s="14">
        <f t="shared" si="9"/>
        <v>3750000</v>
      </c>
      <c r="Y31" s="17"/>
      <c r="Z31" s="14">
        <f t="shared" si="10"/>
        <v>3750000</v>
      </c>
      <c r="AA31" s="152"/>
      <c r="AB31" s="154"/>
      <c r="AC31" s="156"/>
      <c r="AD31" s="158"/>
      <c r="AE31" s="19"/>
      <c r="AF31" s="21"/>
      <c r="AG31" s="22" t="str">
        <f t="shared" si="5"/>
        <v>TRUE</v>
      </c>
      <c r="AH31" s="23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67">
        <v>19</v>
      </c>
      <c r="H32" s="169"/>
      <c r="I32" s="167" t="s">
        <v>1579</v>
      </c>
      <c r="J32" s="9"/>
      <c r="K32" s="11" t="str">
        <f t="shared" ca="1" si="6"/>
        <v/>
      </c>
      <c r="L32" s="159" t="s">
        <v>607</v>
      </c>
      <c r="M32" s="159" t="s">
        <v>608</v>
      </c>
      <c r="N32" s="159" t="s">
        <v>609</v>
      </c>
      <c r="O32" s="9">
        <v>5522.1</v>
      </c>
      <c r="P32" s="9">
        <v>1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7"/>
        <v>0</v>
      </c>
      <c r="W32" s="12">
        <f t="shared" si="8"/>
        <v>1</v>
      </c>
      <c r="X32" s="14">
        <f t="shared" si="9"/>
        <v>2600000</v>
      </c>
      <c r="Y32" s="17"/>
      <c r="Z32" s="14">
        <f t="shared" si="10"/>
        <v>2600000</v>
      </c>
      <c r="AA32" s="151" t="s">
        <v>322</v>
      </c>
      <c r="AB32" s="153" t="s">
        <v>1596</v>
      </c>
      <c r="AC32" s="155" t="s">
        <v>611</v>
      </c>
      <c r="AD32" s="157"/>
      <c r="AE32" s="19"/>
      <c r="AF32" s="21"/>
      <c r="AG32" s="22" t="str">
        <f t="shared" si="5"/>
        <v>TRUE</v>
      </c>
      <c r="AH32" s="23" t="str">
        <f t="shared" si="11"/>
        <v>مشهد دانش آموز ۱۹ - نبش چهارراه اول  کافه ایبو - ماهان جغتایی 09153036236</v>
      </c>
    </row>
    <row r="33" spans="1:34" ht="22.35" customHeight="1">
      <c r="A33" s="7"/>
      <c r="B33" s="7"/>
      <c r="C33" s="7"/>
      <c r="D33" s="7"/>
      <c r="E33" s="7"/>
      <c r="F33" s="8"/>
      <c r="G33" s="173"/>
      <c r="H33" s="179"/>
      <c r="I33" s="173"/>
      <c r="J33" s="9"/>
      <c r="K33" s="11" t="str">
        <f t="shared" ca="1" si="6"/>
        <v/>
      </c>
      <c r="L33" s="178"/>
      <c r="M33" s="178"/>
      <c r="N33" s="178"/>
      <c r="O33" s="9">
        <v>3325.1</v>
      </c>
      <c r="P33" s="9">
        <v>1</v>
      </c>
      <c r="Q33" s="13" t="str">
        <f>VLOOKUP(O33, '[3]لیست محصولات اردیبهشت ۱۴۰۳'!B:C,2,0)</f>
        <v>راتناگری | Ratnagiri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4250000</v>
      </c>
      <c r="U33" s="15"/>
      <c r="V33" s="16">
        <f t="shared" si="7"/>
        <v>0</v>
      </c>
      <c r="W33" s="12">
        <f t="shared" si="8"/>
        <v>1</v>
      </c>
      <c r="X33" s="14">
        <f t="shared" si="9"/>
        <v>4250000</v>
      </c>
      <c r="Y33" s="17"/>
      <c r="Z33" s="14">
        <f t="shared" si="10"/>
        <v>4250000</v>
      </c>
      <c r="AA33" s="177"/>
      <c r="AB33" s="176"/>
      <c r="AC33" s="175"/>
      <c r="AD33" s="174"/>
      <c r="AE33" s="19"/>
      <c r="AF33" s="21"/>
      <c r="AG33" s="22" t="str">
        <f t="shared" si="5"/>
        <v>TRUE</v>
      </c>
      <c r="AH33" s="23" t="str">
        <f t="shared" si="11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73"/>
      <c r="H34" s="179"/>
      <c r="I34" s="173"/>
      <c r="J34" s="9"/>
      <c r="K34" s="11" t="str">
        <f t="shared" ca="1" si="6"/>
        <v/>
      </c>
      <c r="L34" s="178"/>
      <c r="M34" s="178"/>
      <c r="N34" s="178"/>
      <c r="O34" s="9">
        <v>3326.1</v>
      </c>
      <c r="P34" s="9">
        <v>1</v>
      </c>
      <c r="Q34" s="13" t="str">
        <f>VLOOKUP(O34, '[3]لیست محصولات اردیبهشت ۱۴۰۳'!B:C,2,0)</f>
        <v>میاگروس | Milagros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3750000</v>
      </c>
      <c r="U34" s="15"/>
      <c r="V34" s="16">
        <f t="shared" si="7"/>
        <v>0</v>
      </c>
      <c r="W34" s="12">
        <f t="shared" si="8"/>
        <v>1</v>
      </c>
      <c r="X34" s="14">
        <f t="shared" si="9"/>
        <v>3750000</v>
      </c>
      <c r="Y34" s="17"/>
      <c r="Z34" s="14">
        <f t="shared" si="10"/>
        <v>3750000</v>
      </c>
      <c r="AA34" s="177"/>
      <c r="AB34" s="176"/>
      <c r="AC34" s="175"/>
      <c r="AD34" s="174"/>
      <c r="AE34" s="19"/>
      <c r="AF34" s="21"/>
      <c r="AG34" s="22" t="str">
        <f t="shared" si="5"/>
        <v>TRUE</v>
      </c>
      <c r="AH34" s="23" t="str">
        <f t="shared" si="11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68"/>
      <c r="H35" s="170"/>
      <c r="I35" s="168"/>
      <c r="J35" s="9"/>
      <c r="K35" s="11" t="str">
        <f t="shared" ca="1" si="6"/>
        <v/>
      </c>
      <c r="L35" s="160"/>
      <c r="M35" s="160"/>
      <c r="N35" s="160"/>
      <c r="O35" s="9">
        <v>5511.11</v>
      </c>
      <c r="P35" s="9">
        <v>1</v>
      </c>
      <c r="Q35" s="69" t="str">
        <f>VLOOKUP(O35, '[3]لیست محصولات اردیبهشت ۱۴۰۳'!B:C,2,0)</f>
        <v>هامبلا(رست دمی) | Hambella( Filter Roast)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2800000</v>
      </c>
      <c r="U35" s="15"/>
      <c r="V35" s="16">
        <f t="shared" si="7"/>
        <v>0</v>
      </c>
      <c r="W35" s="12">
        <f t="shared" si="8"/>
        <v>1</v>
      </c>
      <c r="X35" s="14">
        <f t="shared" si="9"/>
        <v>2800000</v>
      </c>
      <c r="Y35" s="17"/>
      <c r="Z35" s="14">
        <f t="shared" si="10"/>
        <v>2800000</v>
      </c>
      <c r="AA35" s="152"/>
      <c r="AB35" s="154"/>
      <c r="AC35" s="156"/>
      <c r="AD35" s="158"/>
      <c r="AE35" s="19"/>
      <c r="AF35" s="21"/>
      <c r="AG35" s="22" t="str">
        <f t="shared" si="5"/>
        <v>TRUE</v>
      </c>
      <c r="AH35" s="23" t="str">
        <f t="shared" si="11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20</v>
      </c>
      <c r="H36" s="10">
        <v>272760194016</v>
      </c>
      <c r="I36" s="9" t="s">
        <v>1579</v>
      </c>
      <c r="J36" s="9"/>
      <c r="K36" s="11" t="str">
        <f t="shared" ca="1" si="6"/>
        <v/>
      </c>
      <c r="L36" s="12" t="s">
        <v>1597</v>
      </c>
      <c r="M36" s="12" t="s">
        <v>1598</v>
      </c>
      <c r="N36" s="12"/>
      <c r="O36" s="9">
        <v>5518.1</v>
      </c>
      <c r="P36" s="9">
        <v>2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7"/>
        <v>0</v>
      </c>
      <c r="W36" s="12">
        <f t="shared" si="8"/>
        <v>2</v>
      </c>
      <c r="X36" s="14">
        <f t="shared" si="9"/>
        <v>4200000</v>
      </c>
      <c r="Y36" s="17"/>
      <c r="Z36" s="14">
        <f t="shared" si="10"/>
        <v>4200000</v>
      </c>
      <c r="AA36" s="18" t="s">
        <v>249</v>
      </c>
      <c r="AB36" s="13" t="s">
        <v>1599</v>
      </c>
      <c r="AC36" s="19" t="s">
        <v>1600</v>
      </c>
      <c r="AD36" s="20"/>
      <c r="AE36" s="19"/>
      <c r="AF36" s="21"/>
      <c r="AG36" s="22" t="str">
        <f t="shared" si="5"/>
        <v>TRUE</v>
      </c>
      <c r="AH36" s="23" t="str">
        <f t="shared" si="11"/>
        <v>اصفهان خ نظر غربی ک قینان ک شهید اصغر نجفی مجتمع توحید واحد ۳  - فدا نجمه 09131029445</v>
      </c>
    </row>
    <row r="37" spans="1:34" ht="22.35" customHeight="1">
      <c r="A37" s="7"/>
      <c r="B37" s="7"/>
      <c r="C37" s="7"/>
      <c r="D37" s="7"/>
      <c r="E37" s="7"/>
      <c r="F37" s="8"/>
      <c r="G37" s="149">
        <v>21</v>
      </c>
      <c r="H37" s="161">
        <v>272761643706</v>
      </c>
      <c r="I37" s="149" t="s">
        <v>1579</v>
      </c>
      <c r="J37" s="9"/>
      <c r="K37" s="11" t="str">
        <f t="shared" ca="1" si="6"/>
        <v/>
      </c>
      <c r="L37" s="159" t="s">
        <v>1602</v>
      </c>
      <c r="M37" s="159" t="s">
        <v>1603</v>
      </c>
      <c r="N37" s="159" t="s">
        <v>1604</v>
      </c>
      <c r="O37" s="9">
        <v>3325.1</v>
      </c>
      <c r="P37" s="9">
        <v>1</v>
      </c>
      <c r="Q37" s="13" t="str">
        <f>VLOOKUP(O37, '[3]لیست محصولات اردیبهشت ۱۴۰۳'!B:C,2,0)</f>
        <v>راتناگری | Ratnagiri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4250000</v>
      </c>
      <c r="U37" s="15"/>
      <c r="V37" s="16">
        <f t="shared" si="7"/>
        <v>0</v>
      </c>
      <c r="W37" s="12">
        <f t="shared" si="8"/>
        <v>1</v>
      </c>
      <c r="X37" s="14">
        <f t="shared" si="9"/>
        <v>4250000</v>
      </c>
      <c r="Y37" s="17"/>
      <c r="Z37" s="14">
        <f t="shared" si="10"/>
        <v>4250000</v>
      </c>
      <c r="AA37" s="151" t="s">
        <v>322</v>
      </c>
      <c r="AB37" s="153" t="s">
        <v>1605</v>
      </c>
      <c r="AC37" s="155" t="s">
        <v>1606</v>
      </c>
      <c r="AD37" s="157"/>
      <c r="AE37" s="19"/>
      <c r="AF37" s="21"/>
      <c r="AG37" s="22" t="str">
        <f t="shared" si="5"/>
        <v>TRUE</v>
      </c>
      <c r="AH37" s="23" t="str">
        <f t="shared" si="11"/>
        <v>مشهد سیدی- خیابان شهید اصلانی۶۹ خاکستری ۱۵ پلاک۵۷ طبقه همکف کافه ژیوا - اسماعیل عبدالهی مقدم 09152009111</v>
      </c>
    </row>
    <row r="38" spans="1:34" ht="22.35" customHeight="1">
      <c r="A38" s="7"/>
      <c r="B38" s="7"/>
      <c r="C38" s="7"/>
      <c r="D38" s="7"/>
      <c r="E38" s="7"/>
      <c r="F38" s="8"/>
      <c r="G38" s="150"/>
      <c r="H38" s="162"/>
      <c r="I38" s="150"/>
      <c r="J38" s="9"/>
      <c r="K38" s="11" t="str">
        <f t="shared" ca="1" si="6"/>
        <v/>
      </c>
      <c r="L38" s="160"/>
      <c r="M38" s="160"/>
      <c r="N38" s="160"/>
      <c r="O38" s="9">
        <v>3326.1</v>
      </c>
      <c r="P38" s="9">
        <v>1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7"/>
        <v>0</v>
      </c>
      <c r="W38" s="12">
        <f t="shared" si="8"/>
        <v>1</v>
      </c>
      <c r="X38" s="14">
        <f t="shared" si="9"/>
        <v>3750000</v>
      </c>
      <c r="Y38" s="17"/>
      <c r="Z38" s="14">
        <f t="shared" si="10"/>
        <v>3750000</v>
      </c>
      <c r="AA38" s="152"/>
      <c r="AB38" s="154"/>
      <c r="AC38" s="156"/>
      <c r="AD38" s="158"/>
      <c r="AE38" s="19"/>
      <c r="AF38" s="21"/>
      <c r="AG38" s="22" t="str">
        <f t="shared" si="5"/>
        <v>TRUE</v>
      </c>
      <c r="AH38" s="23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>
        <v>22</v>
      </c>
      <c r="H39" s="10">
        <v>272762387259</v>
      </c>
      <c r="I39" s="9" t="s">
        <v>1579</v>
      </c>
      <c r="J39" s="9"/>
      <c r="K39" s="11" t="str">
        <f t="shared" ca="1" si="6"/>
        <v/>
      </c>
      <c r="L39" s="12" t="s">
        <v>217</v>
      </c>
      <c r="M39" s="12" t="s">
        <v>1607</v>
      </c>
      <c r="N39" s="12" t="s">
        <v>1392</v>
      </c>
      <c r="O39" s="9">
        <v>5518.2</v>
      </c>
      <c r="P39" s="9">
        <v>1</v>
      </c>
      <c r="Q39" s="13" t="str">
        <f>VLOOKUP(O39, '[3]لیست محصولات اردیبهشت ۱۴۰۳'!B:C,2,0)</f>
        <v>هوآنکایو | Peru Huancayo</v>
      </c>
      <c r="R39" s="9" t="s">
        <v>113</v>
      </c>
      <c r="S39" s="12">
        <f>VLOOKUP(O39, '[3]لیست محصولات اردیبهشت ۱۴۰۳'!B:F,5,0)</f>
        <v>750</v>
      </c>
      <c r="T39" s="14">
        <f>VLOOKUP(O39, '[3]لیست محصولات اردیبهشت ۱۴۰۳'!B:G,6,0)</f>
        <v>10000000</v>
      </c>
      <c r="U39" s="15"/>
      <c r="V39" s="16">
        <f t="shared" si="7"/>
        <v>0</v>
      </c>
      <c r="W39" s="12">
        <f t="shared" si="8"/>
        <v>1</v>
      </c>
      <c r="X39" s="14">
        <f t="shared" si="9"/>
        <v>10000000</v>
      </c>
      <c r="Y39" s="17"/>
      <c r="Z39" s="14">
        <f t="shared" si="10"/>
        <v>10000000</v>
      </c>
      <c r="AA39" s="18" t="s">
        <v>78</v>
      </c>
      <c r="AB39" s="13" t="s">
        <v>1608</v>
      </c>
      <c r="AC39" s="19" t="s">
        <v>1609</v>
      </c>
      <c r="AD39" s="20" t="s">
        <v>104</v>
      </c>
      <c r="AE39" s="19"/>
      <c r="AF39" s="21"/>
      <c r="AG39" s="22" t="str">
        <f t="shared" si="5"/>
        <v>TRUE</v>
      </c>
      <c r="AH39" s="23" t="str">
        <f t="shared" si="11"/>
        <v>تهران سعادت آباد، بلوار بهزاد، نبش باغستان یکم، پلاک 2 شرکت تپسی - امیرحسین کوچاری 09197415144</v>
      </c>
    </row>
    <row r="40" spans="1:34" ht="22.35" customHeight="1">
      <c r="A40" s="7"/>
      <c r="B40" s="7"/>
      <c r="C40" s="7"/>
      <c r="D40" s="7"/>
      <c r="E40" s="7"/>
      <c r="F40" s="8"/>
      <c r="G40" s="149">
        <v>23</v>
      </c>
      <c r="H40" s="161">
        <v>272769615950</v>
      </c>
      <c r="I40" s="149" t="s">
        <v>1579</v>
      </c>
      <c r="J40" s="9"/>
      <c r="K40" s="11" t="str">
        <f t="shared" ca="1" si="6"/>
        <v/>
      </c>
      <c r="L40" s="159" t="s">
        <v>1610</v>
      </c>
      <c r="M40" s="159" t="s">
        <v>1611</v>
      </c>
      <c r="N40" s="159"/>
      <c r="O40" s="9">
        <v>5511.1</v>
      </c>
      <c r="P40" s="9">
        <v>1</v>
      </c>
      <c r="Q40" s="13" t="str">
        <f>VLOOKUP(O40, '[3]لیست محصولات اردیبهشت ۱۴۰۳'!B:C,2,0)</f>
        <v>هامبلا | Hambella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2800000</v>
      </c>
      <c r="U40" s="15"/>
      <c r="V40" s="16">
        <f t="shared" si="7"/>
        <v>0</v>
      </c>
      <c r="W40" s="12">
        <f t="shared" si="8"/>
        <v>1</v>
      </c>
      <c r="X40" s="14">
        <f t="shared" si="9"/>
        <v>2800000</v>
      </c>
      <c r="Y40" s="17"/>
      <c r="Z40" s="14">
        <f t="shared" si="10"/>
        <v>2800000</v>
      </c>
      <c r="AA40" s="151" t="s">
        <v>78</v>
      </c>
      <c r="AB40" s="153" t="s">
        <v>1612</v>
      </c>
      <c r="AC40" s="155" t="s">
        <v>1613</v>
      </c>
      <c r="AD40" s="157" t="s">
        <v>104</v>
      </c>
      <c r="AE40" s="19"/>
      <c r="AF40" s="21"/>
      <c r="AG40" s="22" t="str">
        <f t="shared" si="5"/>
        <v>TRUE</v>
      </c>
      <c r="AH40" s="23" t="str">
        <f t="shared" si="11"/>
        <v>تهران اشرفی اصفهانی- باغ فیض- پشت مرکز خرید تیراژه- انتهای طالقانی نبش چشمی و لادن بخش پلاک ۱ واحد ۳ طبقه دوم  - مینا اسماعیلی برلیان 09122551290</v>
      </c>
    </row>
    <row r="41" spans="1:34" ht="22.35" customHeight="1">
      <c r="A41" s="7"/>
      <c r="B41" s="7"/>
      <c r="C41" s="7"/>
      <c r="D41" s="7"/>
      <c r="E41" s="7"/>
      <c r="F41" s="8"/>
      <c r="G41" s="150"/>
      <c r="H41" s="162"/>
      <c r="I41" s="150"/>
      <c r="J41" s="9"/>
      <c r="K41" s="11" t="str">
        <f t="shared" ca="1" si="6"/>
        <v/>
      </c>
      <c r="L41" s="160"/>
      <c r="M41" s="160"/>
      <c r="N41" s="160"/>
      <c r="O41" s="9">
        <v>5501.2</v>
      </c>
      <c r="P41" s="9">
        <v>1</v>
      </c>
      <c r="Q41" s="13" t="str">
        <f>VLOOKUP(O41, '[3]لیست محصولات اردیبهشت ۱۴۰۳'!B:C,2,0)</f>
        <v>ورتکس | Vortex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9900000</v>
      </c>
      <c r="U41" s="15"/>
      <c r="V41" s="16">
        <f t="shared" si="7"/>
        <v>0</v>
      </c>
      <c r="W41" s="12">
        <f t="shared" si="8"/>
        <v>1</v>
      </c>
      <c r="X41" s="14">
        <f t="shared" si="9"/>
        <v>9900000</v>
      </c>
      <c r="Y41" s="17"/>
      <c r="Z41" s="14">
        <f t="shared" si="10"/>
        <v>9900000</v>
      </c>
      <c r="AA41" s="152"/>
      <c r="AB41" s="154"/>
      <c r="AC41" s="156"/>
      <c r="AD41" s="158"/>
      <c r="AE41" s="19"/>
      <c r="AF41" s="21"/>
      <c r="AG41" s="22" t="str">
        <f t="shared" si="5"/>
        <v>TRUE</v>
      </c>
      <c r="AH41" s="23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223" t="s">
        <v>1619</v>
      </c>
      <c r="H42" s="224"/>
      <c r="I42" s="224"/>
      <c r="J42" s="224"/>
      <c r="K42" s="224"/>
      <c r="L42" s="224"/>
      <c r="M42" s="224"/>
      <c r="N42" s="225"/>
      <c r="O42" s="9">
        <v>5501.3</v>
      </c>
      <c r="P42" s="9">
        <v>3</v>
      </c>
      <c r="Q42" s="13" t="str">
        <f>VLOOKUP(O42, '[3]لیست محصولات اردیبهشت ۱۴۰۳'!B:C,2,0)</f>
        <v>ورتکس | Vortex</v>
      </c>
      <c r="R42" s="9"/>
      <c r="S42" s="12">
        <f>VLOOKUP(O42, '[3]لیست محصولات اردیبهشت ۱۴۰۳'!B:F,5,0)</f>
        <v>4000</v>
      </c>
      <c r="T42" s="14">
        <f>VLOOKUP(O42, '[3]لیست محصولات اردیبهشت ۱۴۰۳'!B:G,6,0)</f>
        <v>51200000</v>
      </c>
      <c r="U42" s="15"/>
      <c r="V42" s="16">
        <f t="shared" si="7"/>
        <v>0</v>
      </c>
      <c r="W42" s="12">
        <f t="shared" si="8"/>
        <v>3</v>
      </c>
      <c r="X42" s="14">
        <f t="shared" si="9"/>
        <v>153600000</v>
      </c>
      <c r="Y42" s="17"/>
      <c r="Z42" s="14">
        <f t="shared" si="10"/>
        <v>153600000</v>
      </c>
      <c r="AA42" s="226" t="s">
        <v>1619</v>
      </c>
      <c r="AB42" s="227"/>
      <c r="AC42" s="227"/>
      <c r="AD42" s="227"/>
      <c r="AE42" s="227"/>
      <c r="AF42" s="228"/>
      <c r="AG42" s="22" t="str">
        <f t="shared" si="5"/>
        <v>TRUE</v>
      </c>
      <c r="AH42" s="23" t="str">
        <f t="shared" si="11"/>
        <v xml:space="preserve">ادامه سفارش کافه ایبو   -   </v>
      </c>
    </row>
    <row r="43" spans="1:34" ht="22.35" customHeight="1">
      <c r="A43" s="7"/>
      <c r="B43" s="7"/>
      <c r="C43" s="7"/>
      <c r="D43" s="7"/>
      <c r="E43" s="7"/>
      <c r="F43" s="8"/>
      <c r="G43" s="167">
        <v>24</v>
      </c>
      <c r="H43" s="169" t="s">
        <v>321</v>
      </c>
      <c r="I43" s="167" t="s">
        <v>1626</v>
      </c>
      <c r="J43" s="9"/>
      <c r="K43" s="11" t="str">
        <f t="shared" ca="1" si="6"/>
        <v/>
      </c>
      <c r="L43" s="159"/>
      <c r="M43" s="159"/>
      <c r="N43" s="159" t="s">
        <v>560</v>
      </c>
      <c r="O43" s="9">
        <v>5518.3</v>
      </c>
      <c r="P43" s="9">
        <v>1</v>
      </c>
      <c r="Q43" s="13" t="str">
        <f>VLOOKUP(O43, '[3]لیست محصولات اردیبهشت ۱۴۰۳'!B:C,2,0)</f>
        <v>هوآنکایو | Peru Huancayo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51600000</v>
      </c>
      <c r="U43" s="15"/>
      <c r="V43" s="16">
        <f t="shared" si="7"/>
        <v>0</v>
      </c>
      <c r="W43" s="12">
        <f t="shared" si="8"/>
        <v>1</v>
      </c>
      <c r="X43" s="14">
        <f t="shared" si="9"/>
        <v>51600000</v>
      </c>
      <c r="Y43" s="17"/>
      <c r="Z43" s="14">
        <f t="shared" si="10"/>
        <v>51600000</v>
      </c>
      <c r="AA43" s="151"/>
      <c r="AB43" s="153"/>
      <c r="AC43" s="155"/>
      <c r="AD43" s="157"/>
      <c r="AE43" s="19"/>
      <c r="AF43" s="21"/>
      <c r="AG43" s="22" t="str">
        <f t="shared" si="5"/>
        <v>TRUE</v>
      </c>
      <c r="AH43" s="23" t="str">
        <f t="shared" si="11"/>
        <v xml:space="preserve">  خانه فاموری -   </v>
      </c>
    </row>
    <row r="44" spans="1:34" ht="22.35" customHeight="1">
      <c r="A44" s="7"/>
      <c r="B44" s="7"/>
      <c r="C44" s="7"/>
      <c r="D44" s="7"/>
      <c r="E44" s="7"/>
      <c r="F44" s="8"/>
      <c r="G44" s="168"/>
      <c r="H44" s="170"/>
      <c r="I44" s="168"/>
      <c r="J44" s="9"/>
      <c r="K44" s="11" t="str">
        <f t="shared" ca="1" si="6"/>
        <v/>
      </c>
      <c r="L44" s="160"/>
      <c r="M44" s="160"/>
      <c r="N44" s="160"/>
      <c r="O44" s="9">
        <v>3325.1</v>
      </c>
      <c r="P44" s="9">
        <v>1</v>
      </c>
      <c r="Q44" s="13" t="str">
        <f>VLOOKUP(O44, '[3]لیست محصولات اردیبهشت ۱۴۰۳'!B:C,2,0)</f>
        <v>راتناگری | Ratnagiri</v>
      </c>
      <c r="R44" s="9"/>
      <c r="S44" s="12">
        <f>VLOOKUP(O44, '[3]لیست محصولات اردیبهشت ۱۴۰۳'!B:F,5,0)</f>
        <v>150</v>
      </c>
      <c r="T44" s="14">
        <f>VLOOKUP(O44, '[3]لیست محصولات اردیبهشت ۱۴۰۳'!B:G,6,0)</f>
        <v>4250000</v>
      </c>
      <c r="U44" s="15"/>
      <c r="V44" s="16">
        <f t="shared" si="7"/>
        <v>0</v>
      </c>
      <c r="W44" s="12">
        <f t="shared" si="8"/>
        <v>1</v>
      </c>
      <c r="X44" s="14">
        <f t="shared" si="9"/>
        <v>4250000</v>
      </c>
      <c r="Y44" s="17"/>
      <c r="Z44" s="14">
        <f t="shared" si="10"/>
        <v>4250000</v>
      </c>
      <c r="AA44" s="152"/>
      <c r="AB44" s="154"/>
      <c r="AC44" s="156"/>
      <c r="AD44" s="158"/>
      <c r="AE44" s="19"/>
      <c r="AF44" s="21"/>
      <c r="AG44" s="22" t="str">
        <f t="shared" si="5"/>
        <v>TRUE</v>
      </c>
      <c r="AH44" s="23" t="str">
        <f t="shared" si="11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6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7"/>
        <v>0</v>
      </c>
      <c r="W45" s="12">
        <f t="shared" si="8"/>
        <v>0</v>
      </c>
      <c r="X45" s="14" t="e">
        <f t="shared" si="9"/>
        <v>#N/A</v>
      </c>
      <c r="Y45" s="17"/>
      <c r="Z45" s="14" t="e">
        <f t="shared" si="10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11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6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7"/>
        <v>0</v>
      </c>
      <c r="W46" s="12">
        <f t="shared" si="8"/>
        <v>0</v>
      </c>
      <c r="X46" s="14" t="e">
        <f t="shared" si="9"/>
        <v>#N/A</v>
      </c>
      <c r="Y46" s="17"/>
      <c r="Z46" s="14" t="e">
        <f t="shared" si="10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6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7"/>
        <v>0</v>
      </c>
      <c r="W47" s="12">
        <f t="shared" si="8"/>
        <v>0</v>
      </c>
      <c r="X47" s="14" t="e">
        <f t="shared" si="9"/>
        <v>#N/A</v>
      </c>
      <c r="Y47" s="17"/>
      <c r="Z47" s="14" t="e">
        <f t="shared" si="10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11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6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7"/>
        <v>0</v>
      </c>
      <c r="W48" s="12">
        <f t="shared" si="8"/>
        <v>0</v>
      </c>
      <c r="X48" s="14" t="e">
        <f t="shared" si="9"/>
        <v>#N/A</v>
      </c>
      <c r="Y48" s="17"/>
      <c r="Z48" s="14" t="e">
        <f t="shared" si="10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11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6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7"/>
        <v>0</v>
      </c>
      <c r="W49" s="12">
        <f t="shared" si="8"/>
        <v>0</v>
      </c>
      <c r="X49" s="14" t="e">
        <f t="shared" si="9"/>
        <v>#N/A</v>
      </c>
      <c r="Y49" s="17"/>
      <c r="Z49" s="14" t="e">
        <f t="shared" si="10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11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6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7"/>
        <v>0</v>
      </c>
      <c r="W50" s="12">
        <f t="shared" si="8"/>
        <v>0</v>
      </c>
      <c r="X50" s="14" t="e">
        <f t="shared" si="9"/>
        <v>#N/A</v>
      </c>
      <c r="Y50" s="17"/>
      <c r="Z50" s="14" t="e">
        <f t="shared" si="10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6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7"/>
        <v>0</v>
      </c>
      <c r="W51" s="12">
        <f t="shared" si="8"/>
        <v>0</v>
      </c>
      <c r="X51" s="14" t="e">
        <f t="shared" si="9"/>
        <v>#N/A</v>
      </c>
      <c r="Y51" s="17"/>
      <c r="Z51" s="14" t="e">
        <f t="shared" si="10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11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6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7"/>
        <v>0</v>
      </c>
      <c r="W52" s="12">
        <f t="shared" si="8"/>
        <v>0</v>
      </c>
      <c r="X52" s="14" t="e">
        <f t="shared" si="9"/>
        <v>#N/A</v>
      </c>
      <c r="Y52" s="17"/>
      <c r="Z52" s="14" t="e">
        <f t="shared" si="10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11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6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7"/>
        <v>0</v>
      </c>
      <c r="W53" s="12">
        <f t="shared" si="8"/>
        <v>0</v>
      </c>
      <c r="X53" s="14" t="e">
        <f t="shared" si="9"/>
        <v>#N/A</v>
      </c>
      <c r="Y53" s="17"/>
      <c r="Z53" s="14" t="e">
        <f t="shared" si="10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6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7"/>
        <v>0</v>
      </c>
      <c r="W54" s="12">
        <f t="shared" si="8"/>
        <v>0</v>
      </c>
      <c r="X54" s="14" t="e">
        <f t="shared" si="9"/>
        <v>#N/A</v>
      </c>
      <c r="Y54" s="17"/>
      <c r="Z54" s="14" t="e">
        <f t="shared" si="10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6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7"/>
        <v>0</v>
      </c>
      <c r="W55" s="12">
        <f t="shared" si="8"/>
        <v>0</v>
      </c>
      <c r="X55" s="14" t="e">
        <f t="shared" si="9"/>
        <v>#N/A</v>
      </c>
      <c r="Y55" s="17"/>
      <c r="Z55" s="14" t="e">
        <f t="shared" si="10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11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6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7"/>
        <v>0</v>
      </c>
      <c r="W56" s="12">
        <f t="shared" si="8"/>
        <v>0</v>
      </c>
      <c r="X56" s="14" t="e">
        <f t="shared" si="9"/>
        <v>#N/A</v>
      </c>
      <c r="Y56" s="17"/>
      <c r="Z56" s="14" t="e">
        <f t="shared" si="10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6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7"/>
        <v>0</v>
      </c>
      <c r="W57" s="12">
        <f t="shared" si="8"/>
        <v>0</v>
      </c>
      <c r="X57" s="14" t="e">
        <f t="shared" si="9"/>
        <v>#N/A</v>
      </c>
      <c r="Y57" s="17"/>
      <c r="Z57" s="14" t="e">
        <f t="shared" si="10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6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7"/>
        <v>0</v>
      </c>
      <c r="W58" s="12">
        <f t="shared" si="8"/>
        <v>0</v>
      </c>
      <c r="X58" s="14" t="e">
        <f t="shared" si="9"/>
        <v>#N/A</v>
      </c>
      <c r="Y58" s="17"/>
      <c r="Z58" s="14" t="e">
        <f t="shared" si="10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6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7"/>
        <v>0</v>
      </c>
      <c r="W59" s="12">
        <f t="shared" si="8"/>
        <v>0</v>
      </c>
      <c r="X59" s="14" t="e">
        <f t="shared" si="9"/>
        <v>#N/A</v>
      </c>
      <c r="Y59" s="17"/>
      <c r="Z59" s="14" t="e">
        <f t="shared" si="10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6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7"/>
        <v>0</v>
      </c>
      <c r="W60" s="12">
        <f t="shared" si="8"/>
        <v>0</v>
      </c>
      <c r="X60" s="14" t="e">
        <f t="shared" si="9"/>
        <v>#N/A</v>
      </c>
      <c r="Y60" s="17"/>
      <c r="Z60" s="14" t="e">
        <f t="shared" si="10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6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7"/>
        <v>0</v>
      </c>
      <c r="W61" s="12">
        <f t="shared" si="8"/>
        <v>0</v>
      </c>
      <c r="X61" s="14" t="e">
        <f t="shared" si="9"/>
        <v>#N/A</v>
      </c>
      <c r="Y61" s="17"/>
      <c r="Z61" s="14" t="e">
        <f t="shared" si="10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6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7"/>
        <v>0</v>
      </c>
      <c r="W62" s="12">
        <f t="shared" si="8"/>
        <v>0</v>
      </c>
      <c r="X62" s="14" t="e">
        <f t="shared" si="9"/>
        <v>#N/A</v>
      </c>
      <c r="Y62" s="17"/>
      <c r="Z62" s="14" t="e">
        <f t="shared" si="10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6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7"/>
        <v>0</v>
      </c>
      <c r="W63" s="12">
        <f t="shared" si="8"/>
        <v>0</v>
      </c>
      <c r="X63" s="14" t="e">
        <f t="shared" si="9"/>
        <v>#N/A</v>
      </c>
      <c r="Y63" s="17"/>
      <c r="Z63" s="14" t="e">
        <f t="shared" si="10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6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7"/>
        <v>0</v>
      </c>
      <c r="W64" s="12">
        <f t="shared" si="8"/>
        <v>0</v>
      </c>
      <c r="X64" s="14" t="e">
        <f t="shared" si="9"/>
        <v>#N/A</v>
      </c>
      <c r="Y64" s="17"/>
      <c r="Z64" s="14" t="e">
        <f t="shared" si="10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6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7"/>
        <v>0</v>
      </c>
      <c r="W65" s="12">
        <f t="shared" si="8"/>
        <v>0</v>
      </c>
      <c r="X65" s="14" t="e">
        <f t="shared" si="9"/>
        <v>#N/A</v>
      </c>
      <c r="Y65" s="17"/>
      <c r="Z65" s="14" t="e">
        <f t="shared" si="10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4</v>
      </c>
      <c r="AI241" s="56">
        <f t="shared" si="24"/>
        <v>0</v>
      </c>
      <c r="AJ241" s="57">
        <f t="shared" ref="AJ241:AJ264" si="32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30"/>
        <v>-4</v>
      </c>
      <c r="AN241" s="58">
        <f t="shared" si="26"/>
        <v>0</v>
      </c>
      <c r="AO241" s="59"/>
      <c r="AP241" s="58">
        <f t="shared" si="27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13</v>
      </c>
      <c r="AI242" s="56">
        <f t="shared" si="24"/>
        <v>0</v>
      </c>
      <c r="AJ242" s="57">
        <f t="shared" si="32"/>
        <v>13</v>
      </c>
      <c r="AK242" s="58">
        <f t="shared" ref="AK242:AK267" si="33">AH242*AG242/1000</f>
        <v>52</v>
      </c>
      <c r="AL242" s="59">
        <f>AO242+AQ242-[2]Sheet1!$AH243</f>
        <v>0</v>
      </c>
      <c r="AM242" s="59">
        <f t="shared" si="30"/>
        <v>-13</v>
      </c>
      <c r="AN242" s="58">
        <f t="shared" si="26"/>
        <v>0</v>
      </c>
      <c r="AO242" s="59"/>
      <c r="AP242" s="58">
        <f t="shared" si="27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3</v>
      </c>
      <c r="AI251" s="56">
        <f t="shared" si="24"/>
        <v>0</v>
      </c>
      <c r="AJ251" s="57">
        <f t="shared" si="32"/>
        <v>3</v>
      </c>
      <c r="AK251" s="58">
        <f t="shared" si="33"/>
        <v>0.45</v>
      </c>
      <c r="AL251" s="59">
        <f>AO251+AQ251-[2]Sheet1!$AH252</f>
        <v>0</v>
      </c>
      <c r="AM251" s="59">
        <f t="shared" si="30"/>
        <v>-3</v>
      </c>
      <c r="AN251" s="58">
        <f t="shared" si="26"/>
        <v>0</v>
      </c>
      <c r="AO251" s="59"/>
      <c r="AP251" s="58">
        <f t="shared" si="27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10</v>
      </c>
      <c r="AI252" s="56">
        <f t="shared" si="24"/>
        <v>0</v>
      </c>
      <c r="AJ252" s="57">
        <f t="shared" si="32"/>
        <v>10</v>
      </c>
      <c r="AK252" s="58">
        <f t="shared" si="33"/>
        <v>7.5</v>
      </c>
      <c r="AL252" s="59">
        <f>AO252+AQ252-[2]Sheet1!$AH253</f>
        <v>0</v>
      </c>
      <c r="AM252" s="59">
        <f t="shared" si="30"/>
        <v>-10</v>
      </c>
      <c r="AN252" s="58">
        <f t="shared" si="26"/>
        <v>0</v>
      </c>
      <c r="AO252" s="59"/>
      <c r="AP252" s="58">
        <f t="shared" si="27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2</v>
      </c>
      <c r="AI253" s="56">
        <f t="shared" si="24"/>
        <v>0</v>
      </c>
      <c r="AJ253" s="57">
        <f t="shared" si="32"/>
        <v>2</v>
      </c>
      <c r="AK253" s="58">
        <f t="shared" si="33"/>
        <v>0.3</v>
      </c>
      <c r="AL253" s="59">
        <f>AO253+AQ253-[2]Sheet1!$AH254</f>
        <v>0</v>
      </c>
      <c r="AM253" s="59">
        <f t="shared" si="30"/>
        <v>-2</v>
      </c>
      <c r="AN253" s="58">
        <f t="shared" si="26"/>
        <v>0</v>
      </c>
      <c r="AO253" s="59"/>
      <c r="AP253" s="58">
        <f t="shared" si="27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4</v>
      </c>
      <c r="AI259" s="56">
        <f t="shared" si="24"/>
        <v>0</v>
      </c>
      <c r="AJ259" s="57">
        <f t="shared" si="32"/>
        <v>4</v>
      </c>
      <c r="AK259" s="58">
        <f t="shared" si="33"/>
        <v>0.6</v>
      </c>
      <c r="AL259" s="59">
        <f>AO259+AQ259-[2]Sheet1!$AH260</f>
        <v>0</v>
      </c>
      <c r="AM259" s="59">
        <f t="shared" si="30"/>
        <v>-4</v>
      </c>
      <c r="AN259" s="58">
        <f t="shared" si="26"/>
        <v>0</v>
      </c>
      <c r="AO259" s="59"/>
      <c r="AP259" s="58">
        <f t="shared" si="27"/>
        <v>-0.6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1</v>
      </c>
      <c r="AI260" s="56">
        <f t="shared" si="24"/>
        <v>0</v>
      </c>
      <c r="AJ260" s="57">
        <f t="shared" si="32"/>
        <v>1</v>
      </c>
      <c r="AK260" s="58">
        <f t="shared" si="33"/>
        <v>0.75</v>
      </c>
      <c r="AL260" s="59">
        <f>AO260+AQ260-[2]Sheet1!$AH261</f>
        <v>0</v>
      </c>
      <c r="AM260" s="59">
        <f t="shared" si="30"/>
        <v>-1</v>
      </c>
      <c r="AN260" s="58">
        <f t="shared" si="26"/>
        <v>0</v>
      </c>
      <c r="AO260" s="59"/>
      <c r="AP260" s="58">
        <f t="shared" si="27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1</v>
      </c>
      <c r="AI261" s="56">
        <f t="shared" si="24"/>
        <v>0</v>
      </c>
      <c r="AJ261" s="57">
        <f t="shared" si="32"/>
        <v>1</v>
      </c>
      <c r="AK261" s="58">
        <f t="shared" si="33"/>
        <v>4</v>
      </c>
      <c r="AL261" s="59">
        <f>AO261+AQ261-[2]Sheet1!$AH262</f>
        <v>0</v>
      </c>
      <c r="AM261" s="59">
        <f t="shared" si="30"/>
        <v>-1</v>
      </c>
      <c r="AN261" s="58">
        <f t="shared" si="26"/>
        <v>0</v>
      </c>
      <c r="AO261" s="59"/>
      <c r="AP261" s="58">
        <f t="shared" si="27"/>
        <v>-4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4:W200" name="باقیمانده_5_1"/>
    <protectedRange algorithmName="SHA-512" hashValue="f5WsBkExWTs/LKakVBbNBXjGjwaAPcOxHhJFt4MnEAAY0TgGUtLBwc6BQDnps5THm9Gccqda3SWXIrg2Z9o+GA==" saltValue="9EXh0tvvNrwpkDbSuYJ+Uw==" spinCount="100000" sqref="V4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</protectedRanges>
  <mergeCells count="126">
    <mergeCell ref="N43:N44"/>
    <mergeCell ref="M43:M44"/>
    <mergeCell ref="L43:L44"/>
    <mergeCell ref="I43:I44"/>
    <mergeCell ref="H43:H44"/>
    <mergeCell ref="G43:G44"/>
    <mergeCell ref="AD43:AD44"/>
    <mergeCell ref="AC43:AC44"/>
    <mergeCell ref="AB43:AB44"/>
    <mergeCell ref="AA43:AA44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G5:G7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AA5:AA7"/>
    <mergeCell ref="AD5:AD7"/>
    <mergeCell ref="AC5:AC7"/>
    <mergeCell ref="AB5:AB7"/>
    <mergeCell ref="N5:N7"/>
    <mergeCell ref="M5:M7"/>
    <mergeCell ref="L5:L7"/>
    <mergeCell ref="I5:I7"/>
    <mergeCell ref="H5:H7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G16:G18"/>
    <mergeCell ref="AD16:AD18"/>
    <mergeCell ref="AC16:AC18"/>
    <mergeCell ref="AB16:AB18"/>
    <mergeCell ref="AA16:AA18"/>
    <mergeCell ref="N16:N18"/>
    <mergeCell ref="M16:M18"/>
    <mergeCell ref="L16:L18"/>
    <mergeCell ref="I16:I18"/>
    <mergeCell ref="H16:H18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G28:G31"/>
    <mergeCell ref="AB28:AB31"/>
    <mergeCell ref="AA28:AA31"/>
    <mergeCell ref="AC28:AC31"/>
    <mergeCell ref="AD28:AD31"/>
    <mergeCell ref="N28:N31"/>
    <mergeCell ref="M28:M31"/>
    <mergeCell ref="L28:L31"/>
    <mergeCell ref="I28:I31"/>
    <mergeCell ref="H28:H31"/>
    <mergeCell ref="G32:G35"/>
    <mergeCell ref="AD32:AD35"/>
    <mergeCell ref="AC32:AC35"/>
    <mergeCell ref="AB32:AB35"/>
    <mergeCell ref="AA32:AA35"/>
    <mergeCell ref="N32:N35"/>
    <mergeCell ref="M32:M35"/>
    <mergeCell ref="L32:L35"/>
    <mergeCell ref="I32:I35"/>
    <mergeCell ref="H32:H35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42:N42"/>
    <mergeCell ref="AA42:AF42"/>
    <mergeCell ref="G40:G41"/>
    <mergeCell ref="AB40:AB41"/>
    <mergeCell ref="AA40:AA41"/>
    <mergeCell ref="AC40:AC41"/>
    <mergeCell ref="AD40:AD41"/>
    <mergeCell ref="N40:N41"/>
    <mergeCell ref="M40:M41"/>
    <mergeCell ref="L40:L41"/>
    <mergeCell ref="I40:I41"/>
    <mergeCell ref="H40:H41"/>
  </mergeCells>
  <conditionalFormatting sqref="Q4:AF5 Q8:AF8 Q10:AF10 G12:I14 K12:AF14 G16:I16 K16:AF16 G19:I22 K19:AF22 G24:I28 K24:AF28 G32:I32 K32:AF32 G36:I37 K36:AF37 G39:I40 K39:AF40 G43:AF43 G45:AF200 J4:J41 Q6:Z7 Q9:Z9 Q11:Z11 O15:Z15 O17:Z18 O23:Z23 O29:Z31 O33:Z35 O38:Z38 O41:Z41 O42:AA42 J44:K44 O44:Z44 H4:H5 K4:K11 O4:P11 AE6:AF7 H8 AE9:AF9 H10 AE11:AF11 K15 AE15:AF15 K17:K18 AE17:AF18 K23 AE23:AF23 K29:K31 AE29:AF31 K33:K35 AE33:AF35 K38 AE38:AF38 K41 AE41:AF41 G42 AE44:AF44">
    <cfRule type="expression" dxfId="102" priority="68">
      <formula>$C4</formula>
    </cfRule>
  </conditionalFormatting>
  <conditionalFormatting sqref="W2:W200">
    <cfRule type="expression" dxfId="101" priority="1">
      <formula>$AG2</formula>
    </cfRule>
  </conditionalFormatting>
  <conditionalFormatting sqref="AA2:AF2 J2:K3 O2:Z3 H2 AE3:AF3">
    <cfRule type="expression" dxfId="100" priority="3">
      <formula>$C2</formula>
    </cfRule>
  </conditionalFormatting>
  <conditionalFormatting sqref="AD2 J2:J3 Z2:Z3">
    <cfRule type="expression" dxfId="99" priority="4">
      <formula>$E2</formula>
    </cfRule>
  </conditionalFormatting>
  <conditionalFormatting sqref="AD2 J2:J41 Z2:Z200 G43:J43 J44 G45:J200">
    <cfRule type="expression" dxfId="98" priority="2">
      <formula>$A2</formula>
    </cfRule>
  </conditionalFormatting>
  <conditionalFormatting sqref="AD4:AD5 J4:J41 Z4:Z200 AD8 AD10 G12:I14 AD12:AD14 G16:I16 AD16 G19:I22 AD19:AD22 G24:I28 AD24:AD28 G32:I32 AD32 G36:I37 AD36:AD37 G39:I40 AD39:AD40 G43:J43 AD43 J44 G45:J200 AD45:AD200">
    <cfRule type="expression" dxfId="97" priority="69">
      <formula>$E4</formula>
    </cfRule>
  </conditionalFormatting>
  <conditionalFormatting sqref="AD4:AD5 AD8 AD10 G12:I14 AD12:AD14 G16:I16 AD16 G19:I22 AD19:AD22 G24:I28 AD24:AD28 G32:I32 AD32 G36:I37 AD36:AD37 G39:I40 AD39:AD40 AD43 AD45:AD200">
    <cfRule type="expression" dxfId="96" priority="67">
      <formula>$A4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{12C74445-CEDF-4FED-B845-549B7671747B}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{C106DB28-415C-4797-901F-54650C89B684}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{E733A5CF-F754-43BB-B381-9D30A5C98E6A}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{4D96ADED-68DF-47FB-BCA9-1AB040D15D52}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{E28B32AA-C565-403C-BB9B-426C3A1A01A0}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{B0393EDD-9EAA-4A31-9532-1D5D091F9864}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{C53C57B4-3954-4ADC-8086-CE79DE638B03}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{9B372CA9-A949-4E62-AF00-379E82FAC0DF}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{A821E5A4-F51D-4232-9047-4D4BE9F904C8}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{7EE2B763-B228-4901-BE91-ACA3FB612095}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{944079F1-8715-4343-AB54-F4496F3E882E}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{325C0396-3F7C-4E21-98BF-6E5B75B6B1E2}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{DAC254E5-B468-49A9-A3B5-0664D38218E9}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{4F2A4A66-63C1-4EF8-936D-893792444E05}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{5FD98EEE-1EC5-4AF5-BE8D-2E02BE043432}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{ABA9680A-9FD3-487B-95EB-A07BD74E642A}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{70B61FA8-ED81-4920-8EE6-5ED7EB4D66FE}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{581D9D91-F0A4-4373-957F-CC7818508E78}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{A5547CFE-AD35-42D7-A714-BCEFBFCA31C0}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{4FEFDE4E-C708-4AD8-AD08-76CFB46F8D42}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{ED917D4D-F362-44C9-89B7-4383D34DF78F}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{7698A98A-73A1-46E5-B3FE-29167354AB38}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{414C5A2E-0398-4DB7-BE6F-EAC270046B7F}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{1021E2B7-2062-44F1-953A-10C158A817FD}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{39B1E86E-21A1-4526-9EE1-EDB444B6E6A6}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{B5FE346A-A655-4916-B1E3-5698C9426842}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{7DAB8F93-3E86-40C1-AB93-ABAE212C29A4}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{D6682518-B8D4-4775-B4A1-FB2588E19CA3}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{DFE5B23D-A96C-406F-9301-978B09D2A4E5}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{6BD27F38-5C04-421A-9E52-C55981C839A2}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{73D0FCD9-FD0F-438C-BCDF-E957C9621B18}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{14ECA40A-BE74-4076-BA0E-8CE5FC093349}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{ED626CD2-0078-4821-AE8E-A709197C0B8B}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{9A065D44-4F85-4A57-BECA-9AB7CB48EE7F}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{14F5274D-CF6C-457A-B435-AE7F87F2764B}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{A2E5B83C-DABE-4C71-A0DF-BC9E6FA2A579}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{EDC5A4CD-DDBE-4004-8DB1-487D8B32C0B5}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{AAAE9BC4-D092-434A-8B89-5C4707D13E3E}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{3EDD7B80-68AC-47AB-BA76-7166291D17AB}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{C16C5361-F74D-402B-835A-A6A2B4045211}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{A54FFAC2-1AF6-4642-9BB2-F446686E15D4}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{285A507B-0BAF-401F-9703-B3D1DBABE806}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{E7CAE3B1-CF17-41C5-8F45-BC8EADCA6C44}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{45BEAFC3-119E-4FCD-BB48-0737F155CA08}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{911714F3-326F-4308-8B9A-61D7DFA607CD}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{F73A3369-5928-4730-B7CA-9BB407ECE9EC}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{C5980705-3822-47B9-B1C8-939DF216AA09}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{263D09D0-965F-437D-988B-7E68223F10FE}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{D1E90943-F67C-4AE8-A31A-A273287D76E9}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{B4EB624B-AB2E-4D6C-AE75-969679043EBC}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{0170A9B6-F2D7-4FF0-8D15-00C05BF9F1BA}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{C43B0AAB-510B-44FB-9B39-2E98CAD70832}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{E2EE7A81-8C2E-4FB3-B468-22F3CD7D1B01}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{A942652E-B6A6-4247-856D-C19F3690562E}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{6016DA78-6FB1-426D-AF32-A9B0CD7B75AB}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{60CC49D8-FC06-45AE-8E4F-08A0235C80C5}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{4C98E590-1B3E-433D-ACD9-CF2A8DA73DEA}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{6363D944-3CB1-4073-A321-2F91EB62720F}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{1920347F-E7E7-4732-92F9-258A024367AF}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{E1F603E6-12EC-4541-8E03-51ABDBD5EBF6}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{72936851-3184-499B-AFAC-8F195B10A80B}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C74445-CEDF-4FED-B845-549B7671747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106DB28-415C-4797-901F-54650C89B68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733A5CF-F754-43BB-B381-9D30A5C98E6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D96ADED-68DF-47FB-BCA9-1AB040D15D5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28B32AA-C565-403C-BB9B-426C3A1A01A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0393EDD-9EAA-4A31-9532-1D5D091F986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C53C57B4-3954-4ADC-8086-CE79DE638B0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B372CA9-A949-4E62-AF00-379E82FAC0D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821E5A4-F51D-4232-9047-4D4BE9F904C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EE2B763-B228-4901-BE91-ACA3FB61209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44079F1-8715-4343-AB54-F4496F3E882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25C0396-3F7C-4E21-98BF-6E5B75B6B1E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AC254E5-B468-49A9-A3B5-0664D38218E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F2A4A66-63C1-4EF8-936D-893792444E0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FD98EEE-1EC5-4AF5-BE8D-2E02BE04343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ABA9680A-9FD3-487B-95EB-A07BD74E642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0B61FA8-ED81-4920-8EE6-5ED7EB4D66F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81D9D91-F0A4-4373-957F-CC7818508E7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5547CFE-AD35-42D7-A714-BCEFBFCA31C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FEFDE4E-C708-4AD8-AD08-76CFB46F8D4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D917D4D-F362-44C9-89B7-4383D34DF78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698A98A-73A1-46E5-B3FE-29167354AB3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14C5A2E-0398-4DB7-BE6F-EAC270046B7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021E2B7-2062-44F1-953A-10C158A817F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9B1E86E-21A1-4526-9EE1-EDB444B6E6A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5FE346A-A655-4916-B1E3-5698C942684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DAB8F93-3E86-40C1-AB93-ABAE212C29A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6682518-B8D4-4775-B4A1-FB2588E19CA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E5B23D-A96C-406F-9301-978B09D2A4E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BD27F38-5C04-421A-9E52-C55981C839A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3D0FCD9-FD0F-438C-BCDF-E957C9621B1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4ECA40A-BE74-4076-BA0E-8CE5FC09334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D626CD2-0078-4821-AE8E-A709197C0B8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A065D44-4F85-4A57-BECA-9AB7CB48EE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4F5274D-CF6C-457A-B435-AE7F87F276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2E5B83C-DABE-4C71-A0DF-BC9E6FA2A57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DC5A4CD-DDBE-4004-8DB1-487D8B32C0B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AAE9BC4-D092-434A-8B89-5C4707D13E3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EDD7B80-68AC-47AB-BA76-7166291D17A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16C5361-F74D-402B-835A-A6A2B404521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54FFAC2-1AF6-4642-9BB2-F446686E15D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85A507B-0BAF-401F-9703-B3D1DBABE80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7CAE3B1-CF17-41C5-8F45-BC8EADCA6C4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5BEAFC3-119E-4FCD-BB48-0737F155CA0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11714F3-326F-4308-8B9A-61D7DFA607C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73A3369-5928-4730-B7CA-9BB407ECE9E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5980705-3822-47B9-B1C8-939DF216AA0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63D09D0-965F-437D-988B-7E68223F10F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1E90943-F67C-4AE8-A31A-A273287D76E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4EB624B-AB2E-4D6C-AE75-969679043E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170A9B6-F2D7-4FF0-8D15-00C05BF9F1B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43B0AAB-510B-44FB-9B39-2E98CAD7083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2EE7A81-8C2E-4FB3-B468-22F3CD7D1B0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942652E-B6A6-4247-856D-C19F3690562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016DA78-6FB1-426D-AF32-A9B0CD7B75A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60CC49D8-FC06-45AE-8E4F-08A0235C80C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C98E590-1B3E-433D-ACD9-CF2A8DA73DE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363D944-3CB1-4073-A321-2F91EB62720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920347F-E7E7-4732-92F9-258A024367A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1F603E6-12EC-4541-8E03-51ABDBD5EBF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2936851-3184-499B-AFAC-8F195B10A80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FFCAA-1FEA-4D0F-9A0A-6847FEEFCC41}">
  <dimension ref="A1:AR267"/>
  <sheetViews>
    <sheetView rightToLeft="1" topLeftCell="G1" zoomScale="70" zoomScaleNormal="70" workbookViewId="0">
      <selection activeCell="H6" sqref="H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3.5546875" style="24" bestFit="1" customWidth="1"/>
    <col min="29" max="29" width="15.77734375" style="31" bestFit="1" customWidth="1"/>
    <col min="30" max="30" width="13.6640625" style="32" bestFit="1" customWidth="1"/>
    <col min="31" max="31" width="57.44140625" style="24" bestFit="1" customWidth="1"/>
    <col min="32" max="32" width="28.33203125" style="24" bestFit="1" customWidth="1"/>
    <col min="33" max="33" width="13.5546875" style="24" bestFit="1" customWidth="1"/>
    <col min="34" max="34" width="102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 t="s">
        <v>1168</v>
      </c>
      <c r="I2" s="167" t="s">
        <v>1579</v>
      </c>
      <c r="J2" s="9"/>
      <c r="K2" s="11" t="str">
        <f t="shared" ref="K2:K65" ca="1" si="0">IF(C2, TODAY(), "" )</f>
        <v/>
      </c>
      <c r="L2" s="159"/>
      <c r="M2" s="159" t="s">
        <v>76</v>
      </c>
      <c r="N2" s="159" t="s">
        <v>80</v>
      </c>
      <c r="O2" s="9">
        <v>5501.3</v>
      </c>
      <c r="P2" s="9">
        <v>5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5</v>
      </c>
      <c r="X2" s="14">
        <f t="shared" ref="X2:X65" si="3">P2*T2</f>
        <v>256000000</v>
      </c>
      <c r="Y2" s="17"/>
      <c r="Z2" s="14">
        <f t="shared" ref="Z2:Z65" si="4">X2-Y2</f>
        <v>256000000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5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5</v>
      </c>
      <c r="X3" s="14">
        <f t="shared" si="3"/>
        <v>348000000</v>
      </c>
      <c r="Y3" s="17"/>
      <c r="Z3" s="14">
        <f t="shared" si="4"/>
        <v>348000000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49">
        <v>2</v>
      </c>
      <c r="H4" s="161">
        <v>272767837650</v>
      </c>
      <c r="I4" s="149" t="s">
        <v>1579</v>
      </c>
      <c r="J4" s="9"/>
      <c r="K4" s="11" t="str">
        <f t="shared" ca="1" si="0"/>
        <v/>
      </c>
      <c r="L4" s="159" t="s">
        <v>1614</v>
      </c>
      <c r="M4" s="159" t="s">
        <v>1618</v>
      </c>
      <c r="N4" s="159"/>
      <c r="O4" s="9">
        <v>3326.1</v>
      </c>
      <c r="P4" s="9">
        <v>1</v>
      </c>
      <c r="Q4" s="13" t="str">
        <f>VLOOKUP(O4, '[3]لیست محصولات اردیبهشت ۱۴۰۳'!B:C,2,0)</f>
        <v>میاگروس | Milagros</v>
      </c>
      <c r="R4" s="9"/>
      <c r="S4" s="12">
        <f>VLOOKUP(O4, '[3]لیست محصولات اردیبهشت ۱۴۰۳'!B:F,5,0)</f>
        <v>150</v>
      </c>
      <c r="T4" s="14">
        <f>VLOOKUP(O4, '[3]لیست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51" t="s">
        <v>78</v>
      </c>
      <c r="AB4" s="153" t="s">
        <v>1615</v>
      </c>
      <c r="AC4" s="155" t="s">
        <v>1616</v>
      </c>
      <c r="AD4" s="157"/>
      <c r="AE4" s="182" t="s">
        <v>1617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مجیدیه جنوبی 16متری دوم کوچه اکبری پلاک 99  - اریک آواساپیان 09128471994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0"/>
      <c r="H5" s="162"/>
      <c r="I5" s="150"/>
      <c r="J5" s="9"/>
      <c r="K5" s="11" t="str">
        <f t="shared" ca="1" si="0"/>
        <v/>
      </c>
      <c r="L5" s="160"/>
      <c r="M5" s="160"/>
      <c r="N5" s="160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52"/>
      <c r="AB5" s="154"/>
      <c r="AC5" s="156"/>
      <c r="AD5" s="158"/>
      <c r="AE5" s="183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272773091334</v>
      </c>
      <c r="I6" s="25" t="s">
        <v>1579</v>
      </c>
      <c r="J6" s="9"/>
      <c r="K6" s="11" t="str">
        <f t="shared" ca="1" si="0"/>
        <v/>
      </c>
      <c r="L6" s="12" t="s">
        <v>363</v>
      </c>
      <c r="M6" s="12" t="s">
        <v>491</v>
      </c>
      <c r="N6" s="12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si="1"/>
        <v>0</v>
      </c>
      <c r="W6" s="12">
        <f t="shared" si="2"/>
        <v>1</v>
      </c>
      <c r="X6" s="14">
        <f t="shared" si="3"/>
        <v>9900000</v>
      </c>
      <c r="Y6" s="17"/>
      <c r="Z6" s="14">
        <f t="shared" si="4"/>
        <v>9900000</v>
      </c>
      <c r="AA6" s="18" t="s">
        <v>78</v>
      </c>
      <c r="AB6" s="13" t="s">
        <v>492</v>
      </c>
      <c r="AC6" s="19" t="s">
        <v>493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جنت آباد مرکزی - خیابان اقاقیا - خیابان نسترن - خیابان مهر - کوچه سرو ۶ پلاک ۲ واحد ۸  - میلاد حیدری 09129476829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272805277821</v>
      </c>
      <c r="I7" s="9" t="s">
        <v>1579</v>
      </c>
      <c r="J7" s="9"/>
      <c r="K7" s="11" t="str">
        <f t="shared" ca="1" si="0"/>
        <v/>
      </c>
      <c r="L7" s="12" t="s">
        <v>668</v>
      </c>
      <c r="M7" s="12" t="s">
        <v>934</v>
      </c>
      <c r="N7" s="12"/>
      <c r="O7" s="9">
        <v>5511.2</v>
      </c>
      <c r="P7" s="9">
        <v>1</v>
      </c>
      <c r="Q7" s="13" t="str">
        <f>VLOOKUP(O7, '[3]لیست محصولات اردیبهشت ۱۴۰۳'!B:C,2,0)</f>
        <v>هامبلا | Hambella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78</v>
      </c>
      <c r="AB7" s="13" t="s">
        <v>1620</v>
      </c>
      <c r="AC7" s="19" t="s">
        <v>1621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بلوار کشاورز خیابن فلسطین کوچه حجت دوست پلاک ۳  - سعید سمیعی 09366968694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>
        <v>5</v>
      </c>
      <c r="H8" s="161">
        <v>272806321772</v>
      </c>
      <c r="I8" s="149" t="s">
        <v>1579</v>
      </c>
      <c r="J8" s="9"/>
      <c r="K8" s="11" t="str">
        <f t="shared" ca="1" si="0"/>
        <v/>
      </c>
      <c r="L8" s="159" t="s">
        <v>368</v>
      </c>
      <c r="M8" s="159" t="s">
        <v>1622</v>
      </c>
      <c r="N8" s="159" t="s">
        <v>1623</v>
      </c>
      <c r="O8" s="9">
        <v>5501.3</v>
      </c>
      <c r="P8" s="9">
        <v>2</v>
      </c>
      <c r="Q8" s="13" t="str">
        <f>VLOOKUP(O8, '[3]لیست محصولات اردیبهشت ۱۴۰۳'!B:C,2,0)</f>
        <v>ورتکس | Vortex</v>
      </c>
      <c r="R8" s="9"/>
      <c r="S8" s="12">
        <f>VLOOKUP(O8, '[3]لیست محصولات اردیبهشت ۱۴۰۳'!B:F,5,0)</f>
        <v>4000</v>
      </c>
      <c r="T8" s="14">
        <f>VLOOKUP(O8, '[3]لیست محصولات اردیبهشت ۱۴۰۳'!B:G,6,0)</f>
        <v>51200000</v>
      </c>
      <c r="U8" s="15"/>
      <c r="V8" s="16">
        <f t="shared" si="1"/>
        <v>0</v>
      </c>
      <c r="W8" s="12">
        <f t="shared" si="2"/>
        <v>2</v>
      </c>
      <c r="X8" s="14">
        <f t="shared" si="3"/>
        <v>102400000</v>
      </c>
      <c r="Y8" s="17"/>
      <c r="Z8" s="14">
        <f t="shared" si="4"/>
        <v>102400000</v>
      </c>
      <c r="AA8" s="151" t="s">
        <v>114</v>
      </c>
      <c r="AB8" s="153" t="s">
        <v>1624</v>
      </c>
      <c r="AC8" s="155" t="s">
        <v>1625</v>
      </c>
      <c r="AD8" s="157"/>
      <c r="AE8" s="19"/>
      <c r="AF8" s="21"/>
      <c r="AG8" s="22" t="str">
        <f t="shared" si="5"/>
        <v>TRUE</v>
      </c>
      <c r="AH8" s="23" t="str">
        <f t="shared" si="6"/>
        <v>البرز کرج فاز 3 مهرشهر خیابان مسیح پاکدل شرقی پ 32 کافه و رستوران لیالانژ - ساسان ملک 09121778543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0"/>
      <c r="H9" s="162"/>
      <c r="I9" s="150"/>
      <c r="J9" s="9"/>
      <c r="K9" s="11" t="str">
        <f t="shared" ca="1" si="0"/>
        <v/>
      </c>
      <c r="L9" s="160"/>
      <c r="M9" s="160"/>
      <c r="N9" s="160"/>
      <c r="O9" s="9">
        <v>3326.2</v>
      </c>
      <c r="P9" s="9">
        <v>1</v>
      </c>
      <c r="Q9" s="13" t="str">
        <f>VLOOKUP(O9, '[3]لیست محصولات اردیبهشت ۱۴۰۳'!B:C,2,0)</f>
        <v>میاگروس | Milagros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18150000</v>
      </c>
      <c r="U9" s="15"/>
      <c r="V9" s="16">
        <f t="shared" si="1"/>
        <v>0</v>
      </c>
      <c r="W9" s="12">
        <f t="shared" si="2"/>
        <v>1</v>
      </c>
      <c r="X9" s="14">
        <f t="shared" si="3"/>
        <v>18150000</v>
      </c>
      <c r="Y9" s="17"/>
      <c r="Z9" s="14">
        <f t="shared" si="4"/>
        <v>18150000</v>
      </c>
      <c r="AA9" s="152"/>
      <c r="AB9" s="154"/>
      <c r="AC9" s="156"/>
      <c r="AD9" s="158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6</v>
      </c>
      <c r="H10" s="161">
        <v>272831925438</v>
      </c>
      <c r="I10" s="149" t="s">
        <v>1626</v>
      </c>
      <c r="J10" s="9"/>
      <c r="K10" s="11" t="str">
        <f t="shared" ca="1" si="0"/>
        <v/>
      </c>
      <c r="L10" s="159" t="s">
        <v>99</v>
      </c>
      <c r="M10" s="159" t="s">
        <v>124</v>
      </c>
      <c r="N10" s="159" t="s">
        <v>1627</v>
      </c>
      <c r="O10" s="9">
        <v>3325.1</v>
      </c>
      <c r="P10" s="9">
        <v>1</v>
      </c>
      <c r="Q10" s="13" t="str">
        <f>VLOOKUP(O10, '[3]لیست محصولات اردیبهشت ۱۴۰۳'!B:C,2,0)</f>
        <v>راتناگری | Ratnagiri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4250000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4250000</v>
      </c>
      <c r="Y10" s="17"/>
      <c r="Z10" s="14">
        <f t="shared" si="4"/>
        <v>4250000</v>
      </c>
      <c r="AA10" s="151" t="s">
        <v>114</v>
      </c>
      <c r="AB10" s="153" t="s">
        <v>1628</v>
      </c>
      <c r="AC10" s="155" t="s">
        <v>1629</v>
      </c>
      <c r="AD10" s="157"/>
      <c r="AE10" s="19"/>
      <c r="AF10" s="21"/>
      <c r="AG10" s="22" t="str">
        <f t="shared" si="5"/>
        <v>TRUE</v>
      </c>
      <c r="AH10" s="23" t="str">
        <f t="shared" si="6"/>
        <v>البرز نظرآباد - خ انقلاب روبروی بانک تجارت  کافه خونه ما - مهدی نظری 09330291022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0"/>
      <c r="H11" s="181"/>
      <c r="I11" s="180"/>
      <c r="J11" s="9"/>
      <c r="K11" s="11" t="str">
        <f t="shared" ca="1" si="0"/>
        <v/>
      </c>
      <c r="L11" s="178"/>
      <c r="M11" s="178"/>
      <c r="N11" s="178"/>
      <c r="O11" s="9">
        <v>3326.1</v>
      </c>
      <c r="P11" s="9">
        <v>1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3750000</v>
      </c>
      <c r="Y11" s="17"/>
      <c r="Z11" s="14">
        <f t="shared" si="4"/>
        <v>3750000</v>
      </c>
      <c r="AA11" s="177"/>
      <c r="AB11" s="176"/>
      <c r="AC11" s="175"/>
      <c r="AD11" s="17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5501.3</v>
      </c>
      <c r="P12" s="9">
        <v>1</v>
      </c>
      <c r="Q12" s="13" t="str">
        <f>VLOOKUP(O12, '[3]لیست محصولات اردیبهشت ۱۴۰۳'!B:C,2,0)</f>
        <v>ورتکس | Vortex</v>
      </c>
      <c r="R12" s="9"/>
      <c r="S12" s="12">
        <f>VLOOKUP(O12, '[3]لیست محصولات اردیبهشت ۱۴۰۳'!B:F,5,0)</f>
        <v>4000</v>
      </c>
      <c r="T12" s="14">
        <f>VLOOKUP(O12, '[3]لیست محصولات اردیبهشت ۱۴۰۳'!B:G,6,0)</f>
        <v>51200000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51200000</v>
      </c>
      <c r="Y12" s="17"/>
      <c r="Z12" s="14">
        <f t="shared" si="4"/>
        <v>51200000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49">
        <v>7</v>
      </c>
      <c r="H13" s="161">
        <v>53417725301</v>
      </c>
      <c r="I13" s="149" t="s">
        <v>1626</v>
      </c>
      <c r="J13" s="9"/>
      <c r="K13" s="11" t="str">
        <f t="shared" ca="1" si="0"/>
        <v/>
      </c>
      <c r="L13" s="159" t="s">
        <v>1027</v>
      </c>
      <c r="M13" s="159" t="s">
        <v>1630</v>
      </c>
      <c r="N13" s="159" t="s">
        <v>1631</v>
      </c>
      <c r="O13" s="9">
        <v>5522.1</v>
      </c>
      <c r="P13" s="9">
        <v>1</v>
      </c>
      <c r="Q13" s="13" t="str">
        <f>VLOOKUP(O13, '[3]لیست محصولات اردیبهشت ۱۴۰۳'!B:C,2,0)</f>
        <v>تامارا | Tamara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2600000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2600000</v>
      </c>
      <c r="Y13" s="17"/>
      <c r="Z13" s="14">
        <f t="shared" si="4"/>
        <v>2600000</v>
      </c>
      <c r="AA13" s="151" t="s">
        <v>774</v>
      </c>
      <c r="AB13" s="153" t="s">
        <v>1632</v>
      </c>
      <c r="AC13" s="155" t="s">
        <v>1633</v>
      </c>
      <c r="AD13" s="157"/>
      <c r="AE13" s="19"/>
      <c r="AF13" s="21"/>
      <c r="AG13" s="22" t="str">
        <f t="shared" si="5"/>
        <v>TRUE</v>
      </c>
      <c r="AH13" s="23" t="str">
        <f t="shared" si="6"/>
        <v>کردستان سقز - خیابان جمهوری جنب درمانگاه ساریژ کافه لوکا - فواد عبدی 09372837037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0"/>
      <c r="H14" s="181"/>
      <c r="I14" s="180"/>
      <c r="J14" s="9"/>
      <c r="K14" s="11" t="str">
        <f t="shared" ca="1" si="0"/>
        <v/>
      </c>
      <c r="L14" s="178"/>
      <c r="M14" s="178"/>
      <c r="N14" s="178"/>
      <c r="O14" s="9">
        <v>5518.1</v>
      </c>
      <c r="P14" s="9">
        <v>1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2100000</v>
      </c>
      <c r="Y14" s="17"/>
      <c r="Z14" s="14">
        <f t="shared" si="4"/>
        <v>2100000</v>
      </c>
      <c r="AA14" s="177"/>
      <c r="AB14" s="176"/>
      <c r="AC14" s="175"/>
      <c r="AD14" s="17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0"/>
        <v/>
      </c>
      <c r="L15" s="160"/>
      <c r="M15" s="160"/>
      <c r="N15" s="160"/>
      <c r="O15" s="9">
        <v>5511.11</v>
      </c>
      <c r="P15" s="9">
        <v>1</v>
      </c>
      <c r="Q15" s="69" t="str">
        <f>VLOOKUP(O15, '[3]لیست محصولات اردیبهشت ۱۴۰۳'!B:C,2,0)</f>
        <v>هامبلا(رست دمی) | Hambella( Filter Roast)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2800000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2800000</v>
      </c>
      <c r="Y15" s="17"/>
      <c r="Z15" s="14">
        <f t="shared" si="4"/>
        <v>2800000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7">
        <v>8</v>
      </c>
      <c r="H16" s="169"/>
      <c r="I16" s="167" t="s">
        <v>1626</v>
      </c>
      <c r="J16" s="9"/>
      <c r="K16" s="11" t="str">
        <f t="shared" ca="1" si="0"/>
        <v/>
      </c>
      <c r="L16" s="159" t="s">
        <v>187</v>
      </c>
      <c r="M16" s="159" t="s">
        <v>223</v>
      </c>
      <c r="N16" s="159" t="s">
        <v>204</v>
      </c>
      <c r="O16" s="9">
        <v>5501.3</v>
      </c>
      <c r="P16" s="9">
        <v>10</v>
      </c>
      <c r="Q16" s="13" t="str">
        <f>VLOOKUP(O16, '[3]لیست محصولات اردیبهشت ۱۴۰۳'!B:C,2,0)</f>
        <v>ورتکس | Vortex</v>
      </c>
      <c r="R16" s="9"/>
      <c r="S16" s="12">
        <f>VLOOKUP(O16, '[3]لیست محصولات اردیبهشت ۱۴۰۳'!B:F,5,0)</f>
        <v>4000</v>
      </c>
      <c r="T16" s="14">
        <f>VLOOKUP(O16, '[3]لیست محصولات اردیبهشت ۱۴۰۳'!B:G,6,0)</f>
        <v>51200000</v>
      </c>
      <c r="U16" s="15"/>
      <c r="V16" s="16">
        <f t="shared" si="1"/>
        <v>0</v>
      </c>
      <c r="W16" s="12">
        <f t="shared" si="2"/>
        <v>10</v>
      </c>
      <c r="X16" s="14">
        <f t="shared" si="3"/>
        <v>512000000</v>
      </c>
      <c r="Y16" s="17"/>
      <c r="Z16" s="14">
        <f t="shared" si="4"/>
        <v>512000000</v>
      </c>
      <c r="AA16" s="151" t="s">
        <v>224</v>
      </c>
      <c r="AB16" s="153" t="s">
        <v>225</v>
      </c>
      <c r="AC16" s="155" t="s">
        <v>226</v>
      </c>
      <c r="AD16" s="157"/>
      <c r="AE16" s="19"/>
      <c r="AF16" s="21"/>
      <c r="AG16" s="22" t="str">
        <f t="shared" si="5"/>
        <v>TRUE</v>
      </c>
      <c r="AH16" s="23" t="str">
        <f t="shared" si="6"/>
        <v>قم خيابان شهيد صدوقي ميدان مفتح خيابان مفتح نبش كوچه 8  کافه کی آر بی - علی کرباسچی 09191954192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0"/>
      <c r="M17" s="160"/>
      <c r="N17" s="160"/>
      <c r="O17" s="9">
        <v>5511.2</v>
      </c>
      <c r="P17" s="9">
        <v>5</v>
      </c>
      <c r="Q17" s="13" t="str">
        <f>VLOOKUP(O17, '[3]لیست محصولات اردیبهشت ۱۴۰۳'!B:C,2,0)</f>
        <v>هامبلا | Hambella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13350000</v>
      </c>
      <c r="U17" s="15"/>
      <c r="V17" s="16">
        <f t="shared" si="1"/>
        <v>0</v>
      </c>
      <c r="W17" s="12">
        <f t="shared" si="2"/>
        <v>5</v>
      </c>
      <c r="X17" s="14">
        <f t="shared" si="3"/>
        <v>66750000</v>
      </c>
      <c r="Y17" s="17"/>
      <c r="Z17" s="14">
        <f t="shared" si="4"/>
        <v>66750000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67">
        <v>9</v>
      </c>
      <c r="H18" s="169"/>
      <c r="I18" s="167" t="s">
        <v>1626</v>
      </c>
      <c r="J18" s="9"/>
      <c r="K18" s="11" t="str">
        <f t="shared" ca="1" si="0"/>
        <v/>
      </c>
      <c r="L18" s="159" t="s">
        <v>286</v>
      </c>
      <c r="M18" s="159" t="s">
        <v>1634</v>
      </c>
      <c r="N18" s="159" t="s">
        <v>828</v>
      </c>
      <c r="O18" s="9">
        <v>5501.3</v>
      </c>
      <c r="P18" s="9">
        <v>4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51200000</v>
      </c>
      <c r="U18" s="15"/>
      <c r="V18" s="16">
        <f t="shared" si="1"/>
        <v>0</v>
      </c>
      <c r="W18" s="12">
        <f t="shared" si="2"/>
        <v>4</v>
      </c>
      <c r="X18" s="14">
        <f t="shared" si="3"/>
        <v>204800000</v>
      </c>
      <c r="Y18" s="17"/>
      <c r="Z18" s="14">
        <f t="shared" si="4"/>
        <v>204800000</v>
      </c>
      <c r="AA18" s="151" t="s">
        <v>78</v>
      </c>
      <c r="AB18" s="153" t="s">
        <v>1640</v>
      </c>
      <c r="AC18" s="155" t="s">
        <v>1636</v>
      </c>
      <c r="AD18" s="157"/>
      <c r="AE18" s="19"/>
      <c r="AF18" s="21"/>
      <c r="AG18" s="22" t="str">
        <f t="shared" si="5"/>
        <v>TRUE</v>
      </c>
      <c r="AH18" s="23" t="str">
        <f t="shared" si="6"/>
        <v>تهران بلوار آفريقا، بالاتر از چهارراه جهان‌كودك، خيابان والي‌نژاد، پلاك هفت کافه نولان ونک - علیرضا متقی 09331770320</v>
      </c>
    </row>
    <row r="19" spans="1:34" ht="22.35" customHeight="1">
      <c r="A19" s="7"/>
      <c r="B19" s="7"/>
      <c r="C19" s="7"/>
      <c r="D19" s="7"/>
      <c r="E19" s="7"/>
      <c r="F19" s="8"/>
      <c r="G19" s="168"/>
      <c r="H19" s="170"/>
      <c r="I19" s="168"/>
      <c r="J19" s="9"/>
      <c r="K19" s="11" t="str">
        <f t="shared" ca="1" si="0"/>
        <v/>
      </c>
      <c r="L19" s="160"/>
      <c r="M19" s="160"/>
      <c r="N19" s="160"/>
      <c r="O19" s="9">
        <v>3325.2</v>
      </c>
      <c r="P19" s="9">
        <v>1</v>
      </c>
      <c r="Q19" s="13" t="str">
        <f>VLOOKUP(O19, '[3]لیست محصولات اردیبهشت ۱۴۰۳'!B:C,2,0)</f>
        <v>راتناگری | Ratnagiri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20700000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20700000</v>
      </c>
      <c r="Y19" s="17"/>
      <c r="Z19" s="14">
        <f t="shared" si="4"/>
        <v>20700000</v>
      </c>
      <c r="AA19" s="152"/>
      <c r="AB19" s="154"/>
      <c r="AC19" s="156"/>
      <c r="AD19" s="15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10</v>
      </c>
      <c r="H20" s="169"/>
      <c r="I20" s="167" t="s">
        <v>1579</v>
      </c>
      <c r="J20" s="9"/>
      <c r="K20" s="11" t="str">
        <f t="shared" ca="1" si="0"/>
        <v/>
      </c>
      <c r="L20" s="159" t="s">
        <v>217</v>
      </c>
      <c r="M20" s="159" t="s">
        <v>218</v>
      </c>
      <c r="N20" s="159" t="s">
        <v>219</v>
      </c>
      <c r="O20" s="9">
        <v>5518.3</v>
      </c>
      <c r="P20" s="9">
        <v>2</v>
      </c>
      <c r="Q20" s="13" t="str">
        <f>VLOOKUP(O20, '[3]لیست محصولات اردیبهشت ۱۴۰۳'!B:C,2,0)</f>
        <v>هوآنکایو | Peru Huancayo</v>
      </c>
      <c r="R20" s="9"/>
      <c r="S20" s="12">
        <f>VLOOKUP(O20, '[3]لیست محصولات اردیبهشت ۱۴۰۳'!B:F,5,0)</f>
        <v>4000</v>
      </c>
      <c r="T20" s="14">
        <f>VLOOKUP(O20, '[3]لیست محصولات اردیبهشت ۱۴۰۳'!B:G,6,0)</f>
        <v>51600000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103200000</v>
      </c>
      <c r="Y20" s="17"/>
      <c r="Z20" s="14">
        <f t="shared" si="4"/>
        <v>103200000</v>
      </c>
      <c r="AA20" s="151" t="s">
        <v>78</v>
      </c>
      <c r="AB20" s="153" t="s">
        <v>221</v>
      </c>
      <c r="AC20" s="155" t="s">
        <v>222</v>
      </c>
      <c r="AD20" s="157"/>
      <c r="AE20" s="19"/>
      <c r="AF20" s="21"/>
      <c r="AG20" s="22" t="str">
        <f t="shared" si="5"/>
        <v>TRUE</v>
      </c>
      <c r="AH20" s="23" t="str">
        <f t="shared" si="6"/>
        <v>تهران نياوران، دزاشيب، خيابان عليرضا افشار، پلاك 10 کافه فوکاچا - امیرحسین قزلباش 09127891169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70"/>
      <c r="I21" s="168"/>
      <c r="J21" s="9"/>
      <c r="K21" s="11" t="str">
        <f t="shared" ca="1" si="0"/>
        <v/>
      </c>
      <c r="L21" s="160"/>
      <c r="M21" s="160"/>
      <c r="N21" s="160"/>
      <c r="O21" s="9">
        <v>5501.3</v>
      </c>
      <c r="P21" s="9">
        <v>1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4000</v>
      </c>
      <c r="T21" s="14">
        <f>VLOOKUP(O21, '[3]لیست محصولات اردیبهشت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7">
        <v>11</v>
      </c>
      <c r="H22" s="169" t="s">
        <v>321</v>
      </c>
      <c r="I22" s="167" t="s">
        <v>1579</v>
      </c>
      <c r="J22" s="9"/>
      <c r="K22" s="11" t="str">
        <f t="shared" ca="1" si="0"/>
        <v/>
      </c>
      <c r="L22" s="159" t="s">
        <v>187</v>
      </c>
      <c r="M22" s="159" t="s">
        <v>862</v>
      </c>
      <c r="N22" s="159" t="s">
        <v>891</v>
      </c>
      <c r="O22" s="9">
        <v>5501.3</v>
      </c>
      <c r="P22" s="9">
        <v>8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1"/>
        <v>0</v>
      </c>
      <c r="W22" s="12">
        <f t="shared" si="2"/>
        <v>8</v>
      </c>
      <c r="X22" s="14">
        <f t="shared" si="3"/>
        <v>409600000</v>
      </c>
      <c r="Y22" s="17"/>
      <c r="Z22" s="14">
        <f t="shared" si="4"/>
        <v>409600000</v>
      </c>
      <c r="AA22" s="151" t="s">
        <v>322</v>
      </c>
      <c r="AB22" s="153" t="s">
        <v>1639</v>
      </c>
      <c r="AC22" s="155" t="s">
        <v>1637</v>
      </c>
      <c r="AD22" s="157"/>
      <c r="AE22" s="19"/>
      <c r="AF22" s="21"/>
      <c r="AG22" s="22" t="str">
        <f t="shared" si="5"/>
        <v>TRUE</v>
      </c>
      <c r="AH22" s="23" t="str">
        <f t="shared" si="6"/>
        <v>مشهد بلوار وكيل اباد ، خيابان حافظ ، نبش حافظ ۶ کافه دوپیو - علی صالحی 09159205885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0"/>
        <v/>
      </c>
      <c r="L23" s="160"/>
      <c r="M23" s="160"/>
      <c r="N23" s="160"/>
      <c r="O23" s="9">
        <v>5511.2</v>
      </c>
      <c r="P23" s="9">
        <v>4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750</v>
      </c>
      <c r="T23" s="14">
        <f>VLOOKUP(O23, '[3]لیست محصولات اردیبهشت ۱۴۰۳'!B:G,6,0)</f>
        <v>13350000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53400000</v>
      </c>
      <c r="Y23" s="17"/>
      <c r="Z23" s="14">
        <f t="shared" si="4"/>
        <v>53400000</v>
      </c>
      <c r="AA23" s="152"/>
      <c r="AB23" s="154"/>
      <c r="AC23" s="156"/>
      <c r="AD23" s="15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38">
        <v>12</v>
      </c>
      <c r="H24" s="240">
        <v>273018434959</v>
      </c>
      <c r="I24" s="238" t="s">
        <v>1579</v>
      </c>
      <c r="J24" s="9"/>
      <c r="K24" s="11" t="str">
        <f t="shared" ca="1" si="0"/>
        <v/>
      </c>
      <c r="L24" s="159" t="s">
        <v>139</v>
      </c>
      <c r="M24" s="159" t="s">
        <v>457</v>
      </c>
      <c r="N24" s="159" t="s">
        <v>456</v>
      </c>
      <c r="O24" s="9">
        <v>5511.3</v>
      </c>
      <c r="P24" s="9">
        <v>3</v>
      </c>
      <c r="Q24" s="13" t="str">
        <f>VLOOKUP(O24, '[3]لیست محصولات اردیبهشت ۱۴۰۳'!B:C,2,0)</f>
        <v>هامبلا | Hambella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69600000</v>
      </c>
      <c r="U24" s="15"/>
      <c r="V24" s="16">
        <f t="shared" si="1"/>
        <v>0</v>
      </c>
      <c r="W24" s="12">
        <f t="shared" si="2"/>
        <v>3</v>
      </c>
      <c r="X24" s="14">
        <f t="shared" si="3"/>
        <v>208800000</v>
      </c>
      <c r="Y24" s="17"/>
      <c r="Z24" s="14">
        <f t="shared" si="4"/>
        <v>208800000</v>
      </c>
      <c r="AA24" s="151" t="s">
        <v>1635</v>
      </c>
      <c r="AB24" s="153" t="s">
        <v>1638</v>
      </c>
      <c r="AC24" s="155" t="s">
        <v>459</v>
      </c>
      <c r="AD24" s="157"/>
      <c r="AE24" s="182" t="s">
        <v>1371</v>
      </c>
      <c r="AF24" s="21"/>
      <c r="AG24" s="22" t="str">
        <f t="shared" si="5"/>
        <v>TRUE</v>
      </c>
      <c r="AH24" s="23" t="str">
        <f t="shared" si="6"/>
        <v>لواسان لواسان - بلوار امام خميني - بعد از پمپ بنزين - نبش كوچه پونه دیوا گاردن - محمدرضا اخوان عطار 09128237880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39"/>
      <c r="H25" s="241"/>
      <c r="I25" s="239"/>
      <c r="J25" s="9"/>
      <c r="K25" s="11" t="str">
        <f t="shared" ca="1" si="0"/>
        <v/>
      </c>
      <c r="L25" s="160"/>
      <c r="M25" s="160"/>
      <c r="N25" s="160"/>
      <c r="O25" s="9">
        <v>5511.11</v>
      </c>
      <c r="P25" s="9">
        <v>7</v>
      </c>
      <c r="Q25" s="69" t="str">
        <f>VLOOKUP(O25, '[3]لیست محصولات اردیبهشت ۱۴۰۳'!B:C,2,0)</f>
        <v>هامبلا(رست دمی) | Hambella( Filter Roast)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2800000</v>
      </c>
      <c r="U25" s="15"/>
      <c r="V25" s="16">
        <f t="shared" si="1"/>
        <v>0</v>
      </c>
      <c r="W25" s="12">
        <f t="shared" si="2"/>
        <v>7</v>
      </c>
      <c r="X25" s="14">
        <f t="shared" si="3"/>
        <v>19600000</v>
      </c>
      <c r="Y25" s="17"/>
      <c r="Z25" s="14">
        <f t="shared" si="4"/>
        <v>19600000</v>
      </c>
      <c r="AA25" s="152"/>
      <c r="AB25" s="154"/>
      <c r="AC25" s="156"/>
      <c r="AD25" s="158"/>
      <c r="AE25" s="183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67">
        <v>13</v>
      </c>
      <c r="H26" s="169"/>
      <c r="I26" s="167" t="s">
        <v>1699</v>
      </c>
      <c r="J26" s="9"/>
      <c r="K26" s="11" t="str">
        <f t="shared" ca="1" si="0"/>
        <v/>
      </c>
      <c r="L26" s="159" t="s">
        <v>368</v>
      </c>
      <c r="M26" s="159" t="s">
        <v>369</v>
      </c>
      <c r="N26" s="159" t="s">
        <v>370</v>
      </c>
      <c r="O26" s="9">
        <v>5501.1</v>
      </c>
      <c r="P26" s="9">
        <v>2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2100000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4200000</v>
      </c>
      <c r="Y26" s="17"/>
      <c r="Z26" s="14">
        <f t="shared" si="4"/>
        <v>4200000</v>
      </c>
      <c r="AA26" s="229" t="s">
        <v>1700</v>
      </c>
      <c r="AB26" s="230"/>
      <c r="AC26" s="230"/>
      <c r="AD26" s="230"/>
      <c r="AE26" s="230"/>
      <c r="AF26" s="231"/>
      <c r="AG26" s="22" t="str">
        <f t="shared" si="5"/>
        <v>TRUE</v>
      </c>
      <c r="AH26" s="23" t="str">
        <f t="shared" si="6"/>
        <v xml:space="preserve">ادامه سفارش قبلی  فروشگاه پینچ - ساسان حامدی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73"/>
      <c r="H27" s="179"/>
      <c r="I27" s="173"/>
      <c r="J27" s="9"/>
      <c r="K27" s="11" t="str">
        <f t="shared" ca="1" si="0"/>
        <v/>
      </c>
      <c r="L27" s="178"/>
      <c r="M27" s="178"/>
      <c r="N27" s="178"/>
      <c r="O27" s="9">
        <v>5511.11</v>
      </c>
      <c r="P27" s="9">
        <v>4</v>
      </c>
      <c r="Q27" s="69" t="str">
        <f>VLOOKUP(O27, '[3]لیست محصولات اردیبهشت ۱۴۰۳'!B:C,2,0)</f>
        <v>هامبلا(رست دمی) | Hambella( Filter Roast)</v>
      </c>
      <c r="R27" s="9"/>
      <c r="S27" s="12">
        <f>VLOOKUP(O27, '[3]لیست محصولات اردیبهشت ۱۴۰۳'!B:F,5,0)</f>
        <v>150</v>
      </c>
      <c r="T27" s="14">
        <f>VLOOKUP(O27, '[3]لیست محصولات اردیبهشت ۱۴۰۳'!B:G,6,0)</f>
        <v>2800000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11200000</v>
      </c>
      <c r="Y27" s="17"/>
      <c r="Z27" s="14">
        <f t="shared" si="4"/>
        <v>11200000</v>
      </c>
      <c r="AA27" s="232"/>
      <c r="AB27" s="233"/>
      <c r="AC27" s="233"/>
      <c r="AD27" s="233"/>
      <c r="AE27" s="233"/>
      <c r="AF27" s="234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8"/>
      <c r="H28" s="170"/>
      <c r="I28" s="168"/>
      <c r="J28" s="9"/>
      <c r="K28" s="11" t="str">
        <f t="shared" ca="1" si="0"/>
        <v/>
      </c>
      <c r="L28" s="160"/>
      <c r="M28" s="160"/>
      <c r="N28" s="160"/>
      <c r="O28" s="9">
        <v>5522.1</v>
      </c>
      <c r="P28" s="9">
        <v>2</v>
      </c>
      <c r="Q28" s="13" t="str">
        <f>VLOOKUP(O28, '[3]لیست محصولات اردیبهشت ۱۴۰۳'!B:C,2,0)</f>
        <v>تامارا | Tamara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2600000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5200000</v>
      </c>
      <c r="Y28" s="17"/>
      <c r="Z28" s="14">
        <f t="shared" si="4"/>
        <v>5200000</v>
      </c>
      <c r="AA28" s="235"/>
      <c r="AB28" s="236"/>
      <c r="AC28" s="236"/>
      <c r="AD28" s="236"/>
      <c r="AE28" s="236"/>
      <c r="AF28" s="237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'[3]لیست محصولات اردیبهشت ۱۴۰۳'!B:C,2,0)</f>
        <v>#N/A</v>
      </c>
      <c r="R29" s="9"/>
      <c r="S29" s="12" t="e">
        <f>VLOOKUP(O29, '[3]لیست محصولات اردیبهشت ۱۴۰۳'!B:F,5,0)</f>
        <v>#N/A</v>
      </c>
      <c r="T29" s="14" t="e">
        <f>VLOOKUP(O29, '[3]لیست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'[3]لیست محصولات اردیبهشت ۱۴۰۳'!B:C,2,0)</f>
        <v>#N/A</v>
      </c>
      <c r="R30" s="9"/>
      <c r="S30" s="12" t="e">
        <f>VLOOKUP(O30, '[3]لیست محصولات اردیبهشت ۱۴۰۳'!B:F,5,0)</f>
        <v>#N/A</v>
      </c>
      <c r="T30" s="14" t="e">
        <f>VLOOKUP(O30, '[3]لیست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'[3]لیست محصولات اردیبهشت ۱۴۰۳'!B:C,2,0)</f>
        <v>#N/A</v>
      </c>
      <c r="R31" s="9"/>
      <c r="S31" s="12" t="e">
        <f>VLOOKUP(O31, '[3]لیست محصولات اردیبهشت ۱۴۰۳'!B:F,5,0)</f>
        <v>#N/A</v>
      </c>
      <c r="T31" s="14" t="e">
        <f>VLOOKUP(O31, '[3]لیست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'[3]لیست محصولات اردیبهشت ۱۴۰۳'!B:C,2,0)</f>
        <v>#N/A</v>
      </c>
      <c r="R32" s="9"/>
      <c r="S32" s="12" t="e">
        <f>VLOOKUP(O32, '[3]لیست محصولات اردیبهشت ۱۴۰۳'!B:F,5,0)</f>
        <v>#N/A</v>
      </c>
      <c r="T32" s="14" t="e">
        <f>VLOOKUP(O32, '[3]لیست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'[3]لیست محصولات اردیبهشت ۱۴۰۳'!B:C,2,0)</f>
        <v>#N/A</v>
      </c>
      <c r="R33" s="9"/>
      <c r="S33" s="12" t="e">
        <f>VLOOKUP(O33, '[3]لیست محصولات اردیبهشت ۱۴۰۳'!B:F,5,0)</f>
        <v>#N/A</v>
      </c>
      <c r="T33" s="14" t="e">
        <f>VLOOKUP(O33, '[3]لیست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'[3]لیست محصولات اردیبهشت ۱۴۰۳'!B:C,2,0)</f>
        <v>#N/A</v>
      </c>
      <c r="R34" s="9"/>
      <c r="S34" s="12" t="e">
        <f>VLOOKUP(O34, '[3]لیست محصولات اردیبهشت ۱۴۰۳'!B:F,5,0)</f>
        <v>#N/A</v>
      </c>
      <c r="T34" s="14" t="e">
        <f>VLOOKUP(O34, '[3]لیست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'[3]لیست محصولات اردیبهشت ۱۴۰۳'!B:C,2,0)</f>
        <v>#N/A</v>
      </c>
      <c r="R35" s="9"/>
      <c r="S35" s="12" t="e">
        <f>VLOOKUP(O35, '[3]لیست محصولات اردیبهشت ۱۴۰۳'!B:F,5,0)</f>
        <v>#N/A</v>
      </c>
      <c r="T35" s="14" t="e">
        <f>VLOOKUP(O35, '[3]لیست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'[3]لیست محصولات اردیبهشت ۱۴۰۳'!B:C,2,0)</f>
        <v>#N/A</v>
      </c>
      <c r="R36" s="9"/>
      <c r="S36" s="12" t="e">
        <f>VLOOKUP(O36, '[3]لیست محصولات اردیبهشت ۱۴۰۳'!B:F,5,0)</f>
        <v>#N/A</v>
      </c>
      <c r="T36" s="14" t="e">
        <f>VLOOKUP(O36, '[3]لیست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31</v>
      </c>
      <c r="AI242" s="56">
        <f t="shared" si="19"/>
        <v>0</v>
      </c>
      <c r="AJ242" s="57">
        <f t="shared" si="27"/>
        <v>31</v>
      </c>
      <c r="AK242" s="58">
        <f t="shared" ref="AK242:AK267" si="28">AH242*AG242/1000</f>
        <v>124</v>
      </c>
      <c r="AL242" s="59">
        <f>AO242+AQ242-[2]Sheet1!$AH243</f>
        <v>0</v>
      </c>
      <c r="AM242" s="59">
        <f t="shared" si="25"/>
        <v>-31</v>
      </c>
      <c r="AN242" s="58">
        <f t="shared" si="21"/>
        <v>0</v>
      </c>
      <c r="AO242" s="59"/>
      <c r="AP242" s="58">
        <f t="shared" si="22"/>
        <v>-124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10</v>
      </c>
      <c r="AI252" s="56">
        <f t="shared" si="19"/>
        <v>0</v>
      </c>
      <c r="AJ252" s="57">
        <f t="shared" si="27"/>
        <v>10</v>
      </c>
      <c r="AK252" s="58">
        <f t="shared" si="28"/>
        <v>7.5</v>
      </c>
      <c r="AL252" s="59">
        <f>AO252+AQ252-[2]Sheet1!$AH253</f>
        <v>0</v>
      </c>
      <c r="AM252" s="59">
        <f t="shared" si="25"/>
        <v>-10</v>
      </c>
      <c r="AN252" s="58">
        <f t="shared" si="21"/>
        <v>0</v>
      </c>
      <c r="AO252" s="59"/>
      <c r="AP252" s="58">
        <f t="shared" si="22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12</v>
      </c>
      <c r="AI253" s="56">
        <f t="shared" si="19"/>
        <v>0</v>
      </c>
      <c r="AJ253" s="57">
        <f t="shared" si="27"/>
        <v>12</v>
      </c>
      <c r="AK253" s="58">
        <f t="shared" si="28"/>
        <v>1.8</v>
      </c>
      <c r="AL253" s="59">
        <f>AO253+AQ253-[2]Sheet1!$AH254</f>
        <v>0</v>
      </c>
      <c r="AM253" s="59">
        <f t="shared" si="25"/>
        <v>-12</v>
      </c>
      <c r="AN253" s="58">
        <f t="shared" si="21"/>
        <v>0</v>
      </c>
      <c r="AO253" s="59"/>
      <c r="AP253" s="58">
        <f t="shared" si="22"/>
        <v>-1.8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2</v>
      </c>
      <c r="AI261" s="56">
        <f t="shared" si="19"/>
        <v>0</v>
      </c>
      <c r="AJ261" s="57">
        <f t="shared" si="27"/>
        <v>2</v>
      </c>
      <c r="AK261" s="58">
        <f t="shared" si="28"/>
        <v>8</v>
      </c>
      <c r="AL261" s="59">
        <f>AO261+AQ261-[2]Sheet1!$AH262</f>
        <v>0</v>
      </c>
      <c r="AM261" s="59">
        <f t="shared" si="25"/>
        <v>-2</v>
      </c>
      <c r="AN261" s="58">
        <f t="shared" si="21"/>
        <v>0</v>
      </c>
      <c r="AO261" s="59"/>
      <c r="AP261" s="58">
        <f t="shared" si="22"/>
        <v>-8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13">
    <mergeCell ref="AE24:AE25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G20:G21"/>
    <mergeCell ref="AD20:AD21"/>
    <mergeCell ref="AC20:AC21"/>
    <mergeCell ref="AB20:AB21"/>
    <mergeCell ref="AA20:AA21"/>
    <mergeCell ref="N20:N21"/>
    <mergeCell ref="M20:M21"/>
    <mergeCell ref="L20:L21"/>
    <mergeCell ref="I20:I21"/>
    <mergeCell ref="H20:H21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13:G15"/>
    <mergeCell ref="AD13:AD15"/>
    <mergeCell ref="AC13:AC15"/>
    <mergeCell ref="AB13:AB15"/>
    <mergeCell ref="AA13:AA15"/>
    <mergeCell ref="N13:N15"/>
    <mergeCell ref="M13:M15"/>
    <mergeCell ref="L13:L15"/>
    <mergeCell ref="I13:I15"/>
    <mergeCell ref="H13:H15"/>
    <mergeCell ref="AD10:AD12"/>
    <mergeCell ref="AC10:AC12"/>
    <mergeCell ref="AB10:AB12"/>
    <mergeCell ref="AA10:AA12"/>
    <mergeCell ref="N10:N12"/>
    <mergeCell ref="M10:M12"/>
    <mergeCell ref="L10:L12"/>
    <mergeCell ref="I10:I12"/>
    <mergeCell ref="H10:H12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AC2:AC3"/>
    <mergeCell ref="AB2:AB3"/>
    <mergeCell ref="AA2:AA3"/>
    <mergeCell ref="AD2:AD3"/>
    <mergeCell ref="N4:N5"/>
    <mergeCell ref="M4:M5"/>
    <mergeCell ref="L4:L5"/>
    <mergeCell ref="I4:I5"/>
    <mergeCell ref="H4:H5"/>
    <mergeCell ref="G4:G5"/>
    <mergeCell ref="AE4:AE5"/>
    <mergeCell ref="AD4:AD5"/>
    <mergeCell ref="AC4:AC5"/>
    <mergeCell ref="AB4:AB5"/>
    <mergeCell ref="AA4:AA5"/>
    <mergeCell ref="N26:N28"/>
    <mergeCell ref="M26:M28"/>
    <mergeCell ref="L26:L28"/>
    <mergeCell ref="I26:I28"/>
    <mergeCell ref="H26:H28"/>
    <mergeCell ref="G26:G28"/>
    <mergeCell ref="AA26:AF28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G10:G12"/>
  </mergeCells>
  <conditionalFormatting sqref="G2:J2 AD2 Z2:Z200 J3:J200 AD4 AD6:AD8 AD10 G13:I13 AD13 G16:I16 AD16 G18:I18 AD18 G20:I20 AD20 G22:I22 AD22 G24:I24 AD24 G26:I26 G29:I200 AD29:AD200">
    <cfRule type="expression" dxfId="95" priority="63">
      <formula>$A2</formula>
    </cfRule>
    <cfRule type="expression" dxfId="94" priority="65">
      <formula>$E2</formula>
    </cfRule>
  </conditionalFormatting>
  <conditionalFormatting sqref="G2:AF2 J3:J200 Q3:Z200 AA4:AF4 AA6:AF8 AA10:AF10 G13:I13 AA13:AF13 G16:I16 AA16:AF16 G18:I18 AA18:AF18 G20:I20 AA20:AF20 G22:I22 AA22:AF22 G24:I24 AA24:AF24 G26:I26 G29:I200 AA29:AF200 AE3:AF3 K3:K12 O3:P12 H4 AF5 H6:H8 AE9:AF9 H10 AE11:AF12 K13:P13 K14:K15 O14:P15 AE14:AF15 K16:P16 K17 O17:P17 AE17:AF17 K18:P18 K19 O19:P19 AE19:AF19 K20:P20 K21 O21:P21 AE21:AF21 K22:P22 K23 O23:P23 AE23:AF23 K24:P24 K25 O25:P25 AF25 K26:P26 AA26 K27:K28 O27:P28 K29:P200">
    <cfRule type="expression" dxfId="93" priority="64">
      <formula>$C2</formula>
    </cfRule>
  </conditionalFormatting>
  <conditionalFormatting sqref="W2:W200">
    <cfRule type="expression" dxfId="9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{3D13513D-3903-4021-B51B-F37199742CB1}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{3F251975-235F-4BA6-B9C6-3638E203A092}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{80A9CA79-A714-47AB-96C0-DCF15918C264}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{AD60A027-A53A-4DF8-AE14-7151E0F89A7E}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{1DC972CF-BC99-4940-9B2D-CB1C8451484E}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{12425B18-7C54-4382-B746-70A2183396EA}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{5F529C01-721D-4BF2-9DB8-D620CF65A75F}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{5B0F291D-0C24-40BA-AAE9-4C456039605E}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{6EB96BB8-8A66-4349-8F4A-9F53D88A9883}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{E50F3240-3F7C-4D1F-9216-FB7DA18032A5}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{E0510B36-8F9E-4DB9-8760-B286CEF166A1}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{184CB1F6-812B-4379-AF09-0C456A8AD1D2}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{9C54D24C-1BD5-43AC-9DAA-E6D753E70654}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{8871A042-A970-4B13-9D6F-54EF87C02948}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{7BC1B579-363D-4519-AB40-4F61D994D755}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{ED7B5747-5954-4AD2-836E-E8474426C9B3}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{DAF7EEF4-CCFA-44DB-82C8-45E231585750}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{2C27BB44-81CF-420B-873D-EE18C1DCC728}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{5A8D4CAD-F824-4F41-8A48-393B3F7738EE}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{2AC51DD9-66BF-4703-830F-941127FFB0A1}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{F3ED57D4-CE22-411B-B843-05CF8FCAB95D}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{8D9311EE-EA95-4E57-8A71-B4CB3A27DD38}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{68BB9526-0F34-4650-AF56-246255DA7A9D}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{3E3FC9DB-8F88-430A-8A8F-3E009E4330CD}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{BA9FEE1B-CD78-4BEF-8D90-A11E81A7650B}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{5C948E0B-C34F-4DF0-82F9-022B4D984D29}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{031EE4E4-A10B-403D-8CAE-888ADEC96789}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{41A6C2A3-EF77-49BE-A1DC-FA83129F968E}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{657C02E3-959E-475F-A3FA-DFCF0BBD0B31}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{655B10E1-F5BE-4A49-8FD9-556B1BA5E027}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{D14F0B99-2809-4303-9CA4-75AE13B55688}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{D7DD84AB-D936-48AB-AC5A-23AC968CE38D}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{00B3630B-B889-475B-BAC5-7F5CA166164F}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{880E054F-374D-41F8-B174-EAD3A317515E}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{B976AFCB-4A17-4B51-AD29-512639B8A1C6}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{0D3E6C23-C410-4705-9E05-06E442EAE972}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{1F060847-4160-434C-B5BD-1108E508F05A}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{BF7B93BE-3015-4A9A-B7C7-9B76C55143D7}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{40627E20-69A9-4382-A94A-C356F7510B85}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{A35C0819-1634-4D98-9455-BDC6C411A3BB}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{1EBACF46-B163-4341-823F-B6355F217279}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{ED4A7287-D278-4154-8FAB-399961927B2F}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{3802966D-D473-4483-A848-B7A7871E4F7E}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{01DBE030-8C50-4CC4-9574-9E6C552F2D9B}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{C3A991DD-43A9-4ACD-B6A3-C082B87A20B0}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{082BFF0F-B969-4037-9134-B239BF400E3E}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{2FD3D5E3-E197-4EB1-AA76-0013784AD21B}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{88F53B92-7378-4782-99D2-80B32D804838}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{D4BF3F9D-3731-4671-8606-9BDB67626D59}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{18375A2C-5EAE-4576-AF74-97806C04E7BC}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{96FD6047-4667-48FD-8B85-E476596E3C9F}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{8A9C22C5-6C4F-4989-8A54-43C460A4D802}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{5ED86183-4B86-4915-BA0D-188D9162745A}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{E38F188C-3DC8-4CDF-899F-7E23B49E9E36}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{FEE7931D-23CE-4E4A-A161-24892623D3F8}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{D76BDF88-C886-4BA4-AE8E-F8F47031E534}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{793ACD07-7D11-4C56-8A1C-DA92F672E6DD}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{D912EBAE-9525-48A6-ACA6-5E26692EB508}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{79637C97-9930-4416-A558-A1A186C58FAD}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{E388D173-EBCD-4A2E-93AB-089C2BB2C7E5}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{68FF424C-671E-46C8-9B7B-1714E1636D54}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13513D-3903-4021-B51B-F37199742CB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F251975-235F-4BA6-B9C6-3638E203A09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0A9CA79-A714-47AB-96C0-DCF15918C26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D60A027-A53A-4DF8-AE14-7151E0F89A7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DC972CF-BC99-4940-9B2D-CB1C8451484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2425B18-7C54-4382-B746-70A2183396E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F529C01-721D-4BF2-9DB8-D620CF65A75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B0F291D-0C24-40BA-AAE9-4C456039605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EB96BB8-8A66-4349-8F4A-9F53D88A988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50F3240-3F7C-4D1F-9216-FB7DA18032A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0510B36-8F9E-4DB9-8760-B286CEF166A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84CB1F6-812B-4379-AF09-0C456A8AD1D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C54D24C-1BD5-43AC-9DAA-E6D753E7065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871A042-A970-4B13-9D6F-54EF87C0294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BC1B579-363D-4519-AB40-4F61D994D75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D7B5747-5954-4AD2-836E-E8474426C9B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DAF7EEF4-CCFA-44DB-82C8-45E23158575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27BB44-81CF-420B-873D-EE18C1DCC72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A8D4CAD-F824-4F41-8A48-393B3F7738E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AC51DD9-66BF-4703-830F-941127FFB0A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3ED57D4-CE22-411B-B843-05CF8FCAB95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D9311EE-EA95-4E57-8A71-B4CB3A27DD3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8BB9526-0F34-4650-AF56-246255DA7A9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E3FC9DB-8F88-430A-8A8F-3E009E4330C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A9FEE1B-CD78-4BEF-8D90-A11E81A7650B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C948E0B-C34F-4DF0-82F9-022B4D984D2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31EE4E4-A10B-403D-8CAE-888ADEC9678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1A6C2A3-EF77-49BE-A1DC-FA83129F968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57C02E3-959E-475F-A3FA-DFCF0BBD0B3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55B10E1-F5BE-4A49-8FD9-556B1BA5E02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14F0B99-2809-4303-9CA4-75AE13B5568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7DD84AB-D936-48AB-AC5A-23AC968CE38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0B3630B-B889-475B-BAC5-7F5CA166164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80E054F-374D-41F8-B174-EAD3A317515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976AFCB-4A17-4B51-AD29-512639B8A1C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D3E6C23-C410-4705-9E05-06E442EAE97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F060847-4160-434C-B5BD-1108E508F05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F7B93BE-3015-4A9A-B7C7-9B76C55143D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0627E20-69A9-4382-A94A-C356F7510B8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35C0819-1634-4D98-9455-BDC6C411A3B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EBACF46-B163-4341-823F-B6355F21727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D4A7287-D278-4154-8FAB-399961927B2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802966D-D473-4483-A848-B7A7871E4F7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1DBE030-8C50-4CC4-9574-9E6C552F2D9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3A991DD-43A9-4ACD-B6A3-C082B87A20B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82BFF0F-B969-4037-9134-B239BF400E3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D3D5E3-E197-4EB1-AA76-0013784AD21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8F53B92-7378-4782-99D2-80B32D804838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4BF3F9D-3731-4671-8606-9BDB67626D5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8375A2C-5EAE-4576-AF74-97806C04E7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6FD6047-4667-48FD-8B85-E476596E3C9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A9C22C5-6C4F-4989-8A54-43C460A4D80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ED86183-4B86-4915-BA0D-188D9162745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38F188C-3DC8-4CDF-899F-7E23B49E9E3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EE7931D-23CE-4E4A-A161-24892623D3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76BDF88-C886-4BA4-AE8E-F8F47031E5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93ACD07-7D11-4C56-8A1C-DA92F672E6D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912EBAE-9525-48A6-ACA6-5E26692EB50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9637C97-9930-4416-A558-A1A186C58FA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388D173-EBCD-4A2E-93AB-089C2BB2C7E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8FF424C-671E-46C8-9B7B-1714E1636D5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F8EEC-5D6A-4CB5-98FF-4FD625697C8B}">
  <dimension ref="A1:AR267"/>
  <sheetViews>
    <sheetView rightToLeft="1" topLeftCell="G43" zoomScale="70" zoomScaleNormal="70" workbookViewId="0">
      <selection activeCell="H7" sqref="H7:H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5" style="28" bestFit="1" customWidth="1"/>
    <col min="9" max="9" width="27.777343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2.66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8.5546875" style="24" bestFit="1" customWidth="1"/>
    <col min="29" max="29" width="15.77734375" style="31" bestFit="1" customWidth="1"/>
    <col min="30" max="30" width="13.6640625" style="32" bestFit="1" customWidth="1"/>
    <col min="31" max="31" width="78.6640625" style="24" bestFit="1" customWidth="1"/>
    <col min="32" max="32" width="28.33203125" style="24" bestFit="1" customWidth="1"/>
    <col min="33" max="33" width="13.5546875" style="24" bestFit="1" customWidth="1"/>
    <col min="34" max="34" width="128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272841057242</v>
      </c>
      <c r="I2" s="9" t="s">
        <v>1626</v>
      </c>
      <c r="J2" s="9"/>
      <c r="K2" s="11" t="str">
        <f t="shared" ref="K2:K65" ca="1" si="0">IF(C2, TODAY(), "" )</f>
        <v/>
      </c>
      <c r="L2" s="12" t="s">
        <v>239</v>
      </c>
      <c r="M2" s="12" t="s">
        <v>243</v>
      </c>
      <c r="N2" s="12"/>
      <c r="O2" s="9">
        <v>5522.1</v>
      </c>
      <c r="P2" s="9">
        <v>1</v>
      </c>
      <c r="Q2" s="13" t="str">
        <f>VLOOKUP(O2, '[3]لیست محصولات اردیبهشت ۱۴۰۳'!B:C,2,0)</f>
        <v>تامارا | Tamara</v>
      </c>
      <c r="R2" s="9"/>
      <c r="S2" s="12">
        <f>VLOOKUP(O2, '[3]لیست محصولات اردیبهشت ۱۴۰۳'!B:F,5,0)</f>
        <v>150</v>
      </c>
      <c r="T2" s="14">
        <f>VLOOKUP(O2, '[3]لیست محصولات اردیبهشت ۱۴۰۳'!B:G,6,0)</f>
        <v>2600000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2600000</v>
      </c>
      <c r="Y2" s="17"/>
      <c r="Z2" s="14">
        <f t="shared" ref="Z2:Z65" si="4">X2-Y2</f>
        <v>2600000</v>
      </c>
      <c r="AA2" s="18" t="s">
        <v>240</v>
      </c>
      <c r="AB2" s="13" t="s">
        <v>241</v>
      </c>
      <c r="AC2" s="19" t="s">
        <v>242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کرمانشاه بلوار شهید بهشتی _ بعد از سه راه ۲۲ بهمن _ روبه روی سازمان همیاری و شهرداری _ کوی فاطمه زهرا _ پلاک ۲۴_ واحد ۴  - آیدا سمینی 09183290189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53421722701</v>
      </c>
      <c r="I3" s="9" t="s">
        <v>1626</v>
      </c>
      <c r="J3" s="9"/>
      <c r="K3" s="11" t="str">
        <f t="shared" ca="1" si="0"/>
        <v/>
      </c>
      <c r="L3" s="12" t="s">
        <v>358</v>
      </c>
      <c r="M3" s="12" t="s">
        <v>753</v>
      </c>
      <c r="N3" s="12" t="s">
        <v>754</v>
      </c>
      <c r="O3" s="9">
        <v>5501.2</v>
      </c>
      <c r="P3" s="9">
        <v>5</v>
      </c>
      <c r="Q3" s="13" t="str">
        <f>VLOOKUP(O3, '[3]لیست محصولات اردیبهشت ۱۴۰۳'!B:C,2,0)</f>
        <v>ورتکس | Vortex</v>
      </c>
      <c r="R3" s="9"/>
      <c r="S3" s="12">
        <f>VLOOKUP(O3, '[3]لیست محصولات اردیبهشت ۱۴۰۳'!B:F,5,0)</f>
        <v>750</v>
      </c>
      <c r="T3" s="14">
        <f>VLOOKUP(O3, '[3]لیست محصولات اردیبهشت ۱۴۰۳'!B:G,6,0)</f>
        <v>9900000</v>
      </c>
      <c r="U3" s="15"/>
      <c r="V3" s="16">
        <f t="shared" si="1"/>
        <v>0</v>
      </c>
      <c r="W3" s="12">
        <f t="shared" si="2"/>
        <v>5</v>
      </c>
      <c r="X3" s="14">
        <f t="shared" si="3"/>
        <v>49500000</v>
      </c>
      <c r="Y3" s="17"/>
      <c r="Z3" s="14">
        <f t="shared" si="4"/>
        <v>49500000</v>
      </c>
      <c r="AA3" s="18" t="s">
        <v>1534</v>
      </c>
      <c r="AB3" s="13" t="s">
        <v>1641</v>
      </c>
      <c r="AC3" s="19" t="s">
        <v>756</v>
      </c>
      <c r="AD3" s="2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تبریز ولیعصر خیابان رودکی انتهای خیابان خوارزمی بعد از دونر درنا پلاک ۱ کافه پی - امین کیانی 09144146711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272850097926</v>
      </c>
      <c r="I4" s="25" t="s">
        <v>1626</v>
      </c>
      <c r="J4" s="9"/>
      <c r="K4" s="11" t="str">
        <f t="shared" ca="1" si="0"/>
        <v/>
      </c>
      <c r="L4" s="12" t="s">
        <v>302</v>
      </c>
      <c r="M4" s="12" t="s">
        <v>303</v>
      </c>
      <c r="N4" s="12" t="s">
        <v>304</v>
      </c>
      <c r="O4" s="9">
        <v>5501.3</v>
      </c>
      <c r="P4" s="9">
        <v>2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2</v>
      </c>
      <c r="X4" s="14">
        <f t="shared" si="3"/>
        <v>102400000</v>
      </c>
      <c r="Y4" s="17"/>
      <c r="Z4" s="14">
        <f t="shared" si="4"/>
        <v>102400000</v>
      </c>
      <c r="AA4" s="18" t="s">
        <v>305</v>
      </c>
      <c r="AB4" s="13" t="s">
        <v>1642</v>
      </c>
      <c r="AC4" s="19" t="s">
        <v>307</v>
      </c>
      <c r="AD4" s="20"/>
      <c r="AE4" s="68" t="s">
        <v>318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بوشهر خیابان بعثت نبش شقایق ۶ کافه لیکارد - رضا بهروززیارتی 09120213944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272850374175</v>
      </c>
      <c r="I5" s="25" t="s">
        <v>1626</v>
      </c>
      <c r="J5" s="9"/>
      <c r="K5" s="11" t="str">
        <f t="shared" ca="1" si="0"/>
        <v/>
      </c>
      <c r="L5" s="12" t="s">
        <v>217</v>
      </c>
      <c r="M5" s="12" t="s">
        <v>1643</v>
      </c>
      <c r="N5" s="12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8" t="s">
        <v>78</v>
      </c>
      <c r="AB5" s="13" t="s">
        <v>1644</v>
      </c>
      <c r="AC5" s="19" t="s">
        <v>1645</v>
      </c>
      <c r="AD5" s="20" t="s">
        <v>104</v>
      </c>
      <c r="AE5" s="19"/>
      <c r="AF5" s="21"/>
      <c r="AG5" s="22" t="str">
        <f t="shared" si="5"/>
        <v>TRUE</v>
      </c>
      <c r="AH5" s="23" t="str">
        <f t="shared" si="6"/>
        <v>تهران شهرک غرب بلوار دادمان بلوار درختی گلرخ پلاک ۸۴ رنگ ۳  - امیرحسین جمشیدی 09127926796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272851825840</v>
      </c>
      <c r="I6" s="25" t="s">
        <v>1626</v>
      </c>
      <c r="J6" s="9"/>
      <c r="K6" s="11" t="str">
        <f t="shared" ca="1" si="0"/>
        <v/>
      </c>
      <c r="L6" s="12" t="s">
        <v>1235</v>
      </c>
      <c r="M6" s="12" t="s">
        <v>1646</v>
      </c>
      <c r="N6" s="12"/>
      <c r="O6" s="9">
        <v>3325.1</v>
      </c>
      <c r="P6" s="9">
        <v>1</v>
      </c>
      <c r="Q6" s="13" t="str">
        <f>VLOOKUP(O6, '[3]لیست محصولات اردیبهشت ۱۴۰۳'!B:C,2,0)</f>
        <v>راتناگری | Ratnagiri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4250000</v>
      </c>
      <c r="U6" s="15"/>
      <c r="V6" s="16">
        <f t="shared" si="1"/>
        <v>0</v>
      </c>
      <c r="W6" s="12">
        <f t="shared" si="2"/>
        <v>1</v>
      </c>
      <c r="X6" s="14">
        <f t="shared" si="3"/>
        <v>4250000</v>
      </c>
      <c r="Y6" s="17"/>
      <c r="Z6" s="14">
        <f t="shared" si="4"/>
        <v>4250000</v>
      </c>
      <c r="AA6" s="18" t="s">
        <v>130</v>
      </c>
      <c r="AB6" s="13" t="s">
        <v>1647</v>
      </c>
      <c r="AC6" s="19" t="s">
        <v>1648</v>
      </c>
      <c r="AD6" s="20"/>
      <c r="AE6" s="19"/>
      <c r="AF6" s="21"/>
      <c r="AG6" s="22" t="str">
        <f t="shared" si="5"/>
        <v>TRUE</v>
      </c>
      <c r="AH6" s="23" t="str">
        <f t="shared" si="6"/>
        <v>زنجان ابهر - بلوار منابع طبیعی/تالار کیانا  - کیارش اله یاری 09193428192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49">
        <v>6</v>
      </c>
      <c r="H7" s="161">
        <v>272866788492</v>
      </c>
      <c r="I7" s="149" t="s">
        <v>1626</v>
      </c>
      <c r="J7" s="9"/>
      <c r="K7" s="11" t="str">
        <f t="shared" ca="1" si="0"/>
        <v/>
      </c>
      <c r="L7" s="159" t="s">
        <v>1649</v>
      </c>
      <c r="M7" s="159" t="s">
        <v>1650</v>
      </c>
      <c r="N7" s="159"/>
      <c r="O7" s="9">
        <v>3326.1</v>
      </c>
      <c r="P7" s="9">
        <v>1</v>
      </c>
      <c r="Q7" s="13" t="str">
        <f>VLOOKUP(O7, '[3]لیست محصولات اردیبهشت ۱۴۰۳'!B:C,2,0)</f>
        <v>میاگروس | Milagros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3750000</v>
      </c>
      <c r="U7" s="26"/>
      <c r="V7" s="16">
        <f t="shared" si="1"/>
        <v>0</v>
      </c>
      <c r="W7" s="12">
        <f t="shared" si="2"/>
        <v>1</v>
      </c>
      <c r="X7" s="14">
        <f t="shared" si="3"/>
        <v>3750000</v>
      </c>
      <c r="Y7" s="17"/>
      <c r="Z7" s="14">
        <f t="shared" si="4"/>
        <v>3750000</v>
      </c>
      <c r="AA7" s="151" t="s">
        <v>78</v>
      </c>
      <c r="AB7" s="153" t="s">
        <v>1651</v>
      </c>
      <c r="AC7" s="155" t="s">
        <v>1652</v>
      </c>
      <c r="AD7" s="157" t="s">
        <v>104</v>
      </c>
      <c r="AE7" s="19"/>
      <c r="AF7" s="21"/>
      <c r="AG7" s="22" t="str">
        <f t="shared" si="5"/>
        <v>TRUE</v>
      </c>
      <c r="AH7" s="23" t="str">
        <f t="shared" si="6"/>
        <v>تهران پاسداران بهارستان دوم پلاک 12 واحد 10  - محمدحسین نادعلی 09336217418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0"/>
        <v/>
      </c>
      <c r="L8" s="160"/>
      <c r="M8" s="160"/>
      <c r="N8" s="160"/>
      <c r="O8" s="9">
        <v>5511.11</v>
      </c>
      <c r="P8" s="9">
        <v>1</v>
      </c>
      <c r="Q8" s="69" t="str">
        <f>VLOOKUP(O8, '[3]لیست محصولات اردیبهشت ۱۴۰۳'!B:C,2,0)</f>
        <v>هامبلا(رست دمی) | Hambella( Filter Roast)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1"/>
        <v>0</v>
      </c>
      <c r="W8" s="12">
        <f t="shared" si="2"/>
        <v>1</v>
      </c>
      <c r="X8" s="14">
        <f t="shared" si="3"/>
        <v>2800000</v>
      </c>
      <c r="Y8" s="17"/>
      <c r="Z8" s="14">
        <f t="shared" si="4"/>
        <v>2800000</v>
      </c>
      <c r="AA8" s="152"/>
      <c r="AB8" s="154"/>
      <c r="AC8" s="156"/>
      <c r="AD8" s="158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7</v>
      </c>
      <c r="H9" s="10">
        <v>272878679878</v>
      </c>
      <c r="I9" s="25" t="s">
        <v>1626</v>
      </c>
      <c r="J9" s="9"/>
      <c r="K9" s="11" t="str">
        <f t="shared" ca="1" si="0"/>
        <v/>
      </c>
      <c r="L9" s="27" t="s">
        <v>1227</v>
      </c>
      <c r="M9" s="12" t="s">
        <v>1653</v>
      </c>
      <c r="N9" s="12" t="s">
        <v>1654</v>
      </c>
      <c r="O9" s="9">
        <v>5501.3</v>
      </c>
      <c r="P9" s="9">
        <v>1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4000</v>
      </c>
      <c r="T9" s="14">
        <f>VLOOKUP(O9, '[3]لیست محصولات اردیبهشت ۱۴۰۳'!B:G,6,0)</f>
        <v>51200000</v>
      </c>
      <c r="U9" s="15"/>
      <c r="V9" s="16">
        <f t="shared" si="1"/>
        <v>0</v>
      </c>
      <c r="W9" s="12">
        <f t="shared" si="2"/>
        <v>1</v>
      </c>
      <c r="X9" s="14">
        <f t="shared" si="3"/>
        <v>51200000</v>
      </c>
      <c r="Y9" s="17"/>
      <c r="Z9" s="14">
        <f t="shared" si="4"/>
        <v>51200000</v>
      </c>
      <c r="AA9" s="18" t="s">
        <v>1655</v>
      </c>
      <c r="AB9" s="13" t="s">
        <v>1656</v>
      </c>
      <c r="AC9" s="19" t="s">
        <v>1657</v>
      </c>
      <c r="AD9" s="20"/>
      <c r="AE9" s="19"/>
      <c r="AF9" s="21"/>
      <c r="AG9" s="22" t="str">
        <f t="shared" si="5"/>
        <v>TRUE</v>
      </c>
      <c r="AH9" s="23" t="str">
        <f t="shared" si="6"/>
        <v>بابلسر دریاکنار خیابان ششم سر کوچه یکم کافه زین - زینب دولتی 09123513718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8</v>
      </c>
      <c r="H10" s="10">
        <v>272898546211</v>
      </c>
      <c r="I10" s="25" t="s">
        <v>1626</v>
      </c>
      <c r="J10" s="9"/>
      <c r="K10" s="11" t="str">
        <f t="shared" ca="1" si="0"/>
        <v/>
      </c>
      <c r="L10" s="27" t="s">
        <v>99</v>
      </c>
      <c r="M10" s="27" t="s">
        <v>1658</v>
      </c>
      <c r="N10" s="12" t="s">
        <v>1659</v>
      </c>
      <c r="O10" s="9">
        <v>5518.2</v>
      </c>
      <c r="P10" s="9">
        <v>2</v>
      </c>
      <c r="Q10" s="13" t="str">
        <f>VLOOKUP(O10, '[3]لیست محصولات اردیبهشت ۱۴۰۳'!B:C,2,0)</f>
        <v>هوآنکایو | Peru Huancayo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10000000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20000000</v>
      </c>
      <c r="Y10" s="17"/>
      <c r="Z10" s="14">
        <f t="shared" si="4"/>
        <v>20000000</v>
      </c>
      <c r="AA10" s="18" t="s">
        <v>78</v>
      </c>
      <c r="AB10" s="13" t="s">
        <v>1660</v>
      </c>
      <c r="AC10" s="19" t="s">
        <v>1661</v>
      </c>
      <c r="AD10" s="20" t="s">
        <v>104</v>
      </c>
      <c r="AE10" s="19"/>
      <c r="AF10" s="21"/>
      <c r="AG10" s="22" t="str">
        <f t="shared" si="5"/>
        <v>TRUE</v>
      </c>
      <c r="AH10" s="23" t="str">
        <f t="shared" si="6"/>
        <v>تهران خیابان کریمخان خیابان سنایی پلاک 166 کافه طیف - مهدی گلی 09024342502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49">
        <v>9</v>
      </c>
      <c r="H11" s="161">
        <v>272903582817</v>
      </c>
      <c r="I11" s="149" t="s">
        <v>1626</v>
      </c>
      <c r="J11" s="9"/>
      <c r="K11" s="11" t="str">
        <f t="shared" ca="1" si="0"/>
        <v/>
      </c>
      <c r="L11" s="159" t="s">
        <v>343</v>
      </c>
      <c r="M11" s="159" t="s">
        <v>1662</v>
      </c>
      <c r="N11" s="159"/>
      <c r="O11" s="9">
        <v>5518.2</v>
      </c>
      <c r="P11" s="9">
        <v>1</v>
      </c>
      <c r="Q11" s="13" t="str">
        <f>VLOOKUP(O11, '[3]لیست محصولات اردیبهشت ۱۴۰۳'!B:C,2,0)</f>
        <v>هوآنکایو | Peru Huancayo</v>
      </c>
      <c r="R11" s="9"/>
      <c r="S11" s="12">
        <f>VLOOKUP(O11, '[3]لیست محصولات اردیبهشت ۱۴۰۳'!B:F,5,0)</f>
        <v>750</v>
      </c>
      <c r="T11" s="14">
        <f>VLOOKUP(O11, '[3]لیست محصولات اردیبهشت ۱۴۰۳'!B:G,6,0)</f>
        <v>10000000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10000000</v>
      </c>
      <c r="Y11" s="17"/>
      <c r="Z11" s="14">
        <f t="shared" si="4"/>
        <v>10000000</v>
      </c>
      <c r="AA11" s="151" t="s">
        <v>1663</v>
      </c>
      <c r="AB11" s="153" t="s">
        <v>1664</v>
      </c>
      <c r="AC11" s="155" t="s">
        <v>1665</v>
      </c>
      <c r="AD11" s="157"/>
      <c r="AE11" s="19"/>
      <c r="AF11" s="21"/>
      <c r="AG11" s="22" t="str">
        <f t="shared" si="5"/>
        <v>TRUE</v>
      </c>
      <c r="AH11" s="23" t="str">
        <f t="shared" si="6"/>
        <v>رامسر لیدو ساحل9 نرسیده به بن بست بنی هاشمی 1 سمت چپ درب آبی  - امیر تقی هاشمی 09357571390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5501.2</v>
      </c>
      <c r="P12" s="9">
        <v>1</v>
      </c>
      <c r="Q12" s="13" t="str">
        <f>VLOOKUP(O12, '[3]لیست محصولات اردیبهشت ۱۴۰۳'!B:C,2,0)</f>
        <v>ورتکس | Vortex</v>
      </c>
      <c r="R12" s="9"/>
      <c r="S12" s="12">
        <f>VLOOKUP(O12, '[3]لیست محصولات اردیبهشت ۱۴۰۳'!B:F,5,0)</f>
        <v>750</v>
      </c>
      <c r="T12" s="14">
        <f>VLOOKUP(O12, '[3]لیست محصولات اردیبهشت ۱۴۰۳'!B:G,6,0)</f>
        <v>9900000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9900000</v>
      </c>
      <c r="Y12" s="17"/>
      <c r="Z12" s="14">
        <f t="shared" si="4"/>
        <v>9900000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49">
        <v>10</v>
      </c>
      <c r="H13" s="161">
        <v>272927460168</v>
      </c>
      <c r="I13" s="149" t="s">
        <v>1666</v>
      </c>
      <c r="J13" s="9"/>
      <c r="K13" s="11" t="str">
        <f t="shared" ca="1" si="0"/>
        <v/>
      </c>
      <c r="L13" s="159" t="s">
        <v>427</v>
      </c>
      <c r="M13" s="159" t="s">
        <v>1667</v>
      </c>
      <c r="N13" s="159"/>
      <c r="O13" s="9">
        <v>3325.1</v>
      </c>
      <c r="P13" s="9">
        <v>1</v>
      </c>
      <c r="Q13" s="13" t="str">
        <f>VLOOKUP(O13, '[3]لیست محصولات اردیبهشت ۱۴۰۳'!B:C,2,0)</f>
        <v>راتناگری | Ratnagiri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4250000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4250000</v>
      </c>
      <c r="Y13" s="17"/>
      <c r="Z13" s="14">
        <f t="shared" si="4"/>
        <v>4250000</v>
      </c>
      <c r="AA13" s="151" t="s">
        <v>78</v>
      </c>
      <c r="AB13" s="153" t="s">
        <v>1668</v>
      </c>
      <c r="AC13" s="155" t="s">
        <v>1669</v>
      </c>
      <c r="AD13" s="157" t="s">
        <v>104</v>
      </c>
      <c r="AE13" s="19"/>
      <c r="AF13" s="21"/>
      <c r="AG13" s="22" t="str">
        <f t="shared" si="5"/>
        <v>TRUE</v>
      </c>
      <c r="AH13" s="23" t="str">
        <f t="shared" si="6"/>
        <v>تهران خ قزوين - سر پل - خ نعيمي - كوچه اعتمادي - پلاك ٣٣  - امیررضا نظافتی 09212761343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0"/>
      <c r="H14" s="162"/>
      <c r="I14" s="150"/>
      <c r="J14" s="9"/>
      <c r="K14" s="11" t="str">
        <f t="shared" ca="1" si="0"/>
        <v/>
      </c>
      <c r="L14" s="160"/>
      <c r="M14" s="160"/>
      <c r="N14" s="160"/>
      <c r="O14" s="9">
        <v>3326.1</v>
      </c>
      <c r="P14" s="9">
        <v>1</v>
      </c>
      <c r="Q14" s="13" t="str">
        <f>VLOOKUP(O14, '[3]لیست محصولات اردیبهشت ۱۴۰۳'!B:C,2,0)</f>
        <v>میاگروس | Milagros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3750000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3750000</v>
      </c>
      <c r="Y14" s="17"/>
      <c r="Z14" s="14">
        <f t="shared" si="4"/>
        <v>3750000</v>
      </c>
      <c r="AA14" s="152"/>
      <c r="AB14" s="154"/>
      <c r="AC14" s="156"/>
      <c r="AD14" s="158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49">
        <v>11</v>
      </c>
      <c r="H15" s="161">
        <v>272929582196</v>
      </c>
      <c r="I15" s="149" t="s">
        <v>1666</v>
      </c>
      <c r="J15" s="9"/>
      <c r="K15" s="11" t="str">
        <f t="shared" ca="1" si="0"/>
        <v/>
      </c>
      <c r="L15" s="159" t="s">
        <v>1670</v>
      </c>
      <c r="M15" s="159" t="s">
        <v>1671</v>
      </c>
      <c r="N15" s="159" t="s">
        <v>1672</v>
      </c>
      <c r="O15" s="9">
        <v>3325.1</v>
      </c>
      <c r="P15" s="9">
        <v>1</v>
      </c>
      <c r="Q15" s="13" t="str">
        <f>VLOOKUP(O15, '[3]لیست محصولات اردیبهشت ۱۴۰۳'!B:C,2,0)</f>
        <v>راتناگری | Ratnagiri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4250000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4250000</v>
      </c>
      <c r="Y15" s="17"/>
      <c r="Z15" s="14">
        <f t="shared" si="4"/>
        <v>4250000</v>
      </c>
      <c r="AA15" s="151" t="s">
        <v>1673</v>
      </c>
      <c r="AB15" s="153" t="s">
        <v>1674</v>
      </c>
      <c r="AC15" s="155" t="s">
        <v>1675</v>
      </c>
      <c r="AD15" s="157"/>
      <c r="AE15" s="19"/>
      <c r="AF15" s="21"/>
      <c r="AG15" s="22" t="str">
        <f t="shared" si="5"/>
        <v>TRUE</v>
      </c>
      <c r="AH15" s="23" t="str">
        <f t="shared" si="6"/>
        <v>گرگان گرگانپارس ابتدای مرداد مرکزی کافه رستوران فیوره - نسرین کامرانی 09357335115</v>
      </c>
    </row>
    <row r="16" spans="1:34" ht="22.35" customHeight="1">
      <c r="A16" s="7"/>
      <c r="B16" s="7"/>
      <c r="C16" s="7"/>
      <c r="D16" s="7"/>
      <c r="E16" s="7"/>
      <c r="F16" s="8"/>
      <c r="G16" s="150"/>
      <c r="H16" s="162"/>
      <c r="I16" s="150"/>
      <c r="J16" s="9"/>
      <c r="K16" s="11" t="str">
        <f t="shared" ca="1" si="0"/>
        <v/>
      </c>
      <c r="L16" s="160"/>
      <c r="M16" s="160"/>
      <c r="N16" s="160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52"/>
      <c r="AB16" s="154"/>
      <c r="AC16" s="156"/>
      <c r="AD16" s="158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272931336320</v>
      </c>
      <c r="I17" s="9" t="s">
        <v>1666</v>
      </c>
      <c r="J17" s="9"/>
      <c r="K17" s="11" t="str">
        <f t="shared" ca="1" si="0"/>
        <v/>
      </c>
      <c r="L17" s="12" t="s">
        <v>801</v>
      </c>
      <c r="M17" s="12" t="s">
        <v>1676</v>
      </c>
      <c r="N17" s="12"/>
      <c r="O17" s="9">
        <v>3325.2</v>
      </c>
      <c r="P17" s="9">
        <v>1</v>
      </c>
      <c r="Q17" s="13" t="str">
        <f>VLOOKUP(O17, '[3]لیست محصولات اردیبهشت ۱۴۰۳'!B:C,2,0)</f>
        <v>راتناگری | Ratnagiri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20700000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20700000</v>
      </c>
      <c r="Y17" s="17"/>
      <c r="Z17" s="14">
        <f t="shared" si="4"/>
        <v>20700000</v>
      </c>
      <c r="AA17" s="18" t="s">
        <v>1677</v>
      </c>
      <c r="AB17" s="13" t="s">
        <v>1678</v>
      </c>
      <c r="AC17" s="19" t="s">
        <v>1679</v>
      </c>
      <c r="AD17" s="20"/>
      <c r="AE17" s="19"/>
      <c r="AF17" s="21"/>
      <c r="AG17" s="22" t="str">
        <f t="shared" si="5"/>
        <v>TRUE</v>
      </c>
      <c r="AH17" s="23" t="str">
        <f t="shared" si="6"/>
        <v>ارومیه مولوی ۲ به سمت فلکه محتشم دست راست فارابی یک کوی ۴ پلاک ۱۰  - هدیه چودار 09022997975</v>
      </c>
    </row>
    <row r="18" spans="1:34" ht="22.35" customHeight="1">
      <c r="A18" s="7"/>
      <c r="B18" s="7"/>
      <c r="C18" s="7"/>
      <c r="D18" s="7"/>
      <c r="E18" s="7"/>
      <c r="F18" s="8"/>
      <c r="G18" s="9">
        <v>13</v>
      </c>
      <c r="H18" s="10">
        <v>272936833721</v>
      </c>
      <c r="I18" s="9" t="s">
        <v>1666</v>
      </c>
      <c r="J18" s="9"/>
      <c r="K18" s="11" t="str">
        <f t="shared" ca="1" si="0"/>
        <v/>
      </c>
      <c r="L18" s="12" t="s">
        <v>1119</v>
      </c>
      <c r="M18" s="12" t="s">
        <v>817</v>
      </c>
      <c r="N18" s="12"/>
      <c r="O18" s="9">
        <v>5511.11</v>
      </c>
      <c r="P18" s="9">
        <v>1</v>
      </c>
      <c r="Q18" s="69" t="str">
        <f>VLOOKUP(O18, '[3]لیست محصولات اردیبهشت ۱۴۰۳'!B:C,2,0)</f>
        <v>هامبلا(رست دمی) | Hambella( Filter Roast)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2800000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2800000</v>
      </c>
      <c r="Y18" s="17"/>
      <c r="Z18" s="14">
        <f t="shared" si="4"/>
        <v>2800000</v>
      </c>
      <c r="AA18" s="18" t="s">
        <v>78</v>
      </c>
      <c r="AB18" s="13" t="s">
        <v>1680</v>
      </c>
      <c r="AC18" s="19" t="s">
        <v>1681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پاسداران، بوستان دوم ،خیابان گیلان غربی، بین فرخی و اسلامی پلاک ۲۶ طبقه ۳ واحد ۹  - محمد امین محمدی 09120127746</v>
      </c>
    </row>
    <row r="19" spans="1:34" ht="22.35" customHeight="1">
      <c r="A19" s="7"/>
      <c r="B19" s="7"/>
      <c r="C19" s="7"/>
      <c r="D19" s="7"/>
      <c r="E19" s="7"/>
      <c r="F19" s="8"/>
      <c r="G19" s="149">
        <v>14</v>
      </c>
      <c r="H19" s="161">
        <v>272939368526</v>
      </c>
      <c r="I19" s="149" t="s">
        <v>1666</v>
      </c>
      <c r="J19" s="9"/>
      <c r="K19" s="11" t="str">
        <f t="shared" ca="1" si="0"/>
        <v/>
      </c>
      <c r="L19" s="159" t="s">
        <v>217</v>
      </c>
      <c r="M19" s="159" t="s">
        <v>745</v>
      </c>
      <c r="N19" s="159" t="s">
        <v>746</v>
      </c>
      <c r="O19" s="9">
        <v>5501.2</v>
      </c>
      <c r="P19" s="9">
        <v>2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19800000</v>
      </c>
      <c r="Y19" s="17"/>
      <c r="Z19" s="14">
        <f t="shared" si="4"/>
        <v>19800000</v>
      </c>
      <c r="AA19" s="151" t="s">
        <v>78</v>
      </c>
      <c r="AB19" s="153" t="s">
        <v>747</v>
      </c>
      <c r="AC19" s="155" t="s">
        <v>748</v>
      </c>
      <c r="AD19" s="157" t="s">
        <v>104</v>
      </c>
      <c r="AE19" s="19"/>
      <c r="AF19" s="21"/>
      <c r="AG19" s="22" t="str">
        <f t="shared" si="5"/>
        <v>TRUE</v>
      </c>
      <c r="AH19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0"/>
      <c r="H20" s="162"/>
      <c r="I20" s="150"/>
      <c r="J20" s="9"/>
      <c r="K20" s="11" t="str">
        <f t="shared" ca="1" si="0"/>
        <v/>
      </c>
      <c r="L20" s="160"/>
      <c r="M20" s="160"/>
      <c r="N20" s="160"/>
      <c r="O20" s="9">
        <v>3326.2</v>
      </c>
      <c r="P20" s="9">
        <v>1</v>
      </c>
      <c r="Q20" s="13" t="str">
        <f>VLOOKUP(O20, '[3]لیست محصولات اردیبهشت ۱۴۰۳'!B:C,2,0)</f>
        <v>میاگروس | Milagros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18150000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18150000</v>
      </c>
      <c r="Y20" s="17"/>
      <c r="Z20" s="14">
        <f t="shared" si="4"/>
        <v>18150000</v>
      </c>
      <c r="AA20" s="152"/>
      <c r="AB20" s="154"/>
      <c r="AC20" s="156"/>
      <c r="AD20" s="158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49">
        <v>15</v>
      </c>
      <c r="H21" s="161">
        <v>272940044476</v>
      </c>
      <c r="I21" s="149" t="s">
        <v>1666</v>
      </c>
      <c r="J21" s="9"/>
      <c r="K21" s="11" t="str">
        <f t="shared" ca="1" si="0"/>
        <v/>
      </c>
      <c r="L21" s="159" t="s">
        <v>83</v>
      </c>
      <c r="M21" s="159" t="s">
        <v>350</v>
      </c>
      <c r="N21" s="159"/>
      <c r="O21" s="9">
        <v>3326.1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3750000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3750000</v>
      </c>
      <c r="Y21" s="17"/>
      <c r="Z21" s="14">
        <f t="shared" si="4"/>
        <v>3750000</v>
      </c>
      <c r="AA21" s="151" t="s">
        <v>78</v>
      </c>
      <c r="AB21" s="153" t="s">
        <v>1682</v>
      </c>
      <c r="AC21" s="155" t="s">
        <v>1683</v>
      </c>
      <c r="AD21" s="157" t="s">
        <v>104</v>
      </c>
      <c r="AE21" s="19"/>
      <c r="AF21" s="21"/>
      <c r="AG21" s="22" t="str">
        <f t="shared" si="5"/>
        <v>TRUE</v>
      </c>
      <c r="AH21" s="23" t="str">
        <f t="shared" si="6"/>
        <v>تهران سعادت آباد_صرافهای جنوبی_ خیابان قره تپه ایی _ پلاک ۶۶_ واحد ۱  - یاسمن مقدسی 09124508922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0"/>
      <c r="H22" s="162"/>
      <c r="I22" s="150"/>
      <c r="J22" s="9"/>
      <c r="K22" s="11" t="str">
        <f t="shared" ca="1" si="0"/>
        <v/>
      </c>
      <c r="L22" s="160"/>
      <c r="M22" s="160"/>
      <c r="N22" s="160"/>
      <c r="O22" s="9">
        <v>3325.1</v>
      </c>
      <c r="P22" s="9">
        <v>1</v>
      </c>
      <c r="Q22" s="13" t="str">
        <f>VLOOKUP(O22, '[3]لیست محصولات اردیبهشت ۱۴۰۳'!B:C,2,0)</f>
        <v>راتناگری | Ratnagiri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4250000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4250000</v>
      </c>
      <c r="Y22" s="17"/>
      <c r="Z22" s="14">
        <f t="shared" si="4"/>
        <v>4250000</v>
      </c>
      <c r="AA22" s="152"/>
      <c r="AB22" s="154"/>
      <c r="AC22" s="156"/>
      <c r="AD22" s="158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53454434701</v>
      </c>
      <c r="I23" s="9" t="s">
        <v>1666</v>
      </c>
      <c r="J23" s="9"/>
      <c r="K23" s="11" t="str">
        <f t="shared" ca="1" si="0"/>
        <v/>
      </c>
      <c r="L23" s="12" t="s">
        <v>139</v>
      </c>
      <c r="M23" s="12" t="s">
        <v>212</v>
      </c>
      <c r="N23" s="12" t="s">
        <v>213</v>
      </c>
      <c r="O23" s="9">
        <v>5501.3</v>
      </c>
      <c r="P23" s="9">
        <v>2</v>
      </c>
      <c r="Q23" s="13" t="str">
        <f>VLOOKUP(O23, '[3]لیست محصولات اردیبهشت ۱۴۰۳'!B:C,2,0)</f>
        <v>ورتکس | Vortex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51200000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102400000</v>
      </c>
      <c r="Y23" s="17"/>
      <c r="Z23" s="14">
        <f t="shared" si="4"/>
        <v>102400000</v>
      </c>
      <c r="AA23" s="18" t="s">
        <v>1530</v>
      </c>
      <c r="AB23" s="13" t="s">
        <v>1684</v>
      </c>
      <c r="AC23" s="19" t="s">
        <v>216</v>
      </c>
      <c r="AD23" s="20"/>
      <c r="AE23" s="19"/>
      <c r="AF23" s="21"/>
      <c r="AG23" s="22" t="str">
        <f t="shared" si="5"/>
        <v>TRUE</v>
      </c>
      <c r="AH23" s="23" t="str">
        <f t="shared" si="6"/>
        <v>ساری  میدان امام بلوار آزادی خیابان بعثت بین بعثت ۲ و ۴  کافه قهومون - محمدرضا غلامی شه بندی 09376143341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49">
        <v>17</v>
      </c>
      <c r="H24" s="161">
        <v>272944325384</v>
      </c>
      <c r="I24" s="149" t="s">
        <v>1666</v>
      </c>
      <c r="J24" s="9"/>
      <c r="K24" s="11" t="str">
        <f t="shared" ca="1" si="0"/>
        <v/>
      </c>
      <c r="L24" s="159" t="s">
        <v>878</v>
      </c>
      <c r="M24" s="159" t="s">
        <v>1685</v>
      </c>
      <c r="N24" s="159"/>
      <c r="O24" s="9">
        <v>5518.1</v>
      </c>
      <c r="P24" s="9">
        <v>1</v>
      </c>
      <c r="Q24" s="13" t="str">
        <f>VLOOKUP(O24, '[3]لیست محصولات اردیبهشت ۱۴۰۳'!B:C,2,0)</f>
        <v>هوآنکایو | Peru Huancayo</v>
      </c>
      <c r="R24" s="9" t="s">
        <v>113</v>
      </c>
      <c r="S24" s="12">
        <f>VLOOKUP(O24, '[3]لیست محصولات اردیبهشت ۱۴۰۳'!B:F,5,0)</f>
        <v>150</v>
      </c>
      <c r="T24" s="14">
        <f>VLOOKUP(O24, '[3]لیست محصولات اردیبهشت ۱۴۰۳'!B:G,6,0)</f>
        <v>2100000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2100000</v>
      </c>
      <c r="Y24" s="17"/>
      <c r="Z24" s="14">
        <f t="shared" si="4"/>
        <v>2100000</v>
      </c>
      <c r="AA24" s="151" t="s">
        <v>1686</v>
      </c>
      <c r="AB24" s="153" t="s">
        <v>1687</v>
      </c>
      <c r="AC24" s="155" t="s">
        <v>1688</v>
      </c>
      <c r="AD24" s="157"/>
      <c r="AE24" s="19"/>
      <c r="AF24" s="21"/>
      <c r="AG24" s="22" t="str">
        <f t="shared" si="5"/>
        <v>TRUE</v>
      </c>
      <c r="AH24" s="23" t="str">
        <f t="shared" si="6"/>
        <v>کرج منطقه 8، بلوار مطهری، خیابان حمزه، پلاک ۱۳۶، ساختمان پارسیان، طبقه 3واحد 7  - سحر جاوید 09021518090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50"/>
      <c r="H25" s="162"/>
      <c r="I25" s="150"/>
      <c r="J25" s="9"/>
      <c r="K25" s="11" t="str">
        <f t="shared" ca="1" si="0"/>
        <v/>
      </c>
      <c r="L25" s="160"/>
      <c r="M25" s="160"/>
      <c r="N25" s="160"/>
      <c r="O25" s="9">
        <v>5522.1</v>
      </c>
      <c r="P25" s="9">
        <v>1</v>
      </c>
      <c r="Q25" s="13" t="str">
        <f>VLOOKUP(O25, '[3]لیست محصولات اردیبهشت ۱۴۰۳'!B:C,2,0)</f>
        <v>تامارا | Tamara</v>
      </c>
      <c r="R25" s="9" t="s">
        <v>113</v>
      </c>
      <c r="S25" s="12">
        <f>VLOOKUP(O25, '[3]لیست محصولات اردیبهشت ۱۴۰۳'!B:F,5,0)</f>
        <v>150</v>
      </c>
      <c r="T25" s="14">
        <f>VLOOKUP(O25, '[3]لیست محصولات اردیبهشت ۱۴۰۳'!B:G,6,0)</f>
        <v>2600000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2600000</v>
      </c>
      <c r="Y25" s="17"/>
      <c r="Z25" s="14">
        <f t="shared" si="4"/>
        <v>2600000</v>
      </c>
      <c r="AA25" s="152"/>
      <c r="AB25" s="154"/>
      <c r="AC25" s="156"/>
      <c r="AD25" s="158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>
        <v>18</v>
      </c>
      <c r="H26" s="10">
        <v>272946817157</v>
      </c>
      <c r="I26" s="9" t="s">
        <v>1666</v>
      </c>
      <c r="J26" s="9"/>
      <c r="K26" s="11" t="str">
        <f t="shared" ca="1" si="0"/>
        <v/>
      </c>
      <c r="L26" s="12" t="s">
        <v>1689</v>
      </c>
      <c r="M26" s="12" t="s">
        <v>1690</v>
      </c>
      <c r="N26" s="12"/>
      <c r="O26" s="9">
        <v>1129.0999999999999</v>
      </c>
      <c r="P26" s="9">
        <v>1</v>
      </c>
      <c r="Q26" s="13" t="str">
        <f>VLOOKUP(O26, '[3]لیست محصولات اردیبهشت ۱۴۰۳'!B:C,2,0)</f>
        <v>جانسون | Janson</v>
      </c>
      <c r="R26" s="9" t="s">
        <v>315</v>
      </c>
      <c r="S26" s="12">
        <f>VLOOKUP(O26, '[3]لیست محصولات اردیبهشت ۱۴۰۳'!B:F,5,0)</f>
        <v>80</v>
      </c>
      <c r="T26" s="14">
        <f>VLOOKUP(O26, '[3]لیست محصولات اردیبهشت ۱۴۰۳'!B:G,6,0)</f>
        <v>9900000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9900000</v>
      </c>
      <c r="Y26" s="17"/>
      <c r="Z26" s="14">
        <f t="shared" si="4"/>
        <v>9900000</v>
      </c>
      <c r="AA26" s="18" t="s">
        <v>240</v>
      </c>
      <c r="AB26" s="13" t="s">
        <v>1691</v>
      </c>
      <c r="AC26" s="19" t="s">
        <v>1692</v>
      </c>
      <c r="AD26" s="20"/>
      <c r="AE26" s="19"/>
      <c r="AF26" s="21"/>
      <c r="AG26" s="22" t="str">
        <f t="shared" si="5"/>
        <v>TRUE</v>
      </c>
      <c r="AH26" s="23" t="str">
        <f t="shared" si="6"/>
        <v>کرمانشاه شهرک متخصصین کوچه دی مجتمع ارگ خانه گستر بلوک ۸ واحد ۱۰  - رهام هارونی 09356617135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19</v>
      </c>
      <c r="H27" s="10">
        <v>272952204707</v>
      </c>
      <c r="I27" s="9" t="s">
        <v>1666</v>
      </c>
      <c r="J27" s="9"/>
      <c r="K27" s="11" t="str">
        <f t="shared" ca="1" si="0"/>
        <v/>
      </c>
      <c r="L27" s="12" t="s">
        <v>349</v>
      </c>
      <c r="M27" s="12" t="s">
        <v>1383</v>
      </c>
      <c r="N27" s="12"/>
      <c r="O27" s="9">
        <v>5501.3</v>
      </c>
      <c r="P27" s="9">
        <v>1</v>
      </c>
      <c r="Q27" s="13" t="str">
        <f>VLOOKUP(O27, '[3]لیست محصولات اردیبهشت ۱۴۰۳'!B:C,2,0)</f>
        <v>ورتکس | Vortex</v>
      </c>
      <c r="R27" s="9" t="s">
        <v>113</v>
      </c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51200000</v>
      </c>
      <c r="Y27" s="17"/>
      <c r="Z27" s="14">
        <f t="shared" si="4"/>
        <v>51200000</v>
      </c>
      <c r="AA27" s="18" t="s">
        <v>78</v>
      </c>
      <c r="AB27" s="13" t="s">
        <v>1693</v>
      </c>
      <c r="AC27" s="19" t="s">
        <v>1694</v>
      </c>
      <c r="AD27" s="20" t="s">
        <v>104</v>
      </c>
      <c r="AE27" s="19"/>
      <c r="AF27" s="21"/>
      <c r="AG27" s="22" t="str">
        <f t="shared" si="5"/>
        <v>TRUE</v>
      </c>
      <c r="AH27" s="23" t="str">
        <f t="shared" si="6"/>
        <v>تهران بلوار قیطریه، کوچه شب افروز، پلاک ۷، واحد ۳ شرقی، طبقه سوم  - فرشاد صدیقی 09121432764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20</v>
      </c>
      <c r="H28" s="10">
        <v>272958433452</v>
      </c>
      <c r="I28" s="9" t="s">
        <v>1666</v>
      </c>
      <c r="J28" s="9"/>
      <c r="K28" s="11" t="str">
        <f t="shared" ca="1" si="0"/>
        <v/>
      </c>
      <c r="L28" s="12" t="s">
        <v>409</v>
      </c>
      <c r="M28" s="12" t="s">
        <v>1695</v>
      </c>
      <c r="N28" s="12"/>
      <c r="O28" s="9">
        <v>5518.2</v>
      </c>
      <c r="P28" s="9">
        <v>1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10000000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10000000</v>
      </c>
      <c r="Y28" s="17"/>
      <c r="Z28" s="14">
        <f t="shared" si="4"/>
        <v>10000000</v>
      </c>
      <c r="AA28" s="18" t="s">
        <v>1696</v>
      </c>
      <c r="AB28" s="13" t="s">
        <v>1697</v>
      </c>
      <c r="AC28" s="19" t="s">
        <v>1698</v>
      </c>
      <c r="AD28" s="20"/>
      <c r="AE28" s="19"/>
      <c r="AF28" s="21"/>
      <c r="AG28" s="22" t="str">
        <f t="shared" si="5"/>
        <v>TRUE</v>
      </c>
      <c r="AH28" s="23" t="str">
        <f t="shared" si="6"/>
        <v>بجنورد خیابان فردوسی، خیابان جمهوری هفده. پلاک ده. زنگ دوم(وسط)  - داود آتش بیک 09357271386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49">
        <v>21</v>
      </c>
      <c r="H29" s="161">
        <v>272980410919</v>
      </c>
      <c r="I29" s="149" t="s">
        <v>1699</v>
      </c>
      <c r="J29" s="9"/>
      <c r="K29" s="11" t="str">
        <f t="shared" ca="1" si="0"/>
        <v/>
      </c>
      <c r="L29" s="159" t="s">
        <v>182</v>
      </c>
      <c r="M29" s="159" t="s">
        <v>1701</v>
      </c>
      <c r="N29" s="159"/>
      <c r="O29" s="9">
        <v>5522.1</v>
      </c>
      <c r="P29" s="9">
        <v>1</v>
      </c>
      <c r="Q29" s="13" t="str">
        <f>VLOOKUP(O29, '[3]لیست محصولات اردیبهشت ۱۴۰۳'!B:C,2,0)</f>
        <v>تامارا | Tamara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2600000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2600000</v>
      </c>
      <c r="Y29" s="17"/>
      <c r="Z29" s="14">
        <f t="shared" si="4"/>
        <v>2600000</v>
      </c>
      <c r="AA29" s="151" t="s">
        <v>997</v>
      </c>
      <c r="AB29" s="153" t="s">
        <v>1702</v>
      </c>
      <c r="AC29" s="155" t="s">
        <v>1703</v>
      </c>
      <c r="AD29" s="157"/>
      <c r="AE29" s="19"/>
      <c r="AF29" s="21"/>
      <c r="AG29" s="22" t="str">
        <f t="shared" si="5"/>
        <v>TRUE</v>
      </c>
      <c r="AH29" s="23" t="str">
        <f t="shared" si="6"/>
        <v>قزوین شهرک کوثر، فلکه سوم، خیابان دوازده فروردین شمالی، کوچه فجر ششم، پلاک 11، ساختمان سبحان (آب و فاضلاب)، واحد شش  - سجاد عابدینی 09126826241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0"/>
      <c r="H30" s="162"/>
      <c r="I30" s="150"/>
      <c r="J30" s="9"/>
      <c r="K30" s="11" t="str">
        <f t="shared" ca="1" si="0"/>
        <v/>
      </c>
      <c r="L30" s="160"/>
      <c r="M30" s="160"/>
      <c r="N30" s="160"/>
      <c r="O30" s="9">
        <v>3326.1</v>
      </c>
      <c r="P30" s="9">
        <v>1</v>
      </c>
      <c r="Q30" s="13" t="str">
        <f>VLOOKUP(O30, '[3]لیست محصولات اردیبهشت ۱۴۰۳'!B:C,2,0)</f>
        <v>میاگروس | Milagros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3750000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3750000</v>
      </c>
      <c r="Y30" s="17"/>
      <c r="Z30" s="14">
        <f t="shared" si="4"/>
        <v>3750000</v>
      </c>
      <c r="AA30" s="152"/>
      <c r="AB30" s="154"/>
      <c r="AC30" s="156"/>
      <c r="AD30" s="158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23</v>
      </c>
      <c r="H31" s="10">
        <v>272983359570</v>
      </c>
      <c r="I31" s="9" t="s">
        <v>1699</v>
      </c>
      <c r="J31" s="9"/>
      <c r="K31" s="11" t="str">
        <f t="shared" ca="1" si="0"/>
        <v/>
      </c>
      <c r="L31" s="12" t="s">
        <v>1704</v>
      </c>
      <c r="M31" s="12" t="s">
        <v>1705</v>
      </c>
      <c r="N31" s="12"/>
      <c r="O31" s="9">
        <v>5518.2</v>
      </c>
      <c r="P31" s="9">
        <v>1</v>
      </c>
      <c r="Q31" s="13" t="str">
        <f>VLOOKUP(O31, '[3]لیست محصولات اردیبهشت ۱۴۰۳'!B:C,2,0)</f>
        <v>هوآنکایو | Peru Huancayo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10000000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10000000</v>
      </c>
      <c r="Y31" s="17"/>
      <c r="Z31" s="14">
        <f t="shared" si="4"/>
        <v>10000000</v>
      </c>
      <c r="AA31" s="18" t="s">
        <v>322</v>
      </c>
      <c r="AB31" s="13" t="s">
        <v>1706</v>
      </c>
      <c r="AC31" s="19" t="s">
        <v>1707</v>
      </c>
      <c r="AD31" s="20"/>
      <c r="AE31" s="19"/>
      <c r="AF31" s="21"/>
      <c r="AG31" s="22" t="str">
        <f t="shared" si="5"/>
        <v>TRUE</v>
      </c>
      <c r="AH31" s="23" t="str">
        <f t="shared" si="6"/>
        <v>مشهد پیروزی ۴۹. دست چپ‌پلاک ۱۰ طبقه ۳  - عباس کدوغنی ثانی 09023337027</v>
      </c>
    </row>
    <row r="32" spans="1:34" ht="22.35" customHeight="1">
      <c r="A32" s="7"/>
      <c r="B32" s="7"/>
      <c r="C32" s="7"/>
      <c r="D32" s="7"/>
      <c r="E32" s="7"/>
      <c r="F32" s="8"/>
      <c r="G32" s="149">
        <v>24</v>
      </c>
      <c r="H32" s="161">
        <v>272989323606</v>
      </c>
      <c r="I32" s="149" t="s">
        <v>1699</v>
      </c>
      <c r="J32" s="9"/>
      <c r="K32" s="11" t="str">
        <f t="shared" ca="1" si="0"/>
        <v/>
      </c>
      <c r="L32" s="159" t="s">
        <v>1708</v>
      </c>
      <c r="M32" s="159" t="s">
        <v>1709</v>
      </c>
      <c r="N32" s="159"/>
      <c r="O32" s="9">
        <v>1129.0999999999999</v>
      </c>
      <c r="P32" s="9">
        <v>1</v>
      </c>
      <c r="Q32" s="13" t="str">
        <f>VLOOKUP(O32, '[3]لیست محصولات اردیبهشت ۱۴۰۳'!B:C,2,0)</f>
        <v>جانسون | Janson</v>
      </c>
      <c r="R32" s="9" t="s">
        <v>404</v>
      </c>
      <c r="S32" s="12">
        <f>VLOOKUP(O32, '[3]لیست محصولات اردیبهشت ۱۴۰۳'!B:F,5,0)</f>
        <v>80</v>
      </c>
      <c r="T32" s="14">
        <f>VLOOKUP(O32, '[3]لیست محصولات اردیبهشت ۱۴۰۳'!B:G,6,0)</f>
        <v>9900000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9900000</v>
      </c>
      <c r="Y32" s="17"/>
      <c r="Z32" s="14">
        <f t="shared" si="4"/>
        <v>9900000</v>
      </c>
      <c r="AA32" s="151" t="s">
        <v>78</v>
      </c>
      <c r="AB32" s="153" t="s">
        <v>1710</v>
      </c>
      <c r="AC32" s="155" t="s">
        <v>1711</v>
      </c>
      <c r="AD32" s="157" t="s">
        <v>104</v>
      </c>
      <c r="AE32" s="19"/>
      <c r="AF32" s="21"/>
      <c r="AG32" s="22" t="str">
        <f t="shared" si="5"/>
        <v>TRUE</v>
      </c>
      <c r="AH32" s="23" t="str">
        <f t="shared" si="6"/>
        <v>تهران كامرانيه شمالي كوچه ريحانه پلاك ٤ واحد اول غربي  - تبسم صداقت 09123174840</v>
      </c>
    </row>
    <row r="33" spans="1:34" ht="22.35" customHeight="1">
      <c r="A33" s="7"/>
      <c r="B33" s="7"/>
      <c r="C33" s="7"/>
      <c r="D33" s="7"/>
      <c r="E33" s="7"/>
      <c r="F33" s="8"/>
      <c r="G33" s="150"/>
      <c r="H33" s="162"/>
      <c r="I33" s="150"/>
      <c r="J33" s="9"/>
      <c r="K33" s="11" t="str">
        <f t="shared" ca="1" si="0"/>
        <v/>
      </c>
      <c r="L33" s="160"/>
      <c r="M33" s="160"/>
      <c r="N33" s="160"/>
      <c r="O33" s="9">
        <v>1130.0999999999999</v>
      </c>
      <c r="P33" s="9">
        <v>1</v>
      </c>
      <c r="Q33" s="13" t="str">
        <f>VLOOKUP(O33, '[3]لیست محصولات اردیبهشت ۱۴۰۳'!B:C,2,0)</f>
        <v>الیدا پلانو | Elida Plano</v>
      </c>
      <c r="R33" s="9" t="s">
        <v>404</v>
      </c>
      <c r="S33" s="12">
        <f>VLOOKUP(O33, '[3]لیست محصولات اردیبهشت ۱۴۰۳'!B:F,5,0)</f>
        <v>80</v>
      </c>
      <c r="T33" s="14">
        <f>VLOOKUP(O33, '[3]لیست محصولات اردیبهشت ۱۴۰۳'!B:G,6,0)</f>
        <v>13100000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13100000</v>
      </c>
      <c r="Y33" s="17"/>
      <c r="Z33" s="14">
        <f t="shared" si="4"/>
        <v>13100000</v>
      </c>
      <c r="AA33" s="152"/>
      <c r="AB33" s="154"/>
      <c r="AC33" s="156"/>
      <c r="AD33" s="158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25</v>
      </c>
      <c r="H34" s="10">
        <v>272990923656</v>
      </c>
      <c r="I34" s="9" t="s">
        <v>1699</v>
      </c>
      <c r="J34" s="9"/>
      <c r="K34" s="11" t="str">
        <f t="shared" ca="1" si="0"/>
        <v/>
      </c>
      <c r="L34" s="12" t="s">
        <v>664</v>
      </c>
      <c r="M34" s="12" t="s">
        <v>183</v>
      </c>
      <c r="N34" s="12"/>
      <c r="O34" s="9">
        <v>5501.2</v>
      </c>
      <c r="P34" s="9">
        <v>1</v>
      </c>
      <c r="Q34" s="13" t="str">
        <f>VLOOKUP(O34, '[3]لیست محصولات اردیبهشت ۱۴۰۳'!B:C,2,0)</f>
        <v>ورتکس | Vortex</v>
      </c>
      <c r="R34" s="9" t="s">
        <v>113</v>
      </c>
      <c r="S34" s="12">
        <f>VLOOKUP(O34, '[3]لیست محصولات اردیبهشت ۱۴۰۳'!B:F,5,0)</f>
        <v>750</v>
      </c>
      <c r="T34" s="14">
        <f>VLOOKUP(O34, '[3]لیست محصولات اردیبهشت ۱۴۰۳'!B:G,6,0)</f>
        <v>9900000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9900000</v>
      </c>
      <c r="Y34" s="17"/>
      <c r="Z34" s="14">
        <f t="shared" si="4"/>
        <v>9900000</v>
      </c>
      <c r="AA34" s="18" t="s">
        <v>78</v>
      </c>
      <c r="AB34" s="13" t="s">
        <v>1712</v>
      </c>
      <c r="AC34" s="19" t="s">
        <v>1713</v>
      </c>
      <c r="AD34" s="20" t="s">
        <v>104</v>
      </c>
      <c r="AE34" s="19"/>
      <c r="AF34" s="21"/>
      <c r="AG34" s="22" t="str">
        <f t="shared" si="5"/>
        <v>TRUE</v>
      </c>
      <c r="AH34" s="23" t="str">
        <f t="shared" si="6"/>
        <v>تهران میدان پونک، بلوار سیمون بولیوار، خیابان فکوری، کوچه هفتم شرقی  - هومن احمدی 09395509091</v>
      </c>
    </row>
    <row r="35" spans="1:34" ht="22.35" customHeight="1">
      <c r="A35" s="7"/>
      <c r="B35" s="7"/>
      <c r="C35" s="7"/>
      <c r="D35" s="7"/>
      <c r="E35" s="7"/>
      <c r="F35" s="8"/>
      <c r="G35" s="149">
        <v>26</v>
      </c>
      <c r="H35" s="161">
        <v>272991666930</v>
      </c>
      <c r="I35" s="149" t="s">
        <v>1699</v>
      </c>
      <c r="J35" s="9"/>
      <c r="K35" s="11" t="str">
        <f t="shared" ca="1" si="0"/>
        <v/>
      </c>
      <c r="L35" s="159" t="s">
        <v>1714</v>
      </c>
      <c r="M35" s="159" t="s">
        <v>129</v>
      </c>
      <c r="N35" s="159"/>
      <c r="O35" s="9">
        <v>3326.1</v>
      </c>
      <c r="P35" s="9">
        <v>1</v>
      </c>
      <c r="Q35" s="13" t="str">
        <f>VLOOKUP(O35, '[3]لیست محصولات اردیبهشت ۱۴۰۳'!B:C,2,0)</f>
        <v>میاگروس | Milagros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3750000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3750000</v>
      </c>
      <c r="Y35" s="17"/>
      <c r="Z35" s="14">
        <f t="shared" si="4"/>
        <v>3750000</v>
      </c>
      <c r="AA35" s="151" t="s">
        <v>78</v>
      </c>
      <c r="AB35" s="153" t="s">
        <v>1715</v>
      </c>
      <c r="AC35" s="155" t="s">
        <v>1716</v>
      </c>
      <c r="AD35" s="157" t="s">
        <v>104</v>
      </c>
      <c r="AE35" s="19"/>
      <c r="AF35" s="21"/>
      <c r="AG35" s="22" t="str">
        <f t="shared" si="5"/>
        <v>TRUE</v>
      </c>
      <c r="AH35" s="23" t="str">
        <f t="shared" si="6"/>
        <v>تهران خ فردوسی جنوبی، روبروی کوچه برلن، ادارات مرکزی بانک ملی  - کمال موسوی 09193481235</v>
      </c>
    </row>
    <row r="36" spans="1:34" ht="22.35" customHeight="1">
      <c r="A36" s="7"/>
      <c r="B36" s="7"/>
      <c r="C36" s="7"/>
      <c r="D36" s="7"/>
      <c r="E36" s="7"/>
      <c r="F36" s="8"/>
      <c r="G36" s="150"/>
      <c r="H36" s="162"/>
      <c r="I36" s="150"/>
      <c r="J36" s="9"/>
      <c r="K36" s="11" t="str">
        <f t="shared" ca="1" si="0"/>
        <v/>
      </c>
      <c r="L36" s="160"/>
      <c r="M36" s="160"/>
      <c r="N36" s="160"/>
      <c r="O36" s="9">
        <v>3325.1</v>
      </c>
      <c r="P36" s="9">
        <v>1</v>
      </c>
      <c r="Q36" s="13" t="str">
        <f>VLOOKUP(O36, '[3]لیست محصولات اردیبهشت ۱۴۰۳'!B:C,2,0)</f>
        <v>راتناگری | Ratnagiri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4250000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4250000</v>
      </c>
      <c r="Y36" s="17"/>
      <c r="Z36" s="14">
        <f t="shared" si="4"/>
        <v>4250000</v>
      </c>
      <c r="AA36" s="152"/>
      <c r="AB36" s="154"/>
      <c r="AC36" s="156"/>
      <c r="AD36" s="158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>
        <v>27</v>
      </c>
      <c r="H37" s="10">
        <v>272994485562</v>
      </c>
      <c r="I37" s="9" t="s">
        <v>1699</v>
      </c>
      <c r="J37" s="9"/>
      <c r="K37" s="11" t="str">
        <f t="shared" ca="1" si="0"/>
        <v/>
      </c>
      <c r="L37" s="12" t="s">
        <v>583</v>
      </c>
      <c r="M37" s="12" t="s">
        <v>584</v>
      </c>
      <c r="N37" s="12" t="s">
        <v>585</v>
      </c>
      <c r="O37" s="9">
        <v>5501.3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8" t="s">
        <v>249</v>
      </c>
      <c r="AB37" s="13" t="s">
        <v>586</v>
      </c>
      <c r="AC37" s="19" t="s">
        <v>587</v>
      </c>
      <c r="AD37" s="20"/>
      <c r="AE37" s="19"/>
      <c r="AF37" s="21"/>
      <c r="AG37" s="22" t="str">
        <f t="shared" si="5"/>
        <v>TRUE</v>
      </c>
      <c r="AH37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38" spans="1:34" ht="22.35" customHeight="1">
      <c r="A38" s="7"/>
      <c r="B38" s="7"/>
      <c r="C38" s="7"/>
      <c r="D38" s="7"/>
      <c r="E38" s="7"/>
      <c r="F38" s="8"/>
      <c r="G38" s="9">
        <v>28</v>
      </c>
      <c r="H38" s="10">
        <v>272997718563</v>
      </c>
      <c r="I38" s="9" t="s">
        <v>1699</v>
      </c>
      <c r="J38" s="9"/>
      <c r="K38" s="11" t="str">
        <f t="shared" ca="1" si="0"/>
        <v/>
      </c>
      <c r="L38" s="12" t="s">
        <v>343</v>
      </c>
      <c r="M38" s="12" t="s">
        <v>1717</v>
      </c>
      <c r="N38" s="12" t="s">
        <v>1718</v>
      </c>
      <c r="O38" s="9">
        <v>5501.1</v>
      </c>
      <c r="P38" s="9">
        <v>1</v>
      </c>
      <c r="Q38" s="13" t="str">
        <f>VLOOKUP(O38, '[3]لیست محصولات اردیبهشت ۱۴۰۳'!B:C,2,0)</f>
        <v>ورتکس | Vortex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2100000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2100000</v>
      </c>
      <c r="Y38" s="17"/>
      <c r="Z38" s="14">
        <f t="shared" si="4"/>
        <v>2100000</v>
      </c>
      <c r="AA38" s="18" t="s">
        <v>78</v>
      </c>
      <c r="AB38" s="13" t="s">
        <v>1719</v>
      </c>
      <c r="AC38" s="19" t="s">
        <v>1720</v>
      </c>
      <c r="AD38" s="20" t="s">
        <v>104</v>
      </c>
      <c r="AE38" s="68" t="s">
        <v>1721</v>
      </c>
      <c r="AF38" s="21"/>
      <c r="AG38" s="22" t="str">
        <f t="shared" si="5"/>
        <v>TRUE</v>
      </c>
      <c r="AH38" s="23" t="str">
        <f t="shared" si="6"/>
        <v>تهران حکیمیه خیابان اتحاد خیابان پنجم شیدایی نبش هشتم جنوبی پلاک 48 بامداد برشته کاران - امیر دعاگو 09190221489</v>
      </c>
    </row>
    <row r="39" spans="1:34" ht="22.35" customHeight="1">
      <c r="A39" s="7"/>
      <c r="B39" s="7"/>
      <c r="C39" s="7"/>
      <c r="D39" s="7"/>
      <c r="E39" s="7"/>
      <c r="F39" s="8"/>
      <c r="G39" s="66">
        <v>29</v>
      </c>
      <c r="H39" s="67" t="s">
        <v>374</v>
      </c>
      <c r="I39" s="66" t="s">
        <v>1699</v>
      </c>
      <c r="J39" s="9"/>
      <c r="K39" s="11" t="str">
        <f t="shared" ca="1" si="0"/>
        <v/>
      </c>
      <c r="L39" s="12"/>
      <c r="M39" s="12" t="s">
        <v>448</v>
      </c>
      <c r="N39" s="12" t="s">
        <v>1722</v>
      </c>
      <c r="O39" s="9">
        <v>5518.3</v>
      </c>
      <c r="P39" s="9">
        <v>2</v>
      </c>
      <c r="Q39" s="13" t="str">
        <f>VLOOKUP(O39, '[3]لیست محصولات اردیبهشت ۱۴۰۳'!B:C,2,0)</f>
        <v>هوآنکایو | Peru Huancayo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51600000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103200000</v>
      </c>
      <c r="Y39" s="17"/>
      <c r="Z39" s="14">
        <f t="shared" si="4"/>
        <v>103200000</v>
      </c>
      <c r="AA39" s="18" t="s">
        <v>322</v>
      </c>
      <c r="AB39" s="13" t="s">
        <v>1723</v>
      </c>
      <c r="AC39" s="19" t="s">
        <v>451</v>
      </c>
      <c r="AD39" s="20"/>
      <c r="AE39" s="19"/>
      <c r="AF39" s="21"/>
      <c r="AG39" s="22" t="str">
        <f t="shared" si="5"/>
        <v>TRUE</v>
      </c>
      <c r="AH39" s="23" t="str">
        <f t="shared" si="6"/>
        <v>مشهد بلوار صارمی- بین میدان هفت تیر و حافظ - نبش صارمی کافه بری -  تقی زاده 09035108568</v>
      </c>
    </row>
    <row r="40" spans="1:34" ht="22.35" customHeight="1">
      <c r="A40" s="7"/>
      <c r="B40" s="7"/>
      <c r="C40" s="7"/>
      <c r="D40" s="7"/>
      <c r="E40" s="7"/>
      <c r="F40" s="8"/>
      <c r="G40" s="167">
        <v>30</v>
      </c>
      <c r="H40" s="169"/>
      <c r="I40" s="167" t="s">
        <v>1699</v>
      </c>
      <c r="J40" s="9"/>
      <c r="K40" s="11" t="str">
        <f t="shared" ca="1" si="0"/>
        <v/>
      </c>
      <c r="L40" s="159" t="s">
        <v>233</v>
      </c>
      <c r="M40" s="159" t="s">
        <v>234</v>
      </c>
      <c r="N40" s="159" t="s">
        <v>235</v>
      </c>
      <c r="O40" s="9">
        <v>5518.3</v>
      </c>
      <c r="P40" s="9">
        <v>5</v>
      </c>
      <c r="Q40" s="13" t="str">
        <f>VLOOKUP(O40, '[3]لیست محصولات اردیبهشت ۱۴۰۳'!B:C,2,0)</f>
        <v>هوآنکایو | Peru Huancayo</v>
      </c>
      <c r="R40" s="9"/>
      <c r="S40" s="12">
        <f>VLOOKUP(O40, '[3]لیست محصولات اردیبهشت ۱۴۰۳'!B:F,5,0)</f>
        <v>4000</v>
      </c>
      <c r="T40" s="14">
        <f>VLOOKUP(O40, '[3]لیست محصولات اردیبهشت ۱۴۰۳'!B:G,6,0)</f>
        <v>51600000</v>
      </c>
      <c r="U40" s="15"/>
      <c r="V40" s="16">
        <f t="shared" si="1"/>
        <v>0</v>
      </c>
      <c r="W40" s="12">
        <f t="shared" si="2"/>
        <v>5</v>
      </c>
      <c r="X40" s="14">
        <f t="shared" si="3"/>
        <v>258000000</v>
      </c>
      <c r="Y40" s="17"/>
      <c r="Z40" s="14">
        <f t="shared" si="4"/>
        <v>258000000</v>
      </c>
      <c r="AA40" s="151" t="s">
        <v>78</v>
      </c>
      <c r="AB40" s="153" t="s">
        <v>1724</v>
      </c>
      <c r="AC40" s="155" t="s">
        <v>236</v>
      </c>
      <c r="AD40" s="157"/>
      <c r="AE40" s="19"/>
      <c r="AF40" s="21"/>
      <c r="AG40" s="22" t="str">
        <f t="shared" si="5"/>
        <v>TRUE</v>
      </c>
      <c r="AH40" s="23" t="str">
        <f t="shared" si="6"/>
        <v>تهران نياوران،خيابان عمار،نرسيده به سه راه ياسر، پلاك ۲۴ کافه بیکری رولن - محمدحسن شمیرانی 09126221305</v>
      </c>
    </row>
    <row r="41" spans="1:34" ht="22.35" customHeight="1">
      <c r="A41" s="7"/>
      <c r="B41" s="7"/>
      <c r="C41" s="7"/>
      <c r="D41" s="7"/>
      <c r="E41" s="7"/>
      <c r="F41" s="8"/>
      <c r="G41" s="168"/>
      <c r="H41" s="170"/>
      <c r="I41" s="168"/>
      <c r="J41" s="9"/>
      <c r="K41" s="11" t="str">
        <f t="shared" ca="1" si="0"/>
        <v/>
      </c>
      <c r="L41" s="160"/>
      <c r="M41" s="160"/>
      <c r="N41" s="160"/>
      <c r="O41" s="9">
        <v>3326.1</v>
      </c>
      <c r="P41" s="9">
        <v>1</v>
      </c>
      <c r="Q41" s="13" t="str">
        <f>VLOOKUP(O41, '[3]لیست محصولات اردیبهشت ۱۴۰۳'!B:C,2,0)</f>
        <v>میاگروس | Milagros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3750000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3750000</v>
      </c>
      <c r="Y41" s="17"/>
      <c r="Z41" s="14">
        <f t="shared" si="4"/>
        <v>3750000</v>
      </c>
      <c r="AA41" s="152"/>
      <c r="AB41" s="154"/>
      <c r="AC41" s="156"/>
      <c r="AD41" s="158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31</v>
      </c>
      <c r="H42" s="10">
        <v>273006037387</v>
      </c>
      <c r="I42" s="9" t="s">
        <v>1699</v>
      </c>
      <c r="J42" s="9"/>
      <c r="K42" s="11" t="str">
        <f t="shared" ca="1" si="0"/>
        <v/>
      </c>
      <c r="L42" s="12" t="s">
        <v>812</v>
      </c>
      <c r="M42" s="12" t="s">
        <v>1725</v>
      </c>
      <c r="N42" s="12"/>
      <c r="O42" s="9">
        <v>3326.2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750</v>
      </c>
      <c r="T42" s="14">
        <f>VLOOKUP(O42, '[3]لیست محصولات اردیبهشت ۱۴۰۳'!B:G,6,0)</f>
        <v>18150000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18150000</v>
      </c>
      <c r="Y42" s="17"/>
      <c r="Z42" s="14">
        <f t="shared" si="4"/>
        <v>18150000</v>
      </c>
      <c r="AA42" s="18" t="s">
        <v>322</v>
      </c>
      <c r="AB42" s="13" t="s">
        <v>1726</v>
      </c>
      <c r="AC42" s="19" t="s">
        <v>1727</v>
      </c>
      <c r="AD42" s="20"/>
      <c r="AE42" s="19"/>
      <c r="AF42" s="21"/>
      <c r="AG42" s="22" t="str">
        <f t="shared" si="5"/>
        <v>TRUE</v>
      </c>
      <c r="AH42" s="23" t="str">
        <f t="shared" si="6"/>
        <v>مشهد بلوار قرنی -بین قرنی ۱۲ و ۱۴-فروشگاه آسیا  - ایمان فروتن 09120322492</v>
      </c>
    </row>
    <row r="43" spans="1:34" ht="22.35" customHeight="1">
      <c r="A43" s="7"/>
      <c r="B43" s="7"/>
      <c r="C43" s="7"/>
      <c r="D43" s="7"/>
      <c r="E43" s="7"/>
      <c r="F43" s="8"/>
      <c r="G43" s="9">
        <v>32</v>
      </c>
      <c r="H43" s="10">
        <v>53478736301</v>
      </c>
      <c r="I43" s="9" t="s">
        <v>1699</v>
      </c>
      <c r="J43" s="9"/>
      <c r="K43" s="11" t="str">
        <f t="shared" ca="1" si="0"/>
        <v/>
      </c>
      <c r="L43" s="12" t="s">
        <v>139</v>
      </c>
      <c r="M43" s="12" t="s">
        <v>212</v>
      </c>
      <c r="N43" s="12" t="s">
        <v>213</v>
      </c>
      <c r="O43" s="9">
        <v>5518.3</v>
      </c>
      <c r="P43" s="9">
        <v>2</v>
      </c>
      <c r="Q43" s="13" t="str">
        <f>VLOOKUP(O43, '[3]لیست محصولات اردیبهشت ۱۴۰۳'!B:C,2,0)</f>
        <v>هوآنکایو | Peru Huancayo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51600000</v>
      </c>
      <c r="U43" s="15"/>
      <c r="V43" s="16">
        <f t="shared" si="1"/>
        <v>0</v>
      </c>
      <c r="W43" s="12">
        <f t="shared" si="2"/>
        <v>2</v>
      </c>
      <c r="X43" s="14">
        <f t="shared" si="3"/>
        <v>103200000</v>
      </c>
      <c r="Y43" s="17"/>
      <c r="Z43" s="14">
        <f t="shared" si="4"/>
        <v>103200000</v>
      </c>
      <c r="AA43" s="244" t="s">
        <v>1728</v>
      </c>
      <c r="AB43" s="245"/>
      <c r="AC43" s="245"/>
      <c r="AD43" s="245"/>
      <c r="AE43" s="245"/>
      <c r="AF43" s="246"/>
      <c r="AG43" s="22" t="str">
        <f t="shared" si="5"/>
        <v>TRUE</v>
      </c>
      <c r="AH43" s="23" t="str">
        <f t="shared" si="6"/>
        <v xml:space="preserve">ادامه سفارش کافه قهومون  کافه قهومون - محمدرضا غلامی شه بندی </v>
      </c>
    </row>
    <row r="44" spans="1:34" ht="22.35" customHeight="1">
      <c r="A44" s="7"/>
      <c r="B44" s="7"/>
      <c r="C44" s="7"/>
      <c r="D44" s="7"/>
      <c r="E44" s="7"/>
      <c r="F44" s="8"/>
      <c r="G44" s="9">
        <v>33</v>
      </c>
      <c r="H44" s="10">
        <v>53480121901</v>
      </c>
      <c r="I44" s="9" t="s">
        <v>1699</v>
      </c>
      <c r="J44" s="9"/>
      <c r="K44" s="11" t="str">
        <f t="shared" ca="1" si="0"/>
        <v/>
      </c>
      <c r="L44" s="12" t="s">
        <v>160</v>
      </c>
      <c r="M44" s="12" t="s">
        <v>1729</v>
      </c>
      <c r="N44" s="12"/>
      <c r="O44" s="9">
        <v>5518.3</v>
      </c>
      <c r="P44" s="9">
        <v>1</v>
      </c>
      <c r="Q44" s="13" t="str">
        <f>VLOOKUP(O44, '[3]لیست محصولات اردیبهشت ۱۴۰۳'!B:C,2,0)</f>
        <v>هوآنکایو | Peru Huancayo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51600000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51600000</v>
      </c>
      <c r="Y44" s="17"/>
      <c r="Z44" s="14">
        <f t="shared" si="4"/>
        <v>51600000</v>
      </c>
      <c r="AA44" s="18" t="s">
        <v>1730</v>
      </c>
      <c r="AB44" s="13" t="s">
        <v>1731</v>
      </c>
      <c r="AC44" s="19" t="s">
        <v>1732</v>
      </c>
      <c r="AD44" s="20"/>
      <c r="AE44" s="19"/>
      <c r="AF44" s="21"/>
      <c r="AG44" s="22" t="str">
        <f t="shared" si="5"/>
        <v>TRUE</v>
      </c>
      <c r="AH44" s="23" t="str">
        <f t="shared" si="6"/>
        <v>داراب خیابان پیروزی پایینتر از چهارراه باغ بنفش زبانکده امید  - رسول ادب 09024140897</v>
      </c>
    </row>
    <row r="45" spans="1:34" ht="22.35" customHeight="1">
      <c r="A45" s="7"/>
      <c r="B45" s="7"/>
      <c r="C45" s="7"/>
      <c r="D45" s="7"/>
      <c r="E45" s="7"/>
      <c r="F45" s="8"/>
      <c r="G45" s="9">
        <v>34</v>
      </c>
      <c r="H45" s="10">
        <v>273017008921</v>
      </c>
      <c r="I45" s="9" t="s">
        <v>1699</v>
      </c>
      <c r="J45" s="9"/>
      <c r="K45" s="11" t="str">
        <f t="shared" ca="1" si="0"/>
        <v/>
      </c>
      <c r="L45" s="12" t="s">
        <v>1649</v>
      </c>
      <c r="M45" s="12" t="s">
        <v>1733</v>
      </c>
      <c r="N45" s="12"/>
      <c r="O45" s="9">
        <v>5511.1</v>
      </c>
      <c r="P45" s="9">
        <v>1</v>
      </c>
      <c r="Q45" s="13" t="str">
        <f>VLOOKUP(O45, '[3]لیست محصولات اردیبهشت ۱۴۰۳'!B:C,2,0)</f>
        <v>هامبلا | Hambella</v>
      </c>
      <c r="R45" s="9"/>
      <c r="S45" s="12">
        <f>VLOOKUP(O45, '[3]لیست محصولات اردیبهشت ۱۴۰۳'!B:F,5,0)</f>
        <v>150</v>
      </c>
      <c r="T45" s="14">
        <f>VLOOKUP(O45, '[3]لیست محصولات اردیبهشت ۱۴۰۳'!B:G,6,0)</f>
        <v>2800000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2800000</v>
      </c>
      <c r="Y45" s="17"/>
      <c r="Z45" s="14">
        <f t="shared" si="4"/>
        <v>2800000</v>
      </c>
      <c r="AA45" s="18" t="s">
        <v>78</v>
      </c>
      <c r="AB45" s="13" t="s">
        <v>1734</v>
      </c>
      <c r="AC45" s="19" t="s">
        <v>1735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طرشت، بلوار صالحی، تقاطع بلوار اکبری، برج فناوری شریف، طبقه 10، واحد1002  - محمدحسین عالم شناس 09127226168</v>
      </c>
    </row>
    <row r="46" spans="1:34" ht="22.35" customHeight="1">
      <c r="A46" s="7"/>
      <c r="B46" s="7"/>
      <c r="C46" s="7"/>
      <c r="D46" s="7"/>
      <c r="E46" s="7"/>
      <c r="F46" s="8"/>
      <c r="G46" s="149">
        <v>35</v>
      </c>
      <c r="H46" s="161">
        <v>53481013602</v>
      </c>
      <c r="I46" s="149" t="s">
        <v>1699</v>
      </c>
      <c r="J46" s="9"/>
      <c r="K46" s="11" t="str">
        <f t="shared" ca="1" si="0"/>
        <v/>
      </c>
      <c r="L46" s="159" t="s">
        <v>208</v>
      </c>
      <c r="M46" s="159" t="s">
        <v>460</v>
      </c>
      <c r="N46" s="159" t="s">
        <v>1736</v>
      </c>
      <c r="O46" s="9">
        <v>5501.3</v>
      </c>
      <c r="P46" s="9">
        <v>1</v>
      </c>
      <c r="Q46" s="13" t="str">
        <f>VLOOKUP(O46, '[3]لیست محصولات اردیبهشت ۱۴۰۳'!B:C,2,0)</f>
        <v>ورتکس | Vortex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51200000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51200000</v>
      </c>
      <c r="Y46" s="17"/>
      <c r="Z46" s="14">
        <f t="shared" si="4"/>
        <v>51200000</v>
      </c>
      <c r="AA46" s="151" t="s">
        <v>1635</v>
      </c>
      <c r="AB46" s="153" t="s">
        <v>1737</v>
      </c>
      <c r="AC46" s="155" t="s">
        <v>462</v>
      </c>
      <c r="AD46" s="157"/>
      <c r="AE46" s="19"/>
      <c r="AF46" s="21"/>
      <c r="AG46" s="22" t="str">
        <f t="shared" si="5"/>
        <v>TRUE</v>
      </c>
      <c r="AH46" s="23" t="str">
        <f t="shared" si="6"/>
        <v>لواسان میدان نارون، ابتدای جاده افجه رستوران شاندیز صفدری - احمد صفدری 09155055425</v>
      </c>
    </row>
    <row r="47" spans="1:34" ht="22.35" customHeight="1">
      <c r="A47" s="7"/>
      <c r="B47" s="7"/>
      <c r="C47" s="7"/>
      <c r="D47" s="7"/>
      <c r="E47" s="7"/>
      <c r="F47" s="8"/>
      <c r="G47" s="150"/>
      <c r="H47" s="162"/>
      <c r="I47" s="150"/>
      <c r="J47" s="9"/>
      <c r="K47" s="11" t="str">
        <f t="shared" ca="1" si="0"/>
        <v/>
      </c>
      <c r="L47" s="160"/>
      <c r="M47" s="160"/>
      <c r="N47" s="160"/>
      <c r="O47" s="9">
        <v>5518.3</v>
      </c>
      <c r="P47" s="9">
        <v>1</v>
      </c>
      <c r="Q47" s="13" t="str">
        <f>VLOOKUP(O47, '[3]لیست محصولات اردیبهشت ۱۴۰۳'!B:C,2,0)</f>
        <v>هوآنکایو | Peru Huancayo</v>
      </c>
      <c r="R47" s="9"/>
      <c r="S47" s="12">
        <f>VLOOKUP(O47, '[3]لیست محصولات اردیبهشت ۱۴۰۳'!B:F,5,0)</f>
        <v>4000</v>
      </c>
      <c r="T47" s="14">
        <f>VLOOKUP(O47, '[3]لیست محصولات اردیبهشت ۱۴۰۳'!B:G,6,0)</f>
        <v>51600000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51600000</v>
      </c>
      <c r="Y47" s="17"/>
      <c r="Z47" s="14">
        <f t="shared" si="4"/>
        <v>51600000</v>
      </c>
      <c r="AA47" s="152"/>
      <c r="AB47" s="154"/>
      <c r="AC47" s="156"/>
      <c r="AD47" s="158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>
        <v>36</v>
      </c>
      <c r="H48" s="10">
        <v>273021490736</v>
      </c>
      <c r="I48" s="9" t="s">
        <v>1699</v>
      </c>
      <c r="J48" s="9"/>
      <c r="K48" s="11" t="str">
        <f t="shared" ca="1" si="0"/>
        <v/>
      </c>
      <c r="L48" s="12" t="s">
        <v>1738</v>
      </c>
      <c r="M48" s="12" t="s">
        <v>825</v>
      </c>
      <c r="N48" s="12"/>
      <c r="O48" s="9">
        <v>3326.1</v>
      </c>
      <c r="P48" s="9">
        <v>1</v>
      </c>
      <c r="Q48" s="13" t="str">
        <f>VLOOKUP(O48, '[3]لیست محصولات اردیبهشت ۱۴۰۳'!B:C,2,0)</f>
        <v>میاگروس | Milagros</v>
      </c>
      <c r="R48" s="9" t="s">
        <v>113</v>
      </c>
      <c r="S48" s="12">
        <f>VLOOKUP(O48, '[3]لیست محصولات اردیبهشت ۱۴۰۳'!B:F,5,0)</f>
        <v>150</v>
      </c>
      <c r="T48" s="14">
        <f>VLOOKUP(O48, '[3]لیست محصولات اردیبهشت ۱۴۰۳'!B:G,6,0)</f>
        <v>3750000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3750000</v>
      </c>
      <c r="Y48" s="17"/>
      <c r="Z48" s="14">
        <f t="shared" si="4"/>
        <v>3750000</v>
      </c>
      <c r="AA48" s="18" t="s">
        <v>1739</v>
      </c>
      <c r="AB48" s="13" t="s">
        <v>1740</v>
      </c>
      <c r="AC48" s="19" t="s">
        <v>1741</v>
      </c>
      <c r="AD48" s="20"/>
      <c r="AE48" s="19"/>
      <c r="AF48" s="21"/>
      <c r="AG48" s="22" t="str">
        <f t="shared" si="5"/>
        <v>TRUE</v>
      </c>
      <c r="AH48" s="23" t="str">
        <f t="shared" si="6"/>
        <v>کرج  گوهردشت ، بلوار انقلاب ، خیابان ۱۴ شرقی ، پلاک ۱۶ ، ساختمان البرز ۲۵ ، واحد ۶  - آریان راد 09906858191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96">
        <v>37</v>
      </c>
      <c r="H49" s="208" t="s">
        <v>1742</v>
      </c>
      <c r="I49" s="196" t="s">
        <v>1699</v>
      </c>
      <c r="J49" s="93"/>
      <c r="K49" s="94" t="str">
        <f t="shared" ca="1" si="0"/>
        <v/>
      </c>
      <c r="L49" s="243" t="s">
        <v>802</v>
      </c>
      <c r="M49" s="243" t="s">
        <v>291</v>
      </c>
      <c r="N49" s="208" t="s">
        <v>1750</v>
      </c>
      <c r="O49" s="93">
        <v>5511.22</v>
      </c>
      <c r="P49" s="93">
        <v>3</v>
      </c>
      <c r="Q49" s="103" t="str">
        <f>VLOOKUP(O49, '[3]لیست محصولات اردیبهشت ۱۴۰۳'!B:C,2,0)</f>
        <v>هامبلا(رست دمی) | Hambella( Filter Roast)</v>
      </c>
      <c r="R49" s="93"/>
      <c r="S49" s="96">
        <f>VLOOKUP(O49, '[3]لیست محصولات اردیبهشت ۱۴۰۳'!B:F,5,0)</f>
        <v>750</v>
      </c>
      <c r="T49" s="97">
        <f>VLOOKUP(O49, '[3]لیست محصولات اردیبهشت ۱۴۰۳'!B:G,6,0)</f>
        <v>13350000</v>
      </c>
      <c r="U49" s="98"/>
      <c r="V49" s="99">
        <f t="shared" si="1"/>
        <v>0</v>
      </c>
      <c r="W49" s="96">
        <f t="shared" si="2"/>
        <v>3</v>
      </c>
      <c r="X49" s="97">
        <f t="shared" si="3"/>
        <v>40050000</v>
      </c>
      <c r="Y49" s="100"/>
      <c r="Z49" s="97">
        <f t="shared" si="4"/>
        <v>40050000</v>
      </c>
      <c r="AA49" s="205" t="s">
        <v>803</v>
      </c>
      <c r="AB49" s="202" t="s">
        <v>1748</v>
      </c>
      <c r="AC49" s="199" t="s">
        <v>805</v>
      </c>
      <c r="AD49" s="196"/>
      <c r="AE49" s="220" t="s">
        <v>1749</v>
      </c>
      <c r="AF49" s="102"/>
      <c r="AG49" s="22" t="str">
        <f t="shared" si="5"/>
        <v>TRUE</v>
      </c>
      <c r="AH49" s="23" t="str">
        <f t="shared" si="6"/>
        <v>یزد انتهای پاسداران ،‌میدان سفیر امید، مجتمع آسمان *ایونت طلوع* - امیرعلی نوری 09100871757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97"/>
      <c r="H50" s="209"/>
      <c r="I50" s="197"/>
      <c r="J50" s="93"/>
      <c r="K50" s="94" t="str">
        <f t="shared" ca="1" si="0"/>
        <v/>
      </c>
      <c r="L50" s="243"/>
      <c r="M50" s="243"/>
      <c r="N50" s="209"/>
      <c r="O50" s="93">
        <v>5522.2</v>
      </c>
      <c r="P50" s="93">
        <v>3</v>
      </c>
      <c r="Q50" s="95" t="str">
        <f>VLOOKUP(O50, '[3]لیست محصولات اردیبهشت ۱۴۰۳'!B:C,2,0)</f>
        <v>تامارا | Tamara</v>
      </c>
      <c r="R50" s="93"/>
      <c r="S50" s="96">
        <f>VLOOKUP(O50, '[3]لیست محصولات اردیبهشت ۱۴۰۳'!B:F,5,0)</f>
        <v>750</v>
      </c>
      <c r="T50" s="97">
        <f>VLOOKUP(O50, '[3]لیست محصولات اردیبهشت ۱۴۰۳'!B:G,6,0)</f>
        <v>12450000</v>
      </c>
      <c r="U50" s="123"/>
      <c r="V50" s="99">
        <f t="shared" si="1"/>
        <v>0</v>
      </c>
      <c r="W50" s="96">
        <f t="shared" si="2"/>
        <v>3</v>
      </c>
      <c r="X50" s="97">
        <f t="shared" si="3"/>
        <v>37350000</v>
      </c>
      <c r="Y50" s="100"/>
      <c r="Z50" s="97">
        <f t="shared" si="4"/>
        <v>37350000</v>
      </c>
      <c r="AA50" s="206"/>
      <c r="AB50" s="203"/>
      <c r="AC50" s="200"/>
      <c r="AD50" s="197"/>
      <c r="AE50" s="242"/>
      <c r="AF50" s="102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98"/>
      <c r="H51" s="210"/>
      <c r="I51" s="198"/>
      <c r="J51" s="93"/>
      <c r="K51" s="94" t="str">
        <f t="shared" ca="1" si="0"/>
        <v/>
      </c>
      <c r="L51" s="243"/>
      <c r="M51" s="243"/>
      <c r="N51" s="210"/>
      <c r="O51" s="93">
        <v>3325.2</v>
      </c>
      <c r="P51" s="93">
        <v>3</v>
      </c>
      <c r="Q51" s="95" t="str">
        <f>VLOOKUP(O51, '[3]لیست محصولات اردیبهشت ۱۴۰۳'!B:C,2,0)</f>
        <v>راتناگری | Ratnagiri</v>
      </c>
      <c r="R51" s="93"/>
      <c r="S51" s="96">
        <f>VLOOKUP(O51, '[3]لیست محصولات اردیبهشت ۱۴۰۳'!B:F,5,0)</f>
        <v>750</v>
      </c>
      <c r="T51" s="97">
        <f>VLOOKUP(O51, '[3]لیست محصولات اردیبهشت ۱۴۰۳'!B:G,6,0)</f>
        <v>20700000</v>
      </c>
      <c r="U51" s="98"/>
      <c r="V51" s="99">
        <f t="shared" si="1"/>
        <v>0</v>
      </c>
      <c r="W51" s="96">
        <f t="shared" si="2"/>
        <v>3</v>
      </c>
      <c r="X51" s="97">
        <f t="shared" si="3"/>
        <v>62100000</v>
      </c>
      <c r="Y51" s="100"/>
      <c r="Z51" s="97">
        <f t="shared" si="4"/>
        <v>62100000</v>
      </c>
      <c r="AA51" s="207"/>
      <c r="AB51" s="204"/>
      <c r="AC51" s="201"/>
      <c r="AD51" s="198"/>
      <c r="AE51" s="221"/>
      <c r="AF51" s="102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3">
        <v>38</v>
      </c>
      <c r="H52" s="124" t="s">
        <v>844</v>
      </c>
      <c r="I52" s="93" t="s">
        <v>1699</v>
      </c>
      <c r="J52" s="93"/>
      <c r="K52" s="94" t="str">
        <f t="shared" ca="1" si="0"/>
        <v/>
      </c>
      <c r="L52" s="96" t="s">
        <v>187</v>
      </c>
      <c r="M52" s="96" t="s">
        <v>1744</v>
      </c>
      <c r="N52" s="96" t="s">
        <v>1743</v>
      </c>
      <c r="O52" s="93">
        <v>5501.1</v>
      </c>
      <c r="P52" s="93">
        <v>1</v>
      </c>
      <c r="Q52" s="95" t="str">
        <f>VLOOKUP(O52, '[3]لیست محصولات اردیبهشت ۱۴۰۳'!B:C,2,0)</f>
        <v>ورتکس | Vortex</v>
      </c>
      <c r="R52" s="93"/>
      <c r="S52" s="96">
        <f>VLOOKUP(O52, '[3]لیست محصولات اردیبهشت ۱۴۰۳'!B:F,5,0)</f>
        <v>150</v>
      </c>
      <c r="T52" s="97">
        <f>VLOOKUP(O52, '[3]لیست محصولات اردیبهشت ۱۴۰۳'!B:G,6,0)</f>
        <v>2100000</v>
      </c>
      <c r="U52" s="98"/>
      <c r="V52" s="99">
        <f t="shared" si="1"/>
        <v>0</v>
      </c>
      <c r="W52" s="96">
        <f t="shared" si="2"/>
        <v>1</v>
      </c>
      <c r="X52" s="97">
        <f t="shared" si="3"/>
        <v>2100000</v>
      </c>
      <c r="Y52" s="100"/>
      <c r="Z52" s="97">
        <f t="shared" si="4"/>
        <v>2100000</v>
      </c>
      <c r="AA52" s="122" t="s">
        <v>249</v>
      </c>
      <c r="AB52" s="95" t="s">
        <v>1746</v>
      </c>
      <c r="AC52" s="101" t="s">
        <v>1747</v>
      </c>
      <c r="AD52" s="93"/>
      <c r="AE52" s="111" t="s">
        <v>1745</v>
      </c>
      <c r="AF52" s="102"/>
      <c r="AG52" s="22" t="str">
        <f t="shared" si="5"/>
        <v>TRUE</v>
      </c>
      <c r="AH52" s="23" t="str">
        <f t="shared" si="6"/>
        <v>اصفهان خيابان وحيد خ مارنان حدفاصل خاقاني و نظر غربي روبروي مجتمع تجاري وحيد كنار كارگزاري تامين اجتماعي کافه زنبور - علی هاشمی 09026509964</v>
      </c>
    </row>
    <row r="53" spans="1:34" ht="22.35" customHeight="1">
      <c r="A53" s="7"/>
      <c r="B53" s="7"/>
      <c r="C53" s="7"/>
      <c r="D53" s="7"/>
      <c r="E53" s="7"/>
      <c r="F53" s="8"/>
      <c r="G53" s="93">
        <v>39</v>
      </c>
      <c r="H53" s="124" t="s">
        <v>1751</v>
      </c>
      <c r="I53" s="93" t="s">
        <v>1699</v>
      </c>
      <c r="J53" s="93"/>
      <c r="K53" s="94" t="str">
        <f t="shared" ca="1" si="0"/>
        <v/>
      </c>
      <c r="L53" s="96" t="s">
        <v>472</v>
      </c>
      <c r="M53" s="96" t="s">
        <v>697</v>
      </c>
      <c r="N53" s="96"/>
      <c r="O53" s="93">
        <v>3326.3</v>
      </c>
      <c r="P53" s="93">
        <v>1</v>
      </c>
      <c r="Q53" s="95" t="str">
        <f>VLOOKUP(O53, '[3]لیست محصولات اردیبهشت ۱۴۰۳'!B:C,2,0)</f>
        <v>میاگروس | Milagros</v>
      </c>
      <c r="R53" s="93"/>
      <c r="S53" s="96">
        <f>VLOOKUP(O53, '[3]لیست محصولات اردیبهشت ۱۴۰۳'!B:F,5,0)</f>
        <v>40</v>
      </c>
      <c r="T53" s="97">
        <f>VLOOKUP(O53, '[3]لیست محصولات اردیبهشت ۱۴۰۳'!B:G,6,0)</f>
        <v>1100000</v>
      </c>
      <c r="U53" s="98"/>
      <c r="V53" s="99">
        <f t="shared" si="1"/>
        <v>0</v>
      </c>
      <c r="W53" s="96">
        <f t="shared" si="2"/>
        <v>1</v>
      </c>
      <c r="X53" s="97">
        <f t="shared" si="3"/>
        <v>1100000</v>
      </c>
      <c r="Y53" s="100"/>
      <c r="Z53" s="97">
        <f t="shared" si="4"/>
        <v>1100000</v>
      </c>
      <c r="AA53" s="122" t="s">
        <v>322</v>
      </c>
      <c r="AB53" s="95" t="s">
        <v>1752</v>
      </c>
      <c r="AC53" s="101" t="s">
        <v>1753</v>
      </c>
      <c r="AD53" s="93"/>
      <c r="AE53" s="111" t="s">
        <v>1749</v>
      </c>
      <c r="AF53" s="102"/>
      <c r="AG53" s="22" t="str">
        <f t="shared" si="5"/>
        <v>TRUE</v>
      </c>
      <c r="AH53" s="23" t="str">
        <f t="shared" si="6"/>
        <v>مشهد فرامرز عباسی 12 انتهای کوچه سمت چپ جنب مسجد/پایگاه اورژانس 115  - حسن جاهدی 09362805667</v>
      </c>
    </row>
    <row r="54" spans="1:34" ht="22.35" customHeight="1">
      <c r="A54" s="7"/>
      <c r="B54" s="7"/>
      <c r="C54" s="7"/>
      <c r="D54" s="7"/>
      <c r="E54" s="7"/>
      <c r="F54" s="8"/>
      <c r="G54" s="66">
        <v>40</v>
      </c>
      <c r="H54" s="67" t="s">
        <v>74</v>
      </c>
      <c r="I54" s="66" t="s">
        <v>1699</v>
      </c>
      <c r="J54" s="9"/>
      <c r="K54" s="11" t="str">
        <f t="shared" ca="1" si="0"/>
        <v/>
      </c>
      <c r="L54" s="12" t="s">
        <v>198</v>
      </c>
      <c r="M54" s="12" t="s">
        <v>199</v>
      </c>
      <c r="N54" s="12" t="s">
        <v>200</v>
      </c>
      <c r="O54" s="9">
        <v>5511.2</v>
      </c>
      <c r="P54" s="9">
        <v>10</v>
      </c>
      <c r="Q54" s="13" t="str">
        <f>VLOOKUP(O54, '[3]لیست محصولات اردیبهشت ۱۴۰۳'!B:C,2,0)</f>
        <v>هامبلا | Hambella</v>
      </c>
      <c r="R54" s="9"/>
      <c r="S54" s="12">
        <f>VLOOKUP(O54, '[3]لیست محصولات اردیبهشت ۱۴۰۳'!B:F,5,0)</f>
        <v>750</v>
      </c>
      <c r="T54" s="14">
        <f>VLOOKUP(O54, '[3]لیست محصولات اردیبهشت ۱۴۰۳'!B:G,6,0)</f>
        <v>13350000</v>
      </c>
      <c r="U54" s="15"/>
      <c r="V54" s="16">
        <f t="shared" si="1"/>
        <v>0</v>
      </c>
      <c r="W54" s="12">
        <f t="shared" si="2"/>
        <v>10</v>
      </c>
      <c r="X54" s="14">
        <f t="shared" si="3"/>
        <v>133500000</v>
      </c>
      <c r="Y54" s="17"/>
      <c r="Z54" s="14">
        <f t="shared" si="4"/>
        <v>133500000</v>
      </c>
      <c r="AA54" s="18" t="s">
        <v>78</v>
      </c>
      <c r="AB54" s="13" t="s">
        <v>201</v>
      </c>
      <c r="AC54" s="19" t="s">
        <v>202</v>
      </c>
      <c r="AD54" s="20"/>
      <c r="AE54" s="19"/>
      <c r="AF54" s="21"/>
      <c r="AG54" s="22" t="str">
        <f t="shared" si="5"/>
        <v>TRUE</v>
      </c>
      <c r="AH54" s="23" t="str">
        <f t="shared" si="6"/>
        <v>تهران خ فرشته نبش خ بوسنى مركز خريد ملل طبقه همكف  کافه پرا - افشین امیری 09123060890</v>
      </c>
    </row>
    <row r="55" spans="1:34" ht="22.35" customHeight="1">
      <c r="A55" s="7"/>
      <c r="B55" s="7"/>
      <c r="C55" s="7"/>
      <c r="D55" s="7"/>
      <c r="E55" s="7"/>
      <c r="F55" s="8"/>
      <c r="G55" s="9">
        <v>41</v>
      </c>
      <c r="H55" s="10">
        <v>273084084813</v>
      </c>
      <c r="I55" s="9" t="s">
        <v>1755</v>
      </c>
      <c r="J55" s="9"/>
      <c r="K55" s="11" t="str">
        <f t="shared" ca="1" si="0"/>
        <v/>
      </c>
      <c r="L55" s="12" t="s">
        <v>1756</v>
      </c>
      <c r="M55" s="12" t="s">
        <v>1757</v>
      </c>
      <c r="N55" s="12"/>
      <c r="O55" s="9">
        <v>3325.1</v>
      </c>
      <c r="P55" s="9">
        <v>1</v>
      </c>
      <c r="Q55" s="13" t="str">
        <f>VLOOKUP(O55, '[3]لیست محصولات اردیبهشت ۱۴۰۳'!B:C,2,0)</f>
        <v>راتناگری | Ratnagiri</v>
      </c>
      <c r="R55" s="9" t="s">
        <v>964</v>
      </c>
      <c r="S55" s="12">
        <f>VLOOKUP(O55, '[3]لیست محصولات اردیبهشت ۱۴۰۳'!B:F,5,0)</f>
        <v>150</v>
      </c>
      <c r="T55" s="14">
        <f>VLOOKUP(O55, '[3]لیست محصولات اردیبهشت ۱۴۰۳'!B:G,6,0)</f>
        <v>4250000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4250000</v>
      </c>
      <c r="Y55" s="17"/>
      <c r="Z55" s="14">
        <f t="shared" si="4"/>
        <v>4250000</v>
      </c>
      <c r="AA55" s="18" t="s">
        <v>78</v>
      </c>
      <c r="AB55" s="13" t="s">
        <v>1758</v>
      </c>
      <c r="AC55" s="19" t="s">
        <v>1759</v>
      </c>
      <c r="AD55" s="20" t="s">
        <v>104</v>
      </c>
      <c r="AE55" s="68" t="s">
        <v>1760</v>
      </c>
      <c r="AF55" s="21"/>
      <c r="AG55" s="22" t="str">
        <f t="shared" si="5"/>
        <v>TRUE</v>
      </c>
      <c r="AH55" s="23" t="str">
        <f t="shared" si="6"/>
        <v>تهران بهار شمالی، کوچه شکیبا، پلاک ۱۵، طبقه سوم  - شیوا خالصی 09139954295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9</v>
      </c>
      <c r="AI241" s="56">
        <f t="shared" si="19"/>
        <v>0</v>
      </c>
      <c r="AJ241" s="57">
        <f t="shared" ref="AJ241:AJ264" si="27">AH241-AI241</f>
        <v>9</v>
      </c>
      <c r="AK241" s="58">
        <f>AH241*AG241/1000</f>
        <v>6.75</v>
      </c>
      <c r="AL241" s="59">
        <f>AO241+AQ241-[2]Sheet1!$AH242</f>
        <v>0</v>
      </c>
      <c r="AM241" s="59">
        <f t="shared" si="25"/>
        <v>-9</v>
      </c>
      <c r="AN241" s="58">
        <f t="shared" si="21"/>
        <v>0</v>
      </c>
      <c r="AO241" s="59"/>
      <c r="AP241" s="58">
        <f t="shared" si="22"/>
        <v>-6.75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10</v>
      </c>
      <c r="AI252" s="56">
        <f t="shared" si="19"/>
        <v>0</v>
      </c>
      <c r="AJ252" s="57">
        <f t="shared" si="27"/>
        <v>10</v>
      </c>
      <c r="AK252" s="58">
        <f t="shared" si="28"/>
        <v>7.5</v>
      </c>
      <c r="AL252" s="59">
        <f>AO252+AQ252-[2]Sheet1!$AH253</f>
        <v>0</v>
      </c>
      <c r="AM252" s="59">
        <f t="shared" si="25"/>
        <v>-10</v>
      </c>
      <c r="AN252" s="58">
        <f t="shared" si="21"/>
        <v>0</v>
      </c>
      <c r="AO252" s="59"/>
      <c r="AP252" s="58">
        <f t="shared" si="22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3</v>
      </c>
      <c r="AI254" s="56">
        <f t="shared" si="19"/>
        <v>0</v>
      </c>
      <c r="AJ254" s="57">
        <f t="shared" si="27"/>
        <v>3</v>
      </c>
      <c r="AK254" s="58">
        <f t="shared" si="28"/>
        <v>2.25</v>
      </c>
      <c r="AL254" s="59">
        <f>AO254+AQ254-[2]Sheet1!$AH255</f>
        <v>0</v>
      </c>
      <c r="AM254" s="59">
        <f t="shared" si="25"/>
        <v>-3</v>
      </c>
      <c r="AN254" s="58">
        <f t="shared" si="21"/>
        <v>0</v>
      </c>
      <c r="AO254" s="59"/>
      <c r="AP254" s="58">
        <f t="shared" si="22"/>
        <v>-2.25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5</v>
      </c>
      <c r="AI260" s="56">
        <f t="shared" si="19"/>
        <v>0</v>
      </c>
      <c r="AJ260" s="57">
        <f t="shared" si="27"/>
        <v>5</v>
      </c>
      <c r="AK260" s="58">
        <f t="shared" si="28"/>
        <v>3.75</v>
      </c>
      <c r="AL260" s="59">
        <f>AO260+AQ260-[2]Sheet1!$AH261</f>
        <v>0</v>
      </c>
      <c r="AM260" s="59">
        <f t="shared" si="25"/>
        <v>-5</v>
      </c>
      <c r="AN260" s="58">
        <f t="shared" si="21"/>
        <v>0</v>
      </c>
      <c r="AO260" s="59"/>
      <c r="AP260" s="58">
        <f t="shared" si="22"/>
        <v>-3.75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11</v>
      </c>
      <c r="AI261" s="56">
        <f t="shared" si="19"/>
        <v>0</v>
      </c>
      <c r="AJ261" s="57">
        <f t="shared" si="27"/>
        <v>11</v>
      </c>
      <c r="AK261" s="58">
        <f t="shared" si="28"/>
        <v>44</v>
      </c>
      <c r="AL261" s="59">
        <f>AO261+AQ261-[2]Sheet1!$AH262</f>
        <v>0</v>
      </c>
      <c r="AM261" s="59">
        <f t="shared" si="25"/>
        <v>-11</v>
      </c>
      <c r="AN261" s="58">
        <f t="shared" si="21"/>
        <v>0</v>
      </c>
      <c r="AO261" s="59"/>
      <c r="AP261" s="58">
        <f t="shared" si="22"/>
        <v>-44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36">
    <mergeCell ref="A1:B1"/>
    <mergeCell ref="C1:D1"/>
    <mergeCell ref="E1:F1"/>
    <mergeCell ref="U1:V1"/>
    <mergeCell ref="N7:N8"/>
    <mergeCell ref="M7:M8"/>
    <mergeCell ref="L7:L8"/>
    <mergeCell ref="I7:I8"/>
    <mergeCell ref="H7:H8"/>
    <mergeCell ref="G7:G8"/>
    <mergeCell ref="M11:M12"/>
    <mergeCell ref="L11:L12"/>
    <mergeCell ref="I11:I12"/>
    <mergeCell ref="H11:H12"/>
    <mergeCell ref="G11:G12"/>
    <mergeCell ref="AD7:AD8"/>
    <mergeCell ref="AC7:AC8"/>
    <mergeCell ref="AB7:AB8"/>
    <mergeCell ref="AA7:AA8"/>
    <mergeCell ref="N11:N12"/>
    <mergeCell ref="AD11:AD12"/>
    <mergeCell ref="AC11:AC12"/>
    <mergeCell ref="AB11:AB12"/>
    <mergeCell ref="AA11:AA12"/>
    <mergeCell ref="G13:G14"/>
    <mergeCell ref="AD13:AD14"/>
    <mergeCell ref="AB13:AB14"/>
    <mergeCell ref="AC13:AC14"/>
    <mergeCell ref="AA13:AA14"/>
    <mergeCell ref="N13:N14"/>
    <mergeCell ref="M13:M14"/>
    <mergeCell ref="L13:L14"/>
    <mergeCell ref="I13:I14"/>
    <mergeCell ref="H13:H14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G19:G20"/>
    <mergeCell ref="AD19:AD20"/>
    <mergeCell ref="AC19:AC20"/>
    <mergeCell ref="AB19:AB20"/>
    <mergeCell ref="AA19:AA20"/>
    <mergeCell ref="N19:N20"/>
    <mergeCell ref="M19:M20"/>
    <mergeCell ref="L19:L20"/>
    <mergeCell ref="I19:I20"/>
    <mergeCell ref="H19:H20"/>
    <mergeCell ref="G21:G22"/>
    <mergeCell ref="AD21:AD22"/>
    <mergeCell ref="AC21:AC22"/>
    <mergeCell ref="AB21:AB22"/>
    <mergeCell ref="AA21:AA22"/>
    <mergeCell ref="N21:N22"/>
    <mergeCell ref="M21:M22"/>
    <mergeCell ref="L21:L22"/>
    <mergeCell ref="I21:I22"/>
    <mergeCell ref="H21:H22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9:G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35:G36"/>
    <mergeCell ref="AB35:AB36"/>
    <mergeCell ref="AA35:AA36"/>
    <mergeCell ref="AC35:AC36"/>
    <mergeCell ref="AD35:AD36"/>
    <mergeCell ref="N35:N36"/>
    <mergeCell ref="M35:M36"/>
    <mergeCell ref="L35:L36"/>
    <mergeCell ref="I35:I36"/>
    <mergeCell ref="H35:H36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I40:I41"/>
    <mergeCell ref="H40:H41"/>
    <mergeCell ref="H46:H47"/>
    <mergeCell ref="G46:G47"/>
    <mergeCell ref="AA46:AA47"/>
    <mergeCell ref="AD46:AD47"/>
    <mergeCell ref="AC46:AC47"/>
    <mergeCell ref="AB46:AB47"/>
    <mergeCell ref="AA43:AF43"/>
    <mergeCell ref="N46:N47"/>
    <mergeCell ref="M46:M47"/>
    <mergeCell ref="L46:L47"/>
    <mergeCell ref="I46:I47"/>
    <mergeCell ref="AD49:AD51"/>
    <mergeCell ref="AC49:AC51"/>
    <mergeCell ref="AB49:AB51"/>
    <mergeCell ref="AA49:AA51"/>
    <mergeCell ref="AE49:AE51"/>
    <mergeCell ref="I49:I51"/>
    <mergeCell ref="H49:H51"/>
    <mergeCell ref="G49:G51"/>
    <mergeCell ref="N49:N51"/>
    <mergeCell ref="M49:M51"/>
    <mergeCell ref="L49:L51"/>
  </mergeCells>
  <conditionalFormatting sqref="G2:J3 AD2:AD7 Z2:Z200 J4:J200 AD9:AD11 G11:I11 G13:I13 AD13 G15:I15 AD15 G17:I19 AD17:AD19 G21:I21 AD21 G23:I24 AD23:AD24 G26:I29 AD26:AD29 G31:I32 AD31:AD32 G34:I35 AD34:AD35 G37:I40 AD37:AD40 AD42 G42:I46 AD44:AD46 G48:I49 AD48:AD49 G52:I200 AD52:AD200">
    <cfRule type="expression" dxfId="91" priority="66">
      <formula>$A2</formula>
    </cfRule>
    <cfRule type="expression" dxfId="90" priority="68">
      <formula>$E2</formula>
    </cfRule>
  </conditionalFormatting>
  <conditionalFormatting sqref="K2:Z2 G2:J3 AA2:AF7 Q3:Z200 J4:J200 AA9:AF11 G11:I11 G13:I13 AA13:AF13 G15:I15 AA15:AF15 G17:I19 AA17:AF19 G21:I21 AA21:AF21 G23:I24 AA23:AF24 G26:I29 AA26:AF29 G31:I32 AA31:AF32 G34:I35 AA34:AF35 G37:I40 AA37:AF40 AA42:AF42 G42:I46 AA44:AF46 G48:I49 AA48:AF49 G52:I200 AA52:AF200 K3:P3 H4:H7 K4:K10 O4:P10 AE8:AF8 H9:H10 K11:P11 K12 O12:P12 AE12:AF12 K13:P13 K14 O14:P14 AE14:AF14 K15:P15 K16 O16:P16 AE16:AF16 K17:P19 K20 O20:P20 AE20:AF20 K21:P21 K22 O22:P22 AE22:AF22 K23:P24 K25 O25:P25 AE25:AF25 K26:P29 K30 O30:P30 AE30:AF30 K31:P32 K33 O33:P33 AE33:AF33 K34:P35 K36 O36:P36 AE36:AF36 K37:P40 K41 O41:P41 AE41:AF41 K42:P46 AA43 K47 O47:P47 AE47:AF47 K48:P48 K49:L49 O49:P51 K50:K51 AF50:AF51 K52:P200">
    <cfRule type="expression" dxfId="89" priority="67">
      <formula>$C2</formula>
    </cfRule>
  </conditionalFormatting>
  <conditionalFormatting sqref="N49">
    <cfRule type="expression" dxfId="88" priority="1">
      <formula>$A49</formula>
    </cfRule>
    <cfRule type="expression" dxfId="87" priority="2">
      <formula>$C49</formula>
    </cfRule>
    <cfRule type="expression" dxfId="86" priority="3">
      <formula>$E49</formula>
    </cfRule>
  </conditionalFormatting>
  <conditionalFormatting sqref="W2:W200">
    <cfRule type="expression" dxfId="85" priority="65">
      <formula>$AG2</formula>
    </cfRule>
  </conditionalFormatting>
  <conditionalFormatting sqref="AL203:AM203">
    <cfRule type="dataBar" priority="30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{85338F14-EB01-42E7-AABB-1DA194E6E99E}</x14:id>
        </ext>
      </extLst>
    </cfRule>
  </conditionalFormatting>
  <conditionalFormatting sqref="AL204:AM204">
    <cfRule type="dataBar" priority="29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{76E88708-AD1D-4562-8276-C7F012033534}</x14:id>
        </ext>
      </extLst>
    </cfRule>
  </conditionalFormatting>
  <conditionalFormatting sqref="AL205:AM205">
    <cfRule type="dataBar" priority="28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{A33EC6F5-91A6-4F4F-BB90-55E625D73941}</x14:id>
        </ext>
      </extLst>
    </cfRule>
  </conditionalFormatting>
  <conditionalFormatting sqref="AL206:AM206">
    <cfRule type="dataBar" priority="27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{1F2F431C-0570-424B-9AC7-4F3192D17830}</x14:id>
        </ext>
      </extLst>
    </cfRule>
  </conditionalFormatting>
  <conditionalFormatting sqref="AL207:AM207">
    <cfRule type="dataBar" priority="26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{2706D99B-EEDA-42A3-BEA2-EC9ED1EAC577}</x14:id>
        </ext>
      </extLst>
    </cfRule>
  </conditionalFormatting>
  <conditionalFormatting sqref="AL208:AM208">
    <cfRule type="dataBar" priority="25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{CAF9A8F1-DBBD-4816-854C-52789C3A4E08}</x14:id>
        </ext>
      </extLst>
    </cfRule>
  </conditionalFormatting>
  <conditionalFormatting sqref="AL209:AM209">
    <cfRule type="dataBar" priority="24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{380860C9-D87C-44E9-8F5D-4FDD8828298D}</x14:id>
        </ext>
      </extLst>
    </cfRule>
  </conditionalFormatting>
  <conditionalFormatting sqref="AL210:AM210">
    <cfRule type="dataBar" priority="23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{B62F1EAC-1EF6-4B37-864E-76C5DBA93917}</x14:id>
        </ext>
      </extLst>
    </cfRule>
  </conditionalFormatting>
  <conditionalFormatting sqref="AL211:AM211">
    <cfRule type="dataBar" priority="22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{385A6207-88C0-4EE9-BB67-CA6DF2D5608D}</x14:id>
        </ext>
      </extLst>
    </cfRule>
  </conditionalFormatting>
  <conditionalFormatting sqref="AL212:AM212">
    <cfRule type="dataBar" priority="21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{A1F50690-E363-4CA1-9CE2-69AB5FE18322}</x14:id>
        </ext>
      </extLst>
    </cfRule>
  </conditionalFormatting>
  <conditionalFormatting sqref="AL213:AM213">
    <cfRule type="dataBar" priority="20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{15CAB638-F6A7-42A8-872D-D6A36968710A}</x14:id>
        </ext>
      </extLst>
    </cfRule>
  </conditionalFormatting>
  <conditionalFormatting sqref="AL214:AM214">
    <cfRule type="dataBar" priority="19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{D32B28CA-6AA5-4E0D-8D6A-AA6D90653204}</x14:id>
        </ext>
      </extLst>
    </cfRule>
  </conditionalFormatting>
  <conditionalFormatting sqref="AL215:AM215">
    <cfRule type="dataBar" priority="18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{95AE8A18-C442-49B8-ABDB-673E630CC3A7}</x14:id>
        </ext>
      </extLst>
    </cfRule>
  </conditionalFormatting>
  <conditionalFormatting sqref="AL216:AM216">
    <cfRule type="dataBar" priority="17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{202445BB-F992-4603-BE72-0CB8362A154A}</x14:id>
        </ext>
      </extLst>
    </cfRule>
  </conditionalFormatting>
  <conditionalFormatting sqref="AL217:AM217">
    <cfRule type="dataBar" priority="16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{2FD2F55A-BDE7-4DBE-AA87-1A8BB31B655B}</x14:id>
        </ext>
      </extLst>
    </cfRule>
  </conditionalFormatting>
  <conditionalFormatting sqref="AL218:AM218">
    <cfRule type="dataBar" priority="15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{48B73C5D-BF29-455B-A7E0-F9DBD430246E}</x14:id>
        </ext>
      </extLst>
    </cfRule>
  </conditionalFormatting>
  <conditionalFormatting sqref="AL219:AM219">
    <cfRule type="dataBar" priority="14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{06D3386C-77F2-4F29-87F3-E8CDE6EBED99}</x14:id>
        </ext>
      </extLst>
    </cfRule>
  </conditionalFormatting>
  <conditionalFormatting sqref="AL220:AM220">
    <cfRule type="dataBar" priority="13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{2C20A852-83D2-42E0-9AFB-4AAAE7C5771A}</x14:id>
        </ext>
      </extLst>
    </cfRule>
  </conditionalFormatting>
  <conditionalFormatting sqref="AL221:AM221">
    <cfRule type="dataBar" priority="31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{E3DFF820-E31F-46A8-BFD0-53DA6426D231}</x14:id>
        </ext>
      </extLst>
    </cfRule>
  </conditionalFormatting>
  <conditionalFormatting sqref="AL223:AM223">
    <cfRule type="dataBar" priority="32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{1DDFF11A-6714-41C8-A04F-D3FEDC06882B}</x14:id>
        </ext>
      </extLst>
    </cfRule>
  </conditionalFormatting>
  <conditionalFormatting sqref="AL224:AM224">
    <cfRule type="dataBar" priority="33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{51DB4513-C7C1-4DEB-AC71-AFE77498C9DA}</x14:id>
        </ext>
      </extLst>
    </cfRule>
  </conditionalFormatting>
  <conditionalFormatting sqref="AL225:AM225">
    <cfRule type="dataBar" priority="34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{A9253559-D474-42EC-8DFA-0886826EA7B2}</x14:id>
        </ext>
      </extLst>
    </cfRule>
  </conditionalFormatting>
  <conditionalFormatting sqref="AL226:AM226">
    <cfRule type="dataBar" priority="35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{F9ABA186-4C57-4F9B-8698-412645CC9426}</x14:id>
        </ext>
      </extLst>
    </cfRule>
  </conditionalFormatting>
  <conditionalFormatting sqref="AL227:AM227">
    <cfRule type="dataBar" priority="36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{8AE794B7-54A0-4504-8AD6-1CA2F62B18FE}</x14:id>
        </ext>
      </extLst>
    </cfRule>
  </conditionalFormatting>
  <conditionalFormatting sqref="AL228:AM228">
    <cfRule type="dataBar" priority="37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{6042608D-572E-41AF-B63D-11D0ADA7D4C8}</x14:id>
        </ext>
      </extLst>
    </cfRule>
  </conditionalFormatting>
  <conditionalFormatting sqref="AL229:AM229">
    <cfRule type="dataBar" priority="12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{046ACF08-527F-4577-AB1B-ACF12D4BB484}</x14:id>
        </ext>
      </extLst>
    </cfRule>
  </conditionalFormatting>
  <conditionalFormatting sqref="AL230:AM230">
    <cfRule type="dataBar" priority="11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{C1E71B50-475B-4F91-89A6-585F9AD5C98D}</x14:id>
        </ext>
      </extLst>
    </cfRule>
  </conditionalFormatting>
  <conditionalFormatting sqref="AL231:AM231">
    <cfRule type="dataBar" priority="10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{474CA042-6828-4B23-88C6-3CFA7AB4D032}</x14:id>
        </ext>
      </extLst>
    </cfRule>
  </conditionalFormatting>
  <conditionalFormatting sqref="AL232:AM232">
    <cfRule type="dataBar" priority="9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{C55255EA-0F1A-49CF-AC17-F23D20B421EE}</x14:id>
        </ext>
      </extLst>
    </cfRule>
  </conditionalFormatting>
  <conditionalFormatting sqref="AL233:AM233">
    <cfRule type="dataBar" priority="8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{EF01DBC8-B3CD-417D-9C94-182AD9E8162A}</x14:id>
        </ext>
      </extLst>
    </cfRule>
  </conditionalFormatting>
  <conditionalFormatting sqref="AL234:AM234">
    <cfRule type="dataBar" priority="7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{99E68683-F412-4807-AB99-2FF2D421B3C4}</x14:id>
        </ext>
      </extLst>
    </cfRule>
  </conditionalFormatting>
  <conditionalFormatting sqref="AL235:AM235">
    <cfRule type="dataBar" priority="38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{0A8661B6-EB60-4CE4-B315-441B9F6F724B}</x14:id>
        </ext>
      </extLst>
    </cfRule>
  </conditionalFormatting>
  <conditionalFormatting sqref="AL236:AM236">
    <cfRule type="dataBar" priority="39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{7A558BC1-5081-4DD7-B03F-FA7E60C03C8C}</x14:id>
        </ext>
      </extLst>
    </cfRule>
  </conditionalFormatting>
  <conditionalFormatting sqref="AL237:AM237">
    <cfRule type="dataBar" priority="40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{53F05B52-3F8E-44F3-AA65-F04486FC7A0C}</x14:id>
        </ext>
      </extLst>
    </cfRule>
  </conditionalFormatting>
  <conditionalFormatting sqref="AL238:AM238">
    <cfRule type="dataBar" priority="41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{FC3757EE-66B3-46A7-83AC-001A749B54D7}</x14:id>
        </ext>
      </extLst>
    </cfRule>
  </conditionalFormatting>
  <conditionalFormatting sqref="AL239:AM239">
    <cfRule type="dataBar" priority="42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{EAE5A1A1-9709-4D8A-89DC-4ED3A8CE589E}</x14:id>
        </ext>
      </extLst>
    </cfRule>
  </conditionalFormatting>
  <conditionalFormatting sqref="AL240:AM240">
    <cfRule type="dataBar" priority="43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{E635C677-AE3F-459B-99C7-320CDB84603A}</x14:id>
        </ext>
      </extLst>
    </cfRule>
  </conditionalFormatting>
  <conditionalFormatting sqref="AL241:AM241">
    <cfRule type="dataBar" priority="44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{0975DD0E-E6CD-4E21-8140-9B02EEE4BA35}</x14:id>
        </ext>
      </extLst>
    </cfRule>
  </conditionalFormatting>
  <conditionalFormatting sqref="AL242:AM242">
    <cfRule type="dataBar" priority="45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{A5CA7E5E-1B3A-4204-9B17-543CD7281F62}</x14:id>
        </ext>
      </extLst>
    </cfRule>
  </conditionalFormatting>
  <conditionalFormatting sqref="AL243:AM243">
    <cfRule type="dataBar" priority="46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{33AA04F5-6417-488C-ABD8-261A31ED56E4}</x14:id>
        </ext>
      </extLst>
    </cfRule>
  </conditionalFormatting>
  <conditionalFormatting sqref="AL244:AM244">
    <cfRule type="dataBar" priority="47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{BC7F6CCC-FA48-4C25-BCAE-B4444121C8A0}</x14:id>
        </ext>
      </extLst>
    </cfRule>
  </conditionalFormatting>
  <conditionalFormatting sqref="AL245:AM245">
    <cfRule type="dataBar" priority="48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{82319A00-C7CE-4A74-A01F-7C7170495663}</x14:id>
        </ext>
      </extLst>
    </cfRule>
  </conditionalFormatting>
  <conditionalFormatting sqref="AL246:AM246">
    <cfRule type="dataBar" priority="49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{3500F540-3AFC-40EC-A733-F44E6E2EB37E}</x14:id>
        </ext>
      </extLst>
    </cfRule>
  </conditionalFormatting>
  <conditionalFormatting sqref="AL247:AM247">
    <cfRule type="dataBar" priority="50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{AEE8CF99-7B33-4CE7-BC7F-0DE667C460D7}</x14:id>
        </ext>
      </extLst>
    </cfRule>
  </conditionalFormatting>
  <conditionalFormatting sqref="AL248:AM248">
    <cfRule type="dataBar" priority="6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{B1F3C4BC-DEBB-4435-AC16-5516A6F3388A}</x14:id>
        </ext>
      </extLst>
    </cfRule>
  </conditionalFormatting>
  <conditionalFormatting sqref="AL249:AM249">
    <cfRule type="dataBar" priority="51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{B9EB53D4-ADCB-4EEA-9393-6163376D6B93}</x14:id>
        </ext>
      </extLst>
    </cfRule>
  </conditionalFormatting>
  <conditionalFormatting sqref="AL250:AM250">
    <cfRule type="dataBar" priority="52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{4DDC3904-27BD-4BDE-8802-20EE95DDA67D}</x14:id>
        </ext>
      </extLst>
    </cfRule>
  </conditionalFormatting>
  <conditionalFormatting sqref="AL251:AM251">
    <cfRule type="dataBar" priority="53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{81AC1979-7677-4B89-80ED-045B306EC370}</x14:id>
        </ext>
      </extLst>
    </cfRule>
  </conditionalFormatting>
  <conditionalFormatting sqref="AL252:AM252">
    <cfRule type="dataBar" priority="54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{A32C16EC-1F7E-40FA-B3D2-A7D8E2DA40D3}</x14:id>
        </ext>
      </extLst>
    </cfRule>
  </conditionalFormatting>
  <conditionalFormatting sqref="AL253:AM253">
    <cfRule type="dataBar" priority="55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{C1C2A420-2D2C-410B-9479-6F4E132ADAB4}</x14:id>
        </ext>
      </extLst>
    </cfRule>
  </conditionalFormatting>
  <conditionalFormatting sqref="AL254:AM254">
    <cfRule type="dataBar" priority="56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{D4F54B99-8937-43A9-A79A-55D5BCCA7796}</x14:id>
        </ext>
      </extLst>
    </cfRule>
  </conditionalFormatting>
  <conditionalFormatting sqref="AL255:AM255">
    <cfRule type="dataBar" priority="57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{1081E87A-DE92-423E-BD8A-F71C8F3FE3F4}</x14:id>
        </ext>
      </extLst>
    </cfRule>
  </conditionalFormatting>
  <conditionalFormatting sqref="AL256:AM256">
    <cfRule type="dataBar" priority="58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{B927B10E-2B1A-4809-8CB1-CBE8E2BAAAF4}</x14:id>
        </ext>
      </extLst>
    </cfRule>
  </conditionalFormatting>
  <conditionalFormatting sqref="AL257:AM257">
    <cfRule type="dataBar" priority="59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{CBD0545D-A2A6-4E06-A5EB-441575540FD3}</x14:id>
        </ext>
      </extLst>
    </cfRule>
  </conditionalFormatting>
  <conditionalFormatting sqref="AL258:AM258">
    <cfRule type="dataBar" priority="5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{2C473B5F-4608-4EBB-8E33-D6D03C3E3CA3}</x14:id>
        </ext>
      </extLst>
    </cfRule>
  </conditionalFormatting>
  <conditionalFormatting sqref="AL259:AM259">
    <cfRule type="dataBar" priority="4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{77231728-2C34-48F1-801C-AF566D996D19}</x14:id>
        </ext>
      </extLst>
    </cfRule>
  </conditionalFormatting>
  <conditionalFormatting sqref="AL260:AM260">
    <cfRule type="dataBar" priority="60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{5E00A6DE-13DD-483E-B6AC-7F2DEBA50E90}</x14:id>
        </ext>
      </extLst>
    </cfRule>
  </conditionalFormatting>
  <conditionalFormatting sqref="AL261:AM261">
    <cfRule type="dataBar" priority="61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{3C5E3873-FD8B-488B-96DB-3083C2CD87E0}</x14:id>
        </ext>
      </extLst>
    </cfRule>
  </conditionalFormatting>
  <conditionalFormatting sqref="AL262:AM262">
    <cfRule type="dataBar" priority="62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{4D20CAF9-E6A7-4C9E-AAFE-77EE2864A414}</x14:id>
        </ext>
      </extLst>
    </cfRule>
  </conditionalFormatting>
  <conditionalFormatting sqref="AL263:AM263">
    <cfRule type="dataBar" priority="63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{9C1E7EBC-B2CD-4714-875D-7E89AF00CF35}</x14:id>
        </ext>
      </extLst>
    </cfRule>
  </conditionalFormatting>
  <conditionalFormatting sqref="AL264:AM264">
    <cfRule type="dataBar" priority="64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{C57E01DF-7502-4BB4-9CCE-A314139E1640}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338F14-EB01-42E7-AABB-1DA194E6E99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6E88708-AD1D-4562-8276-C7F01203353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33EC6F5-91A6-4F4F-BB90-55E625D7394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F2F431C-0570-424B-9AC7-4F3192D1783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706D99B-EEDA-42A3-BEA2-EC9ED1EAC57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AF9A8F1-DBBD-4816-854C-52789C3A4E0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80860C9-D87C-44E9-8F5D-4FDD8828298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62F1EAC-1EF6-4B37-864E-76C5DBA9391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85A6207-88C0-4EE9-BB67-CA6DF2D5608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1F50690-E363-4CA1-9CE2-69AB5FE1832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5CAB638-F6A7-42A8-872D-D6A36968710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32B28CA-6AA5-4E0D-8D6A-AA6D9065320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5AE8A18-C442-49B8-ABDB-673E630CC3A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02445BB-F992-4603-BE72-0CB8362A154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2FD2F55A-BDE7-4DBE-AA87-1A8BB31B655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8B73C5D-BF29-455B-A7E0-F9DBD430246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6D3386C-77F2-4F29-87F3-E8CDE6EBED9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20A852-83D2-42E0-9AFB-4AAAE7C5771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3DFF820-E31F-46A8-BFD0-53DA6426D23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DDFF11A-6714-41C8-A04F-D3FEDC06882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1DB4513-C7C1-4DEB-AC71-AFE77498C9D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9253559-D474-42EC-8DFA-0886826EA7B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9ABA186-4C57-4F9B-8698-412645CC942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AE794B7-54A0-4504-8AD6-1CA2F62B18F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042608D-572E-41AF-B63D-11D0ADA7D4C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46ACF08-527F-4577-AB1B-ACF12D4BB48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1E71B50-475B-4F91-89A6-585F9AD5C98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74CA042-6828-4B23-88C6-3CFA7AB4D03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55255EA-0F1A-49CF-AC17-F23D20B421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F01DBC8-B3CD-417D-9C94-182AD9E8162A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9E68683-F412-4807-AB99-2FF2D421B3C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A8661B6-EB60-4CE4-B315-441B9F6F724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A558BC1-5081-4DD7-B03F-FA7E60C03C8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3F05B52-3F8E-44F3-AA65-F04486FC7A0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C3757EE-66B3-46A7-83AC-001A749B54D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AE5A1A1-9709-4D8A-89DC-4ED3A8CE589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635C677-AE3F-459B-99C7-320CDB84603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975DD0E-E6CD-4E21-8140-9B02EEE4BA3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5CA7E5E-1B3A-4204-9B17-543CD7281F6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3AA04F5-6417-488C-ABD8-261A31ED56E4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BC7F6CCC-FA48-4C25-BCAE-B4444121C8A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319A00-C7CE-4A74-A01F-7C717049566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500F540-3AFC-40EC-A733-F44E6E2EB37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EE8CF99-7B33-4CE7-BC7F-0DE667C460D7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1F3C4BC-DEBB-4435-AC16-5516A6F3388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9EB53D4-ADCB-4EEA-9393-6163376D6B9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DDC3904-27BD-4BDE-8802-20EE95DDA67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1AC1979-7677-4B89-80ED-045B306EC37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32C16EC-1F7E-40FA-B3D2-A7D8E2DA40D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1C2A420-2D2C-410B-9479-6F4E132ADAB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4F54B99-8937-43A9-A79A-55D5BCCA779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081E87A-DE92-423E-BD8A-F71C8F3FE3F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927B10E-2B1A-4809-8CB1-CBE8E2BAAAF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BD0545D-A2A6-4E06-A5EB-441575540FD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C473B5F-4608-4EBB-8E33-D6D03C3E3CA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7231728-2C34-48F1-801C-AF566D996D1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E00A6DE-13DD-483E-B6AC-7F2DEBA50E9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C5E3873-FD8B-488B-96DB-3083C2CD87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D20CAF9-E6A7-4C9E-AAFE-77EE2864A41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C1E7EBC-B2CD-4714-875D-7E89AF00CF3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57E01DF-7502-4BB4-9CCE-A314139E164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7E8D4-427E-4312-9076-7173B2C12505}">
  <dimension ref="A1:AR267"/>
  <sheetViews>
    <sheetView rightToLeft="1" topLeftCell="G40" zoomScale="70" zoomScaleNormal="70" workbookViewId="0">
      <selection activeCell="I4" sqref="I4:I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7.77734375" style="24" bestFit="1" customWidth="1"/>
    <col min="29" max="29" width="18.5546875" style="31" bestFit="1" customWidth="1"/>
    <col min="30" max="30" width="13.6640625" style="32" bestFit="1" customWidth="1"/>
    <col min="31" max="31" width="94.44140625" style="24" bestFit="1" customWidth="1"/>
    <col min="32" max="32" width="28.33203125" style="24" bestFit="1" customWidth="1"/>
    <col min="33" max="33" width="13.5546875" style="24" bestFit="1" customWidth="1"/>
    <col min="34" max="34" width="1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 t="s">
        <v>1380</v>
      </c>
      <c r="I2" s="167" t="s">
        <v>1579</v>
      </c>
      <c r="J2" s="9"/>
      <c r="K2" s="11" t="str">
        <f t="shared" ref="K2:K3" ca="1" si="0">IF(C2, TODAY(), "" )</f>
        <v/>
      </c>
      <c r="L2" s="159"/>
      <c r="M2" s="159" t="s">
        <v>76</v>
      </c>
      <c r="N2" s="159" t="s">
        <v>80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3" si="1">IF(C2, P2, U2 )</f>
        <v>0</v>
      </c>
      <c r="W2" s="12">
        <f t="shared" ref="W2:W3" si="2">P2-V2</f>
        <v>6</v>
      </c>
      <c r="X2" s="14">
        <f t="shared" ref="X2:X3" si="3">P2*T2</f>
        <v>307200000</v>
      </c>
      <c r="Y2" s="17"/>
      <c r="Z2" s="14">
        <f t="shared" ref="Z2:Z3" si="4">X2-Y2</f>
        <v>307200000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6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6</v>
      </c>
      <c r="X3" s="14">
        <f t="shared" si="3"/>
        <v>417600000</v>
      </c>
      <c r="Y3" s="17"/>
      <c r="Z3" s="14">
        <f t="shared" si="4"/>
        <v>417600000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7">
        <v>2</v>
      </c>
      <c r="H4" s="169" t="s">
        <v>1168</v>
      </c>
      <c r="I4" s="167" t="s">
        <v>1699</v>
      </c>
      <c r="J4" s="9"/>
      <c r="K4" s="11" t="str">
        <f t="shared" ref="K4:K65" ca="1" si="6">IF(C4, TODAY(), "" )</f>
        <v/>
      </c>
      <c r="L4" s="159"/>
      <c r="M4" s="159" t="s">
        <v>76</v>
      </c>
      <c r="N4" s="159" t="s">
        <v>1754</v>
      </c>
      <c r="O4" s="9">
        <v>5501.3</v>
      </c>
      <c r="P4" s="9">
        <v>5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ref="V4:V65" si="7">IF(C4, P4, U4 )</f>
        <v>0</v>
      </c>
      <c r="W4" s="12">
        <f t="shared" ref="W4:W65" si="8">P4-V4</f>
        <v>5</v>
      </c>
      <c r="X4" s="14">
        <f t="shared" ref="X4:X65" si="9">P4*T4</f>
        <v>256000000</v>
      </c>
      <c r="Y4" s="17"/>
      <c r="Z4" s="14">
        <f t="shared" ref="Z4:Z65" si="10">X4-Y4</f>
        <v>256000000</v>
      </c>
      <c r="AA4" s="151" t="s">
        <v>78</v>
      </c>
      <c r="AB4" s="153" t="s">
        <v>70</v>
      </c>
      <c r="AC4" s="155" t="s">
        <v>79</v>
      </c>
      <c r="AD4" s="157"/>
      <c r="AE4" s="19"/>
      <c r="AF4" s="21"/>
      <c r="AG4" s="22" t="str">
        <f t="shared" si="5"/>
        <v>TRUE</v>
      </c>
      <c r="AH4" s="23" t="str">
        <f t="shared" ref="AH4:AH67" si="11">AA4&amp;" "&amp;AB4&amp;" "&amp;N4&amp;" - "&amp;L4&amp;" "&amp;M4&amp;" "&amp;AC4</f>
        <v>تهران - کافه بیکری روسترا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6"/>
        <v/>
      </c>
      <c r="L5" s="160"/>
      <c r="M5" s="160"/>
      <c r="N5" s="160"/>
      <c r="O5" s="9">
        <v>5511.3</v>
      </c>
      <c r="P5" s="9">
        <v>2</v>
      </c>
      <c r="Q5" s="13" t="str">
        <f>VLOOKUP(O5, '[3]لیست محصولات اردیبهشت ۱۴۰۳'!B:C,2,0)</f>
        <v>هامبلا | Hambella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69600000</v>
      </c>
      <c r="U5" s="15"/>
      <c r="V5" s="16">
        <f t="shared" si="7"/>
        <v>0</v>
      </c>
      <c r="W5" s="12">
        <f t="shared" si="8"/>
        <v>2</v>
      </c>
      <c r="X5" s="14">
        <f t="shared" si="9"/>
        <v>139200000</v>
      </c>
      <c r="Y5" s="17"/>
      <c r="Z5" s="14">
        <f t="shared" si="10"/>
        <v>139200000</v>
      </c>
      <c r="AA5" s="152"/>
      <c r="AB5" s="154"/>
      <c r="AC5" s="156"/>
      <c r="AD5" s="158"/>
      <c r="AE5" s="19"/>
      <c r="AF5" s="21"/>
      <c r="AG5" s="22" t="str">
        <f t="shared" si="5"/>
        <v>TRUE</v>
      </c>
      <c r="AH5" s="23" t="str">
        <f t="shared" si="11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49">
        <v>3</v>
      </c>
      <c r="H6" s="161">
        <v>273023616038</v>
      </c>
      <c r="I6" s="149" t="s">
        <v>1699</v>
      </c>
      <c r="J6" s="9"/>
      <c r="K6" s="11" t="str">
        <f t="shared" ca="1" si="6"/>
        <v/>
      </c>
      <c r="L6" s="159" t="s">
        <v>208</v>
      </c>
      <c r="M6" s="159" t="s">
        <v>995</v>
      </c>
      <c r="N6" s="159" t="s">
        <v>996</v>
      </c>
      <c r="O6" s="9">
        <v>1125.0999999999999</v>
      </c>
      <c r="P6" s="9">
        <v>1</v>
      </c>
      <c r="Q6" s="13" t="str">
        <f>VLOOKUP(O6, '[3]لیست محصولات اردیبهشت ۱۴۰۳'!B:C,2,0)</f>
        <v>بنجامین دیانوس | Benjamin De Dianous</v>
      </c>
      <c r="R6" s="9"/>
      <c r="S6" s="12">
        <f>VLOOKUP(O6, '[3]لیست محصولات اردیبهشت ۱۴۰۳'!B:F,5,0)</f>
        <v>80</v>
      </c>
      <c r="T6" s="14">
        <f>VLOOKUP(O6, '[3]لیست محصولات اردیبهشت ۱۴۰۳'!B:G,6,0)</f>
        <v>11000000</v>
      </c>
      <c r="U6" s="15"/>
      <c r="V6" s="16">
        <f t="shared" si="7"/>
        <v>0</v>
      </c>
      <c r="W6" s="12">
        <f t="shared" si="8"/>
        <v>1</v>
      </c>
      <c r="X6" s="14">
        <f t="shared" si="9"/>
        <v>11000000</v>
      </c>
      <c r="Y6" s="17"/>
      <c r="Z6" s="14">
        <f t="shared" si="10"/>
        <v>11000000</v>
      </c>
      <c r="AA6" s="151" t="s">
        <v>997</v>
      </c>
      <c r="AB6" s="153" t="s">
        <v>998</v>
      </c>
      <c r="AC6" s="155" t="s">
        <v>999</v>
      </c>
      <c r="AD6" s="157"/>
      <c r="AE6" s="19"/>
      <c r="AF6" s="21"/>
      <c r="AG6" s="22" t="str">
        <f t="shared" si="5"/>
        <v>TRUE</v>
      </c>
      <c r="AH6" s="23" t="str">
        <f t="shared" si="11"/>
        <v>قزوین چهارراه فلسطین نبش بانک شهر کافه ریور - احمد آقایاری 09392470552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0"/>
      <c r="H7" s="181"/>
      <c r="I7" s="180"/>
      <c r="J7" s="9"/>
      <c r="K7" s="11" t="str">
        <f t="shared" ca="1" si="6"/>
        <v/>
      </c>
      <c r="L7" s="178"/>
      <c r="M7" s="178"/>
      <c r="N7" s="178"/>
      <c r="O7" s="9">
        <v>5511.22</v>
      </c>
      <c r="P7" s="9">
        <v>1</v>
      </c>
      <c r="Q7" s="69" t="str">
        <f>VLOOKUP(O7, '[3]لیست محصولات اردیبهشت ۱۴۰۳'!B:C,2,0)</f>
        <v>هامبلا(رست دمی) | Hambella( Filter Roast)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13350000</v>
      </c>
      <c r="U7" s="26"/>
      <c r="V7" s="16">
        <f t="shared" si="7"/>
        <v>0</v>
      </c>
      <c r="W7" s="12">
        <f t="shared" si="8"/>
        <v>1</v>
      </c>
      <c r="X7" s="14">
        <f t="shared" si="9"/>
        <v>13350000</v>
      </c>
      <c r="Y7" s="17"/>
      <c r="Z7" s="14">
        <f t="shared" si="10"/>
        <v>13350000</v>
      </c>
      <c r="AA7" s="177"/>
      <c r="AB7" s="176"/>
      <c r="AC7" s="175"/>
      <c r="AD7" s="174"/>
      <c r="AE7" s="19"/>
      <c r="AF7" s="21"/>
      <c r="AG7" s="22" t="str">
        <f t="shared" si="5"/>
        <v>TRUE</v>
      </c>
      <c r="AH7" s="23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50"/>
      <c r="H8" s="162"/>
      <c r="I8" s="150"/>
      <c r="J8" s="9"/>
      <c r="K8" s="11" t="str">
        <f t="shared" ca="1" si="6"/>
        <v/>
      </c>
      <c r="L8" s="160"/>
      <c r="M8" s="160"/>
      <c r="N8" s="160"/>
      <c r="O8" s="9">
        <v>3325.2</v>
      </c>
      <c r="P8" s="9">
        <v>1</v>
      </c>
      <c r="Q8" s="13" t="str">
        <f>VLOOKUP(O8, '[3]لیست محصولات اردیبهشت ۱۴۰۳'!B:C,2,0)</f>
        <v>راتناگری | Ratnagiri</v>
      </c>
      <c r="R8" s="9"/>
      <c r="S8" s="12">
        <f>VLOOKUP(O8, '[3]لیست محصولات اردیبهشت ۱۴۰۳'!B:F,5,0)</f>
        <v>750</v>
      </c>
      <c r="T8" s="14">
        <f>VLOOKUP(O8, '[3]لیست محصولات اردیبهشت ۱۴۰۳'!B:G,6,0)</f>
        <v>20700000</v>
      </c>
      <c r="U8" s="15"/>
      <c r="V8" s="16">
        <f t="shared" si="7"/>
        <v>0</v>
      </c>
      <c r="W8" s="12">
        <f t="shared" si="8"/>
        <v>1</v>
      </c>
      <c r="X8" s="14">
        <f t="shared" si="9"/>
        <v>20700000</v>
      </c>
      <c r="Y8" s="17"/>
      <c r="Z8" s="14">
        <f t="shared" si="10"/>
        <v>20700000</v>
      </c>
      <c r="AA8" s="152"/>
      <c r="AB8" s="154"/>
      <c r="AC8" s="156"/>
      <c r="AD8" s="158"/>
      <c r="AE8" s="19"/>
      <c r="AF8" s="21"/>
      <c r="AG8" s="22" t="str">
        <f t="shared" si="5"/>
        <v>TRUE</v>
      </c>
      <c r="AH8" s="23" t="str">
        <f t="shared" si="11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273029298081</v>
      </c>
      <c r="I9" s="25" t="s">
        <v>1699</v>
      </c>
      <c r="J9" s="9"/>
      <c r="K9" s="11" t="str">
        <f t="shared" ca="1" si="6"/>
        <v/>
      </c>
      <c r="L9" s="27" t="s">
        <v>294</v>
      </c>
      <c r="M9" s="12" t="s">
        <v>1761</v>
      </c>
      <c r="N9" s="12" t="s">
        <v>1762</v>
      </c>
      <c r="O9" s="9">
        <v>5501.2</v>
      </c>
      <c r="P9" s="9">
        <v>5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9900000</v>
      </c>
      <c r="U9" s="15"/>
      <c r="V9" s="16">
        <f t="shared" si="7"/>
        <v>0</v>
      </c>
      <c r="W9" s="12">
        <f t="shared" si="8"/>
        <v>5</v>
      </c>
      <c r="X9" s="14">
        <f t="shared" si="9"/>
        <v>49500000</v>
      </c>
      <c r="Y9" s="17"/>
      <c r="Z9" s="14">
        <f t="shared" si="10"/>
        <v>49500000</v>
      </c>
      <c r="AA9" s="18" t="s">
        <v>78</v>
      </c>
      <c r="AB9" s="13" t="s">
        <v>1763</v>
      </c>
      <c r="AC9" s="19" t="s">
        <v>1764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11"/>
        <v>تهران خ شریعتی، خ بهشتی، بین خ اندیشه و خ داریوش پلاک ۹۸ کافه اِران - بردیا پورمند 09125787854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5</v>
      </c>
      <c r="H10" s="161">
        <v>273037865694</v>
      </c>
      <c r="I10" s="149" t="s">
        <v>1699</v>
      </c>
      <c r="J10" s="9"/>
      <c r="K10" s="11" t="str">
        <f t="shared" ca="1" si="6"/>
        <v/>
      </c>
      <c r="L10" s="159" t="s">
        <v>1765</v>
      </c>
      <c r="M10" s="159" t="s">
        <v>1766</v>
      </c>
      <c r="N10" s="159"/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 t="s">
        <v>113</v>
      </c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7"/>
        <v>0</v>
      </c>
      <c r="W10" s="12">
        <f t="shared" si="8"/>
        <v>1</v>
      </c>
      <c r="X10" s="14">
        <f t="shared" si="9"/>
        <v>2600000</v>
      </c>
      <c r="Y10" s="17"/>
      <c r="Z10" s="14">
        <f t="shared" si="10"/>
        <v>2600000</v>
      </c>
      <c r="AA10" s="151" t="s">
        <v>78</v>
      </c>
      <c r="AB10" s="153" t="s">
        <v>1767</v>
      </c>
      <c r="AC10" s="155" t="s">
        <v>1771</v>
      </c>
      <c r="AD10" s="157" t="s">
        <v>104</v>
      </c>
      <c r="AE10" s="19"/>
      <c r="AF10" s="21"/>
      <c r="AG10" s="22" t="str">
        <f t="shared" si="5"/>
        <v>TRUE</v>
      </c>
      <c r="AH10" s="23" t="str">
        <f t="shared" si="11"/>
        <v>تهران نیاوران.داراباد.بعد از اجودانیه.موزه حیات وحش.دفتر فروش ایران فان  - یاسین عباسی 09123313587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0"/>
      <c r="H11" s="162"/>
      <c r="I11" s="150"/>
      <c r="J11" s="9"/>
      <c r="K11" s="11" t="str">
        <f t="shared" ca="1" si="6"/>
        <v/>
      </c>
      <c r="L11" s="160"/>
      <c r="M11" s="160"/>
      <c r="N11" s="160"/>
      <c r="O11" s="9">
        <v>3326.1</v>
      </c>
      <c r="P11" s="9">
        <v>1</v>
      </c>
      <c r="Q11" s="13" t="str">
        <f>VLOOKUP(O11, '[3]لیست محصولات اردیبهشت ۱۴۰۳'!B:C,2,0)</f>
        <v>میاگروس | Milagros</v>
      </c>
      <c r="R11" s="9" t="s">
        <v>113</v>
      </c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7"/>
        <v>0</v>
      </c>
      <c r="W11" s="12">
        <f t="shared" si="8"/>
        <v>1</v>
      </c>
      <c r="X11" s="14">
        <f t="shared" si="9"/>
        <v>3750000</v>
      </c>
      <c r="Y11" s="17"/>
      <c r="Z11" s="14">
        <f t="shared" si="10"/>
        <v>3750000</v>
      </c>
      <c r="AA11" s="152"/>
      <c r="AB11" s="154"/>
      <c r="AC11" s="156"/>
      <c r="AD11" s="158"/>
      <c r="AE11" s="19"/>
      <c r="AF11" s="21"/>
      <c r="AG11" s="22" t="str">
        <f t="shared" si="5"/>
        <v>TRUE</v>
      </c>
      <c r="AH11" s="23" t="str">
        <f t="shared" si="11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273099424113</v>
      </c>
      <c r="I12" s="9" t="s">
        <v>1755</v>
      </c>
      <c r="J12" s="9"/>
      <c r="K12" s="11" t="str">
        <f t="shared" ca="1" si="6"/>
        <v/>
      </c>
      <c r="L12" s="12" t="s">
        <v>217</v>
      </c>
      <c r="M12" s="12" t="s">
        <v>1802</v>
      </c>
      <c r="N12" s="12"/>
      <c r="O12" s="9">
        <v>3325.1</v>
      </c>
      <c r="P12" s="9">
        <v>1</v>
      </c>
      <c r="Q12" s="13" t="str">
        <f>VLOOKUP(O12, '[3]لیست محصولات اردیبهشت ۱۴۰۳'!B:C,2,0)</f>
        <v>راتناگری | Ratnagiri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4250000</v>
      </c>
      <c r="U12" s="15"/>
      <c r="V12" s="16">
        <f t="shared" si="7"/>
        <v>0</v>
      </c>
      <c r="W12" s="12">
        <f t="shared" si="8"/>
        <v>1</v>
      </c>
      <c r="X12" s="14">
        <f t="shared" si="9"/>
        <v>4250000</v>
      </c>
      <c r="Y12" s="17"/>
      <c r="Z12" s="14">
        <f t="shared" si="10"/>
        <v>4250000</v>
      </c>
      <c r="AA12" s="18" t="s">
        <v>249</v>
      </c>
      <c r="AB12" s="13" t="s">
        <v>1803</v>
      </c>
      <c r="AC12" s="19" t="s">
        <v>1804</v>
      </c>
      <c r="AD12" s="20"/>
      <c r="AE12" s="68" t="s">
        <v>1805</v>
      </c>
      <c r="AF12" s="21"/>
      <c r="AG12" s="22" t="str">
        <f t="shared" si="5"/>
        <v>TRUE</v>
      </c>
      <c r="AH12" s="23" t="str">
        <f t="shared" si="11"/>
        <v>اصفهان سده لنجان-خیابان امام-کوچه فطرت-بن بست مالک-پلاک ۶۰  - امیرحسین ادیبی 09360706464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53490018801</v>
      </c>
      <c r="I13" s="9" t="s">
        <v>1699</v>
      </c>
      <c r="J13" s="9"/>
      <c r="K13" s="11" t="str">
        <f t="shared" ca="1" si="6"/>
        <v/>
      </c>
      <c r="L13" s="12" t="s">
        <v>1772</v>
      </c>
      <c r="M13" s="12" t="s">
        <v>1773</v>
      </c>
      <c r="N13" s="12"/>
      <c r="O13" s="9">
        <v>3326.1</v>
      </c>
      <c r="P13" s="9">
        <v>1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3750000</v>
      </c>
      <c r="U13" s="26"/>
      <c r="V13" s="16">
        <f t="shared" si="7"/>
        <v>0</v>
      </c>
      <c r="W13" s="12">
        <f t="shared" si="8"/>
        <v>1</v>
      </c>
      <c r="X13" s="14">
        <f t="shared" si="9"/>
        <v>3750000</v>
      </c>
      <c r="Y13" s="17"/>
      <c r="Z13" s="14">
        <f t="shared" si="10"/>
        <v>3750000</v>
      </c>
      <c r="AA13" s="18" t="s">
        <v>78</v>
      </c>
      <c r="AB13" s="13" t="s">
        <v>1774</v>
      </c>
      <c r="AC13" s="19" t="s">
        <v>1775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11"/>
        <v>تهران ستارخان نبش خ زارع جنب داروخانه پ۸۹ واحد۵  - هلیا حسین زاده 09120087296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8</v>
      </c>
      <c r="H14" s="161">
        <v>273064548078</v>
      </c>
      <c r="I14" s="149" t="s">
        <v>1699</v>
      </c>
      <c r="J14" s="9"/>
      <c r="K14" s="11" t="str">
        <f t="shared" ca="1" si="6"/>
        <v/>
      </c>
      <c r="L14" s="159" t="s">
        <v>1776</v>
      </c>
      <c r="M14" s="159" t="s">
        <v>1777</v>
      </c>
      <c r="N14" s="159"/>
      <c r="O14" s="9">
        <v>5511.11</v>
      </c>
      <c r="P14" s="9">
        <v>1</v>
      </c>
      <c r="Q14" s="69" t="str">
        <f>VLOOKUP(O14, '[3]لیست محصولات اردیبهشت ۱۴۰۳'!B:C,2,0)</f>
        <v>هامبلا(رست دمی) | Hambella( Filter Roast)</v>
      </c>
      <c r="R14" s="9" t="s">
        <v>964</v>
      </c>
      <c r="S14" s="12">
        <f>VLOOKUP(O14, '[3]لیست محصولات اردیبهشت ۱۴۰۳'!B:F,5,0)</f>
        <v>150</v>
      </c>
      <c r="T14" s="14">
        <f>VLOOKUP(O14, '[3]لیست محصولات اردیبهشت ۱۴۰۳'!B:G,6,0)</f>
        <v>2800000</v>
      </c>
      <c r="U14" s="15"/>
      <c r="V14" s="16">
        <f t="shared" si="7"/>
        <v>0</v>
      </c>
      <c r="W14" s="12">
        <f t="shared" si="8"/>
        <v>1</v>
      </c>
      <c r="X14" s="14">
        <f t="shared" si="9"/>
        <v>2800000</v>
      </c>
      <c r="Y14" s="17"/>
      <c r="Z14" s="14">
        <f t="shared" si="10"/>
        <v>2800000</v>
      </c>
      <c r="AA14" s="151" t="s">
        <v>78</v>
      </c>
      <c r="AB14" s="153" t="s">
        <v>1778</v>
      </c>
      <c r="AC14" s="155" t="s">
        <v>1779</v>
      </c>
      <c r="AD14" s="157" t="s">
        <v>104</v>
      </c>
      <c r="AE14" s="19"/>
      <c r="AF14" s="21"/>
      <c r="AG14" s="22" t="str">
        <f t="shared" si="5"/>
        <v>TRUE</v>
      </c>
      <c r="AH14" s="23" t="str">
        <f t="shared" si="11"/>
        <v>تهران فرمانیه- دیباجی شمالی- خیابان یاسمن-خیابان کاشانک_خیابان نسرین_پلاک۳۶-واحد۳  - معصومه ماشین چیان 09123868938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6"/>
        <v/>
      </c>
      <c r="L15" s="160"/>
      <c r="M15" s="160"/>
      <c r="N15" s="160"/>
      <c r="O15" s="9">
        <v>5511.1</v>
      </c>
      <c r="P15" s="9">
        <v>1</v>
      </c>
      <c r="Q15" s="13" t="str">
        <f>VLOOKUP(O15, '[3]لیست محصولات اردیبهشت ۱۴۰۳'!B:C,2,0)</f>
        <v>هامبلا | Hambella</v>
      </c>
      <c r="R15" s="9" t="s">
        <v>964</v>
      </c>
      <c r="S15" s="12">
        <f>VLOOKUP(O15, '[3]لیست محصولات اردیبهشت ۱۴۰۳'!B:F,5,0)</f>
        <v>150</v>
      </c>
      <c r="T15" s="14">
        <f>VLOOKUP(O15, '[3]لیست محصولات اردیبهشت ۱۴۰۳'!B:G,6,0)</f>
        <v>2800000</v>
      </c>
      <c r="U15" s="15"/>
      <c r="V15" s="16">
        <f t="shared" si="7"/>
        <v>0</v>
      </c>
      <c r="W15" s="12">
        <f t="shared" si="8"/>
        <v>1</v>
      </c>
      <c r="X15" s="14">
        <f t="shared" si="9"/>
        <v>2800000</v>
      </c>
      <c r="Y15" s="17"/>
      <c r="Z15" s="14">
        <f t="shared" si="10"/>
        <v>2800000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49">
        <v>9</v>
      </c>
      <c r="H16" s="161">
        <v>273067214539</v>
      </c>
      <c r="I16" s="149" t="s">
        <v>1699</v>
      </c>
      <c r="J16" s="9"/>
      <c r="K16" s="11" t="str">
        <f t="shared" ca="1" si="6"/>
        <v/>
      </c>
      <c r="L16" s="159" t="s">
        <v>1780</v>
      </c>
      <c r="M16" s="159" t="s">
        <v>1781</v>
      </c>
      <c r="N16" s="159"/>
      <c r="O16" s="9">
        <v>5511.22</v>
      </c>
      <c r="P16" s="9">
        <v>1</v>
      </c>
      <c r="Q16" s="69" t="str">
        <f>VLOOKUP(O16, '[3]لیست محصولات اردیبهشت ۱۴۰۳'!B:C,2,0)</f>
        <v>هامبلا(رست دمی) | Hambella( Filter Roast)</v>
      </c>
      <c r="R16" s="9" t="s">
        <v>931</v>
      </c>
      <c r="S16" s="12">
        <f>VLOOKUP(O16, '[3]لیست محصولات اردیبهشت ۱۴۰۳'!B:F,5,0)</f>
        <v>750</v>
      </c>
      <c r="T16" s="14">
        <f>VLOOKUP(O16, '[3]لیست محصولات اردیبهشت ۱۴۰۳'!B:G,6,0)</f>
        <v>13350000</v>
      </c>
      <c r="U16" s="15"/>
      <c r="V16" s="16">
        <f t="shared" si="7"/>
        <v>0</v>
      </c>
      <c r="W16" s="12">
        <f t="shared" si="8"/>
        <v>1</v>
      </c>
      <c r="X16" s="14">
        <f t="shared" si="9"/>
        <v>13350000</v>
      </c>
      <c r="Y16" s="17"/>
      <c r="Z16" s="14">
        <f t="shared" si="10"/>
        <v>13350000</v>
      </c>
      <c r="AA16" s="151" t="s">
        <v>78</v>
      </c>
      <c r="AB16" s="153" t="s">
        <v>1783</v>
      </c>
      <c r="AC16" s="155" t="s">
        <v>1782</v>
      </c>
      <c r="AD16" s="157" t="s">
        <v>104</v>
      </c>
      <c r="AE16" s="19"/>
      <c r="AF16" s="21"/>
      <c r="AG16" s="22" t="str">
        <f t="shared" si="5"/>
        <v>TRUE</v>
      </c>
      <c r="AH16" s="23" t="str">
        <f t="shared" si="11"/>
        <v>تهران سعادت آباد میدان بهرود هتل اسپیناس پالاس ** ورودی دوم، تحویل داده شود**  - داریوش  خدایاری 09128467655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6"/>
        <v/>
      </c>
      <c r="L17" s="160"/>
      <c r="M17" s="160"/>
      <c r="N17" s="160"/>
      <c r="O17" s="9">
        <v>5522.1</v>
      </c>
      <c r="P17" s="9">
        <v>1</v>
      </c>
      <c r="Q17" s="13" t="str">
        <f>VLOOKUP(O17, '[3]لیست محصولات اردیبهشت ۱۴۰۳'!B:C,2,0)</f>
        <v>تامارا | Tamara</v>
      </c>
      <c r="R17" s="9" t="s">
        <v>931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2600000</v>
      </c>
      <c r="U17" s="15"/>
      <c r="V17" s="16">
        <f t="shared" si="7"/>
        <v>0</v>
      </c>
      <c r="W17" s="12">
        <f t="shared" si="8"/>
        <v>1</v>
      </c>
      <c r="X17" s="14">
        <f t="shared" si="9"/>
        <v>2600000</v>
      </c>
      <c r="Y17" s="17"/>
      <c r="Z17" s="14">
        <f t="shared" si="10"/>
        <v>2600000</v>
      </c>
      <c r="AA17" s="152"/>
      <c r="AB17" s="154"/>
      <c r="AC17" s="156"/>
      <c r="AD17" s="158"/>
      <c r="AE17" s="19"/>
      <c r="AF17" s="21"/>
      <c r="AG17" s="22" t="str">
        <f t="shared" si="5"/>
        <v>TRUE</v>
      </c>
      <c r="AH17" s="23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49">
        <v>10</v>
      </c>
      <c r="H18" s="161">
        <v>273069554970</v>
      </c>
      <c r="I18" s="149" t="s">
        <v>1699</v>
      </c>
      <c r="J18" s="9"/>
      <c r="K18" s="11" t="str">
        <f t="shared" ca="1" si="6"/>
        <v/>
      </c>
      <c r="L18" s="159" t="s">
        <v>869</v>
      </c>
      <c r="M18" s="159" t="s">
        <v>1784</v>
      </c>
      <c r="N18" s="159"/>
      <c r="O18" s="9">
        <v>5511.2</v>
      </c>
      <c r="P18" s="9">
        <v>1</v>
      </c>
      <c r="Q18" s="13" t="str">
        <f>VLOOKUP(O18, '[3]لیست محصولات اردیبهشت ۱۴۰۳'!B:C,2,0)</f>
        <v>هامبلا | Hambella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13350000</v>
      </c>
      <c r="U18" s="15"/>
      <c r="V18" s="16">
        <f t="shared" si="7"/>
        <v>0</v>
      </c>
      <c r="W18" s="12">
        <f t="shared" si="8"/>
        <v>1</v>
      </c>
      <c r="X18" s="14">
        <f t="shared" si="9"/>
        <v>13350000</v>
      </c>
      <c r="Y18" s="17"/>
      <c r="Z18" s="14">
        <f t="shared" si="10"/>
        <v>13350000</v>
      </c>
      <c r="AA18" s="151" t="s">
        <v>78</v>
      </c>
      <c r="AB18" s="153" t="s">
        <v>1785</v>
      </c>
      <c r="AC18" s="155" t="s">
        <v>1786</v>
      </c>
      <c r="AD18" s="157" t="s">
        <v>104</v>
      </c>
      <c r="AE18" s="19"/>
      <c r="AF18" s="21"/>
      <c r="AG18" s="22" t="str">
        <f t="shared" si="5"/>
        <v>TRUE</v>
      </c>
      <c r="AH18" s="23" t="str">
        <f t="shared" si="11"/>
        <v>تهران فلکه دوم صادقیه، آیت ... کاشانی، بلوار اباذر، خ شالی، خ بوستان ۴، خ گلستان چهارم شرقی، پ ۲۶، واحد سوم شمالی  - مهران مجیدی 0989226716170</v>
      </c>
    </row>
    <row r="19" spans="1:34" ht="22.35" customHeight="1">
      <c r="A19" s="7"/>
      <c r="B19" s="7"/>
      <c r="C19" s="7"/>
      <c r="D19" s="7"/>
      <c r="E19" s="7"/>
      <c r="F19" s="8"/>
      <c r="G19" s="150"/>
      <c r="H19" s="162"/>
      <c r="I19" s="150"/>
      <c r="J19" s="9"/>
      <c r="K19" s="11" t="str">
        <f t="shared" ca="1" si="6"/>
        <v/>
      </c>
      <c r="L19" s="160"/>
      <c r="M19" s="160"/>
      <c r="N19" s="160"/>
      <c r="O19" s="9">
        <v>5501.2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7"/>
        <v>0</v>
      </c>
      <c r="W19" s="12">
        <f t="shared" si="8"/>
        <v>1</v>
      </c>
      <c r="X19" s="14">
        <f t="shared" si="9"/>
        <v>9900000</v>
      </c>
      <c r="Y19" s="17"/>
      <c r="Z19" s="14">
        <f t="shared" si="10"/>
        <v>9900000</v>
      </c>
      <c r="AA19" s="152"/>
      <c r="AB19" s="154"/>
      <c r="AC19" s="156"/>
      <c r="AD19" s="158"/>
      <c r="AE19" s="19"/>
      <c r="AF19" s="21"/>
      <c r="AG19" s="22" t="str">
        <f t="shared" si="5"/>
        <v>TRUE</v>
      </c>
      <c r="AH19" s="23" t="str">
        <f t="shared" si="11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49">
        <v>11</v>
      </c>
      <c r="H20" s="161">
        <v>273070510511</v>
      </c>
      <c r="I20" s="149" t="s">
        <v>1699</v>
      </c>
      <c r="J20" s="9"/>
      <c r="K20" s="11" t="str">
        <f t="shared" ca="1" si="6"/>
        <v/>
      </c>
      <c r="L20" s="159" t="s">
        <v>139</v>
      </c>
      <c r="M20" s="159" t="s">
        <v>572</v>
      </c>
      <c r="N20" s="159" t="s">
        <v>573</v>
      </c>
      <c r="O20" s="9">
        <v>5511.22</v>
      </c>
      <c r="P20" s="9">
        <v>1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13350000</v>
      </c>
      <c r="U20" s="15"/>
      <c r="V20" s="16">
        <f t="shared" si="7"/>
        <v>0</v>
      </c>
      <c r="W20" s="12">
        <f t="shared" si="8"/>
        <v>1</v>
      </c>
      <c r="X20" s="14">
        <f t="shared" si="9"/>
        <v>13350000</v>
      </c>
      <c r="Y20" s="17"/>
      <c r="Z20" s="14">
        <f t="shared" si="10"/>
        <v>13350000</v>
      </c>
      <c r="AA20" s="151" t="s">
        <v>130</v>
      </c>
      <c r="AB20" s="153" t="s">
        <v>574</v>
      </c>
      <c r="AC20" s="155" t="s">
        <v>575</v>
      </c>
      <c r="AD20" s="157"/>
      <c r="AE20" s="19"/>
      <c r="AF20" s="21"/>
      <c r="AG20" s="22" t="str">
        <f t="shared" si="5"/>
        <v>TRUE</v>
      </c>
      <c r="AH20" s="23" t="str">
        <f t="shared" si="11"/>
        <v>زنجان چهارراه سعدی به سمت دروازه ارک کوچه شادمان قهوه آفریقا - محمدرضا جلدی 09195241245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0"/>
      <c r="H21" s="181"/>
      <c r="I21" s="180"/>
      <c r="J21" s="9"/>
      <c r="K21" s="11" t="str">
        <f t="shared" ca="1" si="6"/>
        <v/>
      </c>
      <c r="L21" s="178"/>
      <c r="M21" s="178"/>
      <c r="N21" s="178"/>
      <c r="O21" s="9">
        <v>5511.3</v>
      </c>
      <c r="P21" s="9">
        <v>1</v>
      </c>
      <c r="Q21" s="13" t="str">
        <f>VLOOKUP(O21, '[3]لیست محصولات اردیبهشت ۱۴۰۳'!B:C,2,0)</f>
        <v>هامبلا | Hambella</v>
      </c>
      <c r="R21" s="9"/>
      <c r="S21" s="12">
        <f>VLOOKUP(O21, '[3]لیست محصولات اردیبهشت ۱۴۰۳'!B:F,5,0)</f>
        <v>4000</v>
      </c>
      <c r="T21" s="14">
        <f>VLOOKUP(O21, '[3]لیست محصولات اردیبهشت ۱۴۰۳'!B:G,6,0)</f>
        <v>69600000</v>
      </c>
      <c r="U21" s="15"/>
      <c r="V21" s="16">
        <f t="shared" si="7"/>
        <v>0</v>
      </c>
      <c r="W21" s="12">
        <f t="shared" si="8"/>
        <v>1</v>
      </c>
      <c r="X21" s="14">
        <f t="shared" si="9"/>
        <v>69600000</v>
      </c>
      <c r="Y21" s="17"/>
      <c r="Z21" s="14">
        <f t="shared" si="10"/>
        <v>69600000</v>
      </c>
      <c r="AA21" s="177"/>
      <c r="AB21" s="176"/>
      <c r="AC21" s="175"/>
      <c r="AD21" s="174"/>
      <c r="AE21" s="19"/>
      <c r="AF21" s="21"/>
      <c r="AG21" s="22" t="str">
        <f t="shared" si="5"/>
        <v>TRUE</v>
      </c>
      <c r="AH21" s="23" t="str">
        <f t="shared" si="11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0"/>
      <c r="H22" s="162"/>
      <c r="I22" s="150"/>
      <c r="J22" s="9"/>
      <c r="K22" s="11" t="str">
        <f t="shared" ca="1" si="6"/>
        <v/>
      </c>
      <c r="L22" s="160"/>
      <c r="M22" s="160"/>
      <c r="N22" s="160"/>
      <c r="O22" s="9">
        <v>5522.2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750</v>
      </c>
      <c r="T22" s="14">
        <f>VLOOKUP(O22, '[3]لیست محصولات اردیبهشت ۱۴۰۳'!B:G,6,0)</f>
        <v>12450000</v>
      </c>
      <c r="U22" s="15"/>
      <c r="V22" s="16">
        <f t="shared" si="7"/>
        <v>0</v>
      </c>
      <c r="W22" s="12">
        <f t="shared" si="8"/>
        <v>1</v>
      </c>
      <c r="X22" s="14">
        <f t="shared" si="9"/>
        <v>12450000</v>
      </c>
      <c r="Y22" s="17"/>
      <c r="Z22" s="14">
        <f t="shared" si="10"/>
        <v>12450000</v>
      </c>
      <c r="AA22" s="152"/>
      <c r="AB22" s="154"/>
      <c r="AC22" s="156"/>
      <c r="AD22" s="158"/>
      <c r="AE22" s="19"/>
      <c r="AF22" s="21"/>
      <c r="AG22" s="22" t="str">
        <f t="shared" si="5"/>
        <v>TRUE</v>
      </c>
      <c r="AH22" s="23" t="str">
        <f t="shared" si="11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49">
        <v>12</v>
      </c>
      <c r="H23" s="161">
        <v>273081938911</v>
      </c>
      <c r="I23" s="149" t="s">
        <v>1755</v>
      </c>
      <c r="J23" s="9"/>
      <c r="K23" s="11" t="str">
        <f t="shared" ca="1" si="6"/>
        <v/>
      </c>
      <c r="L23" s="159" t="s">
        <v>427</v>
      </c>
      <c r="M23" s="159" t="s">
        <v>1787</v>
      </c>
      <c r="N23" s="159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2600000</v>
      </c>
      <c r="U23" s="15"/>
      <c r="V23" s="16">
        <f t="shared" si="7"/>
        <v>0</v>
      </c>
      <c r="W23" s="12">
        <f t="shared" si="8"/>
        <v>1</v>
      </c>
      <c r="X23" s="14">
        <f t="shared" si="9"/>
        <v>2600000</v>
      </c>
      <c r="Y23" s="17"/>
      <c r="Z23" s="14">
        <f t="shared" si="10"/>
        <v>2600000</v>
      </c>
      <c r="AA23" s="151" t="s">
        <v>1686</v>
      </c>
      <c r="AB23" s="153" t="s">
        <v>1788</v>
      </c>
      <c r="AC23" s="155" t="s">
        <v>1789</v>
      </c>
      <c r="AD23" s="157"/>
      <c r="AE23" s="19"/>
      <c r="AF23" s="21"/>
      <c r="AG23" s="22" t="str">
        <f t="shared" si="5"/>
        <v>TRUE</v>
      </c>
      <c r="AH23" s="23" t="str">
        <f t="shared" si="11"/>
        <v>کرج جهانشهر خیابان استانداری کوچه ششم غربی پلاک ۱۷ واحد ۹  - امیررضا گنجی 09128042932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0"/>
      <c r="H24" s="181"/>
      <c r="I24" s="180"/>
      <c r="J24" s="9"/>
      <c r="K24" s="11" t="str">
        <f t="shared" ca="1" si="6"/>
        <v/>
      </c>
      <c r="L24" s="178"/>
      <c r="M24" s="178"/>
      <c r="N24" s="178"/>
      <c r="O24" s="9">
        <v>3326.1</v>
      </c>
      <c r="P24" s="9">
        <v>1</v>
      </c>
      <c r="Q24" s="13" t="str">
        <f>VLOOKUP(O24, '[3]لیست محصولات اردیبهشت ۱۴۰۳'!B:C,2,0)</f>
        <v>میاگروس | Milagros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3750000</v>
      </c>
      <c r="U24" s="15"/>
      <c r="V24" s="16">
        <f t="shared" si="7"/>
        <v>0</v>
      </c>
      <c r="W24" s="12">
        <f t="shared" si="8"/>
        <v>1</v>
      </c>
      <c r="X24" s="14">
        <f t="shared" si="9"/>
        <v>3750000</v>
      </c>
      <c r="Y24" s="17"/>
      <c r="Z24" s="14">
        <f t="shared" si="10"/>
        <v>3750000</v>
      </c>
      <c r="AA24" s="177"/>
      <c r="AB24" s="176"/>
      <c r="AC24" s="175"/>
      <c r="AD24" s="174"/>
      <c r="AE24" s="19"/>
      <c r="AF24" s="21"/>
      <c r="AG24" s="22" t="str">
        <f t="shared" si="5"/>
        <v>TRUE</v>
      </c>
      <c r="AH24" s="23" t="str">
        <f t="shared" si="11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50"/>
      <c r="H25" s="162"/>
      <c r="I25" s="150"/>
      <c r="J25" s="9"/>
      <c r="K25" s="11" t="str">
        <f t="shared" ca="1" si="6"/>
        <v/>
      </c>
      <c r="L25" s="160"/>
      <c r="M25" s="160"/>
      <c r="N25" s="160"/>
      <c r="O25" s="9">
        <v>3325.1</v>
      </c>
      <c r="P25" s="9">
        <v>1</v>
      </c>
      <c r="Q25" s="13" t="str">
        <f>VLOOKUP(O25, '[3]لیست محصولات اردیبهشت ۱۴۰۳'!B:C,2,0)</f>
        <v>راتناگری | Ratnagiri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4250000</v>
      </c>
      <c r="U25" s="15"/>
      <c r="V25" s="16">
        <f t="shared" si="7"/>
        <v>0</v>
      </c>
      <c r="W25" s="12">
        <f t="shared" si="8"/>
        <v>1</v>
      </c>
      <c r="X25" s="14">
        <f t="shared" si="9"/>
        <v>4250000</v>
      </c>
      <c r="Y25" s="17"/>
      <c r="Z25" s="14">
        <f t="shared" si="10"/>
        <v>4250000</v>
      </c>
      <c r="AA25" s="152"/>
      <c r="AB25" s="154"/>
      <c r="AC25" s="156"/>
      <c r="AD25" s="158"/>
      <c r="AE25" s="19"/>
      <c r="AF25" s="21"/>
      <c r="AG25" s="22" t="str">
        <f t="shared" si="5"/>
        <v>TRUE</v>
      </c>
      <c r="AH25" s="23" t="str">
        <f t="shared" si="11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>
        <v>13</v>
      </c>
      <c r="H26" s="10">
        <v>273089655409</v>
      </c>
      <c r="I26" s="9" t="s">
        <v>1755</v>
      </c>
      <c r="J26" s="9"/>
      <c r="K26" s="11" t="str">
        <f t="shared" ca="1" si="6"/>
        <v/>
      </c>
      <c r="L26" s="12" t="s">
        <v>1790</v>
      </c>
      <c r="M26" s="12" t="s">
        <v>1791</v>
      </c>
      <c r="N26" s="12"/>
      <c r="O26" s="9">
        <v>5522.1</v>
      </c>
      <c r="P26" s="9">
        <v>1</v>
      </c>
      <c r="Q26" s="13" t="str">
        <f>VLOOKUP(O26, '[3]لیست محصولات اردیبهشت ۱۴۰۳'!B:C,2,0)</f>
        <v>تامارا | Tamara</v>
      </c>
      <c r="R26" s="9" t="s">
        <v>706</v>
      </c>
      <c r="S26" s="12">
        <f>VLOOKUP(O26, '[3]لیست محصولات اردیبهشت ۱۴۰۳'!B:F,5,0)</f>
        <v>150</v>
      </c>
      <c r="T26" s="14">
        <f>VLOOKUP(O26, '[3]لیست محصولات اردیبهشت ۱۴۰۳'!B:G,6,0)</f>
        <v>2600000</v>
      </c>
      <c r="U26" s="15"/>
      <c r="V26" s="16">
        <f t="shared" si="7"/>
        <v>0</v>
      </c>
      <c r="W26" s="12">
        <f t="shared" si="8"/>
        <v>1</v>
      </c>
      <c r="X26" s="14">
        <f t="shared" si="9"/>
        <v>2600000</v>
      </c>
      <c r="Y26" s="17"/>
      <c r="Z26" s="14">
        <f t="shared" si="10"/>
        <v>2600000</v>
      </c>
      <c r="AA26" s="18" t="s">
        <v>78</v>
      </c>
      <c r="AB26" s="13" t="s">
        <v>1793</v>
      </c>
      <c r="AC26" s="19" t="s">
        <v>1792</v>
      </c>
      <c r="AD26" s="20" t="s">
        <v>104</v>
      </c>
      <c r="AE26" s="19"/>
      <c r="AF26" s="21"/>
      <c r="AG26" s="22" t="str">
        <f t="shared" si="5"/>
        <v>TRUE</v>
      </c>
      <c r="AH26" s="23" t="str">
        <f t="shared" si="11"/>
        <v>تهران تهرانسر، خیابان بیستم، پلاک 24، واحد4، شرکت مشاور سرمایه گذاری معیار  - دل آرا رازه 09126951861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9">
        <v>14</v>
      </c>
      <c r="H27" s="161">
        <v>53507806201</v>
      </c>
      <c r="I27" s="149" t="s">
        <v>1755</v>
      </c>
      <c r="J27" s="9"/>
      <c r="K27" s="11" t="str">
        <f t="shared" ca="1" si="6"/>
        <v/>
      </c>
      <c r="L27" s="159" t="s">
        <v>668</v>
      </c>
      <c r="M27" s="159" t="s">
        <v>1794</v>
      </c>
      <c r="N27" s="159"/>
      <c r="O27" s="9">
        <v>1130.3</v>
      </c>
      <c r="P27" s="9">
        <v>1</v>
      </c>
      <c r="Q27" s="13" t="str">
        <f>VLOOKUP(O27, '[3]لیست محصولات اردیبهشت ۱۴۰۳'!B:C,2,0)</f>
        <v>الیدا پلانو | Elida Plano</v>
      </c>
      <c r="R27" s="9"/>
      <c r="S27" s="12">
        <f>VLOOKUP(O27, '[3]لیست محصولات اردیبهشت ۱۴۰۳'!B:F,5,0)</f>
        <v>40</v>
      </c>
      <c r="T27" s="14">
        <f>VLOOKUP(O27, '[3]لیست محصولات اردیبهشت ۱۴۰۳'!B:G,6,0)</f>
        <v>6650000</v>
      </c>
      <c r="U27" s="15"/>
      <c r="V27" s="16">
        <f t="shared" si="7"/>
        <v>0</v>
      </c>
      <c r="W27" s="12">
        <f t="shared" si="8"/>
        <v>1</v>
      </c>
      <c r="X27" s="14">
        <f t="shared" si="9"/>
        <v>6650000</v>
      </c>
      <c r="Y27" s="17"/>
      <c r="Z27" s="14">
        <f t="shared" si="10"/>
        <v>6650000</v>
      </c>
      <c r="AA27" s="151" t="s">
        <v>305</v>
      </c>
      <c r="AB27" s="153" t="s">
        <v>1795</v>
      </c>
      <c r="AC27" s="155" t="s">
        <v>1796</v>
      </c>
      <c r="AD27" s="157"/>
      <c r="AE27" s="19"/>
      <c r="AF27" s="21"/>
      <c r="AG27" s="22" t="str">
        <f t="shared" si="5"/>
        <v>TRUE</v>
      </c>
      <c r="AH27" s="23" t="str">
        <f t="shared" si="11"/>
        <v>بوشهر رییسعلی دلواری اداره کل راه وشهرسازی  - سعید جلودار 09173773014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80"/>
      <c r="H28" s="181"/>
      <c r="I28" s="180"/>
      <c r="J28" s="9"/>
      <c r="K28" s="11" t="str">
        <f t="shared" ca="1" si="6"/>
        <v/>
      </c>
      <c r="L28" s="178"/>
      <c r="M28" s="178"/>
      <c r="N28" s="178"/>
      <c r="O28" s="9">
        <v>1129.3</v>
      </c>
      <c r="P28" s="9">
        <v>1</v>
      </c>
      <c r="Q28" s="13" t="str">
        <f>VLOOKUP(O28, '[3]لیست محصولات اردیبهشت ۱۴۰۳'!B:C,2,0)</f>
        <v>جانسون | Janson</v>
      </c>
      <c r="R28" s="9"/>
      <c r="S28" s="12">
        <f>VLOOKUP(O28, '[3]لیست محصولات اردیبهشت ۱۴۰۳'!B:F,5,0)</f>
        <v>40</v>
      </c>
      <c r="T28" s="14">
        <f>VLOOKUP(O28, '[3]لیست محصولات اردیبهشت ۱۴۰۳'!B:G,6,0)</f>
        <v>5050000</v>
      </c>
      <c r="U28" s="15"/>
      <c r="V28" s="16">
        <f t="shared" si="7"/>
        <v>0</v>
      </c>
      <c r="W28" s="12">
        <f t="shared" si="8"/>
        <v>1</v>
      </c>
      <c r="X28" s="14">
        <f t="shared" si="9"/>
        <v>5050000</v>
      </c>
      <c r="Y28" s="17"/>
      <c r="Z28" s="14">
        <f t="shared" si="10"/>
        <v>5050000</v>
      </c>
      <c r="AA28" s="177"/>
      <c r="AB28" s="176"/>
      <c r="AC28" s="175"/>
      <c r="AD28" s="174"/>
      <c r="AE28" s="19"/>
      <c r="AF28" s="21"/>
      <c r="AG28" s="22" t="str">
        <f t="shared" si="5"/>
        <v>TRUE</v>
      </c>
      <c r="AH28" s="23" t="str">
        <f t="shared" si="11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80"/>
      <c r="H29" s="181"/>
      <c r="I29" s="180"/>
      <c r="J29" s="9"/>
      <c r="K29" s="11" t="str">
        <f t="shared" ca="1" si="6"/>
        <v/>
      </c>
      <c r="L29" s="178"/>
      <c r="M29" s="178"/>
      <c r="N29" s="178"/>
      <c r="O29" s="9">
        <v>1126.3</v>
      </c>
      <c r="P29" s="9">
        <v>1</v>
      </c>
      <c r="Q29" s="13" t="str">
        <f>VLOOKUP(O29, '[3]لیست محصولات اردیبهشت ۱۴۰۳'!B:C,2,0)</f>
        <v>دبورا نیروانا | Deborah Nirvana</v>
      </c>
      <c r="R29" s="9"/>
      <c r="S29" s="12">
        <f>VLOOKUP(O29, '[3]لیست محصولات اردیبهشت ۱۴۰۳'!B:F,5,0)</f>
        <v>40</v>
      </c>
      <c r="T29" s="14">
        <f>VLOOKUP(O29, '[3]لیست محصولات اردیبهشت ۱۴۰۳'!B:G,6,0)</f>
        <v>8400000</v>
      </c>
      <c r="U29" s="15"/>
      <c r="V29" s="16">
        <f t="shared" si="7"/>
        <v>0</v>
      </c>
      <c r="W29" s="12">
        <f t="shared" si="8"/>
        <v>1</v>
      </c>
      <c r="X29" s="14">
        <f t="shared" si="9"/>
        <v>8400000</v>
      </c>
      <c r="Y29" s="17"/>
      <c r="Z29" s="14">
        <f t="shared" si="10"/>
        <v>8400000</v>
      </c>
      <c r="AA29" s="177"/>
      <c r="AB29" s="176"/>
      <c r="AC29" s="175"/>
      <c r="AD29" s="174"/>
      <c r="AE29" s="19"/>
      <c r="AF29" s="21"/>
      <c r="AG29" s="22" t="str">
        <f t="shared" si="5"/>
        <v>TRUE</v>
      </c>
      <c r="AH29" s="23" t="str">
        <f t="shared" si="11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0"/>
      <c r="H30" s="181"/>
      <c r="I30" s="180"/>
      <c r="J30" s="9"/>
      <c r="K30" s="11" t="str">
        <f t="shared" ca="1" si="6"/>
        <v/>
      </c>
      <c r="L30" s="178"/>
      <c r="M30" s="178"/>
      <c r="N30" s="178"/>
      <c r="O30" s="9">
        <v>1125.3</v>
      </c>
      <c r="P30" s="9">
        <v>1</v>
      </c>
      <c r="Q30" s="13" t="str">
        <f>VLOOKUP(O30, '[3]لیست محصولات اردیبهشت ۱۴۰۳'!B:C,2,0)</f>
        <v>بنجامین دیانوس | Benjamin De Dianous</v>
      </c>
      <c r="R30" s="9"/>
      <c r="S30" s="12">
        <f>VLOOKUP(O30, '[3]لیست محصولات اردیبهشت ۱۴۰۳'!B:F,5,0)</f>
        <v>40</v>
      </c>
      <c r="T30" s="14">
        <f>VLOOKUP(O30, '[3]لیست محصولات اردیبهشت ۱۴۰۳'!B:G,6,0)</f>
        <v>5600000</v>
      </c>
      <c r="U30" s="15"/>
      <c r="V30" s="16">
        <f t="shared" si="7"/>
        <v>0</v>
      </c>
      <c r="W30" s="12">
        <f t="shared" si="8"/>
        <v>1</v>
      </c>
      <c r="X30" s="14">
        <f t="shared" si="9"/>
        <v>5600000</v>
      </c>
      <c r="Y30" s="17"/>
      <c r="Z30" s="14">
        <f t="shared" si="10"/>
        <v>5600000</v>
      </c>
      <c r="AA30" s="177"/>
      <c r="AB30" s="176"/>
      <c r="AC30" s="175"/>
      <c r="AD30" s="174"/>
      <c r="AE30" s="19"/>
      <c r="AF30" s="21"/>
      <c r="AG30" s="22" t="str">
        <f t="shared" si="5"/>
        <v>TRUE</v>
      </c>
      <c r="AH30" s="23" t="str">
        <f t="shared" si="11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80"/>
      <c r="H31" s="181"/>
      <c r="I31" s="180"/>
      <c r="J31" s="9"/>
      <c r="K31" s="11" t="str">
        <f t="shared" ca="1" si="6"/>
        <v/>
      </c>
      <c r="L31" s="178"/>
      <c r="M31" s="178"/>
      <c r="N31" s="178"/>
      <c r="O31" s="9">
        <v>3325.3</v>
      </c>
      <c r="P31" s="9">
        <v>1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40</v>
      </c>
      <c r="T31" s="14">
        <f>VLOOKUP(O31, '[3]لیست محصولات اردیبهشت ۱۴۰۳'!B:G,6,0)</f>
        <v>1250000</v>
      </c>
      <c r="U31" s="15"/>
      <c r="V31" s="16">
        <f t="shared" si="7"/>
        <v>0</v>
      </c>
      <c r="W31" s="12">
        <f t="shared" si="8"/>
        <v>1</v>
      </c>
      <c r="X31" s="14">
        <f t="shared" si="9"/>
        <v>1250000</v>
      </c>
      <c r="Y31" s="17"/>
      <c r="Z31" s="14">
        <f t="shared" si="10"/>
        <v>1250000</v>
      </c>
      <c r="AA31" s="177"/>
      <c r="AB31" s="176"/>
      <c r="AC31" s="175"/>
      <c r="AD31" s="174"/>
      <c r="AE31" s="19"/>
      <c r="AF31" s="21"/>
      <c r="AG31" s="22" t="str">
        <f t="shared" si="5"/>
        <v>TRUE</v>
      </c>
      <c r="AH31" s="23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50"/>
      <c r="H32" s="162"/>
      <c r="I32" s="150"/>
      <c r="J32" s="9"/>
      <c r="K32" s="11" t="str">
        <f t="shared" ca="1" si="6"/>
        <v/>
      </c>
      <c r="L32" s="160"/>
      <c r="M32" s="160"/>
      <c r="N32" s="160"/>
      <c r="O32" s="9">
        <v>3326.3</v>
      </c>
      <c r="P32" s="9">
        <v>1</v>
      </c>
      <c r="Q32" s="13" t="str">
        <f>VLOOKUP(O32, '[3]لیست محصولات اردیبهشت ۱۴۰۳'!B:C,2,0)</f>
        <v>میاگروس | Milagros</v>
      </c>
      <c r="R32" s="9"/>
      <c r="S32" s="12">
        <f>VLOOKUP(O32, '[3]لیست محصولات اردیبهشت ۱۴۰۳'!B:F,5,0)</f>
        <v>40</v>
      </c>
      <c r="T32" s="14">
        <f>VLOOKUP(O32, '[3]لیست محصولات اردیبهشت ۱۴۰۳'!B:G,6,0)</f>
        <v>1100000</v>
      </c>
      <c r="U32" s="15"/>
      <c r="V32" s="16">
        <f t="shared" si="7"/>
        <v>0</v>
      </c>
      <c r="W32" s="12">
        <f t="shared" si="8"/>
        <v>1</v>
      </c>
      <c r="X32" s="14">
        <f t="shared" si="9"/>
        <v>1100000</v>
      </c>
      <c r="Y32" s="17"/>
      <c r="Z32" s="14">
        <f t="shared" si="10"/>
        <v>1100000</v>
      </c>
      <c r="AA32" s="152"/>
      <c r="AB32" s="154"/>
      <c r="AC32" s="156"/>
      <c r="AD32" s="158"/>
      <c r="AE32" s="19"/>
      <c r="AF32" s="21"/>
      <c r="AG32" s="22" t="str">
        <f t="shared" si="5"/>
        <v>TRUE</v>
      </c>
      <c r="AH32" s="23" t="str">
        <f t="shared" si="11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>
        <v>15</v>
      </c>
      <c r="H33" s="10">
        <v>273092037871</v>
      </c>
      <c r="I33" s="9" t="s">
        <v>1755</v>
      </c>
      <c r="J33" s="9"/>
      <c r="K33" s="11" t="str">
        <f t="shared" ca="1" si="6"/>
        <v/>
      </c>
      <c r="L33" s="12" t="s">
        <v>1797</v>
      </c>
      <c r="M33" s="12" t="s">
        <v>1798</v>
      </c>
      <c r="N33" s="12"/>
      <c r="O33" s="9">
        <v>5522.1</v>
      </c>
      <c r="P33" s="9">
        <v>2</v>
      </c>
      <c r="Q33" s="13" t="str">
        <f>VLOOKUP(O33, '[3]لیست محصولات اردیبهشت ۱۴۰۳'!B:C,2,0)</f>
        <v>تامارا | Tamara</v>
      </c>
      <c r="R33" s="9" t="s">
        <v>113</v>
      </c>
      <c r="S33" s="12">
        <f>VLOOKUP(O33, '[3]لیست محصولات اردیبهشت ۱۴۰۳'!B:F,5,0)</f>
        <v>150</v>
      </c>
      <c r="T33" s="14">
        <f>VLOOKUP(O33, '[3]لیست محصولات اردیبهشت ۱۴۰۳'!B:G,6,0)</f>
        <v>2600000</v>
      </c>
      <c r="U33" s="15"/>
      <c r="V33" s="16">
        <f t="shared" si="7"/>
        <v>0</v>
      </c>
      <c r="W33" s="12">
        <f t="shared" si="8"/>
        <v>2</v>
      </c>
      <c r="X33" s="14">
        <f t="shared" si="9"/>
        <v>5200000</v>
      </c>
      <c r="Y33" s="17"/>
      <c r="Z33" s="14">
        <f t="shared" si="10"/>
        <v>5200000</v>
      </c>
      <c r="AA33" s="18" t="s">
        <v>78</v>
      </c>
      <c r="AB33" s="13" t="s">
        <v>1799</v>
      </c>
      <c r="AC33" s="19" t="s">
        <v>1800</v>
      </c>
      <c r="AD33" s="20" t="s">
        <v>104</v>
      </c>
      <c r="AE33" s="68" t="s">
        <v>1801</v>
      </c>
      <c r="AF33" s="21"/>
      <c r="AG33" s="22" t="str">
        <f t="shared" si="5"/>
        <v>TRUE</v>
      </c>
      <c r="AH33" s="23" t="str">
        <f t="shared" si="11"/>
        <v>تهران  زعفرانیه - میدان بهزادی - ماکویپور شمالی - ننبش امامی ۷۸ واحد ۹  - امید با وفا 09121869188</v>
      </c>
    </row>
    <row r="34" spans="1:34" ht="22.35" customHeight="1">
      <c r="A34" s="7"/>
      <c r="B34" s="7"/>
      <c r="C34" s="7"/>
      <c r="D34" s="7"/>
      <c r="E34" s="7"/>
      <c r="F34" s="8"/>
      <c r="G34" s="9">
        <v>16</v>
      </c>
      <c r="H34" s="10">
        <v>273038029893</v>
      </c>
      <c r="I34" s="9" t="s">
        <v>1699</v>
      </c>
      <c r="J34" s="9"/>
      <c r="K34" s="11" t="str">
        <f t="shared" ref="K34" ca="1" si="12">IF(C34, TODAY(), "" )</f>
        <v/>
      </c>
      <c r="L34" s="159" t="s">
        <v>615</v>
      </c>
      <c r="M34" s="159" t="s">
        <v>1768</v>
      </c>
      <c r="N34" s="159"/>
      <c r="O34" s="9">
        <v>5518.2</v>
      </c>
      <c r="P34" s="9">
        <v>1</v>
      </c>
      <c r="Q34" s="13" t="str">
        <f>VLOOKUP(O34, '[3]لیست محصولات اردیبهشت ۱۴۰۳'!B:C,2,0)</f>
        <v>هوآنکایو | Peru Huancayo</v>
      </c>
      <c r="R34" s="9"/>
      <c r="S34" s="12">
        <f>VLOOKUP(O34, '[3]لیست محصولات اردیبهشت ۱۴۰۳'!B:F,5,0)</f>
        <v>750</v>
      </c>
      <c r="T34" s="14">
        <f>VLOOKUP(O34, '[3]لیست محصولات اردیبهشت ۱۴۰۳'!B:G,6,0)</f>
        <v>10000000</v>
      </c>
      <c r="U34" s="15"/>
      <c r="V34" s="16">
        <f t="shared" ref="V34" si="13">IF(C34, P34, U34 )</f>
        <v>0</v>
      </c>
      <c r="W34" s="12">
        <f t="shared" ref="W34" si="14">P34-V34</f>
        <v>1</v>
      </c>
      <c r="X34" s="14">
        <f t="shared" ref="X34" si="15">P34*T34</f>
        <v>10000000</v>
      </c>
      <c r="Y34" s="17"/>
      <c r="Z34" s="14">
        <f t="shared" ref="Z34" si="16">X34-Y34</f>
        <v>10000000</v>
      </c>
      <c r="AA34" s="151" t="s">
        <v>78</v>
      </c>
      <c r="AB34" s="153" t="s">
        <v>1769</v>
      </c>
      <c r="AC34" s="155" t="s">
        <v>1770</v>
      </c>
      <c r="AD34" s="157" t="s">
        <v>104</v>
      </c>
      <c r="AE34" s="19"/>
      <c r="AF34" s="21"/>
      <c r="AG34" s="22" t="str">
        <f t="shared" si="5"/>
        <v>TRUE</v>
      </c>
      <c r="AH34" s="23" t="str">
        <f t="shared" si="11"/>
        <v>تهران م. باهنر(نیاوران)، ابتدای خ. پاسداران، خ. فرهنگسرا، خ. روحانی، خیابان شکوفه پلاک ۶ برج نیاوران طبقه ی ۷ واحد ۲۸  - پوریا قدیمی 09128387244</v>
      </c>
    </row>
    <row r="35" spans="1:34" ht="22.35" customHeight="1">
      <c r="A35" s="7"/>
      <c r="B35" s="7"/>
      <c r="C35" s="7"/>
      <c r="D35" s="7"/>
      <c r="E35" s="7"/>
      <c r="F35" s="8"/>
      <c r="G35" s="149">
        <v>17</v>
      </c>
      <c r="H35" s="161">
        <v>273098977137</v>
      </c>
      <c r="I35" s="149" t="s">
        <v>1755</v>
      </c>
      <c r="J35" s="9"/>
      <c r="K35" s="11" t="str">
        <f t="shared" ca="1" si="6"/>
        <v/>
      </c>
      <c r="L35" s="178"/>
      <c r="M35" s="178"/>
      <c r="N35" s="178"/>
      <c r="O35" s="9">
        <v>5522.1</v>
      </c>
      <c r="P35" s="9">
        <v>1</v>
      </c>
      <c r="Q35" s="13" t="str">
        <f>VLOOKUP(O35, '[3]لیست محصولات اردیبهشت ۱۴۰۳'!B:C,2,0)</f>
        <v>تامارا | Tamara</v>
      </c>
      <c r="R35" s="9" t="s">
        <v>113</v>
      </c>
      <c r="S35" s="12">
        <f>VLOOKUP(O35, '[3]لیست محصولات اردیبهشت ۱۴۰۳'!B:F,5,0)</f>
        <v>150</v>
      </c>
      <c r="T35" s="14">
        <f>VLOOKUP(O35, '[3]لیست محصولات اردیبهشت ۱۴۰۳'!B:G,6,0)</f>
        <v>2600000</v>
      </c>
      <c r="U35" s="15"/>
      <c r="V35" s="16">
        <f t="shared" si="7"/>
        <v>0</v>
      </c>
      <c r="W35" s="12">
        <f t="shared" si="8"/>
        <v>1</v>
      </c>
      <c r="X35" s="14">
        <f t="shared" si="9"/>
        <v>2600000</v>
      </c>
      <c r="Y35" s="17"/>
      <c r="Z35" s="14">
        <f t="shared" si="10"/>
        <v>2600000</v>
      </c>
      <c r="AA35" s="177"/>
      <c r="AB35" s="176"/>
      <c r="AC35" s="175"/>
      <c r="AD35" s="174"/>
      <c r="AE35" s="182" t="s">
        <v>1806</v>
      </c>
      <c r="AF35" s="21"/>
      <c r="AG35" s="22" t="str">
        <f t="shared" si="5"/>
        <v>TRUE</v>
      </c>
      <c r="AH35" s="23" t="str">
        <f t="shared" si="11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50"/>
      <c r="H36" s="162"/>
      <c r="I36" s="150"/>
      <c r="J36" s="9"/>
      <c r="K36" s="11" t="str">
        <f t="shared" ca="1" si="6"/>
        <v/>
      </c>
      <c r="L36" s="160"/>
      <c r="M36" s="160"/>
      <c r="N36" s="160"/>
      <c r="O36" s="9">
        <v>5518.2</v>
      </c>
      <c r="P36" s="9">
        <v>1</v>
      </c>
      <c r="Q36" s="13" t="str">
        <f>VLOOKUP(O36, '[3]لیست محصولات اردیبهشت ۱۴۰۳'!B:C,2,0)</f>
        <v>هوآنکایو | Peru Huancayo</v>
      </c>
      <c r="R36" s="9" t="s">
        <v>113</v>
      </c>
      <c r="S36" s="12">
        <f>VLOOKUP(O36, '[3]لیست محصولات اردیبهشت ۱۴۰۳'!B:F,5,0)</f>
        <v>750</v>
      </c>
      <c r="T36" s="14">
        <f>VLOOKUP(O36, '[3]لیست محصولات اردیبهشت ۱۴۰۳'!B:G,6,0)</f>
        <v>10000000</v>
      </c>
      <c r="U36" s="15"/>
      <c r="V36" s="16">
        <f t="shared" si="7"/>
        <v>0</v>
      </c>
      <c r="W36" s="12">
        <f t="shared" si="8"/>
        <v>1</v>
      </c>
      <c r="X36" s="14">
        <f t="shared" si="9"/>
        <v>10000000</v>
      </c>
      <c r="Y36" s="17"/>
      <c r="Z36" s="14">
        <f t="shared" si="10"/>
        <v>10000000</v>
      </c>
      <c r="AA36" s="152"/>
      <c r="AB36" s="154"/>
      <c r="AC36" s="156"/>
      <c r="AD36" s="158"/>
      <c r="AE36" s="183"/>
      <c r="AF36" s="21"/>
      <c r="AG36" s="22" t="str">
        <f t="shared" si="5"/>
        <v>TRUE</v>
      </c>
      <c r="AH36" s="23" t="str">
        <f t="shared" si="11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67">
        <v>18</v>
      </c>
      <c r="H37" s="169"/>
      <c r="I37" s="167" t="s">
        <v>1755</v>
      </c>
      <c r="J37" s="9"/>
      <c r="K37" s="11" t="str">
        <f t="shared" ca="1" si="6"/>
        <v/>
      </c>
      <c r="L37" s="159" t="s">
        <v>256</v>
      </c>
      <c r="M37" s="159" t="s">
        <v>1807</v>
      </c>
      <c r="N37" s="159" t="s">
        <v>1808</v>
      </c>
      <c r="O37" s="9">
        <v>3326.1</v>
      </c>
      <c r="P37" s="9">
        <v>15</v>
      </c>
      <c r="Q37" s="13" t="str">
        <f>VLOOKUP(O37, '[3]لیست محصولات اردیبهشت ۱۴۰۳'!B:C,2,0)</f>
        <v>میاگروس | Milagros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3750000</v>
      </c>
      <c r="U37" s="15"/>
      <c r="V37" s="16">
        <f t="shared" si="7"/>
        <v>0</v>
      </c>
      <c r="W37" s="12">
        <f t="shared" si="8"/>
        <v>15</v>
      </c>
      <c r="X37" s="14">
        <f t="shared" si="9"/>
        <v>56250000</v>
      </c>
      <c r="Y37" s="17"/>
      <c r="Z37" s="14">
        <f t="shared" si="10"/>
        <v>56250000</v>
      </c>
      <c r="AA37" s="151" t="s">
        <v>1810</v>
      </c>
      <c r="AB37" s="153" t="s">
        <v>1809</v>
      </c>
      <c r="AC37" s="155" t="s">
        <v>1811</v>
      </c>
      <c r="AD37" s="157"/>
      <c r="AE37" s="19"/>
      <c r="AF37" s="21"/>
      <c r="AG37" s="22" t="str">
        <f t="shared" si="5"/>
        <v>TRUE</v>
      </c>
      <c r="AH37" s="23" t="str">
        <f t="shared" si="11"/>
        <v>رشت بلوار ديلمان، نبش بلوار امام علي قهوه و کیک سایه - مصطفی موحدی فر 09116041874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6"/>
        <v/>
      </c>
      <c r="L38" s="160"/>
      <c r="M38" s="160"/>
      <c r="N38" s="160"/>
      <c r="O38" s="9">
        <v>3325.1</v>
      </c>
      <c r="P38" s="9">
        <v>15</v>
      </c>
      <c r="Q38" s="13" t="str">
        <f>VLOOKUP(O38, '[3]لیست محصولات اردیبهشت ۱۴۰۳'!B:C,2,0)</f>
        <v>راتناگری | Ratnagiri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4250000</v>
      </c>
      <c r="U38" s="15"/>
      <c r="V38" s="16">
        <f t="shared" si="7"/>
        <v>0</v>
      </c>
      <c r="W38" s="12">
        <f t="shared" si="8"/>
        <v>15</v>
      </c>
      <c r="X38" s="14">
        <f t="shared" si="9"/>
        <v>63750000</v>
      </c>
      <c r="Y38" s="17"/>
      <c r="Z38" s="14">
        <f t="shared" si="10"/>
        <v>63750000</v>
      </c>
      <c r="AA38" s="152"/>
      <c r="AB38" s="154"/>
      <c r="AC38" s="156"/>
      <c r="AD38" s="158"/>
      <c r="AE38" s="19"/>
      <c r="AF38" s="21"/>
      <c r="AG38" s="22" t="str">
        <f t="shared" si="5"/>
        <v>TRUE</v>
      </c>
      <c r="AH38" s="23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7">
        <v>19</v>
      </c>
      <c r="H39" s="169" t="s">
        <v>321</v>
      </c>
      <c r="I39" s="167" t="s">
        <v>1755</v>
      </c>
      <c r="J39" s="9"/>
      <c r="K39" s="11" t="str">
        <f t="shared" ca="1" si="6"/>
        <v/>
      </c>
      <c r="L39" s="159" t="s">
        <v>330</v>
      </c>
      <c r="M39" s="159" t="s">
        <v>320</v>
      </c>
      <c r="N39" s="159" t="s">
        <v>319</v>
      </c>
      <c r="O39" s="9">
        <v>3325.2</v>
      </c>
      <c r="P39" s="9">
        <v>1</v>
      </c>
      <c r="Q39" s="13" t="str">
        <f>VLOOKUP(O39, '[3]لیست محصولات اردیبهشت ۱۴۰۳'!B:C,2,0)</f>
        <v>راتناگری | Ratnagiri</v>
      </c>
      <c r="R39" s="9"/>
      <c r="S39" s="12">
        <f>VLOOKUP(O39, '[3]لیست محصولات اردیبهشت ۱۴۰۳'!B:F,5,0)</f>
        <v>750</v>
      </c>
      <c r="T39" s="14">
        <f>VLOOKUP(O39, '[3]لیست محصولات اردیبهشت ۱۴۰۳'!B:G,6,0)</f>
        <v>20700000</v>
      </c>
      <c r="U39" s="15"/>
      <c r="V39" s="16">
        <f t="shared" si="7"/>
        <v>0</v>
      </c>
      <c r="W39" s="12">
        <f t="shared" si="8"/>
        <v>1</v>
      </c>
      <c r="X39" s="14">
        <f t="shared" si="9"/>
        <v>20700000</v>
      </c>
      <c r="Y39" s="17"/>
      <c r="Z39" s="14">
        <f t="shared" si="10"/>
        <v>20700000</v>
      </c>
      <c r="AA39" s="151" t="s">
        <v>322</v>
      </c>
      <c r="AB39" s="153" t="s">
        <v>1812</v>
      </c>
      <c r="AC39" s="155" t="s">
        <v>324</v>
      </c>
      <c r="AD39" s="157"/>
      <c r="AE39" s="19"/>
      <c r="AF39" s="21"/>
      <c r="AG39" s="22" t="str">
        <f t="shared" si="5"/>
        <v>TRUE</v>
      </c>
      <c r="AH39" s="23" t="str">
        <f t="shared" si="11"/>
        <v>مشهد  بلوار ابوذرغفاري ، بين ابوذرغفاري ۳۱ و ۳۳ کافه رستوران نیکافه - مهدیه بهبودی 09045241578</v>
      </c>
    </row>
    <row r="40" spans="1:34" ht="22.35" customHeight="1">
      <c r="A40" s="7"/>
      <c r="B40" s="7"/>
      <c r="C40" s="7"/>
      <c r="D40" s="7"/>
      <c r="E40" s="7"/>
      <c r="F40" s="8"/>
      <c r="G40" s="173"/>
      <c r="H40" s="179"/>
      <c r="I40" s="173"/>
      <c r="J40" s="9"/>
      <c r="K40" s="11" t="str">
        <f t="shared" ca="1" si="6"/>
        <v/>
      </c>
      <c r="L40" s="178"/>
      <c r="M40" s="178"/>
      <c r="N40" s="178"/>
      <c r="O40" s="9">
        <v>3326.2</v>
      </c>
      <c r="P40" s="9">
        <v>1</v>
      </c>
      <c r="Q40" s="13" t="str">
        <f>VLOOKUP(O40, '[3]لیست محصولات اردیبهشت ۱۴۰۳'!B:C,2,0)</f>
        <v>میاگروس | Milagros</v>
      </c>
      <c r="R40" s="9"/>
      <c r="S40" s="12">
        <f>VLOOKUP(O40, '[3]لیست محصولات اردیبهشت ۱۴۰۳'!B:F,5,0)</f>
        <v>750</v>
      </c>
      <c r="T40" s="14">
        <f>VLOOKUP(O40, '[3]لیست محصولات اردیبهشت ۱۴۰۳'!B:G,6,0)</f>
        <v>18150000</v>
      </c>
      <c r="U40" s="15"/>
      <c r="V40" s="16">
        <f t="shared" si="7"/>
        <v>0</v>
      </c>
      <c r="W40" s="12">
        <f t="shared" si="8"/>
        <v>1</v>
      </c>
      <c r="X40" s="14">
        <f t="shared" si="9"/>
        <v>18150000</v>
      </c>
      <c r="Y40" s="17"/>
      <c r="Z40" s="14">
        <f t="shared" si="10"/>
        <v>18150000</v>
      </c>
      <c r="AA40" s="177"/>
      <c r="AB40" s="176"/>
      <c r="AC40" s="175"/>
      <c r="AD40" s="174"/>
      <c r="AE40" s="19"/>
      <c r="AF40" s="21"/>
      <c r="AG40" s="22" t="str">
        <f t="shared" si="5"/>
        <v>TRUE</v>
      </c>
      <c r="AH40" s="23" t="str">
        <f t="shared" si="11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8"/>
      <c r="H41" s="170"/>
      <c r="I41" s="168"/>
      <c r="J41" s="9"/>
      <c r="K41" s="11" t="str">
        <f t="shared" ca="1" si="6"/>
        <v/>
      </c>
      <c r="L41" s="160"/>
      <c r="M41" s="160"/>
      <c r="N41" s="160"/>
      <c r="O41" s="9">
        <v>5522.2</v>
      </c>
      <c r="P41" s="9">
        <v>1</v>
      </c>
      <c r="Q41" s="13" t="str">
        <f>VLOOKUP(O41, '[3]لیست محصولات اردیبهشت ۱۴۰۳'!B:C,2,0)</f>
        <v>تامارا | Tamara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12450000</v>
      </c>
      <c r="U41" s="15"/>
      <c r="V41" s="16">
        <f t="shared" si="7"/>
        <v>0</v>
      </c>
      <c r="W41" s="12">
        <f t="shared" si="8"/>
        <v>1</v>
      </c>
      <c r="X41" s="14">
        <f t="shared" si="9"/>
        <v>12450000</v>
      </c>
      <c r="Y41" s="17"/>
      <c r="Z41" s="14">
        <f t="shared" si="10"/>
        <v>12450000</v>
      </c>
      <c r="AA41" s="152"/>
      <c r="AB41" s="154"/>
      <c r="AC41" s="156"/>
      <c r="AD41" s="158"/>
      <c r="AE41" s="19"/>
      <c r="AF41" s="21"/>
      <c r="AG41" s="22" t="str">
        <f t="shared" si="5"/>
        <v>TRUE</v>
      </c>
      <c r="AH41" s="23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20</v>
      </c>
      <c r="H42" s="10">
        <v>273106336732</v>
      </c>
      <c r="I42" s="9" t="s">
        <v>1755</v>
      </c>
      <c r="J42" s="9"/>
      <c r="K42" s="11" t="str">
        <f t="shared" ca="1" si="6"/>
        <v/>
      </c>
      <c r="L42" s="12" t="s">
        <v>217</v>
      </c>
      <c r="M42" s="12" t="s">
        <v>265</v>
      </c>
      <c r="N42" s="12"/>
      <c r="O42" s="9">
        <v>3326.1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3750000</v>
      </c>
      <c r="U42" s="15"/>
      <c r="V42" s="16">
        <f t="shared" si="7"/>
        <v>0</v>
      </c>
      <c r="W42" s="12">
        <f t="shared" si="8"/>
        <v>1</v>
      </c>
      <c r="X42" s="14">
        <f t="shared" si="9"/>
        <v>3750000</v>
      </c>
      <c r="Y42" s="17"/>
      <c r="Z42" s="14">
        <f t="shared" si="10"/>
        <v>3750000</v>
      </c>
      <c r="AA42" s="18" t="s">
        <v>78</v>
      </c>
      <c r="AB42" s="13" t="s">
        <v>266</v>
      </c>
      <c r="AC42" s="19" t="s">
        <v>267</v>
      </c>
      <c r="AD42" s="20" t="s">
        <v>104</v>
      </c>
      <c r="AE42" s="19"/>
      <c r="AF42" s="21"/>
      <c r="AG42" s="22" t="str">
        <f t="shared" si="5"/>
        <v>TRUE</v>
      </c>
      <c r="AH42" s="23" t="str">
        <f t="shared" si="11"/>
        <v>تهران خ فاطمی خ دائمی کوچه سرآبادانی پلاک 19 زنگ 7  - امیرحسین کوچکیان 09929860815</v>
      </c>
    </row>
    <row r="43" spans="1:34" ht="22.35" customHeight="1">
      <c r="A43" s="7"/>
      <c r="B43" s="7"/>
      <c r="C43" s="7"/>
      <c r="D43" s="7"/>
      <c r="E43" s="7"/>
      <c r="F43" s="8"/>
      <c r="G43" s="149">
        <v>21</v>
      </c>
      <c r="H43" s="161">
        <v>273112487971</v>
      </c>
      <c r="I43" s="149" t="s">
        <v>1755</v>
      </c>
      <c r="J43" s="9"/>
      <c r="K43" s="11" t="str">
        <f t="shared" ca="1" si="6"/>
        <v/>
      </c>
      <c r="L43" s="159" t="s">
        <v>343</v>
      </c>
      <c r="M43" s="159" t="s">
        <v>342</v>
      </c>
      <c r="N43" s="159" t="s">
        <v>344</v>
      </c>
      <c r="O43" s="9">
        <v>5522.1</v>
      </c>
      <c r="P43" s="9">
        <v>1</v>
      </c>
      <c r="Q43" s="13" t="str">
        <f>VLOOKUP(O43, '[3]لیست محصولات اردیبهشت ۱۴۰۳'!B:C,2,0)</f>
        <v>تامارا | Tamara</v>
      </c>
      <c r="R43" s="9"/>
      <c r="S43" s="12">
        <f>VLOOKUP(O43, '[3]لیست محصولات اردیبهشت ۱۴۰۳'!B:F,5,0)</f>
        <v>150</v>
      </c>
      <c r="T43" s="14">
        <f>VLOOKUP(O43, '[3]لیست محصولات اردیبهشت ۱۴۰۳'!B:G,6,0)</f>
        <v>2600000</v>
      </c>
      <c r="U43" s="15"/>
      <c r="V43" s="16">
        <f t="shared" si="7"/>
        <v>0</v>
      </c>
      <c r="W43" s="12">
        <f t="shared" si="8"/>
        <v>1</v>
      </c>
      <c r="X43" s="14">
        <f t="shared" si="9"/>
        <v>2600000</v>
      </c>
      <c r="Y43" s="17"/>
      <c r="Z43" s="14">
        <f t="shared" si="10"/>
        <v>2600000</v>
      </c>
      <c r="AA43" s="151" t="s">
        <v>224</v>
      </c>
      <c r="AB43" s="153" t="s">
        <v>1813</v>
      </c>
      <c r="AC43" s="155" t="s">
        <v>346</v>
      </c>
      <c r="AD43" s="157"/>
      <c r="AE43" s="19"/>
      <c r="AF43" s="21"/>
      <c r="AG43" s="22" t="str">
        <f t="shared" si="5"/>
        <v>TRUE</v>
      </c>
      <c r="AH43" s="23" t="str">
        <f t="shared" si="11"/>
        <v>قم بلوار بسيج نبش كوچه ١٦  کافه رزتا - امیر برومند 09193533615</v>
      </c>
    </row>
    <row r="44" spans="1:34" ht="22.35" customHeight="1">
      <c r="A44" s="7"/>
      <c r="B44" s="7"/>
      <c r="C44" s="7"/>
      <c r="D44" s="7"/>
      <c r="E44" s="7"/>
      <c r="F44" s="8"/>
      <c r="G44" s="180"/>
      <c r="H44" s="181"/>
      <c r="I44" s="180"/>
      <c r="J44" s="9"/>
      <c r="K44" s="11" t="str">
        <f t="shared" ca="1" si="6"/>
        <v/>
      </c>
      <c r="L44" s="178"/>
      <c r="M44" s="178"/>
      <c r="N44" s="178"/>
      <c r="O44" s="9">
        <v>5511.22</v>
      </c>
      <c r="P44" s="9">
        <v>2</v>
      </c>
      <c r="Q44" s="69" t="str">
        <f>VLOOKUP(O44, '[3]لیست محصولات اردیبهشت ۱۴۰۳'!B:C,2,0)</f>
        <v>هامبلا(رست دمی) | Hambella( Filter Roast)</v>
      </c>
      <c r="R44" s="9"/>
      <c r="S44" s="12">
        <f>VLOOKUP(O44, '[3]لیست محصولات اردیبهشت ۱۴۰۳'!B:F,5,0)</f>
        <v>750</v>
      </c>
      <c r="T44" s="14">
        <f>VLOOKUP(O44, '[3]لیست محصولات اردیبهشت ۱۴۰۳'!B:G,6,0)</f>
        <v>13350000</v>
      </c>
      <c r="U44" s="15"/>
      <c r="V44" s="16">
        <f t="shared" si="7"/>
        <v>0</v>
      </c>
      <c r="W44" s="12">
        <f t="shared" si="8"/>
        <v>2</v>
      </c>
      <c r="X44" s="14">
        <f t="shared" si="9"/>
        <v>26700000</v>
      </c>
      <c r="Y44" s="17"/>
      <c r="Z44" s="14">
        <f t="shared" si="10"/>
        <v>26700000</v>
      </c>
      <c r="AA44" s="177"/>
      <c r="AB44" s="176"/>
      <c r="AC44" s="175"/>
      <c r="AD44" s="174"/>
      <c r="AE44" s="19"/>
      <c r="AF44" s="21"/>
      <c r="AG44" s="22" t="str">
        <f t="shared" si="5"/>
        <v>TRUE</v>
      </c>
      <c r="AH44" s="23" t="str">
        <f t="shared" si="11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80"/>
      <c r="H45" s="181"/>
      <c r="I45" s="180"/>
      <c r="J45" s="9"/>
      <c r="K45" s="11" t="str">
        <f t="shared" ca="1" si="6"/>
        <v/>
      </c>
      <c r="L45" s="178"/>
      <c r="M45" s="178"/>
      <c r="N45" s="178"/>
      <c r="O45" s="9">
        <v>3326.2</v>
      </c>
      <c r="P45" s="9">
        <v>2</v>
      </c>
      <c r="Q45" s="13" t="str">
        <f>VLOOKUP(O45, '[3]لیست محصولات اردیبهشت ۱۴۰۳'!B:C,2,0)</f>
        <v>میاگروس | Milagros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18150000</v>
      </c>
      <c r="U45" s="26"/>
      <c r="V45" s="16">
        <f t="shared" si="7"/>
        <v>0</v>
      </c>
      <c r="W45" s="12">
        <f t="shared" si="8"/>
        <v>2</v>
      </c>
      <c r="X45" s="14">
        <f t="shared" si="9"/>
        <v>36300000</v>
      </c>
      <c r="Y45" s="17"/>
      <c r="Z45" s="14">
        <f t="shared" si="10"/>
        <v>36300000</v>
      </c>
      <c r="AA45" s="177"/>
      <c r="AB45" s="176"/>
      <c r="AC45" s="175"/>
      <c r="AD45" s="174"/>
      <c r="AE45" s="19"/>
      <c r="AF45" s="21"/>
      <c r="AG45" s="22" t="str">
        <f t="shared" si="5"/>
        <v>TRUE</v>
      </c>
      <c r="AH45" s="23" t="str">
        <f t="shared" si="11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50"/>
      <c r="H46" s="162"/>
      <c r="I46" s="150"/>
      <c r="J46" s="9"/>
      <c r="K46" s="11" t="str">
        <f t="shared" ca="1" si="6"/>
        <v/>
      </c>
      <c r="L46" s="160"/>
      <c r="M46" s="160"/>
      <c r="N46" s="160"/>
      <c r="O46" s="9">
        <v>3325.2</v>
      </c>
      <c r="P46" s="9">
        <v>2</v>
      </c>
      <c r="Q46" s="13" t="str">
        <f>VLOOKUP(O46, '[3]لیست محصولات اردیبهشت ۱۴۰۳'!B:C,2,0)</f>
        <v>راتناگری | Ratnagiri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20700000</v>
      </c>
      <c r="U46" s="26"/>
      <c r="V46" s="16">
        <f t="shared" si="7"/>
        <v>0</v>
      </c>
      <c r="W46" s="12">
        <f t="shared" si="8"/>
        <v>2</v>
      </c>
      <c r="X46" s="14">
        <f t="shared" si="9"/>
        <v>41400000</v>
      </c>
      <c r="Y46" s="17"/>
      <c r="Z46" s="14">
        <f t="shared" si="10"/>
        <v>41400000</v>
      </c>
      <c r="AA46" s="152"/>
      <c r="AB46" s="154"/>
      <c r="AC46" s="156"/>
      <c r="AD46" s="158"/>
      <c r="AE46" s="19"/>
      <c r="AF46" s="21"/>
      <c r="AG46" s="22" t="str">
        <f t="shared" si="5"/>
        <v>TRUE</v>
      </c>
      <c r="AH46" s="23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66">
        <v>22</v>
      </c>
      <c r="H47" s="67" t="s">
        <v>321</v>
      </c>
      <c r="I47" s="66" t="s">
        <v>1755</v>
      </c>
      <c r="J47" s="9"/>
      <c r="K47" s="11" t="str">
        <f t="shared" ca="1" si="6"/>
        <v/>
      </c>
      <c r="L47" s="12" t="s">
        <v>723</v>
      </c>
      <c r="M47" s="12" t="s">
        <v>1317</v>
      </c>
      <c r="N47" s="12" t="s">
        <v>1318</v>
      </c>
      <c r="O47" s="9">
        <v>3326.1</v>
      </c>
      <c r="P47" s="9">
        <v>2</v>
      </c>
      <c r="Q47" s="13" t="str">
        <f>VLOOKUP(O47, '[3]لیست محصولات اردیبهشت ۱۴۰۳'!B:C,2,0)</f>
        <v>میاگروس | Milagros</v>
      </c>
      <c r="R47" s="9"/>
      <c r="S47" s="12">
        <f>VLOOKUP(O47, '[3]لیست محصولات اردیبهشت ۱۴۰۳'!B:F,5,0)</f>
        <v>150</v>
      </c>
      <c r="T47" s="14">
        <f>VLOOKUP(O47, '[3]لیست محصولات اردیبهشت ۱۴۰۳'!B:G,6,0)</f>
        <v>3750000</v>
      </c>
      <c r="U47" s="15"/>
      <c r="V47" s="16">
        <f t="shared" si="7"/>
        <v>0</v>
      </c>
      <c r="W47" s="12">
        <f t="shared" si="8"/>
        <v>2</v>
      </c>
      <c r="X47" s="14">
        <f t="shared" si="9"/>
        <v>7500000</v>
      </c>
      <c r="Y47" s="17"/>
      <c r="Z47" s="14">
        <f t="shared" si="10"/>
        <v>7500000</v>
      </c>
      <c r="AA47" s="18" t="s">
        <v>78</v>
      </c>
      <c r="AB47" s="13" t="s">
        <v>1814</v>
      </c>
      <c r="AC47" s="19" t="s">
        <v>1319</v>
      </c>
      <c r="AD47" s="20" t="s">
        <v>104</v>
      </c>
      <c r="AE47" s="19"/>
      <c r="AF47" s="21"/>
      <c r="AG47" s="22" t="str">
        <f t="shared" si="5"/>
        <v>TRUE</v>
      </c>
      <c r="AH47" s="23" t="str">
        <f t="shared" si="11"/>
        <v>تهران هفت تير - خيابان سنايي - نبش نژادكي - پلاك 78  کافه جوی - عرفان نظامی 09122125497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49">
        <v>23</v>
      </c>
      <c r="H48" s="161">
        <v>273114675043</v>
      </c>
      <c r="I48" s="149" t="s">
        <v>1755</v>
      </c>
      <c r="J48" s="9"/>
      <c r="K48" s="11" t="str">
        <f t="shared" ca="1" si="6"/>
        <v/>
      </c>
      <c r="L48" s="159" t="s">
        <v>139</v>
      </c>
      <c r="M48" s="159" t="s">
        <v>1815</v>
      </c>
      <c r="N48" s="159"/>
      <c r="O48" s="9">
        <v>5522.2</v>
      </c>
      <c r="P48" s="9">
        <v>1</v>
      </c>
      <c r="Q48" s="13" t="str">
        <f>VLOOKUP(O48, '[3]لیست محصولات اردیبهشت ۱۴۰۳'!B:C,2,0)</f>
        <v>تامارا | Tamara</v>
      </c>
      <c r="R48" s="9" t="s">
        <v>113</v>
      </c>
      <c r="S48" s="12">
        <f>VLOOKUP(O48, '[3]لیست محصولات اردیبهشت ۱۴۰۳'!B:F,5,0)</f>
        <v>750</v>
      </c>
      <c r="T48" s="14">
        <f>VLOOKUP(O48, '[3]لیست محصولات اردیبهشت ۱۴۰۳'!B:G,6,0)</f>
        <v>12450000</v>
      </c>
      <c r="U48" s="15"/>
      <c r="V48" s="16">
        <f t="shared" si="7"/>
        <v>0</v>
      </c>
      <c r="W48" s="12">
        <f t="shared" si="8"/>
        <v>1</v>
      </c>
      <c r="X48" s="14">
        <f t="shared" si="9"/>
        <v>12450000</v>
      </c>
      <c r="Y48" s="17"/>
      <c r="Z48" s="14">
        <f t="shared" si="10"/>
        <v>12450000</v>
      </c>
      <c r="AA48" s="151" t="s">
        <v>1686</v>
      </c>
      <c r="AB48" s="153" t="s">
        <v>1816</v>
      </c>
      <c r="AC48" s="155" t="s">
        <v>1817</v>
      </c>
      <c r="AD48" s="157"/>
      <c r="AE48" s="19"/>
      <c r="AF48" s="21"/>
      <c r="AG48" s="22" t="str">
        <f t="shared" si="5"/>
        <v>TRUE</v>
      </c>
      <c r="AH48" s="23" t="str">
        <f t="shared" si="11"/>
        <v>کرج گلشهرویلا بلوار حدادی خ کوکب شرقی نبش کوچه حسینی زیرزمین املاک بزرگان  - محمدرضا کاج 09085169041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80"/>
      <c r="H49" s="181"/>
      <c r="I49" s="180"/>
      <c r="J49" s="9"/>
      <c r="K49" s="11" t="str">
        <f t="shared" ca="1" si="6"/>
        <v/>
      </c>
      <c r="L49" s="178"/>
      <c r="M49" s="178"/>
      <c r="N49" s="178"/>
      <c r="O49" s="9">
        <v>5518.2</v>
      </c>
      <c r="P49" s="9">
        <v>1</v>
      </c>
      <c r="Q49" s="13" t="str">
        <f>VLOOKUP(O49, '[3]لیست محصولات اردیبهشت ۱۴۰۳'!B:C,2,0)</f>
        <v>هوآنکایو | Peru Huancayo</v>
      </c>
      <c r="R49" s="9" t="s">
        <v>113</v>
      </c>
      <c r="S49" s="12">
        <f>VLOOKUP(O49, '[3]لیست محصولات اردیبهشت ۱۴۰۳'!B:F,5,0)</f>
        <v>750</v>
      </c>
      <c r="T49" s="14">
        <f>VLOOKUP(O49, '[3]لیست محصولات اردیبهشت ۱۴۰۳'!B:G,6,0)</f>
        <v>10000000</v>
      </c>
      <c r="U49" s="15"/>
      <c r="V49" s="16">
        <f t="shared" si="7"/>
        <v>0</v>
      </c>
      <c r="W49" s="12">
        <f t="shared" si="8"/>
        <v>1</v>
      </c>
      <c r="X49" s="14">
        <f t="shared" si="9"/>
        <v>10000000</v>
      </c>
      <c r="Y49" s="17"/>
      <c r="Z49" s="14">
        <f t="shared" si="10"/>
        <v>10000000</v>
      </c>
      <c r="AA49" s="177"/>
      <c r="AB49" s="176"/>
      <c r="AC49" s="175"/>
      <c r="AD49" s="174"/>
      <c r="AE49" s="19"/>
      <c r="AF49" s="21"/>
      <c r="AG49" s="22" t="str">
        <f t="shared" si="5"/>
        <v>TRUE</v>
      </c>
      <c r="AH49" s="23" t="str">
        <f t="shared" si="11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50"/>
      <c r="H50" s="162"/>
      <c r="I50" s="150"/>
      <c r="J50" s="9"/>
      <c r="K50" s="11" t="str">
        <f t="shared" ca="1" si="6"/>
        <v/>
      </c>
      <c r="L50" s="160"/>
      <c r="M50" s="160"/>
      <c r="N50" s="160"/>
      <c r="O50" s="9">
        <v>5511.22</v>
      </c>
      <c r="P50" s="9">
        <v>1</v>
      </c>
      <c r="Q50" s="69" t="str">
        <f>VLOOKUP(O50, '[3]لیست محصولات اردیبهشت ۱۴۰۳'!B:C,2,0)</f>
        <v>هامبلا(رست دمی) | Hambella( Filter Roast)</v>
      </c>
      <c r="R50" s="9" t="s">
        <v>737</v>
      </c>
      <c r="S50" s="12">
        <f>VLOOKUP(O50, '[3]لیست محصولات اردیبهشت ۱۴۰۳'!B:F,5,0)</f>
        <v>750</v>
      </c>
      <c r="T50" s="14">
        <f>VLOOKUP(O50, '[3]لیست محصولات اردیبهشت ۱۴۰۳'!B:G,6,0)</f>
        <v>13350000</v>
      </c>
      <c r="U50" s="26"/>
      <c r="V50" s="16">
        <f t="shared" si="7"/>
        <v>0</v>
      </c>
      <c r="W50" s="12">
        <f t="shared" si="8"/>
        <v>1</v>
      </c>
      <c r="X50" s="14">
        <f t="shared" si="9"/>
        <v>13350000</v>
      </c>
      <c r="Y50" s="17"/>
      <c r="Z50" s="14">
        <f t="shared" si="10"/>
        <v>13350000</v>
      </c>
      <c r="AA50" s="152"/>
      <c r="AB50" s="154"/>
      <c r="AC50" s="156"/>
      <c r="AD50" s="158"/>
      <c r="AE50" s="19"/>
      <c r="AF50" s="21"/>
      <c r="AG50" s="22" t="str">
        <f t="shared" si="5"/>
        <v>TRUE</v>
      </c>
      <c r="AH50" s="23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>
        <v>24</v>
      </c>
      <c r="H51" s="10">
        <v>53534058201</v>
      </c>
      <c r="I51" s="9" t="s">
        <v>1818</v>
      </c>
      <c r="J51" s="9"/>
      <c r="K51" s="11" t="str">
        <f t="shared" ca="1" si="6"/>
        <v/>
      </c>
      <c r="L51" s="12" t="s">
        <v>354</v>
      </c>
      <c r="M51" s="12" t="s">
        <v>784</v>
      </c>
      <c r="N51" s="12" t="s">
        <v>1819</v>
      </c>
      <c r="O51" s="9">
        <v>5518.2</v>
      </c>
      <c r="P51" s="9">
        <v>1</v>
      </c>
      <c r="Q51" s="13" t="str">
        <f>VLOOKUP(O51, '[3]لیست محصولات اردیبهشت ۱۴۰۳'!B:C,2,0)</f>
        <v>هوآنکایو | Peru Huancayo</v>
      </c>
      <c r="R51" s="9"/>
      <c r="S51" s="12">
        <f>VLOOKUP(O51, '[3]لیست محصولات اردیبهشت ۱۴۰۳'!B:F,5,0)</f>
        <v>750</v>
      </c>
      <c r="T51" s="14">
        <f>VLOOKUP(O51, '[3]لیست محصولات اردیبهشت ۱۴۰۳'!B:G,6,0)</f>
        <v>10000000</v>
      </c>
      <c r="U51" s="15"/>
      <c r="V51" s="16">
        <f t="shared" si="7"/>
        <v>0</v>
      </c>
      <c r="W51" s="12">
        <f t="shared" si="8"/>
        <v>1</v>
      </c>
      <c r="X51" s="14">
        <f t="shared" si="9"/>
        <v>10000000</v>
      </c>
      <c r="Y51" s="17"/>
      <c r="Z51" s="14">
        <f t="shared" si="10"/>
        <v>10000000</v>
      </c>
      <c r="AA51" s="18" t="s">
        <v>78</v>
      </c>
      <c r="AB51" s="13" t="s">
        <v>786</v>
      </c>
      <c r="AC51" s="19" t="s">
        <v>787</v>
      </c>
      <c r="AD51" s="20" t="s">
        <v>104</v>
      </c>
      <c r="AE51" s="19"/>
      <c r="AF51" s="21"/>
      <c r="AG51" s="22" t="str">
        <f t="shared" si="5"/>
        <v>TRUE</v>
      </c>
      <c r="AH51" s="23" t="str">
        <f t="shared" si="11"/>
        <v>تهران خیابان فلسطین جنوبی خیابان بزرگمهر کوچه برادران مظفر شمالی مجتمع گردشگری حیات هزار افسان - احسان میراب زاده 09122969326</v>
      </c>
    </row>
    <row r="52" spans="1:34" ht="22.35" customHeight="1">
      <c r="A52" s="7"/>
      <c r="B52" s="7"/>
      <c r="C52" s="7"/>
      <c r="D52" s="7"/>
      <c r="E52" s="7"/>
      <c r="F52" s="8"/>
      <c r="G52" s="149">
        <v>25</v>
      </c>
      <c r="H52" s="161">
        <v>273147637623</v>
      </c>
      <c r="I52" s="149" t="s">
        <v>1755</v>
      </c>
      <c r="J52" s="9"/>
      <c r="K52" s="11" t="str">
        <f t="shared" ca="1" si="6"/>
        <v/>
      </c>
      <c r="L52" s="159" t="s">
        <v>99</v>
      </c>
      <c r="M52" s="159" t="s">
        <v>135</v>
      </c>
      <c r="N52" s="159"/>
      <c r="O52" s="9">
        <v>3326.1</v>
      </c>
      <c r="P52" s="9">
        <v>1</v>
      </c>
      <c r="Q52" s="13" t="str">
        <f>VLOOKUP(O52, '[3]لیست محصولات اردیبهشت ۱۴۰۳'!B:C,2,0)</f>
        <v>میاگروس | Milagros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3750000</v>
      </c>
      <c r="U52" s="15"/>
      <c r="V52" s="16">
        <f t="shared" si="7"/>
        <v>0</v>
      </c>
      <c r="W52" s="12">
        <f t="shared" si="8"/>
        <v>1</v>
      </c>
      <c r="X52" s="14">
        <f t="shared" si="9"/>
        <v>3750000</v>
      </c>
      <c r="Y52" s="17"/>
      <c r="Z52" s="14">
        <f t="shared" si="10"/>
        <v>3750000</v>
      </c>
      <c r="AA52" s="151" t="s">
        <v>78</v>
      </c>
      <c r="AB52" s="153" t="s">
        <v>1829</v>
      </c>
      <c r="AC52" s="155" t="s">
        <v>1830</v>
      </c>
      <c r="AD52" s="157" t="s">
        <v>104</v>
      </c>
      <c r="AE52" s="182" t="s">
        <v>1831</v>
      </c>
      <c r="AF52" s="21"/>
      <c r="AG52" s="22" t="str">
        <f t="shared" si="5"/>
        <v>TRUE</v>
      </c>
      <c r="AH52" s="23" t="str">
        <f t="shared" si="11"/>
        <v>تهران نازی آباد خیابان احدی نبش کوچه قدیری پلاک ۱۸۸ واحد ۸  - مهدی رحمانی 09363751717</v>
      </c>
    </row>
    <row r="53" spans="1:34" ht="22.35" customHeight="1">
      <c r="A53" s="7"/>
      <c r="B53" s="7"/>
      <c r="C53" s="7"/>
      <c r="D53" s="7"/>
      <c r="E53" s="7"/>
      <c r="F53" s="8"/>
      <c r="G53" s="180"/>
      <c r="H53" s="181"/>
      <c r="I53" s="180"/>
      <c r="J53" s="9"/>
      <c r="K53" s="11" t="str">
        <f t="shared" ca="1" si="6"/>
        <v/>
      </c>
      <c r="L53" s="178"/>
      <c r="M53" s="178"/>
      <c r="N53" s="178"/>
      <c r="O53" s="9">
        <v>5522.1</v>
      </c>
      <c r="P53" s="9">
        <v>1</v>
      </c>
      <c r="Q53" s="13" t="str">
        <f>VLOOKUP(O53, '[3]لیست محصولات اردیبهشت ۱۴۰۳'!B:C,2,0)</f>
        <v>تامارا | Tamara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2600000</v>
      </c>
      <c r="U53" s="15"/>
      <c r="V53" s="16">
        <f t="shared" si="7"/>
        <v>0</v>
      </c>
      <c r="W53" s="12">
        <f t="shared" si="8"/>
        <v>1</v>
      </c>
      <c r="X53" s="14">
        <f t="shared" si="9"/>
        <v>2600000</v>
      </c>
      <c r="Y53" s="17"/>
      <c r="Z53" s="14">
        <f t="shared" si="10"/>
        <v>2600000</v>
      </c>
      <c r="AA53" s="177"/>
      <c r="AB53" s="176"/>
      <c r="AC53" s="175"/>
      <c r="AD53" s="174"/>
      <c r="AE53" s="219"/>
      <c r="AF53" s="21"/>
      <c r="AG53" s="22" t="str">
        <f t="shared" si="5"/>
        <v>TRUE</v>
      </c>
      <c r="AH53" s="23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50"/>
      <c r="H54" s="162"/>
      <c r="I54" s="150"/>
      <c r="J54" s="9"/>
      <c r="K54" s="11" t="str">
        <f t="shared" ca="1" si="6"/>
        <v/>
      </c>
      <c r="L54" s="160"/>
      <c r="M54" s="160"/>
      <c r="N54" s="160"/>
      <c r="O54" s="9">
        <v>3325.1</v>
      </c>
      <c r="P54" s="9">
        <v>1</v>
      </c>
      <c r="Q54" s="13" t="str">
        <f>VLOOKUP(O54, '[3]لیست محصولات اردیبهشت ۱۴۰۳'!B:C,2,0)</f>
        <v>راتناگری | Ratnagiri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4250000</v>
      </c>
      <c r="U54" s="15"/>
      <c r="V54" s="16">
        <f t="shared" si="7"/>
        <v>0</v>
      </c>
      <c r="W54" s="12">
        <f t="shared" si="8"/>
        <v>1</v>
      </c>
      <c r="X54" s="14">
        <f t="shared" si="9"/>
        <v>4250000</v>
      </c>
      <c r="Y54" s="17"/>
      <c r="Z54" s="14">
        <f t="shared" si="10"/>
        <v>4250000</v>
      </c>
      <c r="AA54" s="152"/>
      <c r="AB54" s="154"/>
      <c r="AC54" s="156"/>
      <c r="AD54" s="158"/>
      <c r="AE54" s="183"/>
      <c r="AF54" s="21"/>
      <c r="AG54" s="22" t="str">
        <f t="shared" si="5"/>
        <v>TRUE</v>
      </c>
      <c r="AH54" s="23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>
        <v>26</v>
      </c>
      <c r="H55" s="10">
        <v>273192964635</v>
      </c>
      <c r="I55" s="9" t="s">
        <v>1818</v>
      </c>
      <c r="J55" s="9"/>
      <c r="K55" s="11" t="str">
        <f t="shared" ca="1" si="6"/>
        <v/>
      </c>
      <c r="L55" s="12" t="s">
        <v>554</v>
      </c>
      <c r="M55" s="12" t="s">
        <v>1148</v>
      </c>
      <c r="N55" s="12"/>
      <c r="O55" s="9">
        <v>5518.1</v>
      </c>
      <c r="P55" s="9">
        <v>2</v>
      </c>
      <c r="Q55" s="13" t="str">
        <f>VLOOKUP(O55, '[3]لیست محصولات اردیبهشت ۱۴۰۳'!B:C,2,0)</f>
        <v>هوآنکایو | Peru Huancayo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2100000</v>
      </c>
      <c r="U55" s="26"/>
      <c r="V55" s="16">
        <f t="shared" si="7"/>
        <v>0</v>
      </c>
      <c r="W55" s="12">
        <f t="shared" si="8"/>
        <v>2</v>
      </c>
      <c r="X55" s="14">
        <f t="shared" si="9"/>
        <v>4200000</v>
      </c>
      <c r="Y55" s="17"/>
      <c r="Z55" s="14">
        <f t="shared" si="10"/>
        <v>4200000</v>
      </c>
      <c r="AA55" s="18" t="s">
        <v>78</v>
      </c>
      <c r="AB55" s="13" t="s">
        <v>1149</v>
      </c>
      <c r="AC55" s="19" t="s">
        <v>1150</v>
      </c>
      <c r="AD55" s="20" t="s">
        <v>104</v>
      </c>
      <c r="AE55" s="84" t="s">
        <v>1847</v>
      </c>
      <c r="AF55" s="21"/>
      <c r="AG55" s="22" t="str">
        <f t="shared" si="5"/>
        <v>TRUE</v>
      </c>
      <c r="AH55" s="23" t="str">
        <f t="shared" si="11"/>
        <v>تهران نازی آباد خیابان اکبر مشهدی کوچه رنجبر پلاک 26 واحد 9  - محمدامین زارعی 09307224186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6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7"/>
        <v>0</v>
      </c>
      <c r="W56" s="12">
        <f t="shared" si="8"/>
        <v>0</v>
      </c>
      <c r="X56" s="14" t="e">
        <f t="shared" si="9"/>
        <v>#N/A</v>
      </c>
      <c r="Y56" s="17"/>
      <c r="Z56" s="14" t="e">
        <f t="shared" si="10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6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7"/>
        <v>0</v>
      </c>
      <c r="W57" s="12">
        <f t="shared" si="8"/>
        <v>0</v>
      </c>
      <c r="X57" s="14" t="e">
        <f t="shared" si="9"/>
        <v>#N/A</v>
      </c>
      <c r="Y57" s="17"/>
      <c r="Z57" s="14" t="e">
        <f t="shared" si="10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6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7"/>
        <v>0</v>
      </c>
      <c r="W58" s="12">
        <f t="shared" si="8"/>
        <v>0</v>
      </c>
      <c r="X58" s="14" t="e">
        <f t="shared" si="9"/>
        <v>#N/A</v>
      </c>
      <c r="Y58" s="17"/>
      <c r="Z58" s="14" t="e">
        <f t="shared" si="10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6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7"/>
        <v>0</v>
      </c>
      <c r="W59" s="12">
        <f t="shared" si="8"/>
        <v>0</v>
      </c>
      <c r="X59" s="14" t="e">
        <f t="shared" si="9"/>
        <v>#N/A</v>
      </c>
      <c r="Y59" s="17"/>
      <c r="Z59" s="14" t="e">
        <f t="shared" si="10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6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7"/>
        <v>0</v>
      </c>
      <c r="W60" s="12">
        <f t="shared" si="8"/>
        <v>0</v>
      </c>
      <c r="X60" s="14" t="e">
        <f t="shared" si="9"/>
        <v>#N/A</v>
      </c>
      <c r="Y60" s="17"/>
      <c r="Z60" s="14" t="e">
        <f t="shared" si="10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6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7"/>
        <v>0</v>
      </c>
      <c r="W61" s="12">
        <f t="shared" si="8"/>
        <v>0</v>
      </c>
      <c r="X61" s="14" t="e">
        <f t="shared" si="9"/>
        <v>#N/A</v>
      </c>
      <c r="Y61" s="17"/>
      <c r="Z61" s="14" t="e">
        <f t="shared" si="10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6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7"/>
        <v>0</v>
      </c>
      <c r="W62" s="12">
        <f t="shared" si="8"/>
        <v>0</v>
      </c>
      <c r="X62" s="14" t="e">
        <f t="shared" si="9"/>
        <v>#N/A</v>
      </c>
      <c r="Y62" s="17"/>
      <c r="Z62" s="14" t="e">
        <f t="shared" si="10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6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7"/>
        <v>0</v>
      </c>
      <c r="W63" s="12">
        <f t="shared" si="8"/>
        <v>0</v>
      </c>
      <c r="X63" s="14" t="e">
        <f t="shared" si="9"/>
        <v>#N/A</v>
      </c>
      <c r="Y63" s="17"/>
      <c r="Z63" s="14" t="e">
        <f t="shared" si="10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6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7"/>
        <v>0</v>
      </c>
      <c r="W64" s="12">
        <f t="shared" si="8"/>
        <v>0</v>
      </c>
      <c r="X64" s="14" t="e">
        <f t="shared" si="9"/>
        <v>#N/A</v>
      </c>
      <c r="Y64" s="17"/>
      <c r="Z64" s="14" t="e">
        <f t="shared" si="10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6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7"/>
        <v>0</v>
      </c>
      <c r="W65" s="12">
        <f t="shared" si="8"/>
        <v>0</v>
      </c>
      <c r="X65" s="14" t="e">
        <f t="shared" si="9"/>
        <v>#N/A</v>
      </c>
      <c r="Y65" s="17"/>
      <c r="Z65" s="14" t="e">
        <f t="shared" si="10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8">IF(C66, P66, U66 )</f>
        <v>0</v>
      </c>
      <c r="W66" s="12">
        <f t="shared" ref="W66:W200" si="19">P66-V66</f>
        <v>0</v>
      </c>
      <c r="X66" s="14" t="e">
        <f t="shared" ref="X66:X200" si="20">P66*T66</f>
        <v>#N/A</v>
      </c>
      <c r="Y66" s="17"/>
      <c r="Z66" s="14" t="e">
        <f t="shared" ref="Z66:Z200" si="2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22">IF(V66=P66, "FALSE", "TRUE" )</f>
        <v>FALSE</v>
      </c>
      <c r="AH66" s="23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8"/>
        <v>0</v>
      </c>
      <c r="W67" s="12">
        <f t="shared" si="19"/>
        <v>0</v>
      </c>
      <c r="X67" s="14" t="e">
        <f t="shared" si="20"/>
        <v>#N/A</v>
      </c>
      <c r="Y67" s="17"/>
      <c r="Z67" s="14" t="e">
        <f t="shared" si="21"/>
        <v>#N/A</v>
      </c>
      <c r="AA67" s="18"/>
      <c r="AB67" s="13"/>
      <c r="AC67" s="19"/>
      <c r="AD67" s="20"/>
      <c r="AE67" s="19"/>
      <c r="AF67" s="21"/>
      <c r="AG67" s="22" t="str">
        <f t="shared" si="22"/>
        <v>FALSE</v>
      </c>
      <c r="AH67" s="23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8"/>
        <v>0</v>
      </c>
      <c r="W68" s="12">
        <f t="shared" si="19"/>
        <v>0</v>
      </c>
      <c r="X68" s="14" t="e">
        <f t="shared" si="20"/>
        <v>#N/A</v>
      </c>
      <c r="Y68" s="17"/>
      <c r="Z68" s="14" t="e">
        <f t="shared" si="21"/>
        <v>#N/A</v>
      </c>
      <c r="AA68" s="18"/>
      <c r="AB68" s="13"/>
      <c r="AC68" s="19"/>
      <c r="AD68" s="20"/>
      <c r="AE68" s="19"/>
      <c r="AF68" s="21"/>
      <c r="AG68" s="22" t="str">
        <f t="shared" si="22"/>
        <v>FALSE</v>
      </c>
      <c r="AH68" s="23" t="str">
        <f t="shared" ref="AH68:AH131" si="2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8"/>
        <v>0</v>
      </c>
      <c r="W69" s="12">
        <f t="shared" si="19"/>
        <v>0</v>
      </c>
      <c r="X69" s="14" t="e">
        <f t="shared" si="20"/>
        <v>#N/A</v>
      </c>
      <c r="Y69" s="17"/>
      <c r="Z69" s="14" t="e">
        <f t="shared" si="21"/>
        <v>#N/A</v>
      </c>
      <c r="AA69" s="18"/>
      <c r="AB69" s="13"/>
      <c r="AC69" s="19"/>
      <c r="AD69" s="20"/>
      <c r="AE69" s="19"/>
      <c r="AF69" s="21"/>
      <c r="AG69" s="22" t="str">
        <f t="shared" si="22"/>
        <v>FALSE</v>
      </c>
      <c r="AH69" s="23" t="str">
        <f t="shared" si="2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8"/>
        <v>0</v>
      </c>
      <c r="W70" s="12">
        <f t="shared" si="19"/>
        <v>0</v>
      </c>
      <c r="X70" s="14" t="e">
        <f t="shared" si="20"/>
        <v>#N/A</v>
      </c>
      <c r="Y70" s="17"/>
      <c r="Z70" s="14" t="e">
        <f t="shared" si="21"/>
        <v>#N/A</v>
      </c>
      <c r="AA70" s="18"/>
      <c r="AB70" s="13"/>
      <c r="AC70" s="19"/>
      <c r="AD70" s="20"/>
      <c r="AE70" s="19"/>
      <c r="AF70" s="21"/>
      <c r="AG70" s="22" t="str">
        <f t="shared" si="22"/>
        <v>FALSE</v>
      </c>
      <c r="AH70" s="23" t="str">
        <f t="shared" si="2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8"/>
        <v>0</v>
      </c>
      <c r="W71" s="12">
        <f t="shared" si="19"/>
        <v>0</v>
      </c>
      <c r="X71" s="14" t="e">
        <f t="shared" si="20"/>
        <v>#N/A</v>
      </c>
      <c r="Y71" s="17"/>
      <c r="Z71" s="14" t="e">
        <f t="shared" si="21"/>
        <v>#N/A</v>
      </c>
      <c r="AA71" s="18"/>
      <c r="AB71" s="13"/>
      <c r="AC71" s="19"/>
      <c r="AD71" s="20"/>
      <c r="AE71" s="19"/>
      <c r="AF71" s="21"/>
      <c r="AG71" s="22" t="str">
        <f t="shared" si="22"/>
        <v>FALSE</v>
      </c>
      <c r="AH71" s="23" t="str">
        <f t="shared" si="2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8"/>
        <v>0</v>
      </c>
      <c r="W72" s="12">
        <f t="shared" si="19"/>
        <v>0</v>
      </c>
      <c r="X72" s="14" t="e">
        <f t="shared" si="20"/>
        <v>#N/A</v>
      </c>
      <c r="Y72" s="17"/>
      <c r="Z72" s="14" t="e">
        <f t="shared" si="21"/>
        <v>#N/A</v>
      </c>
      <c r="AA72" s="18"/>
      <c r="AB72" s="13"/>
      <c r="AC72" s="19"/>
      <c r="AD72" s="20"/>
      <c r="AE72" s="19"/>
      <c r="AF72" s="21"/>
      <c r="AG72" s="22" t="str">
        <f t="shared" si="22"/>
        <v>FALSE</v>
      </c>
      <c r="AH72" s="23" t="str">
        <f t="shared" si="2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8"/>
        <v>0</v>
      </c>
      <c r="W73" s="12">
        <f t="shared" si="19"/>
        <v>0</v>
      </c>
      <c r="X73" s="14" t="e">
        <f t="shared" si="20"/>
        <v>#N/A</v>
      </c>
      <c r="Y73" s="17"/>
      <c r="Z73" s="14" t="e">
        <f t="shared" si="21"/>
        <v>#N/A</v>
      </c>
      <c r="AA73" s="18"/>
      <c r="AB73" s="13"/>
      <c r="AC73" s="19"/>
      <c r="AD73" s="20"/>
      <c r="AE73" s="19"/>
      <c r="AF73" s="21"/>
      <c r="AG73" s="22" t="str">
        <f t="shared" si="22"/>
        <v>FALSE</v>
      </c>
      <c r="AH73" s="23" t="str">
        <f t="shared" si="2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8"/>
        <v>0</v>
      </c>
      <c r="W74" s="12">
        <f t="shared" si="19"/>
        <v>0</v>
      </c>
      <c r="X74" s="14" t="e">
        <f t="shared" si="20"/>
        <v>#N/A</v>
      </c>
      <c r="Y74" s="17"/>
      <c r="Z74" s="14" t="e">
        <f t="shared" si="21"/>
        <v>#N/A</v>
      </c>
      <c r="AA74" s="18"/>
      <c r="AB74" s="13"/>
      <c r="AC74" s="19"/>
      <c r="AD74" s="20"/>
      <c r="AE74" s="19"/>
      <c r="AF74" s="21"/>
      <c r="AG74" s="22" t="str">
        <f t="shared" si="22"/>
        <v>FALSE</v>
      </c>
      <c r="AH74" s="23" t="str">
        <f t="shared" si="2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8"/>
        <v>0</v>
      </c>
      <c r="W75" s="12">
        <f t="shared" si="19"/>
        <v>0</v>
      </c>
      <c r="X75" s="14" t="e">
        <f t="shared" si="20"/>
        <v>#N/A</v>
      </c>
      <c r="Y75" s="17"/>
      <c r="Z75" s="14" t="e">
        <f t="shared" si="21"/>
        <v>#N/A</v>
      </c>
      <c r="AA75" s="18"/>
      <c r="AB75" s="13"/>
      <c r="AC75" s="19"/>
      <c r="AD75" s="20"/>
      <c r="AE75" s="19"/>
      <c r="AF75" s="21"/>
      <c r="AG75" s="22" t="str">
        <f t="shared" si="22"/>
        <v>FALSE</v>
      </c>
      <c r="AH75" s="23" t="str">
        <f t="shared" si="2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8"/>
        <v>0</v>
      </c>
      <c r="W76" s="12">
        <f t="shared" si="19"/>
        <v>0</v>
      </c>
      <c r="X76" s="14" t="e">
        <f t="shared" si="20"/>
        <v>#N/A</v>
      </c>
      <c r="Y76" s="17"/>
      <c r="Z76" s="14" t="e">
        <f t="shared" si="21"/>
        <v>#N/A</v>
      </c>
      <c r="AA76" s="18"/>
      <c r="AB76" s="13"/>
      <c r="AC76" s="19"/>
      <c r="AD76" s="20"/>
      <c r="AE76" s="19"/>
      <c r="AF76" s="21"/>
      <c r="AG76" s="22" t="str">
        <f t="shared" si="22"/>
        <v>FALSE</v>
      </c>
      <c r="AH76" s="23" t="str">
        <f t="shared" si="2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8"/>
        <v>0</v>
      </c>
      <c r="W77" s="12">
        <f t="shared" si="19"/>
        <v>0</v>
      </c>
      <c r="X77" s="14" t="e">
        <f t="shared" si="20"/>
        <v>#N/A</v>
      </c>
      <c r="Y77" s="17"/>
      <c r="Z77" s="14" t="e">
        <f t="shared" si="21"/>
        <v>#N/A</v>
      </c>
      <c r="AA77" s="18"/>
      <c r="AB77" s="13"/>
      <c r="AC77" s="19"/>
      <c r="AD77" s="20"/>
      <c r="AE77" s="19"/>
      <c r="AF77" s="21"/>
      <c r="AG77" s="22" t="str">
        <f t="shared" si="22"/>
        <v>FALSE</v>
      </c>
      <c r="AH77" s="23" t="str">
        <f t="shared" si="2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8"/>
        <v>0</v>
      </c>
      <c r="W78" s="12">
        <f t="shared" si="19"/>
        <v>0</v>
      </c>
      <c r="X78" s="14" t="e">
        <f t="shared" si="20"/>
        <v>#N/A</v>
      </c>
      <c r="Y78" s="17"/>
      <c r="Z78" s="14" t="e">
        <f t="shared" si="21"/>
        <v>#N/A</v>
      </c>
      <c r="AA78" s="18"/>
      <c r="AB78" s="13"/>
      <c r="AC78" s="19"/>
      <c r="AD78" s="20"/>
      <c r="AE78" s="19"/>
      <c r="AF78" s="21"/>
      <c r="AG78" s="22" t="str">
        <f t="shared" si="22"/>
        <v>FALSE</v>
      </c>
      <c r="AH78" s="23" t="str">
        <f t="shared" si="2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8"/>
        <v>0</v>
      </c>
      <c r="W79" s="12">
        <f t="shared" si="19"/>
        <v>0</v>
      </c>
      <c r="X79" s="14" t="e">
        <f t="shared" si="20"/>
        <v>#N/A</v>
      </c>
      <c r="Y79" s="17"/>
      <c r="Z79" s="14" t="e">
        <f t="shared" si="21"/>
        <v>#N/A</v>
      </c>
      <c r="AA79" s="18"/>
      <c r="AB79" s="13"/>
      <c r="AC79" s="19"/>
      <c r="AD79" s="20"/>
      <c r="AE79" s="19"/>
      <c r="AF79" s="21"/>
      <c r="AG79" s="22" t="str">
        <f t="shared" si="22"/>
        <v>FALSE</v>
      </c>
      <c r="AH79" s="23" t="str">
        <f t="shared" si="2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8"/>
        <v>0</v>
      </c>
      <c r="W80" s="12">
        <f t="shared" si="19"/>
        <v>0</v>
      </c>
      <c r="X80" s="14" t="e">
        <f t="shared" si="20"/>
        <v>#N/A</v>
      </c>
      <c r="Y80" s="17"/>
      <c r="Z80" s="14" t="e">
        <f t="shared" si="21"/>
        <v>#N/A</v>
      </c>
      <c r="AA80" s="18"/>
      <c r="AB80" s="13"/>
      <c r="AC80" s="19"/>
      <c r="AD80" s="20"/>
      <c r="AE80" s="19"/>
      <c r="AF80" s="21"/>
      <c r="AG80" s="22" t="str">
        <f t="shared" si="22"/>
        <v>FALSE</v>
      </c>
      <c r="AH80" s="23" t="str">
        <f t="shared" si="2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8"/>
        <v>0</v>
      </c>
      <c r="W81" s="12">
        <f t="shared" si="19"/>
        <v>0</v>
      </c>
      <c r="X81" s="14" t="e">
        <f t="shared" si="20"/>
        <v>#N/A</v>
      </c>
      <c r="Y81" s="17"/>
      <c r="Z81" s="14" t="e">
        <f t="shared" si="21"/>
        <v>#N/A</v>
      </c>
      <c r="AA81" s="18"/>
      <c r="AB81" s="13"/>
      <c r="AC81" s="19"/>
      <c r="AD81" s="20"/>
      <c r="AE81" s="19"/>
      <c r="AF81" s="21"/>
      <c r="AG81" s="22" t="str">
        <f t="shared" si="22"/>
        <v>FALSE</v>
      </c>
      <c r="AH81" s="23" t="str">
        <f t="shared" si="2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8"/>
        <v>0</v>
      </c>
      <c r="W82" s="12">
        <f t="shared" si="19"/>
        <v>0</v>
      </c>
      <c r="X82" s="14" t="e">
        <f t="shared" si="20"/>
        <v>#N/A</v>
      </c>
      <c r="Y82" s="17"/>
      <c r="Z82" s="14" t="e">
        <f t="shared" si="21"/>
        <v>#N/A</v>
      </c>
      <c r="AA82" s="18"/>
      <c r="AB82" s="13"/>
      <c r="AC82" s="19"/>
      <c r="AD82" s="20"/>
      <c r="AE82" s="19"/>
      <c r="AF82" s="21"/>
      <c r="AG82" s="22" t="str">
        <f t="shared" si="22"/>
        <v>FALSE</v>
      </c>
      <c r="AH82" s="23" t="str">
        <f t="shared" si="2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8"/>
        <v>0</v>
      </c>
      <c r="W83" s="12">
        <f t="shared" si="19"/>
        <v>0</v>
      </c>
      <c r="X83" s="14" t="e">
        <f t="shared" si="20"/>
        <v>#N/A</v>
      </c>
      <c r="Y83" s="17"/>
      <c r="Z83" s="14" t="e">
        <f t="shared" si="21"/>
        <v>#N/A</v>
      </c>
      <c r="AA83" s="18"/>
      <c r="AB83" s="13"/>
      <c r="AC83" s="19"/>
      <c r="AD83" s="20"/>
      <c r="AE83" s="19"/>
      <c r="AF83" s="21"/>
      <c r="AG83" s="22" t="str">
        <f t="shared" si="22"/>
        <v>FALSE</v>
      </c>
      <c r="AH83" s="23" t="str">
        <f t="shared" si="2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8"/>
        <v>0</v>
      </c>
      <c r="W84" s="12">
        <f t="shared" si="19"/>
        <v>0</v>
      </c>
      <c r="X84" s="14" t="e">
        <f t="shared" si="20"/>
        <v>#N/A</v>
      </c>
      <c r="Y84" s="17"/>
      <c r="Z84" s="14" t="e">
        <f t="shared" si="21"/>
        <v>#N/A</v>
      </c>
      <c r="AA84" s="18"/>
      <c r="AB84" s="13"/>
      <c r="AC84" s="19"/>
      <c r="AD84" s="20"/>
      <c r="AE84" s="19"/>
      <c r="AF84" s="21"/>
      <c r="AG84" s="22" t="str">
        <f t="shared" si="22"/>
        <v>FALSE</v>
      </c>
      <c r="AH84" s="23" t="str">
        <f t="shared" si="2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8"/>
        <v>0</v>
      </c>
      <c r="W85" s="12">
        <f t="shared" si="19"/>
        <v>0</v>
      </c>
      <c r="X85" s="14" t="e">
        <f t="shared" si="20"/>
        <v>#N/A</v>
      </c>
      <c r="Y85" s="17"/>
      <c r="Z85" s="14" t="e">
        <f t="shared" si="21"/>
        <v>#N/A</v>
      </c>
      <c r="AA85" s="18"/>
      <c r="AB85" s="13"/>
      <c r="AC85" s="19"/>
      <c r="AD85" s="20"/>
      <c r="AE85" s="19"/>
      <c r="AF85" s="21"/>
      <c r="AG85" s="22" t="str">
        <f t="shared" si="22"/>
        <v>FALSE</v>
      </c>
      <c r="AH85" s="23" t="str">
        <f t="shared" si="2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8"/>
        <v>0</v>
      </c>
      <c r="W86" s="12">
        <f t="shared" si="19"/>
        <v>0</v>
      </c>
      <c r="X86" s="14" t="e">
        <f t="shared" si="20"/>
        <v>#N/A</v>
      </c>
      <c r="Y86" s="17"/>
      <c r="Z86" s="14" t="e">
        <f t="shared" si="21"/>
        <v>#N/A</v>
      </c>
      <c r="AA86" s="18"/>
      <c r="AB86" s="13"/>
      <c r="AC86" s="19"/>
      <c r="AD86" s="20"/>
      <c r="AE86" s="19"/>
      <c r="AF86" s="21"/>
      <c r="AG86" s="22" t="str">
        <f t="shared" si="22"/>
        <v>FALSE</v>
      </c>
      <c r="AH86" s="23" t="str">
        <f t="shared" si="2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8"/>
        <v>0</v>
      </c>
      <c r="W87" s="12">
        <f t="shared" si="19"/>
        <v>0</v>
      </c>
      <c r="X87" s="14" t="e">
        <f t="shared" si="20"/>
        <v>#N/A</v>
      </c>
      <c r="Y87" s="17"/>
      <c r="Z87" s="14" t="e">
        <f t="shared" si="21"/>
        <v>#N/A</v>
      </c>
      <c r="AA87" s="18"/>
      <c r="AB87" s="13"/>
      <c r="AC87" s="19"/>
      <c r="AD87" s="20"/>
      <c r="AE87" s="19"/>
      <c r="AF87" s="21"/>
      <c r="AG87" s="22" t="str">
        <f t="shared" si="22"/>
        <v>FALSE</v>
      </c>
      <c r="AH87" s="23" t="str">
        <f t="shared" si="2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8"/>
        <v>0</v>
      </c>
      <c r="W88" s="12">
        <f t="shared" si="19"/>
        <v>0</v>
      </c>
      <c r="X88" s="14" t="e">
        <f t="shared" si="20"/>
        <v>#N/A</v>
      </c>
      <c r="Y88" s="17"/>
      <c r="Z88" s="14" t="e">
        <f t="shared" si="2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2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8"/>
        <v>0</v>
      </c>
      <c r="W89" s="12">
        <f t="shared" si="19"/>
        <v>0</v>
      </c>
      <c r="X89" s="14" t="e">
        <f t="shared" si="20"/>
        <v>#N/A</v>
      </c>
      <c r="Y89" s="17"/>
      <c r="Z89" s="14" t="e">
        <f t="shared" si="2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2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8"/>
        <v>0</v>
      </c>
      <c r="W90" s="12">
        <f t="shared" si="19"/>
        <v>0</v>
      </c>
      <c r="X90" s="14" t="e">
        <f t="shared" si="20"/>
        <v>#N/A</v>
      </c>
      <c r="Y90" s="17"/>
      <c r="Z90" s="14" t="e">
        <f t="shared" si="2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2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8"/>
        <v>0</v>
      </c>
      <c r="W91" s="12">
        <f t="shared" si="19"/>
        <v>0</v>
      </c>
      <c r="X91" s="14" t="e">
        <f t="shared" si="20"/>
        <v>#N/A</v>
      </c>
      <c r="Y91" s="17"/>
      <c r="Z91" s="14" t="e">
        <f t="shared" si="2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2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8"/>
        <v>0</v>
      </c>
      <c r="W92" s="12">
        <f t="shared" si="19"/>
        <v>0</v>
      </c>
      <c r="X92" s="14" t="e">
        <f t="shared" si="20"/>
        <v>#N/A</v>
      </c>
      <c r="Y92" s="17"/>
      <c r="Z92" s="14" t="e">
        <f t="shared" si="2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2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8"/>
        <v>0</v>
      </c>
      <c r="W93" s="12">
        <f t="shared" si="19"/>
        <v>0</v>
      </c>
      <c r="X93" s="14" t="e">
        <f t="shared" si="20"/>
        <v>#N/A</v>
      </c>
      <c r="Y93" s="17"/>
      <c r="Z93" s="14" t="e">
        <f t="shared" si="2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2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8"/>
        <v>0</v>
      </c>
      <c r="W94" s="12">
        <f t="shared" si="19"/>
        <v>0</v>
      </c>
      <c r="X94" s="14" t="e">
        <f t="shared" si="20"/>
        <v>#N/A</v>
      </c>
      <c r="Y94" s="17"/>
      <c r="Z94" s="14" t="e">
        <f t="shared" si="2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2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8"/>
        <v>0</v>
      </c>
      <c r="W95" s="12">
        <f t="shared" si="19"/>
        <v>0</v>
      </c>
      <c r="X95" s="14" t="e">
        <f t="shared" si="20"/>
        <v>#N/A</v>
      </c>
      <c r="Y95" s="17"/>
      <c r="Z95" s="14" t="e">
        <f t="shared" si="2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2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8"/>
        <v>0</v>
      </c>
      <c r="W96" s="12">
        <f t="shared" si="19"/>
        <v>0</v>
      </c>
      <c r="X96" s="14" t="e">
        <f t="shared" si="20"/>
        <v>#N/A</v>
      </c>
      <c r="Y96" s="17"/>
      <c r="Z96" s="14" t="e">
        <f t="shared" si="2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2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8"/>
        <v>0</v>
      </c>
      <c r="W97" s="12">
        <f t="shared" si="19"/>
        <v>0</v>
      </c>
      <c r="X97" s="14" t="e">
        <f t="shared" si="20"/>
        <v>#N/A</v>
      </c>
      <c r="Y97" s="17"/>
      <c r="Z97" s="14" t="e">
        <f t="shared" si="2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2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8"/>
        <v>0</v>
      </c>
      <c r="W98" s="12">
        <f t="shared" si="19"/>
        <v>0</v>
      </c>
      <c r="X98" s="14" t="e">
        <f t="shared" si="20"/>
        <v>#N/A</v>
      </c>
      <c r="Y98" s="17"/>
      <c r="Z98" s="14" t="e">
        <f t="shared" si="2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2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8"/>
        <v>0</v>
      </c>
      <c r="W99" s="12">
        <f t="shared" si="19"/>
        <v>0</v>
      </c>
      <c r="X99" s="14" t="e">
        <f t="shared" si="20"/>
        <v>#N/A</v>
      </c>
      <c r="Y99" s="17"/>
      <c r="Z99" s="14" t="e">
        <f t="shared" si="2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2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8"/>
        <v>0</v>
      </c>
      <c r="W100" s="12">
        <f t="shared" si="19"/>
        <v>0</v>
      </c>
      <c r="X100" s="14" t="e">
        <f t="shared" si="20"/>
        <v>#N/A</v>
      </c>
      <c r="Y100" s="17"/>
      <c r="Z100" s="14" t="e">
        <f t="shared" si="2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2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8"/>
        <v>0</v>
      </c>
      <c r="W101" s="12">
        <f t="shared" si="19"/>
        <v>0</v>
      </c>
      <c r="X101" s="14" t="e">
        <f t="shared" si="20"/>
        <v>#N/A</v>
      </c>
      <c r="Y101" s="17"/>
      <c r="Z101" s="14" t="e">
        <f t="shared" si="2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2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8"/>
        <v>0</v>
      </c>
      <c r="W102" s="12">
        <f t="shared" si="19"/>
        <v>0</v>
      </c>
      <c r="X102" s="14" t="e">
        <f t="shared" si="20"/>
        <v>#N/A</v>
      </c>
      <c r="Y102" s="17"/>
      <c r="Z102" s="14" t="e">
        <f t="shared" si="2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2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8"/>
        <v>0</v>
      </c>
      <c r="W103" s="12">
        <f t="shared" si="19"/>
        <v>0</v>
      </c>
      <c r="X103" s="14" t="e">
        <f t="shared" si="20"/>
        <v>#N/A</v>
      </c>
      <c r="Y103" s="17"/>
      <c r="Z103" s="14" t="e">
        <f t="shared" si="2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2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8"/>
        <v>0</v>
      </c>
      <c r="W104" s="12">
        <f t="shared" si="19"/>
        <v>0</v>
      </c>
      <c r="X104" s="14" t="e">
        <f t="shared" si="20"/>
        <v>#N/A</v>
      </c>
      <c r="Y104" s="17"/>
      <c r="Z104" s="14" t="e">
        <f t="shared" si="2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2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8"/>
        <v>0</v>
      </c>
      <c r="W105" s="12">
        <f t="shared" si="19"/>
        <v>0</v>
      </c>
      <c r="X105" s="14" t="e">
        <f t="shared" si="20"/>
        <v>#N/A</v>
      </c>
      <c r="Y105" s="17"/>
      <c r="Z105" s="14" t="e">
        <f t="shared" si="2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2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8"/>
        <v>0</v>
      </c>
      <c r="W106" s="12">
        <f t="shared" si="19"/>
        <v>0</v>
      </c>
      <c r="X106" s="14" t="e">
        <f t="shared" si="20"/>
        <v>#N/A</v>
      </c>
      <c r="Y106" s="17"/>
      <c r="Z106" s="14" t="e">
        <f t="shared" si="2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2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8"/>
        <v>0</v>
      </c>
      <c r="W107" s="12">
        <f t="shared" si="19"/>
        <v>0</v>
      </c>
      <c r="X107" s="14" t="e">
        <f t="shared" si="20"/>
        <v>#N/A</v>
      </c>
      <c r="Y107" s="17"/>
      <c r="Z107" s="14" t="e">
        <f t="shared" si="2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2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8"/>
        <v>0</v>
      </c>
      <c r="W108" s="12">
        <f t="shared" si="19"/>
        <v>0</v>
      </c>
      <c r="X108" s="14" t="e">
        <f t="shared" si="20"/>
        <v>#N/A</v>
      </c>
      <c r="Y108" s="17"/>
      <c r="Z108" s="14" t="e">
        <f t="shared" si="2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2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8"/>
        <v>0</v>
      </c>
      <c r="W109" s="12">
        <f t="shared" si="19"/>
        <v>0</v>
      </c>
      <c r="X109" s="14" t="e">
        <f t="shared" si="20"/>
        <v>#N/A</v>
      </c>
      <c r="Y109" s="17"/>
      <c r="Z109" s="14" t="e">
        <f t="shared" si="2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2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8"/>
        <v>0</v>
      </c>
      <c r="W110" s="12">
        <f t="shared" si="19"/>
        <v>0</v>
      </c>
      <c r="X110" s="14" t="e">
        <f t="shared" si="20"/>
        <v>#N/A</v>
      </c>
      <c r="Y110" s="17"/>
      <c r="Z110" s="14" t="e">
        <f t="shared" si="2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2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8"/>
        <v>0</v>
      </c>
      <c r="W111" s="12">
        <f t="shared" si="19"/>
        <v>0</v>
      </c>
      <c r="X111" s="14" t="e">
        <f t="shared" si="20"/>
        <v>#N/A</v>
      </c>
      <c r="Y111" s="17"/>
      <c r="Z111" s="14" t="e">
        <f t="shared" si="2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2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8"/>
        <v>0</v>
      </c>
      <c r="W112" s="12">
        <f t="shared" si="19"/>
        <v>0</v>
      </c>
      <c r="X112" s="14" t="e">
        <f t="shared" si="20"/>
        <v>#N/A</v>
      </c>
      <c r="Y112" s="17"/>
      <c r="Z112" s="14" t="e">
        <f t="shared" si="2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2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8"/>
        <v>0</v>
      </c>
      <c r="W113" s="12">
        <f t="shared" si="19"/>
        <v>0</v>
      </c>
      <c r="X113" s="14" t="e">
        <f t="shared" si="20"/>
        <v>#N/A</v>
      </c>
      <c r="Y113" s="17"/>
      <c r="Z113" s="14" t="e">
        <f t="shared" si="2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2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8"/>
        <v>0</v>
      </c>
      <c r="W114" s="12">
        <f t="shared" si="19"/>
        <v>0</v>
      </c>
      <c r="X114" s="14" t="e">
        <f t="shared" si="20"/>
        <v>#N/A</v>
      </c>
      <c r="Y114" s="17"/>
      <c r="Z114" s="14" t="e">
        <f t="shared" si="2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2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8"/>
        <v>0</v>
      </c>
      <c r="W115" s="12">
        <f t="shared" si="19"/>
        <v>0</v>
      </c>
      <c r="X115" s="14" t="e">
        <f t="shared" si="20"/>
        <v>#N/A</v>
      </c>
      <c r="Y115" s="17"/>
      <c r="Z115" s="14" t="e">
        <f t="shared" si="2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2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8"/>
        <v>0</v>
      </c>
      <c r="W116" s="12">
        <f t="shared" si="19"/>
        <v>0</v>
      </c>
      <c r="X116" s="14" t="e">
        <f t="shared" si="20"/>
        <v>#N/A</v>
      </c>
      <c r="Y116" s="17"/>
      <c r="Z116" s="14" t="e">
        <f t="shared" si="2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2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8"/>
        <v>0</v>
      </c>
      <c r="W117" s="12">
        <f t="shared" si="19"/>
        <v>0</v>
      </c>
      <c r="X117" s="14" t="e">
        <f t="shared" si="20"/>
        <v>#N/A</v>
      </c>
      <c r="Y117" s="17"/>
      <c r="Z117" s="14" t="e">
        <f t="shared" si="2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2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8"/>
        <v>0</v>
      </c>
      <c r="W118" s="12">
        <f t="shared" si="19"/>
        <v>0</v>
      </c>
      <c r="X118" s="14" t="e">
        <f t="shared" si="20"/>
        <v>#N/A</v>
      </c>
      <c r="Y118" s="17"/>
      <c r="Z118" s="14" t="e">
        <f t="shared" si="2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2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8"/>
        <v>0</v>
      </c>
      <c r="W119" s="12">
        <f t="shared" si="19"/>
        <v>0</v>
      </c>
      <c r="X119" s="14" t="e">
        <f t="shared" si="20"/>
        <v>#N/A</v>
      </c>
      <c r="Y119" s="17"/>
      <c r="Z119" s="14" t="e">
        <f t="shared" si="2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2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8"/>
        <v>0</v>
      </c>
      <c r="W120" s="12">
        <f t="shared" si="19"/>
        <v>0</v>
      </c>
      <c r="X120" s="14" t="e">
        <f t="shared" si="20"/>
        <v>#N/A</v>
      </c>
      <c r="Y120" s="17"/>
      <c r="Z120" s="14" t="e">
        <f t="shared" si="2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2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8"/>
        <v>0</v>
      </c>
      <c r="W121" s="12">
        <f t="shared" si="19"/>
        <v>0</v>
      </c>
      <c r="X121" s="14" t="e">
        <f t="shared" si="20"/>
        <v>#N/A</v>
      </c>
      <c r="Y121" s="17"/>
      <c r="Z121" s="14" t="e">
        <f t="shared" si="2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2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8"/>
        <v>0</v>
      </c>
      <c r="W122" s="12">
        <f t="shared" si="19"/>
        <v>0</v>
      </c>
      <c r="X122" s="14" t="e">
        <f t="shared" si="20"/>
        <v>#N/A</v>
      </c>
      <c r="Y122" s="17"/>
      <c r="Z122" s="14" t="e">
        <f t="shared" si="2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2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8"/>
        <v>0</v>
      </c>
      <c r="W123" s="12">
        <f t="shared" si="19"/>
        <v>0</v>
      </c>
      <c r="X123" s="14" t="e">
        <f t="shared" si="20"/>
        <v>#N/A</v>
      </c>
      <c r="Y123" s="17"/>
      <c r="Z123" s="14" t="e">
        <f t="shared" si="2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2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8"/>
        <v>0</v>
      </c>
      <c r="W124" s="12">
        <f t="shared" si="19"/>
        <v>0</v>
      </c>
      <c r="X124" s="14" t="e">
        <f t="shared" si="20"/>
        <v>#N/A</v>
      </c>
      <c r="Y124" s="17"/>
      <c r="Z124" s="14" t="e">
        <f t="shared" si="2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2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8"/>
        <v>0</v>
      </c>
      <c r="W125" s="12">
        <f t="shared" si="19"/>
        <v>0</v>
      </c>
      <c r="X125" s="14" t="e">
        <f t="shared" si="20"/>
        <v>#N/A</v>
      </c>
      <c r="Y125" s="17"/>
      <c r="Z125" s="14" t="e">
        <f t="shared" si="2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2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8"/>
        <v>0</v>
      </c>
      <c r="W126" s="12">
        <f t="shared" si="19"/>
        <v>0</v>
      </c>
      <c r="X126" s="14" t="e">
        <f t="shared" si="20"/>
        <v>#N/A</v>
      </c>
      <c r="Y126" s="17"/>
      <c r="Z126" s="14" t="e">
        <f t="shared" si="2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2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8"/>
        <v>0</v>
      </c>
      <c r="W127" s="12">
        <f t="shared" si="19"/>
        <v>0</v>
      </c>
      <c r="X127" s="14" t="e">
        <f t="shared" si="20"/>
        <v>#N/A</v>
      </c>
      <c r="Y127" s="17"/>
      <c r="Z127" s="14" t="e">
        <f t="shared" si="2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2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8"/>
        <v>0</v>
      </c>
      <c r="W128" s="12">
        <f t="shared" si="19"/>
        <v>0</v>
      </c>
      <c r="X128" s="14" t="e">
        <f t="shared" si="20"/>
        <v>#N/A</v>
      </c>
      <c r="Y128" s="17"/>
      <c r="Z128" s="14" t="e">
        <f t="shared" si="2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2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8"/>
        <v>0</v>
      </c>
      <c r="W129" s="12">
        <f t="shared" si="19"/>
        <v>0</v>
      </c>
      <c r="X129" s="14" t="e">
        <f t="shared" si="20"/>
        <v>#N/A</v>
      </c>
      <c r="Y129" s="17"/>
      <c r="Z129" s="14" t="e">
        <f t="shared" si="2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2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24">IF(C130, P130, U130 )</f>
        <v>0</v>
      </c>
      <c r="W130" s="12">
        <f t="shared" si="19"/>
        <v>0</v>
      </c>
      <c r="X130" s="14" t="e">
        <f t="shared" si="20"/>
        <v>#N/A</v>
      </c>
      <c r="Y130" s="17"/>
      <c r="Z130" s="14" t="e">
        <f t="shared" si="2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2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24"/>
        <v>0</v>
      </c>
      <c r="W131" s="12">
        <f t="shared" si="19"/>
        <v>0</v>
      </c>
      <c r="X131" s="14" t="e">
        <f t="shared" si="20"/>
        <v>#N/A</v>
      </c>
      <c r="Y131" s="17"/>
      <c r="Z131" s="14" t="e">
        <f t="shared" si="2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2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24"/>
        <v>0</v>
      </c>
      <c r="W132" s="12">
        <f t="shared" si="19"/>
        <v>0</v>
      </c>
      <c r="X132" s="14" t="e">
        <f t="shared" si="20"/>
        <v>#N/A</v>
      </c>
      <c r="Y132" s="17"/>
      <c r="Z132" s="14" t="e">
        <f t="shared" si="2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24"/>
        <v>0</v>
      </c>
      <c r="W133" s="12">
        <f t="shared" si="19"/>
        <v>0</v>
      </c>
      <c r="X133" s="14" t="e">
        <f t="shared" si="20"/>
        <v>#N/A</v>
      </c>
      <c r="Y133" s="17"/>
      <c r="Z133" s="14" t="e">
        <f t="shared" si="2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24"/>
        <v>0</v>
      </c>
      <c r="W134" s="12">
        <f t="shared" si="19"/>
        <v>0</v>
      </c>
      <c r="X134" s="14" t="e">
        <f t="shared" si="20"/>
        <v>#N/A</v>
      </c>
      <c r="Y134" s="17"/>
      <c r="Z134" s="14" t="e">
        <f t="shared" si="2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24"/>
        <v>0</v>
      </c>
      <c r="W135" s="12">
        <f t="shared" si="19"/>
        <v>0</v>
      </c>
      <c r="X135" s="14" t="e">
        <f t="shared" si="20"/>
        <v>#N/A</v>
      </c>
      <c r="Y135" s="17"/>
      <c r="Z135" s="14" t="e">
        <f t="shared" si="2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24"/>
        <v>0</v>
      </c>
      <c r="W136" s="12">
        <f t="shared" si="19"/>
        <v>0</v>
      </c>
      <c r="X136" s="14" t="e">
        <f t="shared" si="20"/>
        <v>#N/A</v>
      </c>
      <c r="Y136" s="17"/>
      <c r="Z136" s="14" t="e">
        <f t="shared" si="2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24"/>
        <v>0</v>
      </c>
      <c r="W137" s="12">
        <f t="shared" si="19"/>
        <v>0</v>
      </c>
      <c r="X137" s="14" t="e">
        <f t="shared" si="20"/>
        <v>#N/A</v>
      </c>
      <c r="Y137" s="17"/>
      <c r="Z137" s="14" t="e">
        <f t="shared" si="2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24"/>
        <v>0</v>
      </c>
      <c r="W138" s="12">
        <f t="shared" si="19"/>
        <v>0</v>
      </c>
      <c r="X138" s="14" t="e">
        <f t="shared" si="20"/>
        <v>#N/A</v>
      </c>
      <c r="Y138" s="17"/>
      <c r="Z138" s="14" t="e">
        <f t="shared" si="2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24"/>
        <v>0</v>
      </c>
      <c r="W139" s="12">
        <f t="shared" si="19"/>
        <v>0</v>
      </c>
      <c r="X139" s="14" t="e">
        <f t="shared" si="20"/>
        <v>#N/A</v>
      </c>
      <c r="Y139" s="17"/>
      <c r="Z139" s="14" t="e">
        <f t="shared" si="2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24"/>
        <v>0</v>
      </c>
      <c r="W140" s="12">
        <f t="shared" si="19"/>
        <v>0</v>
      </c>
      <c r="X140" s="14" t="e">
        <f t="shared" si="20"/>
        <v>#N/A</v>
      </c>
      <c r="Y140" s="17"/>
      <c r="Z140" s="14" t="e">
        <f t="shared" si="2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24"/>
        <v>0</v>
      </c>
      <c r="W141" s="12">
        <f t="shared" si="19"/>
        <v>0</v>
      </c>
      <c r="X141" s="14" t="e">
        <f t="shared" si="20"/>
        <v>#N/A</v>
      </c>
      <c r="Y141" s="17"/>
      <c r="Z141" s="14" t="e">
        <f t="shared" si="2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24"/>
        <v>0</v>
      </c>
      <c r="W142" s="12">
        <f t="shared" si="19"/>
        <v>0</v>
      </c>
      <c r="X142" s="14" t="e">
        <f t="shared" si="20"/>
        <v>#N/A</v>
      </c>
      <c r="Y142" s="17"/>
      <c r="Z142" s="14" t="e">
        <f t="shared" si="2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24"/>
        <v>0</v>
      </c>
      <c r="W143" s="12">
        <f t="shared" si="19"/>
        <v>0</v>
      </c>
      <c r="X143" s="14" t="e">
        <f t="shared" si="20"/>
        <v>#N/A</v>
      </c>
      <c r="Y143" s="17"/>
      <c r="Z143" s="14" t="e">
        <f t="shared" si="2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24"/>
        <v>0</v>
      </c>
      <c r="W144" s="12">
        <f t="shared" si="19"/>
        <v>0</v>
      </c>
      <c r="X144" s="14" t="e">
        <f t="shared" si="20"/>
        <v>#N/A</v>
      </c>
      <c r="Y144" s="17"/>
      <c r="Z144" s="14" t="e">
        <f t="shared" si="2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24"/>
        <v>0</v>
      </c>
      <c r="W145" s="12">
        <f t="shared" si="19"/>
        <v>0</v>
      </c>
      <c r="X145" s="14" t="e">
        <f t="shared" si="20"/>
        <v>#N/A</v>
      </c>
      <c r="Y145" s="17"/>
      <c r="Z145" s="14" t="e">
        <f t="shared" si="2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24"/>
        <v>0</v>
      </c>
      <c r="W146" s="12">
        <f t="shared" si="19"/>
        <v>0</v>
      </c>
      <c r="X146" s="14" t="e">
        <f t="shared" si="20"/>
        <v>#N/A</v>
      </c>
      <c r="Y146" s="17"/>
      <c r="Z146" s="14" t="e">
        <f t="shared" si="2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24"/>
        <v>0</v>
      </c>
      <c r="W147" s="12">
        <f t="shared" si="19"/>
        <v>0</v>
      </c>
      <c r="X147" s="14" t="e">
        <f t="shared" si="20"/>
        <v>#N/A</v>
      </c>
      <c r="Y147" s="17"/>
      <c r="Z147" s="14" t="e">
        <f t="shared" si="2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24"/>
        <v>0</v>
      </c>
      <c r="W148" s="12">
        <f t="shared" si="19"/>
        <v>0</v>
      </c>
      <c r="X148" s="14" t="e">
        <f t="shared" si="20"/>
        <v>#N/A</v>
      </c>
      <c r="Y148" s="17"/>
      <c r="Z148" s="14" t="e">
        <f t="shared" si="2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24"/>
        <v>0</v>
      </c>
      <c r="W149" s="12">
        <f t="shared" si="19"/>
        <v>0</v>
      </c>
      <c r="X149" s="14" t="e">
        <f t="shared" si="20"/>
        <v>#N/A</v>
      </c>
      <c r="Y149" s="17"/>
      <c r="Z149" s="14" t="e">
        <f t="shared" si="2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24"/>
        <v>0</v>
      </c>
      <c r="W150" s="12">
        <f t="shared" si="19"/>
        <v>0</v>
      </c>
      <c r="X150" s="14" t="e">
        <f t="shared" si="20"/>
        <v>#N/A</v>
      </c>
      <c r="Y150" s="17"/>
      <c r="Z150" s="14" t="e">
        <f t="shared" si="2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24"/>
        <v>0</v>
      </c>
      <c r="W151" s="12">
        <f t="shared" si="19"/>
        <v>0</v>
      </c>
      <c r="X151" s="14" t="e">
        <f t="shared" si="20"/>
        <v>#N/A</v>
      </c>
      <c r="Y151" s="17"/>
      <c r="Z151" s="14" t="e">
        <f t="shared" si="2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24"/>
        <v>0</v>
      </c>
      <c r="W152" s="12">
        <f t="shared" si="19"/>
        <v>0</v>
      </c>
      <c r="X152" s="14" t="e">
        <f t="shared" si="20"/>
        <v>#N/A</v>
      </c>
      <c r="Y152" s="17"/>
      <c r="Z152" s="14" t="e">
        <f t="shared" si="2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24"/>
        <v>0</v>
      </c>
      <c r="W153" s="12">
        <f t="shared" si="19"/>
        <v>0</v>
      </c>
      <c r="X153" s="14" t="e">
        <f t="shared" si="20"/>
        <v>#N/A</v>
      </c>
      <c r="Y153" s="17"/>
      <c r="Z153" s="14" t="e">
        <f t="shared" si="2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24"/>
        <v>0</v>
      </c>
      <c r="W154" s="12">
        <f t="shared" si="19"/>
        <v>0</v>
      </c>
      <c r="X154" s="14" t="e">
        <f t="shared" si="20"/>
        <v>#N/A</v>
      </c>
      <c r="Y154" s="17"/>
      <c r="Z154" s="14" t="e">
        <f t="shared" si="2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24"/>
        <v>0</v>
      </c>
      <c r="W155" s="12">
        <f t="shared" si="19"/>
        <v>0</v>
      </c>
      <c r="X155" s="14" t="e">
        <f t="shared" si="20"/>
        <v>#N/A</v>
      </c>
      <c r="Y155" s="17"/>
      <c r="Z155" s="14" t="e">
        <f t="shared" si="2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24"/>
        <v>0</v>
      </c>
      <c r="W156" s="12">
        <f t="shared" si="19"/>
        <v>0</v>
      </c>
      <c r="X156" s="14" t="e">
        <f t="shared" si="20"/>
        <v>#N/A</v>
      </c>
      <c r="Y156" s="17"/>
      <c r="Z156" s="14" t="e">
        <f t="shared" si="2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24"/>
        <v>0</v>
      </c>
      <c r="W157" s="12">
        <f t="shared" si="19"/>
        <v>0</v>
      </c>
      <c r="X157" s="14" t="e">
        <f t="shared" si="20"/>
        <v>#N/A</v>
      </c>
      <c r="Y157" s="17"/>
      <c r="Z157" s="14" t="e">
        <f t="shared" si="2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24"/>
        <v>0</v>
      </c>
      <c r="W158" s="12">
        <f t="shared" si="19"/>
        <v>0</v>
      </c>
      <c r="X158" s="14" t="e">
        <f t="shared" si="20"/>
        <v>#N/A</v>
      </c>
      <c r="Y158" s="17"/>
      <c r="Z158" s="14" t="e">
        <f t="shared" si="2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24"/>
        <v>0</v>
      </c>
      <c r="W159" s="12">
        <f t="shared" si="19"/>
        <v>0</v>
      </c>
      <c r="X159" s="14" t="e">
        <f t="shared" si="20"/>
        <v>#N/A</v>
      </c>
      <c r="Y159" s="17"/>
      <c r="Z159" s="14" t="e">
        <f t="shared" si="2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24"/>
        <v>0</v>
      </c>
      <c r="W160" s="12">
        <f t="shared" si="19"/>
        <v>0</v>
      </c>
      <c r="X160" s="14" t="e">
        <f t="shared" si="20"/>
        <v>#N/A</v>
      </c>
      <c r="Y160" s="17"/>
      <c r="Z160" s="14" t="e">
        <f t="shared" si="2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24"/>
        <v>0</v>
      </c>
      <c r="W161" s="12">
        <f t="shared" si="19"/>
        <v>0</v>
      </c>
      <c r="X161" s="14" t="e">
        <f t="shared" si="20"/>
        <v>#N/A</v>
      </c>
      <c r="Y161" s="17"/>
      <c r="Z161" s="14" t="e">
        <f t="shared" si="2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24"/>
        <v>0</v>
      </c>
      <c r="W162" s="12">
        <f t="shared" si="19"/>
        <v>0</v>
      </c>
      <c r="X162" s="14" t="e">
        <f t="shared" si="20"/>
        <v>#N/A</v>
      </c>
      <c r="Y162" s="17"/>
      <c r="Z162" s="14" t="e">
        <f t="shared" si="2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24"/>
        <v>0</v>
      </c>
      <c r="W163" s="12">
        <f t="shared" si="19"/>
        <v>0</v>
      </c>
      <c r="X163" s="14" t="e">
        <f t="shared" si="20"/>
        <v>#N/A</v>
      </c>
      <c r="Y163" s="17"/>
      <c r="Z163" s="14" t="e">
        <f t="shared" si="2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24"/>
        <v>0</v>
      </c>
      <c r="W164" s="12">
        <f t="shared" si="19"/>
        <v>0</v>
      </c>
      <c r="X164" s="14" t="e">
        <f t="shared" si="20"/>
        <v>#N/A</v>
      </c>
      <c r="Y164" s="17"/>
      <c r="Z164" s="14" t="e">
        <f t="shared" si="2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24"/>
        <v>0</v>
      </c>
      <c r="W165" s="12">
        <f t="shared" si="19"/>
        <v>0</v>
      </c>
      <c r="X165" s="14" t="e">
        <f t="shared" si="20"/>
        <v>#N/A</v>
      </c>
      <c r="Y165" s="17"/>
      <c r="Z165" s="14" t="e">
        <f t="shared" si="2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24"/>
        <v>0</v>
      </c>
      <c r="W166" s="12">
        <f t="shared" si="19"/>
        <v>0</v>
      </c>
      <c r="X166" s="14" t="e">
        <f t="shared" si="20"/>
        <v>#N/A</v>
      </c>
      <c r="Y166" s="17"/>
      <c r="Z166" s="14" t="e">
        <f t="shared" si="2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24"/>
        <v>0</v>
      </c>
      <c r="W167" s="12">
        <f t="shared" si="19"/>
        <v>0</v>
      </c>
      <c r="X167" s="14" t="e">
        <f t="shared" si="20"/>
        <v>#N/A</v>
      </c>
      <c r="Y167" s="17"/>
      <c r="Z167" s="14" t="e">
        <f t="shared" si="2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24"/>
        <v>0</v>
      </c>
      <c r="W168" s="12">
        <f t="shared" si="19"/>
        <v>0</v>
      </c>
      <c r="X168" s="14" t="e">
        <f t="shared" si="20"/>
        <v>#N/A</v>
      </c>
      <c r="Y168" s="17"/>
      <c r="Z168" s="14" t="e">
        <f t="shared" si="2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24"/>
        <v>0</v>
      </c>
      <c r="W169" s="12">
        <f t="shared" si="19"/>
        <v>0</v>
      </c>
      <c r="X169" s="14" t="e">
        <f t="shared" si="20"/>
        <v>#N/A</v>
      </c>
      <c r="Y169" s="17"/>
      <c r="Z169" s="14" t="e">
        <f t="shared" si="2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24"/>
        <v>0</v>
      </c>
      <c r="W170" s="12">
        <f t="shared" si="19"/>
        <v>0</v>
      </c>
      <c r="X170" s="14" t="e">
        <f t="shared" si="20"/>
        <v>#N/A</v>
      </c>
      <c r="Y170" s="17"/>
      <c r="Z170" s="14" t="e">
        <f t="shared" si="2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24"/>
        <v>0</v>
      </c>
      <c r="W171" s="12">
        <f t="shared" si="19"/>
        <v>0</v>
      </c>
      <c r="X171" s="14" t="e">
        <f t="shared" si="20"/>
        <v>#N/A</v>
      </c>
      <c r="Y171" s="17"/>
      <c r="Z171" s="14" t="e">
        <f t="shared" si="2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24"/>
        <v>0</v>
      </c>
      <c r="W172" s="12">
        <f t="shared" si="19"/>
        <v>0</v>
      </c>
      <c r="X172" s="14" t="e">
        <f t="shared" si="20"/>
        <v>#N/A</v>
      </c>
      <c r="Y172" s="17"/>
      <c r="Z172" s="14" t="e">
        <f t="shared" si="2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24"/>
        <v>0</v>
      </c>
      <c r="W173" s="12">
        <f t="shared" si="19"/>
        <v>0</v>
      </c>
      <c r="X173" s="14" t="e">
        <f t="shared" si="20"/>
        <v>#N/A</v>
      </c>
      <c r="Y173" s="17"/>
      <c r="Z173" s="14" t="e">
        <f t="shared" si="2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24"/>
        <v>0</v>
      </c>
      <c r="W174" s="12">
        <f t="shared" si="19"/>
        <v>0</v>
      </c>
      <c r="X174" s="14" t="e">
        <f t="shared" si="20"/>
        <v>#N/A</v>
      </c>
      <c r="Y174" s="17"/>
      <c r="Z174" s="14" t="e">
        <f t="shared" si="2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24"/>
        <v>0</v>
      </c>
      <c r="W175" s="12">
        <f t="shared" si="19"/>
        <v>0</v>
      </c>
      <c r="X175" s="14" t="e">
        <f t="shared" si="20"/>
        <v>#N/A</v>
      </c>
      <c r="Y175" s="17"/>
      <c r="Z175" s="14" t="e">
        <f t="shared" si="2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24"/>
        <v>0</v>
      </c>
      <c r="W176" s="12">
        <f t="shared" si="19"/>
        <v>0</v>
      </c>
      <c r="X176" s="14" t="e">
        <f t="shared" si="20"/>
        <v>#N/A</v>
      </c>
      <c r="Y176" s="17"/>
      <c r="Z176" s="14" t="e">
        <f t="shared" si="2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24"/>
        <v>0</v>
      </c>
      <c r="W177" s="12">
        <f t="shared" si="19"/>
        <v>0</v>
      </c>
      <c r="X177" s="14" t="e">
        <f t="shared" si="20"/>
        <v>#N/A</v>
      </c>
      <c r="Y177" s="17"/>
      <c r="Z177" s="14" t="e">
        <f t="shared" si="2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24"/>
        <v>0</v>
      </c>
      <c r="W178" s="12">
        <f t="shared" si="19"/>
        <v>0</v>
      </c>
      <c r="X178" s="14" t="e">
        <f t="shared" si="20"/>
        <v>#N/A</v>
      </c>
      <c r="Y178" s="17"/>
      <c r="Z178" s="14" t="e">
        <f t="shared" si="2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24"/>
        <v>0</v>
      </c>
      <c r="W179" s="12">
        <f t="shared" si="19"/>
        <v>0</v>
      </c>
      <c r="X179" s="14" t="e">
        <f t="shared" si="20"/>
        <v>#N/A</v>
      </c>
      <c r="Y179" s="17"/>
      <c r="Z179" s="14" t="e">
        <f t="shared" si="2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24"/>
        <v>0</v>
      </c>
      <c r="W180" s="12">
        <f t="shared" si="19"/>
        <v>0</v>
      </c>
      <c r="X180" s="14" t="e">
        <f t="shared" si="20"/>
        <v>#N/A</v>
      </c>
      <c r="Y180" s="17"/>
      <c r="Z180" s="14" t="e">
        <f t="shared" si="2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24"/>
        <v>0</v>
      </c>
      <c r="W181" s="12">
        <f t="shared" si="19"/>
        <v>0</v>
      </c>
      <c r="X181" s="14" t="e">
        <f t="shared" si="20"/>
        <v>#N/A</v>
      </c>
      <c r="Y181" s="17"/>
      <c r="Z181" s="14" t="e">
        <f t="shared" si="2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24"/>
        <v>0</v>
      </c>
      <c r="W182" s="12">
        <f t="shared" si="19"/>
        <v>0</v>
      </c>
      <c r="X182" s="14" t="e">
        <f t="shared" si="20"/>
        <v>#N/A</v>
      </c>
      <c r="Y182" s="17"/>
      <c r="Z182" s="14" t="e">
        <f t="shared" si="2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24"/>
        <v>0</v>
      </c>
      <c r="W183" s="12">
        <f t="shared" si="19"/>
        <v>0</v>
      </c>
      <c r="X183" s="14" t="e">
        <f t="shared" si="20"/>
        <v>#N/A</v>
      </c>
      <c r="Y183" s="17"/>
      <c r="Z183" s="14" t="e">
        <f t="shared" si="2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24"/>
        <v>0</v>
      </c>
      <c r="W184" s="12">
        <f t="shared" si="19"/>
        <v>0</v>
      </c>
      <c r="X184" s="14" t="e">
        <f t="shared" si="20"/>
        <v>#N/A</v>
      </c>
      <c r="Y184" s="17"/>
      <c r="Z184" s="14" t="e">
        <f t="shared" si="2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24"/>
        <v>0</v>
      </c>
      <c r="W185" s="12">
        <f t="shared" si="19"/>
        <v>0</v>
      </c>
      <c r="X185" s="14" t="e">
        <f t="shared" si="20"/>
        <v>#N/A</v>
      </c>
      <c r="Y185" s="17"/>
      <c r="Z185" s="14" t="e">
        <f t="shared" si="2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24"/>
        <v>0</v>
      </c>
      <c r="W186" s="12">
        <f t="shared" si="19"/>
        <v>0</v>
      </c>
      <c r="X186" s="14" t="e">
        <f t="shared" si="20"/>
        <v>#N/A</v>
      </c>
      <c r="Y186" s="17"/>
      <c r="Z186" s="14" t="e">
        <f t="shared" si="2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24"/>
        <v>0</v>
      </c>
      <c r="W187" s="12">
        <f t="shared" si="19"/>
        <v>0</v>
      </c>
      <c r="X187" s="14" t="e">
        <f t="shared" si="20"/>
        <v>#N/A</v>
      </c>
      <c r="Y187" s="17"/>
      <c r="Z187" s="14" t="e">
        <f t="shared" si="2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24"/>
        <v>0</v>
      </c>
      <c r="W188" s="12">
        <f t="shared" si="19"/>
        <v>0</v>
      </c>
      <c r="X188" s="14" t="e">
        <f t="shared" si="20"/>
        <v>#N/A</v>
      </c>
      <c r="Y188" s="17"/>
      <c r="Z188" s="14" t="e">
        <f t="shared" si="2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24"/>
        <v>0</v>
      </c>
      <c r="W189" s="12">
        <f t="shared" si="19"/>
        <v>0</v>
      </c>
      <c r="X189" s="14" t="e">
        <f t="shared" si="20"/>
        <v>#N/A</v>
      </c>
      <c r="Y189" s="17"/>
      <c r="Z189" s="14" t="e">
        <f t="shared" si="2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24"/>
        <v>0</v>
      </c>
      <c r="W190" s="12">
        <f t="shared" si="19"/>
        <v>0</v>
      </c>
      <c r="X190" s="14" t="e">
        <f t="shared" si="20"/>
        <v>#N/A</v>
      </c>
      <c r="Y190" s="17"/>
      <c r="Z190" s="14" t="e">
        <f t="shared" si="2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24"/>
        <v>0</v>
      </c>
      <c r="W191" s="12">
        <f t="shared" si="19"/>
        <v>0</v>
      </c>
      <c r="X191" s="14" t="e">
        <f t="shared" si="20"/>
        <v>#N/A</v>
      </c>
      <c r="Y191" s="17"/>
      <c r="Z191" s="14" t="e">
        <f t="shared" si="2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24"/>
        <v>0</v>
      </c>
      <c r="W192" s="12">
        <f t="shared" si="19"/>
        <v>0</v>
      </c>
      <c r="X192" s="14" t="e">
        <f t="shared" si="20"/>
        <v>#N/A</v>
      </c>
      <c r="Y192" s="17"/>
      <c r="Z192" s="14" t="e">
        <f t="shared" si="2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24"/>
        <v>0</v>
      </c>
      <c r="W193" s="12">
        <f t="shared" si="19"/>
        <v>0</v>
      </c>
      <c r="X193" s="14" t="e">
        <f t="shared" si="20"/>
        <v>#N/A</v>
      </c>
      <c r="Y193" s="17"/>
      <c r="Z193" s="14" t="e">
        <f t="shared" si="2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6">IF(C194, P194, U194 )</f>
        <v>0</v>
      </c>
      <c r="W194" s="12">
        <f t="shared" si="19"/>
        <v>0</v>
      </c>
      <c r="X194" s="14" t="e">
        <f t="shared" si="20"/>
        <v>#N/A</v>
      </c>
      <c r="Y194" s="17"/>
      <c r="Z194" s="14" t="e">
        <f t="shared" si="2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6"/>
        <v>0</v>
      </c>
      <c r="W195" s="12">
        <f t="shared" si="19"/>
        <v>0</v>
      </c>
      <c r="X195" s="14" t="e">
        <f t="shared" si="20"/>
        <v>#N/A</v>
      </c>
      <c r="Y195" s="17"/>
      <c r="Z195" s="14" t="e">
        <f t="shared" si="2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6"/>
        <v>0</v>
      </c>
      <c r="W196" s="12">
        <f t="shared" si="19"/>
        <v>0</v>
      </c>
      <c r="X196" s="14" t="e">
        <f t="shared" si="20"/>
        <v>#N/A</v>
      </c>
      <c r="Y196" s="17"/>
      <c r="Z196" s="14" t="e">
        <f t="shared" si="2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6"/>
        <v>0</v>
      </c>
      <c r="W197" s="12">
        <f t="shared" si="19"/>
        <v>0</v>
      </c>
      <c r="X197" s="14" t="e">
        <f t="shared" si="20"/>
        <v>#N/A</v>
      </c>
      <c r="Y197" s="17"/>
      <c r="Z197" s="14" t="e">
        <f t="shared" si="2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6"/>
        <v>0</v>
      </c>
      <c r="W198" s="12">
        <f t="shared" si="19"/>
        <v>0</v>
      </c>
      <c r="X198" s="14" t="e">
        <f t="shared" si="20"/>
        <v>#N/A</v>
      </c>
      <c r="Y198" s="17"/>
      <c r="Z198" s="14" t="e">
        <f t="shared" si="2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6"/>
        <v>0</v>
      </c>
      <c r="W199" s="12">
        <f t="shared" si="19"/>
        <v>0</v>
      </c>
      <c r="X199" s="14" t="e">
        <f t="shared" si="20"/>
        <v>#N/A</v>
      </c>
      <c r="Y199" s="17"/>
      <c r="Z199" s="14" t="e">
        <f t="shared" si="2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6"/>
        <v>0</v>
      </c>
      <c r="W200" s="12">
        <f t="shared" si="19"/>
        <v>0</v>
      </c>
      <c r="X200" s="14" t="e">
        <f t="shared" si="20"/>
        <v>#N/A</v>
      </c>
      <c r="Y200" s="17"/>
      <c r="Z200" s="14" t="e">
        <f t="shared" si="2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8">SUMIF(O:O,AA203,P:P)</f>
        <v>0</v>
      </c>
      <c r="AI203" s="42">
        <f t="shared" ref="AI203:AI266" si="2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8"/>
        <v>0</v>
      </c>
      <c r="AI204" s="42">
        <f t="shared" si="29"/>
        <v>0</v>
      </c>
      <c r="AJ204" s="43">
        <f t="shared" ref="AJ204:AJ222" si="3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31">AL204*AG204/1000</f>
        <v>0</v>
      </c>
      <c r="AO204" s="45"/>
      <c r="AP204" s="44" t="str">
        <f t="shared" ref="AP204:AP267" si="3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8"/>
        <v>0</v>
      </c>
      <c r="AI205" s="42">
        <f t="shared" si="29"/>
        <v>0</v>
      </c>
      <c r="AJ205" s="43">
        <f t="shared" si="30"/>
        <v>0</v>
      </c>
      <c r="AK205" s="44">
        <f>AH205*AG205/1000</f>
        <v>0</v>
      </c>
      <c r="AL205" s="45"/>
      <c r="AM205" s="45"/>
      <c r="AN205" s="44">
        <f t="shared" si="31"/>
        <v>0</v>
      </c>
      <c r="AO205" s="44"/>
      <c r="AP205" s="44" t="str">
        <f t="shared" si="3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8"/>
        <v>0</v>
      </c>
      <c r="AI206" s="42">
        <f t="shared" si="29"/>
        <v>0</v>
      </c>
      <c r="AJ206" s="43">
        <f t="shared" si="3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31"/>
        <v>0</v>
      </c>
      <c r="AO206" s="45"/>
      <c r="AP206" s="44" t="str">
        <f t="shared" si="3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8"/>
        <v>0</v>
      </c>
      <c r="AI207" s="42">
        <f t="shared" si="29"/>
        <v>0</v>
      </c>
      <c r="AJ207" s="43">
        <f t="shared" si="30"/>
        <v>0</v>
      </c>
      <c r="AK207" s="44">
        <f t="shared" ref="AK207:AK240" si="33">AH207*AG207/1000</f>
        <v>0</v>
      </c>
      <c r="AL207" s="45">
        <f>AO207+AQ207-[2]Sheet1!$AH208</f>
        <v>0</v>
      </c>
      <c r="AM207" s="45">
        <f t="shared" ref="AM207:AM216" si="34">AL207-AJ207</f>
        <v>0</v>
      </c>
      <c r="AN207" s="44">
        <f t="shared" si="31"/>
        <v>0</v>
      </c>
      <c r="AO207" s="45"/>
      <c r="AP207" s="44" t="str">
        <f t="shared" si="3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8"/>
        <v>0</v>
      </c>
      <c r="AI208" s="42">
        <f t="shared" si="29"/>
        <v>0</v>
      </c>
      <c r="AJ208" s="43">
        <f t="shared" si="30"/>
        <v>0</v>
      </c>
      <c r="AK208" s="44">
        <f t="shared" si="33"/>
        <v>0</v>
      </c>
      <c r="AL208" s="45">
        <f>AO208+AQ208-[2]Sheet1!$AH209</f>
        <v>0</v>
      </c>
      <c r="AM208" s="45">
        <f t="shared" si="34"/>
        <v>0</v>
      </c>
      <c r="AN208" s="44">
        <f t="shared" si="31"/>
        <v>0</v>
      </c>
      <c r="AO208" s="45"/>
      <c r="AP208" s="44" t="str">
        <f t="shared" si="3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8"/>
        <v>0</v>
      </c>
      <c r="AI209" s="42">
        <f t="shared" si="29"/>
        <v>0</v>
      </c>
      <c r="AJ209" s="43">
        <f t="shared" si="30"/>
        <v>0</v>
      </c>
      <c r="AK209" s="44">
        <f t="shared" si="33"/>
        <v>0</v>
      </c>
      <c r="AL209" s="45">
        <f>AO209+AQ209-[2]Sheet1!$AH210</f>
        <v>0</v>
      </c>
      <c r="AM209" s="45">
        <f t="shared" si="34"/>
        <v>0</v>
      </c>
      <c r="AN209" s="44">
        <f t="shared" si="31"/>
        <v>0</v>
      </c>
      <c r="AO209" s="45"/>
      <c r="AP209" s="44" t="str">
        <f t="shared" si="3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8"/>
        <v>0</v>
      </c>
      <c r="AI210" s="42">
        <f t="shared" si="29"/>
        <v>0</v>
      </c>
      <c r="AJ210" s="43">
        <f t="shared" si="30"/>
        <v>0</v>
      </c>
      <c r="AK210" s="44">
        <f t="shared" si="33"/>
        <v>0</v>
      </c>
      <c r="AL210" s="45">
        <f>AO210+AQ210-[2]Sheet1!$AH211</f>
        <v>0</v>
      </c>
      <c r="AM210" s="45">
        <f t="shared" si="34"/>
        <v>0</v>
      </c>
      <c r="AN210" s="44">
        <f t="shared" si="31"/>
        <v>0</v>
      </c>
      <c r="AO210" s="45"/>
      <c r="AP210" s="44" t="str">
        <f t="shared" si="3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8"/>
        <v>0</v>
      </c>
      <c r="AI211" s="42">
        <f t="shared" si="29"/>
        <v>0</v>
      </c>
      <c r="AJ211" s="43">
        <f t="shared" si="30"/>
        <v>0</v>
      </c>
      <c r="AK211" s="44">
        <f t="shared" si="33"/>
        <v>0</v>
      </c>
      <c r="AL211" s="45">
        <f>AO211+AQ211-[2]Sheet1!$AH212</f>
        <v>0</v>
      </c>
      <c r="AM211" s="45">
        <f t="shared" si="34"/>
        <v>0</v>
      </c>
      <c r="AN211" s="44">
        <f t="shared" si="31"/>
        <v>0</v>
      </c>
      <c r="AO211" s="45"/>
      <c r="AP211" s="44" t="str">
        <f t="shared" si="3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8"/>
        <v>0</v>
      </c>
      <c r="AI212" s="42">
        <f t="shared" si="29"/>
        <v>0</v>
      </c>
      <c r="AJ212" s="43">
        <f t="shared" si="30"/>
        <v>0</v>
      </c>
      <c r="AK212" s="44">
        <f t="shared" si="33"/>
        <v>0</v>
      </c>
      <c r="AL212" s="45">
        <f>AO212+AQ212-[2]Sheet1!$AH213</f>
        <v>0</v>
      </c>
      <c r="AM212" s="45">
        <f t="shared" si="34"/>
        <v>0</v>
      </c>
      <c r="AN212" s="44">
        <f t="shared" si="31"/>
        <v>0</v>
      </c>
      <c r="AO212" s="45"/>
      <c r="AP212" s="44" t="str">
        <f t="shared" si="3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8"/>
        <v>0</v>
      </c>
      <c r="AI213" s="42">
        <f t="shared" si="29"/>
        <v>0</v>
      </c>
      <c r="AJ213" s="43">
        <f t="shared" si="30"/>
        <v>0</v>
      </c>
      <c r="AK213" s="44">
        <f t="shared" si="33"/>
        <v>0</v>
      </c>
      <c r="AL213" s="45">
        <f>AO213+AQ213-[2]Sheet1!$AH214</f>
        <v>0</v>
      </c>
      <c r="AM213" s="45">
        <f t="shared" si="34"/>
        <v>0</v>
      </c>
      <c r="AN213" s="44">
        <f t="shared" si="31"/>
        <v>0</v>
      </c>
      <c r="AO213" s="45"/>
      <c r="AP213" s="44" t="str">
        <f t="shared" si="3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8"/>
        <v>0</v>
      </c>
      <c r="AI214" s="42">
        <f t="shared" si="29"/>
        <v>0</v>
      </c>
      <c r="AJ214" s="43">
        <f t="shared" si="30"/>
        <v>0</v>
      </c>
      <c r="AK214" s="44">
        <f t="shared" si="33"/>
        <v>0</v>
      </c>
      <c r="AL214" s="45">
        <f>AO214+AQ214-[2]Sheet1!$AH215</f>
        <v>0</v>
      </c>
      <c r="AM214" s="45">
        <f t="shared" si="34"/>
        <v>0</v>
      </c>
      <c r="AN214" s="44">
        <f t="shared" si="31"/>
        <v>0</v>
      </c>
      <c r="AO214" s="45"/>
      <c r="AP214" s="44" t="str">
        <f t="shared" si="3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8"/>
        <v>0</v>
      </c>
      <c r="AI215" s="42">
        <f t="shared" si="29"/>
        <v>0</v>
      </c>
      <c r="AJ215" s="43">
        <f t="shared" si="30"/>
        <v>0</v>
      </c>
      <c r="AK215" s="44">
        <f t="shared" si="33"/>
        <v>0</v>
      </c>
      <c r="AL215" s="45">
        <f>AO215+AQ215-[2]Sheet1!$AH216</f>
        <v>0</v>
      </c>
      <c r="AM215" s="45">
        <f t="shared" si="34"/>
        <v>0</v>
      </c>
      <c r="AN215" s="44">
        <f t="shared" si="31"/>
        <v>0</v>
      </c>
      <c r="AO215" s="45"/>
      <c r="AP215" s="44" t="str">
        <f t="shared" si="3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8"/>
        <v>0</v>
      </c>
      <c r="AI216" s="42">
        <f t="shared" si="29"/>
        <v>0</v>
      </c>
      <c r="AJ216" s="43">
        <f t="shared" si="30"/>
        <v>0</v>
      </c>
      <c r="AK216" s="44">
        <f t="shared" si="33"/>
        <v>0</v>
      </c>
      <c r="AL216" s="45">
        <f>AO216+AQ216-[2]Sheet1!$AH217</f>
        <v>0</v>
      </c>
      <c r="AM216" s="45">
        <f t="shared" si="34"/>
        <v>0</v>
      </c>
      <c r="AN216" s="44">
        <f t="shared" si="31"/>
        <v>0</v>
      </c>
      <c r="AO216" s="44"/>
      <c r="AP216" s="44" t="str">
        <f t="shared" si="3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8"/>
        <v>0</v>
      </c>
      <c r="AI217" s="42">
        <f t="shared" si="29"/>
        <v>0</v>
      </c>
      <c r="AJ217" s="43">
        <f t="shared" si="30"/>
        <v>0</v>
      </c>
      <c r="AK217" s="44">
        <f t="shared" si="33"/>
        <v>0</v>
      </c>
      <c r="AL217" s="45">
        <f>AO217+AQ217-[2]Sheet1!$AH218</f>
        <v>0</v>
      </c>
      <c r="AM217" s="45">
        <f>AL217-AJ217</f>
        <v>0</v>
      </c>
      <c r="AN217" s="44">
        <f t="shared" si="31"/>
        <v>0</v>
      </c>
      <c r="AO217" s="45"/>
      <c r="AP217" s="44" t="str">
        <f t="shared" si="3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8"/>
        <v>0</v>
      </c>
      <c r="AI218" s="42">
        <f t="shared" si="29"/>
        <v>0</v>
      </c>
      <c r="AJ218" s="43">
        <f t="shared" si="30"/>
        <v>0</v>
      </c>
      <c r="AK218" s="44">
        <f t="shared" si="33"/>
        <v>0</v>
      </c>
      <c r="AL218" s="45">
        <f>AO218+AQ218-[2]Sheet1!$AH219</f>
        <v>0</v>
      </c>
      <c r="AM218" s="45">
        <f t="shared" ref="AM218:AM267" si="35">AL218-AJ218</f>
        <v>0</v>
      </c>
      <c r="AN218" s="44">
        <f t="shared" si="31"/>
        <v>0</v>
      </c>
      <c r="AO218" s="45"/>
      <c r="AP218" s="44" t="str">
        <f t="shared" si="3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8"/>
        <v>0</v>
      </c>
      <c r="AI219" s="42">
        <f t="shared" si="29"/>
        <v>0</v>
      </c>
      <c r="AJ219" s="43">
        <f t="shared" si="30"/>
        <v>0</v>
      </c>
      <c r="AK219" s="44">
        <f t="shared" si="33"/>
        <v>0</v>
      </c>
      <c r="AL219" s="45">
        <f>AO219+AQ219-[2]Sheet1!$AH220</f>
        <v>0</v>
      </c>
      <c r="AM219" s="45">
        <f t="shared" si="35"/>
        <v>0</v>
      </c>
      <c r="AN219" s="44">
        <f t="shared" si="31"/>
        <v>0</v>
      </c>
      <c r="AO219" s="45"/>
      <c r="AP219" s="44" t="str">
        <f t="shared" si="3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8"/>
        <v>0</v>
      </c>
      <c r="AI220" s="42">
        <f t="shared" si="29"/>
        <v>0</v>
      </c>
      <c r="AJ220" s="43">
        <f t="shared" si="30"/>
        <v>0</v>
      </c>
      <c r="AK220" s="44">
        <f t="shared" si="33"/>
        <v>0</v>
      </c>
      <c r="AL220" s="45">
        <f>AO220+AQ220-[2]Sheet1!$AH221</f>
        <v>0</v>
      </c>
      <c r="AM220" s="45">
        <f t="shared" si="35"/>
        <v>0</v>
      </c>
      <c r="AN220" s="44">
        <f t="shared" si="31"/>
        <v>0</v>
      </c>
      <c r="AO220" s="45"/>
      <c r="AP220" s="44" t="str">
        <f t="shared" si="3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8"/>
        <v>0</v>
      </c>
      <c r="AI221" s="42">
        <f t="shared" si="29"/>
        <v>0</v>
      </c>
      <c r="AJ221" s="43">
        <f t="shared" si="30"/>
        <v>0</v>
      </c>
      <c r="AK221" s="44">
        <f t="shared" si="33"/>
        <v>0</v>
      </c>
      <c r="AL221" s="45">
        <f>AO221+AQ221-[2]Sheet1!$AH222</f>
        <v>0</v>
      </c>
      <c r="AM221" s="45">
        <f t="shared" si="35"/>
        <v>0</v>
      </c>
      <c r="AN221" s="44">
        <f t="shared" si="31"/>
        <v>0</v>
      </c>
      <c r="AO221" s="45"/>
      <c r="AP221" s="44" t="str">
        <f t="shared" si="3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8"/>
        <v>0</v>
      </c>
      <c r="AI222" s="42">
        <f t="shared" si="29"/>
        <v>0</v>
      </c>
      <c r="AJ222" s="43">
        <f t="shared" si="30"/>
        <v>0</v>
      </c>
      <c r="AK222" s="44">
        <f t="shared" si="33"/>
        <v>0</v>
      </c>
      <c r="AL222" s="45">
        <f>AO222+AQ222-[2]Sheet1!$AH223</f>
        <v>0</v>
      </c>
      <c r="AM222" s="45">
        <f t="shared" si="35"/>
        <v>0</v>
      </c>
      <c r="AN222" s="44">
        <f t="shared" si="31"/>
        <v>0</v>
      </c>
      <c r="AO222" s="45"/>
      <c r="AP222" s="44" t="str">
        <f t="shared" si="3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8"/>
        <v>0</v>
      </c>
      <c r="AI223" s="49">
        <f t="shared" si="29"/>
        <v>0</v>
      </c>
      <c r="AJ223" s="50">
        <f>AH223-AI223</f>
        <v>0</v>
      </c>
      <c r="AK223" s="51">
        <f t="shared" si="33"/>
        <v>0</v>
      </c>
      <c r="AL223" s="52">
        <f>AO223+AQ223-[2]Sheet1!$AH224</f>
        <v>0</v>
      </c>
      <c r="AM223" s="52">
        <f t="shared" si="35"/>
        <v>0</v>
      </c>
      <c r="AN223" s="51">
        <f t="shared" si="31"/>
        <v>0</v>
      </c>
      <c r="AO223" s="52"/>
      <c r="AP223" s="51" t="str">
        <f t="shared" si="3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8"/>
        <v>0</v>
      </c>
      <c r="AI224" s="49">
        <f t="shared" si="29"/>
        <v>0</v>
      </c>
      <c r="AJ224" s="50">
        <f t="shared" ref="AJ224:AJ239" si="36">AH224-AI224</f>
        <v>0</v>
      </c>
      <c r="AK224" s="51">
        <f t="shared" si="33"/>
        <v>0</v>
      </c>
      <c r="AL224" s="52">
        <f>AO224+AQ224-[2]Sheet1!$AH225</f>
        <v>0</v>
      </c>
      <c r="AM224" s="52">
        <f t="shared" si="35"/>
        <v>0</v>
      </c>
      <c r="AN224" s="51">
        <f t="shared" si="31"/>
        <v>0</v>
      </c>
      <c r="AO224" s="52"/>
      <c r="AP224" s="51" t="str">
        <f t="shared" si="3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8"/>
        <v>0</v>
      </c>
      <c r="AI225" s="49">
        <f t="shared" si="29"/>
        <v>0</v>
      </c>
      <c r="AJ225" s="50">
        <f t="shared" si="36"/>
        <v>0</v>
      </c>
      <c r="AK225" s="51">
        <f t="shared" si="33"/>
        <v>0</v>
      </c>
      <c r="AL225" s="52">
        <f>AO225+AQ225-[2]Sheet1!$AH226</f>
        <v>0</v>
      </c>
      <c r="AM225" s="52">
        <f t="shared" si="35"/>
        <v>0</v>
      </c>
      <c r="AN225" s="51">
        <f t="shared" si="31"/>
        <v>0</v>
      </c>
      <c r="AO225" s="52"/>
      <c r="AP225" s="51" t="str">
        <f t="shared" si="3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8"/>
        <v>0</v>
      </c>
      <c r="AI226" s="49">
        <f t="shared" si="29"/>
        <v>0</v>
      </c>
      <c r="AJ226" s="50">
        <f t="shared" si="36"/>
        <v>0</v>
      </c>
      <c r="AK226" s="51">
        <f t="shared" si="33"/>
        <v>0</v>
      </c>
      <c r="AL226" s="52">
        <f>AO226+AQ226-[2]Sheet1!$AH227</f>
        <v>0</v>
      </c>
      <c r="AM226" s="52">
        <f t="shared" si="35"/>
        <v>0</v>
      </c>
      <c r="AN226" s="51">
        <f t="shared" si="31"/>
        <v>0</v>
      </c>
      <c r="AO226" s="52"/>
      <c r="AP226" s="51" t="str">
        <f t="shared" si="3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8"/>
        <v>0</v>
      </c>
      <c r="AI227" s="49">
        <f t="shared" si="29"/>
        <v>0</v>
      </c>
      <c r="AJ227" s="50">
        <f t="shared" si="36"/>
        <v>0</v>
      </c>
      <c r="AK227" s="51">
        <f t="shared" si="33"/>
        <v>0</v>
      </c>
      <c r="AL227" s="52">
        <f>AO227+AQ227-[2]Sheet1!$AH228</f>
        <v>0</v>
      </c>
      <c r="AM227" s="52">
        <f t="shared" si="35"/>
        <v>0</v>
      </c>
      <c r="AN227" s="51">
        <f t="shared" si="31"/>
        <v>0</v>
      </c>
      <c r="AO227" s="52"/>
      <c r="AP227" s="51" t="str">
        <f t="shared" si="3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8"/>
        <v>0</v>
      </c>
      <c r="AI228" s="49">
        <f t="shared" si="29"/>
        <v>0</v>
      </c>
      <c r="AJ228" s="50">
        <f t="shared" si="36"/>
        <v>0</v>
      </c>
      <c r="AK228" s="51">
        <f t="shared" si="33"/>
        <v>0</v>
      </c>
      <c r="AL228" s="52">
        <f>AO228+AQ228-[2]Sheet1!$AH229</f>
        <v>0</v>
      </c>
      <c r="AM228" s="52">
        <f t="shared" si="35"/>
        <v>0</v>
      </c>
      <c r="AN228" s="51">
        <f t="shared" si="31"/>
        <v>0</v>
      </c>
      <c r="AO228" s="52"/>
      <c r="AP228" s="51" t="str">
        <f t="shared" si="3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8"/>
        <v>0</v>
      </c>
      <c r="AI229" s="49">
        <f t="shared" si="29"/>
        <v>0</v>
      </c>
      <c r="AJ229" s="50">
        <f t="shared" si="36"/>
        <v>0</v>
      </c>
      <c r="AK229" s="51">
        <f t="shared" si="33"/>
        <v>0</v>
      </c>
      <c r="AL229" s="52">
        <f>AO229+AQ229-[2]Sheet1!$AH230</f>
        <v>0</v>
      </c>
      <c r="AM229" s="52">
        <f t="shared" si="35"/>
        <v>0</v>
      </c>
      <c r="AN229" s="51">
        <f t="shared" si="31"/>
        <v>0</v>
      </c>
      <c r="AO229" s="52"/>
      <c r="AP229" s="51" t="str">
        <f t="shared" si="3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8"/>
        <v>0</v>
      </c>
      <c r="AI230" s="49">
        <f t="shared" si="29"/>
        <v>0</v>
      </c>
      <c r="AJ230" s="50">
        <f t="shared" si="36"/>
        <v>0</v>
      </c>
      <c r="AK230" s="51">
        <f t="shared" si="33"/>
        <v>0</v>
      </c>
      <c r="AL230" s="52">
        <f>AO230+AQ230-[2]Sheet1!$AH231</f>
        <v>0</v>
      </c>
      <c r="AM230" s="52">
        <f t="shared" si="35"/>
        <v>0</v>
      </c>
      <c r="AN230" s="51">
        <f t="shared" si="31"/>
        <v>0</v>
      </c>
      <c r="AO230" s="52"/>
      <c r="AP230" s="51" t="str">
        <f t="shared" si="3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8"/>
        <v>0</v>
      </c>
      <c r="AI231" s="49">
        <f t="shared" si="29"/>
        <v>0</v>
      </c>
      <c r="AJ231" s="50">
        <f t="shared" si="36"/>
        <v>0</v>
      </c>
      <c r="AK231" s="51">
        <f t="shared" si="33"/>
        <v>0</v>
      </c>
      <c r="AL231" s="52">
        <f>AO231+AQ231-[2]Sheet1!$AH232</f>
        <v>0</v>
      </c>
      <c r="AM231" s="52">
        <f t="shared" si="35"/>
        <v>0</v>
      </c>
      <c r="AN231" s="51">
        <f t="shared" si="31"/>
        <v>0</v>
      </c>
      <c r="AO231" s="52"/>
      <c r="AP231" s="51" t="str">
        <f t="shared" si="3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8"/>
        <v>0</v>
      </c>
      <c r="AI232" s="49">
        <f t="shared" si="29"/>
        <v>0</v>
      </c>
      <c r="AJ232" s="50">
        <f t="shared" si="36"/>
        <v>0</v>
      </c>
      <c r="AK232" s="51">
        <f t="shared" si="33"/>
        <v>0</v>
      </c>
      <c r="AL232" s="52">
        <f>AO232+AQ232-[2]Sheet1!$AH233</f>
        <v>0</v>
      </c>
      <c r="AM232" s="52">
        <f t="shared" si="35"/>
        <v>0</v>
      </c>
      <c r="AN232" s="51">
        <f t="shared" si="31"/>
        <v>0</v>
      </c>
      <c r="AO232" s="52"/>
      <c r="AP232" s="51" t="str">
        <f t="shared" si="3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8"/>
        <v>0</v>
      </c>
      <c r="AI233" s="49">
        <f t="shared" si="29"/>
        <v>0</v>
      </c>
      <c r="AJ233" s="50">
        <f t="shared" si="36"/>
        <v>0</v>
      </c>
      <c r="AK233" s="51">
        <f t="shared" si="33"/>
        <v>0</v>
      </c>
      <c r="AL233" s="52">
        <f>AO233+AQ233-[2]Sheet1!$AH234</f>
        <v>0</v>
      </c>
      <c r="AM233" s="52">
        <f t="shared" si="35"/>
        <v>0</v>
      </c>
      <c r="AN233" s="51">
        <f t="shared" si="31"/>
        <v>0</v>
      </c>
      <c r="AO233" s="52"/>
      <c r="AP233" s="51" t="str">
        <f t="shared" si="3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8"/>
        <v>0</v>
      </c>
      <c r="AI234" s="49">
        <f t="shared" si="29"/>
        <v>0</v>
      </c>
      <c r="AJ234" s="50">
        <f t="shared" si="36"/>
        <v>0</v>
      </c>
      <c r="AK234" s="51">
        <f t="shared" si="33"/>
        <v>0</v>
      </c>
      <c r="AL234" s="52">
        <f>AO234+AQ234-[2]Sheet1!$AH235</f>
        <v>0</v>
      </c>
      <c r="AM234" s="52">
        <f t="shared" si="35"/>
        <v>0</v>
      </c>
      <c r="AN234" s="51">
        <f t="shared" si="31"/>
        <v>0</v>
      </c>
      <c r="AO234" s="52"/>
      <c r="AP234" s="51" t="str">
        <f t="shared" si="3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8"/>
        <v>0</v>
      </c>
      <c r="AI235" s="49">
        <f t="shared" si="29"/>
        <v>0</v>
      </c>
      <c r="AJ235" s="50">
        <f t="shared" si="36"/>
        <v>0</v>
      </c>
      <c r="AK235" s="51">
        <f t="shared" si="33"/>
        <v>0</v>
      </c>
      <c r="AL235" s="52">
        <f>AO235+AQ235-[2]Sheet1!$AH236</f>
        <v>0</v>
      </c>
      <c r="AM235" s="52">
        <f t="shared" si="35"/>
        <v>0</v>
      </c>
      <c r="AN235" s="51">
        <f t="shared" si="31"/>
        <v>0</v>
      </c>
      <c r="AO235" s="52"/>
      <c r="AP235" s="51" t="str">
        <f t="shared" si="3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8"/>
        <v>0</v>
      </c>
      <c r="AI236" s="49">
        <f t="shared" si="29"/>
        <v>0</v>
      </c>
      <c r="AJ236" s="50">
        <f t="shared" si="36"/>
        <v>0</v>
      </c>
      <c r="AK236" s="51">
        <f t="shared" si="33"/>
        <v>0</v>
      </c>
      <c r="AL236" s="52">
        <f>AO236+AQ236-[2]Sheet1!$AH237</f>
        <v>0</v>
      </c>
      <c r="AM236" s="52">
        <f t="shared" si="35"/>
        <v>0</v>
      </c>
      <c r="AN236" s="51">
        <f t="shared" si="31"/>
        <v>0</v>
      </c>
      <c r="AO236" s="52"/>
      <c r="AP236" s="51" t="str">
        <f t="shared" si="3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8"/>
        <v>0</v>
      </c>
      <c r="AI237" s="49">
        <f t="shared" si="29"/>
        <v>0</v>
      </c>
      <c r="AJ237" s="50">
        <f t="shared" si="36"/>
        <v>0</v>
      </c>
      <c r="AK237" s="51">
        <f t="shared" si="33"/>
        <v>0</v>
      </c>
      <c r="AL237" s="52">
        <f>AO237+AQ237-[2]Sheet1!$AH238</f>
        <v>0</v>
      </c>
      <c r="AM237" s="52">
        <f t="shared" si="35"/>
        <v>0</v>
      </c>
      <c r="AN237" s="51">
        <f t="shared" si="31"/>
        <v>0</v>
      </c>
      <c r="AO237" s="52"/>
      <c r="AP237" s="51" t="str">
        <f t="shared" si="3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8"/>
        <v>0</v>
      </c>
      <c r="AI238" s="49">
        <f t="shared" si="29"/>
        <v>0</v>
      </c>
      <c r="AJ238" s="50">
        <f t="shared" si="36"/>
        <v>0</v>
      </c>
      <c r="AK238" s="51">
        <f t="shared" si="33"/>
        <v>0</v>
      </c>
      <c r="AL238" s="52">
        <f>AO238+AQ238-[2]Sheet1!$AH239</f>
        <v>0</v>
      </c>
      <c r="AM238" s="52">
        <f t="shared" si="35"/>
        <v>0</v>
      </c>
      <c r="AN238" s="51">
        <f t="shared" si="31"/>
        <v>0</v>
      </c>
      <c r="AO238" s="52"/>
      <c r="AP238" s="51" t="str">
        <f t="shared" si="3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8"/>
        <v>0</v>
      </c>
      <c r="AI239" s="49">
        <f t="shared" si="29"/>
        <v>0</v>
      </c>
      <c r="AJ239" s="50">
        <f t="shared" si="36"/>
        <v>0</v>
      </c>
      <c r="AK239" s="51">
        <f t="shared" si="33"/>
        <v>0</v>
      </c>
      <c r="AL239" s="52">
        <f>AO239+AQ239-[2]Sheet1!$AH240</f>
        <v>0</v>
      </c>
      <c r="AM239" s="52">
        <f t="shared" si="35"/>
        <v>0</v>
      </c>
      <c r="AN239" s="51">
        <f t="shared" si="31"/>
        <v>0</v>
      </c>
      <c r="AO239" s="52"/>
      <c r="AP239" s="51" t="str">
        <f t="shared" si="3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8"/>
        <v>0</v>
      </c>
      <c r="AI240" s="56">
        <f t="shared" si="29"/>
        <v>0</v>
      </c>
      <c r="AJ240" s="57">
        <f>AH240-AI240</f>
        <v>0</v>
      </c>
      <c r="AK240" s="58">
        <f t="shared" si="33"/>
        <v>0</v>
      </c>
      <c r="AL240" s="59">
        <f>AO240+AQ240-[2]Sheet1!$AH241</f>
        <v>0</v>
      </c>
      <c r="AM240" s="59">
        <f t="shared" si="35"/>
        <v>0</v>
      </c>
      <c r="AN240" s="58">
        <f t="shared" si="31"/>
        <v>0</v>
      </c>
      <c r="AO240" s="59"/>
      <c r="AP240" s="58" t="str">
        <f t="shared" si="3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8"/>
        <v>6</v>
      </c>
      <c r="AI241" s="56">
        <f t="shared" si="29"/>
        <v>0</v>
      </c>
      <c r="AJ241" s="57">
        <f t="shared" ref="AJ241:AJ264" si="37">AH241-AI241</f>
        <v>6</v>
      </c>
      <c r="AK241" s="58">
        <f>AH241*AG241/1000</f>
        <v>4.5</v>
      </c>
      <c r="AL241" s="59">
        <f>AO241+AQ241-[2]Sheet1!$AH242</f>
        <v>0</v>
      </c>
      <c r="AM241" s="59">
        <f t="shared" si="35"/>
        <v>-6</v>
      </c>
      <c r="AN241" s="58">
        <f t="shared" si="31"/>
        <v>0</v>
      </c>
      <c r="AO241" s="59"/>
      <c r="AP241" s="58">
        <f t="shared" si="32"/>
        <v>-4.5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8"/>
        <v>11</v>
      </c>
      <c r="AI242" s="56">
        <f t="shared" si="29"/>
        <v>0</v>
      </c>
      <c r="AJ242" s="57">
        <f t="shared" si="37"/>
        <v>11</v>
      </c>
      <c r="AK242" s="58">
        <f t="shared" ref="AK242:AK267" si="38">AH242*AG242/1000</f>
        <v>44</v>
      </c>
      <c r="AL242" s="59">
        <f>AO242+AQ242-[2]Sheet1!$AH243</f>
        <v>0</v>
      </c>
      <c r="AM242" s="59">
        <f t="shared" si="35"/>
        <v>-11</v>
      </c>
      <c r="AN242" s="58">
        <f t="shared" si="31"/>
        <v>0</v>
      </c>
      <c r="AO242" s="59"/>
      <c r="AP242" s="58">
        <f t="shared" si="3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8"/>
        <v>0</v>
      </c>
      <c r="AI243" s="56">
        <f t="shared" si="29"/>
        <v>0</v>
      </c>
      <c r="AJ243" s="57">
        <f t="shared" si="37"/>
        <v>0</v>
      </c>
      <c r="AK243" s="58">
        <f t="shared" si="38"/>
        <v>0</v>
      </c>
      <c r="AL243" s="59">
        <f>AO243+AQ243-[2]Sheet1!$AH244</f>
        <v>0</v>
      </c>
      <c r="AM243" s="59">
        <f t="shared" si="35"/>
        <v>0</v>
      </c>
      <c r="AN243" s="58">
        <f t="shared" si="31"/>
        <v>0</v>
      </c>
      <c r="AO243" s="59"/>
      <c r="AP243" s="58" t="str">
        <f t="shared" si="3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8"/>
        <v>0</v>
      </c>
      <c r="AI244" s="56">
        <f t="shared" si="29"/>
        <v>0</v>
      </c>
      <c r="AJ244" s="57">
        <f t="shared" si="37"/>
        <v>0</v>
      </c>
      <c r="AK244" s="58">
        <f t="shared" si="38"/>
        <v>0</v>
      </c>
      <c r="AL244" s="59">
        <f>AO244+AQ244-[2]Sheet1!$AH245</f>
        <v>0</v>
      </c>
      <c r="AM244" s="59">
        <f t="shared" si="35"/>
        <v>0</v>
      </c>
      <c r="AN244" s="58">
        <f t="shared" si="31"/>
        <v>0</v>
      </c>
      <c r="AO244" s="59"/>
      <c r="AP244" s="58" t="str">
        <f t="shared" si="3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8"/>
        <v>0</v>
      </c>
      <c r="AI245" s="56">
        <f t="shared" si="29"/>
        <v>0</v>
      </c>
      <c r="AJ245" s="57">
        <f t="shared" si="37"/>
        <v>0</v>
      </c>
      <c r="AK245" s="58">
        <f t="shared" si="38"/>
        <v>0</v>
      </c>
      <c r="AL245" s="59">
        <f>AO245+AQ245-[2]Sheet1!$AH246</f>
        <v>0</v>
      </c>
      <c r="AM245" s="59">
        <f t="shared" si="35"/>
        <v>0</v>
      </c>
      <c r="AN245" s="58">
        <f t="shared" si="31"/>
        <v>0</v>
      </c>
      <c r="AO245" s="59"/>
      <c r="AP245" s="58" t="str">
        <f t="shared" si="3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8"/>
        <v>0</v>
      </c>
      <c r="AI246" s="56">
        <f t="shared" si="29"/>
        <v>0</v>
      </c>
      <c r="AJ246" s="57">
        <f t="shared" si="37"/>
        <v>0</v>
      </c>
      <c r="AK246" s="58">
        <f t="shared" si="38"/>
        <v>0</v>
      </c>
      <c r="AL246" s="59">
        <f>AO246+AQ246-[2]Sheet1!$AH247</f>
        <v>0</v>
      </c>
      <c r="AM246" s="59">
        <f t="shared" si="35"/>
        <v>0</v>
      </c>
      <c r="AN246" s="58">
        <f t="shared" si="31"/>
        <v>0</v>
      </c>
      <c r="AO246" s="59"/>
      <c r="AP246" s="58" t="str">
        <f t="shared" si="3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8"/>
        <v>0</v>
      </c>
      <c r="AI247" s="56">
        <f t="shared" si="29"/>
        <v>0</v>
      </c>
      <c r="AJ247" s="57">
        <f t="shared" si="37"/>
        <v>0</v>
      </c>
      <c r="AK247" s="58">
        <f t="shared" si="38"/>
        <v>0</v>
      </c>
      <c r="AL247" s="59">
        <f>AO247+AQ247-[2]Sheet1!$AH248</f>
        <v>0</v>
      </c>
      <c r="AM247" s="59">
        <f t="shared" si="35"/>
        <v>0</v>
      </c>
      <c r="AN247" s="58">
        <f t="shared" si="31"/>
        <v>0</v>
      </c>
      <c r="AO247" s="59"/>
      <c r="AP247" s="58" t="str">
        <f t="shared" si="3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8"/>
        <v>0</v>
      </c>
      <c r="AI248" s="56">
        <f t="shared" si="29"/>
        <v>0</v>
      </c>
      <c r="AJ248" s="57">
        <f t="shared" si="37"/>
        <v>0</v>
      </c>
      <c r="AK248" s="58">
        <f t="shared" si="38"/>
        <v>0</v>
      </c>
      <c r="AL248" s="59">
        <f>AO248+AQ248-[2]Sheet1!$AH249</f>
        <v>0</v>
      </c>
      <c r="AM248" s="59">
        <f t="shared" si="35"/>
        <v>0</v>
      </c>
      <c r="AN248" s="58">
        <f t="shared" si="31"/>
        <v>0</v>
      </c>
      <c r="AO248" s="59"/>
      <c r="AP248" s="58" t="str">
        <f t="shared" si="3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8"/>
        <v>0</v>
      </c>
      <c r="AI249" s="56">
        <f t="shared" si="29"/>
        <v>0</v>
      </c>
      <c r="AJ249" s="57">
        <f t="shared" si="37"/>
        <v>0</v>
      </c>
      <c r="AK249" s="58">
        <f t="shared" si="38"/>
        <v>0</v>
      </c>
      <c r="AL249" s="59">
        <f>AO249+AQ249-[2]Sheet1!$AH250</f>
        <v>0</v>
      </c>
      <c r="AM249" s="59">
        <f t="shared" si="35"/>
        <v>0</v>
      </c>
      <c r="AN249" s="58">
        <f t="shared" si="31"/>
        <v>0</v>
      </c>
      <c r="AO249" s="59"/>
      <c r="AP249" s="58" t="str">
        <f t="shared" si="3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8"/>
        <v>0</v>
      </c>
      <c r="AI250" s="56">
        <f t="shared" si="29"/>
        <v>0</v>
      </c>
      <c r="AJ250" s="57">
        <f t="shared" si="37"/>
        <v>0</v>
      </c>
      <c r="AK250" s="58">
        <f t="shared" si="38"/>
        <v>0</v>
      </c>
      <c r="AL250" s="59">
        <f>AO250+AQ250-[2]Sheet1!$AH251</f>
        <v>0</v>
      </c>
      <c r="AM250" s="59">
        <f t="shared" si="35"/>
        <v>0</v>
      </c>
      <c r="AN250" s="58">
        <f t="shared" si="31"/>
        <v>0</v>
      </c>
      <c r="AO250" s="59"/>
      <c r="AP250" s="58" t="str">
        <f t="shared" si="3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8"/>
        <v>1</v>
      </c>
      <c r="AI251" s="56">
        <f t="shared" si="29"/>
        <v>0</v>
      </c>
      <c r="AJ251" s="57">
        <f t="shared" si="37"/>
        <v>1</v>
      </c>
      <c r="AK251" s="58">
        <f t="shared" si="38"/>
        <v>0.15</v>
      </c>
      <c r="AL251" s="59">
        <f>AO251+AQ251-[2]Sheet1!$AH252</f>
        <v>0</v>
      </c>
      <c r="AM251" s="59">
        <f t="shared" si="35"/>
        <v>-1</v>
      </c>
      <c r="AN251" s="58">
        <f t="shared" si="31"/>
        <v>0</v>
      </c>
      <c r="AO251" s="59"/>
      <c r="AP251" s="58">
        <f t="shared" si="3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8"/>
        <v>1</v>
      </c>
      <c r="AI252" s="56">
        <f t="shared" si="29"/>
        <v>0</v>
      </c>
      <c r="AJ252" s="57">
        <f t="shared" si="37"/>
        <v>1</v>
      </c>
      <c r="AK252" s="58">
        <f t="shared" si="38"/>
        <v>0.75</v>
      </c>
      <c r="AL252" s="59">
        <f>AO252+AQ252-[2]Sheet1!$AH253</f>
        <v>0</v>
      </c>
      <c r="AM252" s="59">
        <f t="shared" si="35"/>
        <v>-1</v>
      </c>
      <c r="AN252" s="58">
        <f t="shared" si="31"/>
        <v>0</v>
      </c>
      <c r="AO252" s="59"/>
      <c r="AP252" s="58">
        <f t="shared" si="32"/>
        <v>-0.75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8"/>
        <v>1</v>
      </c>
      <c r="AI253" s="56">
        <f t="shared" si="29"/>
        <v>0</v>
      </c>
      <c r="AJ253" s="57">
        <f t="shared" si="37"/>
        <v>1</v>
      </c>
      <c r="AK253" s="58">
        <f t="shared" si="38"/>
        <v>0.15</v>
      </c>
      <c r="AL253" s="59">
        <f>AO253+AQ253-[2]Sheet1!$AH254</f>
        <v>0</v>
      </c>
      <c r="AM253" s="59">
        <f t="shared" si="35"/>
        <v>-1</v>
      </c>
      <c r="AN253" s="58">
        <f t="shared" si="31"/>
        <v>0</v>
      </c>
      <c r="AO253" s="59"/>
      <c r="AP253" s="58">
        <f t="shared" si="32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8"/>
        <v>6</v>
      </c>
      <c r="AI254" s="56">
        <f t="shared" si="29"/>
        <v>0</v>
      </c>
      <c r="AJ254" s="57">
        <f t="shared" si="37"/>
        <v>6</v>
      </c>
      <c r="AK254" s="58">
        <f t="shared" si="38"/>
        <v>4.5</v>
      </c>
      <c r="AL254" s="59">
        <f>AO254+AQ254-[2]Sheet1!$AH255</f>
        <v>0</v>
      </c>
      <c r="AM254" s="59">
        <f t="shared" si="35"/>
        <v>-6</v>
      </c>
      <c r="AN254" s="58">
        <f t="shared" si="31"/>
        <v>0</v>
      </c>
      <c r="AO254" s="59"/>
      <c r="AP254" s="58">
        <f t="shared" si="32"/>
        <v>-4.5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8"/>
        <v>0</v>
      </c>
      <c r="AI255" s="56">
        <f t="shared" si="29"/>
        <v>0</v>
      </c>
      <c r="AJ255" s="57">
        <f t="shared" si="37"/>
        <v>0</v>
      </c>
      <c r="AK255" s="58">
        <f t="shared" si="38"/>
        <v>0</v>
      </c>
      <c r="AL255" s="59">
        <f>AO255+AQ255-[2]Sheet1!$AH256</f>
        <v>0</v>
      </c>
      <c r="AM255" s="59">
        <f t="shared" si="35"/>
        <v>0</v>
      </c>
      <c r="AN255" s="58">
        <f t="shared" si="31"/>
        <v>0</v>
      </c>
      <c r="AO255" s="59"/>
      <c r="AP255" s="58" t="str">
        <f t="shared" si="3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8"/>
        <v>0</v>
      </c>
      <c r="AI256" s="56">
        <f t="shared" si="29"/>
        <v>0</v>
      </c>
      <c r="AJ256" s="57">
        <f t="shared" si="37"/>
        <v>0</v>
      </c>
      <c r="AK256" s="58">
        <f t="shared" si="38"/>
        <v>0</v>
      </c>
      <c r="AL256" s="59">
        <f>AO256+AQ256-[2]Sheet1!$AH257</f>
        <v>0</v>
      </c>
      <c r="AM256" s="59">
        <f t="shared" si="35"/>
        <v>0</v>
      </c>
      <c r="AN256" s="58">
        <f t="shared" si="31"/>
        <v>0</v>
      </c>
      <c r="AO256" s="59"/>
      <c r="AP256" s="58" t="str">
        <f t="shared" si="3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8"/>
        <v>0</v>
      </c>
      <c r="AI257" s="56">
        <f t="shared" si="29"/>
        <v>0</v>
      </c>
      <c r="AJ257" s="57">
        <f t="shared" si="37"/>
        <v>0</v>
      </c>
      <c r="AK257" s="58">
        <f t="shared" si="38"/>
        <v>0</v>
      </c>
      <c r="AL257" s="59">
        <f>AO257+AQ257-[2]Sheet1!$AH258</f>
        <v>0</v>
      </c>
      <c r="AM257" s="59">
        <f t="shared" si="35"/>
        <v>0</v>
      </c>
      <c r="AN257" s="58">
        <f t="shared" si="31"/>
        <v>0</v>
      </c>
      <c r="AO257" s="59"/>
      <c r="AP257" s="58" t="str">
        <f t="shared" si="3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8"/>
        <v>0</v>
      </c>
      <c r="AI258" s="56">
        <f t="shared" si="29"/>
        <v>0</v>
      </c>
      <c r="AJ258" s="57">
        <f t="shared" si="37"/>
        <v>0</v>
      </c>
      <c r="AK258" s="58">
        <f t="shared" si="38"/>
        <v>0</v>
      </c>
      <c r="AL258" s="59">
        <f>AO258+AQ258-[2]Sheet1!$AH259</f>
        <v>0</v>
      </c>
      <c r="AM258" s="59">
        <f t="shared" si="35"/>
        <v>0</v>
      </c>
      <c r="AN258" s="58">
        <f t="shared" si="31"/>
        <v>0</v>
      </c>
      <c r="AO258" s="59"/>
      <c r="AP258" s="58" t="str">
        <f t="shared" si="3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8"/>
        <v>2</v>
      </c>
      <c r="AI259" s="56">
        <f t="shared" si="29"/>
        <v>0</v>
      </c>
      <c r="AJ259" s="57">
        <f t="shared" si="37"/>
        <v>2</v>
      </c>
      <c r="AK259" s="58">
        <f t="shared" si="38"/>
        <v>0.3</v>
      </c>
      <c r="AL259" s="59">
        <f>AO259+AQ259-[2]Sheet1!$AH260</f>
        <v>0</v>
      </c>
      <c r="AM259" s="59">
        <f t="shared" si="35"/>
        <v>-2</v>
      </c>
      <c r="AN259" s="58">
        <f t="shared" si="31"/>
        <v>0</v>
      </c>
      <c r="AO259" s="59"/>
      <c r="AP259" s="58">
        <f t="shared" si="32"/>
        <v>-0.3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8"/>
        <v>4</v>
      </c>
      <c r="AI260" s="56">
        <f t="shared" si="29"/>
        <v>0</v>
      </c>
      <c r="AJ260" s="57">
        <f t="shared" si="37"/>
        <v>4</v>
      </c>
      <c r="AK260" s="58">
        <f t="shared" si="38"/>
        <v>3</v>
      </c>
      <c r="AL260" s="59">
        <f>AO260+AQ260-[2]Sheet1!$AH261</f>
        <v>0</v>
      </c>
      <c r="AM260" s="59">
        <f t="shared" si="35"/>
        <v>-4</v>
      </c>
      <c r="AN260" s="58">
        <f t="shared" si="31"/>
        <v>0</v>
      </c>
      <c r="AO260" s="59"/>
      <c r="AP260" s="58">
        <f t="shared" si="32"/>
        <v>-3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8"/>
        <v>0</v>
      </c>
      <c r="AI261" s="56">
        <f t="shared" si="29"/>
        <v>0</v>
      </c>
      <c r="AJ261" s="57">
        <f t="shared" si="37"/>
        <v>0</v>
      </c>
      <c r="AK261" s="58">
        <f t="shared" si="38"/>
        <v>0</v>
      </c>
      <c r="AL261" s="59">
        <f>AO261+AQ261-[2]Sheet1!$AH262</f>
        <v>0</v>
      </c>
      <c r="AM261" s="59">
        <f t="shared" si="35"/>
        <v>0</v>
      </c>
      <c r="AN261" s="58">
        <f t="shared" si="31"/>
        <v>0</v>
      </c>
      <c r="AO261" s="59"/>
      <c r="AP261" s="58" t="str">
        <f t="shared" si="3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8"/>
        <v>0</v>
      </c>
      <c r="AI262" s="56">
        <f t="shared" si="29"/>
        <v>0</v>
      </c>
      <c r="AJ262" s="57">
        <f t="shared" si="37"/>
        <v>0</v>
      </c>
      <c r="AK262" s="58">
        <f t="shared" si="38"/>
        <v>0</v>
      </c>
      <c r="AL262" s="59">
        <f>AO262+AQ262-[2]Sheet1!$AH263</f>
        <v>0</v>
      </c>
      <c r="AM262" s="59">
        <f t="shared" si="35"/>
        <v>0</v>
      </c>
      <c r="AN262" s="58">
        <f t="shared" si="31"/>
        <v>0</v>
      </c>
      <c r="AO262" s="59"/>
      <c r="AP262" s="58" t="str">
        <f t="shared" si="3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8"/>
        <v>0</v>
      </c>
      <c r="AI263" s="56">
        <f t="shared" si="29"/>
        <v>0</v>
      </c>
      <c r="AJ263" s="57">
        <f t="shared" si="37"/>
        <v>0</v>
      </c>
      <c r="AK263" s="58">
        <f t="shared" si="38"/>
        <v>0</v>
      </c>
      <c r="AL263" s="59">
        <f>AO263+AQ263-[2]Sheet1!$AH264</f>
        <v>0</v>
      </c>
      <c r="AM263" s="59">
        <f t="shared" si="35"/>
        <v>0</v>
      </c>
      <c r="AN263" s="58">
        <f t="shared" si="31"/>
        <v>0</v>
      </c>
      <c r="AO263" s="59"/>
      <c r="AP263" s="58" t="str">
        <f t="shared" si="3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8"/>
        <v>0</v>
      </c>
      <c r="AI264" s="56">
        <f t="shared" si="29"/>
        <v>0</v>
      </c>
      <c r="AJ264" s="57">
        <f t="shared" si="37"/>
        <v>0</v>
      </c>
      <c r="AK264" s="58">
        <f t="shared" si="38"/>
        <v>0</v>
      </c>
      <c r="AL264" s="59">
        <f>AO264+AQ264-[2]Sheet1!$AH265</f>
        <v>0</v>
      </c>
      <c r="AM264" s="59">
        <f t="shared" si="35"/>
        <v>0</v>
      </c>
      <c r="AN264" s="58">
        <f t="shared" si="31"/>
        <v>0</v>
      </c>
      <c r="AO264" s="59"/>
      <c r="AP264" s="58" t="str">
        <f t="shared" si="3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8"/>
        <v>0</v>
      </c>
      <c r="AI265" s="61">
        <f t="shared" si="29"/>
        <v>0</v>
      </c>
      <c r="AJ265" s="61"/>
      <c r="AK265" s="64" t="e">
        <f t="shared" si="38"/>
        <v>#VALUE!</v>
      </c>
      <c r="AL265" s="64">
        <f>AO265+AQ265-[2]Sheet1!$AH266</f>
        <v>0</v>
      </c>
      <c r="AM265" s="64">
        <f t="shared" si="35"/>
        <v>0</v>
      </c>
      <c r="AN265" s="64" t="e">
        <f t="shared" si="31"/>
        <v>#VALUE!</v>
      </c>
      <c r="AO265" s="65"/>
      <c r="AP265" s="64" t="str">
        <f t="shared" si="3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8"/>
        <v>0</v>
      </c>
      <c r="AI266" s="61">
        <f t="shared" si="29"/>
        <v>0</v>
      </c>
      <c r="AJ266" s="61"/>
      <c r="AK266" s="64" t="e">
        <f t="shared" si="38"/>
        <v>#VALUE!</v>
      </c>
      <c r="AL266" s="64">
        <f>AO266+AQ266-[2]Sheet1!$AH267</f>
        <v>0</v>
      </c>
      <c r="AM266" s="64">
        <f t="shared" si="35"/>
        <v>0</v>
      </c>
      <c r="AN266" s="64" t="e">
        <f t="shared" si="31"/>
        <v>#VALUE!</v>
      </c>
      <c r="AO266" s="65"/>
      <c r="AP266" s="64" t="str">
        <f t="shared" si="3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9">SUMIF(O:O,AA267,P:P)</f>
        <v>0</v>
      </c>
      <c r="AI267" s="61">
        <f t="shared" ref="AI267" si="40">SUMIF(O:O,AA267,V:V)</f>
        <v>0</v>
      </c>
      <c r="AJ267" s="61"/>
      <c r="AK267" s="64" t="e">
        <f t="shared" si="38"/>
        <v>#VALUE!</v>
      </c>
      <c r="AL267" s="64">
        <f>AO267+AQ267-[2]Sheet1!$AH268</f>
        <v>0</v>
      </c>
      <c r="AM267" s="64">
        <f t="shared" si="35"/>
        <v>0</v>
      </c>
      <c r="AN267" s="64" t="e">
        <f t="shared" si="31"/>
        <v>#VALUE!</v>
      </c>
      <c r="AO267" s="65"/>
      <c r="AP267" s="64" t="str">
        <f t="shared" si="3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4:W200" name="باقیمانده_5_1"/>
    <protectedRange algorithmName="SHA-512" hashValue="f5WsBkExWTs/LKakVBbNBXjGjwaAPcOxHhJFt4MnEAAY0TgGUtLBwc6BQDnps5THm9Gccqda3SWXIrg2Z9o+GA==" saltValue="9EXh0tvvNrwpkDbSuYJ+Uw==" spinCount="100000" sqref="V4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</protectedRanges>
  <mergeCells count="166">
    <mergeCell ref="G48:G50"/>
    <mergeCell ref="AD48:AD50"/>
    <mergeCell ref="AC48:AC50"/>
    <mergeCell ref="AB48:AB50"/>
    <mergeCell ref="AA48:AA50"/>
    <mergeCell ref="N48:N50"/>
    <mergeCell ref="M48:M50"/>
    <mergeCell ref="L48:L50"/>
    <mergeCell ref="I48:I50"/>
    <mergeCell ref="H48:H50"/>
    <mergeCell ref="M43:M46"/>
    <mergeCell ref="L43:L46"/>
    <mergeCell ref="I43:I46"/>
    <mergeCell ref="H43:H46"/>
    <mergeCell ref="G43:G46"/>
    <mergeCell ref="AC43:AC46"/>
    <mergeCell ref="AD43:AD46"/>
    <mergeCell ref="AB43:AB46"/>
    <mergeCell ref="AA43:AA46"/>
    <mergeCell ref="N43:N46"/>
    <mergeCell ref="G39:G41"/>
    <mergeCell ref="AD39:AD41"/>
    <mergeCell ref="AC39:AC41"/>
    <mergeCell ref="AB39:AB41"/>
    <mergeCell ref="AA39:AA41"/>
    <mergeCell ref="N39:N41"/>
    <mergeCell ref="M39:M41"/>
    <mergeCell ref="L39:L41"/>
    <mergeCell ref="I39:I41"/>
    <mergeCell ref="H39:H41"/>
    <mergeCell ref="H37:H38"/>
    <mergeCell ref="G37:G38"/>
    <mergeCell ref="AD37:AD38"/>
    <mergeCell ref="AC37:AC38"/>
    <mergeCell ref="AB37:AB38"/>
    <mergeCell ref="AA37:AA38"/>
    <mergeCell ref="AE35:AE36"/>
    <mergeCell ref="N37:N38"/>
    <mergeCell ref="M37:M38"/>
    <mergeCell ref="L37:L38"/>
    <mergeCell ref="I37:I38"/>
    <mergeCell ref="G35:G36"/>
    <mergeCell ref="AD34:AD36"/>
    <mergeCell ref="AC34:AC36"/>
    <mergeCell ref="AB34:AB36"/>
    <mergeCell ref="AA34:AA36"/>
    <mergeCell ref="N34:N36"/>
    <mergeCell ref="M34:M36"/>
    <mergeCell ref="L34:L36"/>
    <mergeCell ref="I35:I36"/>
    <mergeCell ref="H35:H36"/>
    <mergeCell ref="AD27:AD32"/>
    <mergeCell ref="AC27:AC32"/>
    <mergeCell ref="AB27:AB32"/>
    <mergeCell ref="AA27:AA32"/>
    <mergeCell ref="G27:G32"/>
    <mergeCell ref="H27:H32"/>
    <mergeCell ref="I27:I32"/>
    <mergeCell ref="L27:L32"/>
    <mergeCell ref="M27:M32"/>
    <mergeCell ref="N27:N32"/>
    <mergeCell ref="G23:G25"/>
    <mergeCell ref="AD23:AD25"/>
    <mergeCell ref="AC23:AC25"/>
    <mergeCell ref="AB23:AB25"/>
    <mergeCell ref="AA23:AA25"/>
    <mergeCell ref="N23:N25"/>
    <mergeCell ref="M23:M25"/>
    <mergeCell ref="L23:L25"/>
    <mergeCell ref="I23:I25"/>
    <mergeCell ref="H23:H25"/>
    <mergeCell ref="G20:G22"/>
    <mergeCell ref="AD20:AD22"/>
    <mergeCell ref="AC20:AC22"/>
    <mergeCell ref="AB20:AB22"/>
    <mergeCell ref="AA20:AA22"/>
    <mergeCell ref="N20:N22"/>
    <mergeCell ref="M20:M22"/>
    <mergeCell ref="L20:L22"/>
    <mergeCell ref="I20:I22"/>
    <mergeCell ref="H20:H22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14:G15"/>
    <mergeCell ref="AB14:AB15"/>
    <mergeCell ref="AA14:AA15"/>
    <mergeCell ref="AC14:AC15"/>
    <mergeCell ref="AD14:AD15"/>
    <mergeCell ref="N14:N15"/>
    <mergeCell ref="M14:M15"/>
    <mergeCell ref="L14:L15"/>
    <mergeCell ref="I14:I15"/>
    <mergeCell ref="H14:H15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G6:G8"/>
    <mergeCell ref="AD6:AD8"/>
    <mergeCell ref="AC6:AC8"/>
    <mergeCell ref="AB6:AB8"/>
    <mergeCell ref="AA6:AA8"/>
    <mergeCell ref="N6:N8"/>
    <mergeCell ref="M6:M8"/>
    <mergeCell ref="L6:L8"/>
    <mergeCell ref="I6:I8"/>
    <mergeCell ref="H6:H8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G4:G5"/>
    <mergeCell ref="AD4:AD5"/>
    <mergeCell ref="AC4:AC5"/>
    <mergeCell ref="AB4:AB5"/>
    <mergeCell ref="AA4:AA5"/>
    <mergeCell ref="N4:N5"/>
    <mergeCell ref="M4:M5"/>
    <mergeCell ref="L4:L5"/>
    <mergeCell ref="I4:I5"/>
    <mergeCell ref="H4:H5"/>
    <mergeCell ref="AE52:AE54"/>
    <mergeCell ref="N52:N54"/>
    <mergeCell ref="M52:M54"/>
    <mergeCell ref="L52:L54"/>
    <mergeCell ref="I52:I54"/>
    <mergeCell ref="H52:H54"/>
    <mergeCell ref="G52:G54"/>
    <mergeCell ref="AD52:AD54"/>
    <mergeCell ref="AC52:AC54"/>
    <mergeCell ref="AB52:AB54"/>
    <mergeCell ref="AA52:AA54"/>
  </mergeCells>
  <conditionalFormatting sqref="G2:J2 AD2 Z2:Z3 J3">
    <cfRule type="expression" dxfId="84" priority="7">
      <formula>$E2</formula>
    </cfRule>
  </conditionalFormatting>
  <conditionalFormatting sqref="G2:J2 AD2 Z2:Z200 J3:J200">
    <cfRule type="expression" dxfId="83" priority="5">
      <formula>$A2</formula>
    </cfRule>
  </conditionalFormatting>
  <conditionalFormatting sqref="G2:AF2 J3:K3 O3:Z3 AE3:AF5">
    <cfRule type="expression" dxfId="82" priority="6">
      <formula>$C2</formula>
    </cfRule>
  </conditionalFormatting>
  <conditionalFormatting sqref="J4:J33 Z4:Z200 AD6 AD9:AD10 G12:I14 AD12:AD14 G16:I16 AD16 G18:I18 AD18 G20:I20 AD20 G23:I23 AD23 G26:I27 AD26:AD27 G33:I33 AD33:AD34 G34:J35 J36 G37:J37 AD37 J38 G39:J39 AD39 J40:J41 G42:J43 AD42:AD43 J44:J46 G47:J48 AD47:AD48 J49:J50 G51:J52 AD51:AD52 J53:J54 G55:J200 AD55:AD200">
    <cfRule type="expression" dxfId="81" priority="72">
      <formula>$E4</formula>
    </cfRule>
  </conditionalFormatting>
  <conditionalFormatting sqref="Q6:AF6 Q9:AF10 G12:I14 K12:AF14 G16:I16 K16:AF16 G18:I18 K18:AF18 G20:I20 K20:AF20 G23:I23 K23:AF23 G26:I27 K26:AF27 G33:I33 K33:AF33 G34:AF34 G35:K35 G37:AF37 G39:AF39 G42:AF43 G47:AF48 G51:AF52 G55:AF200 Q4:Z5 J4:J33 Q7:Z8 Q11:Z11 O15:Z15 O17:Z17 O19:Z19 O21:Z22 O24:Z25 O28:Z32 O35:Z36 J36:K36 J38:K38 O38:Z38 J40:K41 O40:Z41 J44:K46 O44:Z46 J49:K50 O49:Z50 J53:K54 O53:Z54 H4 K4:K11 O4:P11 H6 AE7:AF8 H9:H10 AE11:AF11 K15 AE15:AF15 K17 AE17:AF17 K19 AE19:AF19 K21:K22 AE21:AF22 K24:K25 AE24:AF25 K28:K32 AE28:AF32 AE35:AF35 AF36 AE38:AF38 AE40:AF41 AE44:AF46 AE49:AF50 AF53:AF54">
    <cfRule type="expression" dxfId="80" priority="71">
      <formula>$C4</formula>
    </cfRule>
  </conditionalFormatting>
  <conditionalFormatting sqref="W2:W200">
    <cfRule type="expression" dxfId="79" priority="4">
      <formula>$AG2</formula>
    </cfRule>
  </conditionalFormatting>
  <conditionalFormatting sqref="AA4:AD4">
    <cfRule type="expression" dxfId="78" priority="2">
      <formula>$C4</formula>
    </cfRule>
  </conditionalFormatting>
  <conditionalFormatting sqref="AD4">
    <cfRule type="expression" dxfId="77" priority="1">
      <formula>$A4</formula>
    </cfRule>
    <cfRule type="expression" dxfId="76" priority="3">
      <formula>$E4</formula>
    </cfRule>
  </conditionalFormatting>
  <conditionalFormatting sqref="AD6 AD9:AD10 G12:I14 AD12:AD14 G16:I16 AD16 G18:I18 AD18 G20:I20 AD20 G23:I23 AD23 G26:I27 AD26:AD27 AD33:AD34 G33:I35 G37:I37 AD37 G39:I39 AD39 G42:I43 AD42:AD43 G47:I48 AD47:AD48 G51:I52 AD51:AD52 G55:I200 AD55:AD200">
    <cfRule type="expression" dxfId="75" priority="70">
      <formula>$A6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{28CEB05F-0F9A-4963-8BC1-85A0EDDF9D8C}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{7DA4B3BD-CF68-4DDF-A7B0-99FB19729F75}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{76A27901-03F3-4437-839C-84B6C4721419}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{6CC2BAA9-5048-40A2-8958-AA478320077E}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{942F30BA-5835-46FF-AC3F-CFFA01079D63}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{DB3BBBFD-367D-4491-9CF0-41B47797177B}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{5150887F-2CE2-49C0-AE58-62772684223F}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{DA285AC3-4F12-4701-9FDB-700007F187FB}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{0EB6FDDF-81DE-4A3F-92E7-14F73DC2B0C1}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{B013F760-1D03-4B53-BC08-3EA2748DE821}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{AB385BA9-1958-47E1-96F5-4BC9E143065F}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{D7BC472C-C7E8-4C6E-8A16-F9DB99F94575}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{9CBD8D13-DFCE-4BC7-B72A-00597B4102C7}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{1616731E-A314-420B-A51D-F278E9589634}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{7D65A5DD-BD59-464B-A8F7-12A720484D8D}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{D1508EBD-3DCB-49EB-8C8A-22D44C6064BB}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{D25A3BF4-9F0B-44FB-9E40-4F9ABAB5F6E0}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{2C048F54-3919-4EB8-AE83-9F9D94179C25}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{26EFD390-CE4E-48C7-9E19-8C6B38D09307}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{0333E238-0775-4D09-834D-E99645728225}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{2E433A00-6A05-4D3D-9BE5-98893C4DA4A4}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{7847F9AB-39CF-4479-BAB0-F1719DD0D1A0}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{C07D7A79-7DC7-4B60-AB35-2776524E676A}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{F16F6206-7E8B-48CB-B73D-1AB97955F5F8}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{8B855668-9219-4273-866F-736E60BCB90C}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{1A2F814F-824F-4156-94A9-E42DD2FD43DF}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{B8467308-3DBB-4CEB-B5E3-1A571D6035BA}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{6E8DB5E8-CAFD-4AAB-9CC9-F92C2E56D825}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{75562B8F-65D9-46BF-AB6E-BC5C8230682D}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{69035FF9-37AF-4592-933F-DFBD2BA1816B}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{48DD6399-60FD-4596-B413-D369393E1960}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{8BF8737A-8624-4D6F-988F-BF8D758EBEC8}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{AD6011B7-3EFE-49F2-83C2-76429A6C8CED}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{BF1F5792-32AA-414D-9C28-4E5BFE1EBC7F}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{2970F57A-DAAC-4AB6-8630-00D5E9E06F48}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{47F442AB-380E-4833-B0B7-310EC7963FA9}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{474C4A71-E7EE-4226-8DC4-63F8074F4A0D}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{A2F84089-5B7C-44DA-BCA5-708382A95F6E}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{F6A6B937-09A1-41DC-AF65-63FC921F865E}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{09AF5BF4-4692-4025-85D8-27EA380E54BE}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{63EFEDC2-7038-4F11-8637-DF91F787DCCB}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{803DC64E-1093-47C7-9091-C723CB717750}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{B253E8EE-E162-4593-8F67-797F0FAA1159}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{A6E36F56-F948-4E9E-9361-D55204A80B5B}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{63F3EE08-1F32-4371-A996-3DDE34EF8FEE}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{CAEE6788-2E5D-48C2-B58D-F67B4F12757A}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{0CC1D215-7524-4902-82EA-668AD6E3C514}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{178BEF2F-B517-437A-B1D9-231B0D420BDD}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{422AC324-1287-41D1-95FE-706B78C5428D}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{8D7A9E54-0279-4A50-8BB2-46420C32EF50}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{E54F7386-B9BC-4FD3-B2ED-11F75C590B0C}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{140D88C2-79A6-4754-8909-3000AB007B61}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{01D4EE6C-A30B-4CFD-9B77-5B752137BA8F}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{D305EB3A-3977-42A9-9EEA-CCF7A20158B7}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{5DE59A72-07F9-4F3C-9683-653EAC74CF58}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{FC5B38FD-1915-4FB6-86ED-1CE103EEE671}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{44B12CD0-81C2-46FF-BF7E-1F3E2C3962E4}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{E40FC4E9-E9D0-4191-B720-E2EEE439AB05}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{DE884E03-4F15-4A5E-AD2A-D917AF772E51}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{577EB01C-84E8-496B-8D59-34272253B452}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{640E4435-02B4-4E47-9186-5ABCD381F345}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CEB05F-0F9A-4963-8BC1-85A0EDDF9D8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DA4B3BD-CF68-4DDF-A7B0-99FB19729F7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6A27901-03F3-4437-839C-84B6C472141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CC2BAA9-5048-40A2-8958-AA478320077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42F30BA-5835-46FF-AC3F-CFFA01079D6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B3BBBFD-367D-4491-9CF0-41B47797177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150887F-2CE2-49C0-AE58-62772684223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A285AC3-4F12-4701-9FDB-700007F187F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EB6FDDF-81DE-4A3F-92E7-14F73DC2B0C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013F760-1D03-4B53-BC08-3EA2748DE82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B385BA9-1958-47E1-96F5-4BC9E143065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7BC472C-C7E8-4C6E-8A16-F9DB99F9457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CBD8D13-DFCE-4BC7-B72A-00597B4102C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616731E-A314-420B-A51D-F278E9589634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D65A5DD-BD59-464B-A8F7-12A720484D8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1508EBD-3DCB-49EB-8C8A-22D44C6064B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D25A3BF4-9F0B-44FB-9E40-4F9ABAB5F6E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048F54-3919-4EB8-AE83-9F9D94179C2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6EFD390-CE4E-48C7-9E19-8C6B38D0930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333E238-0775-4D09-834D-E9964572822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E433A00-6A05-4D3D-9BE5-98893C4DA4A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847F9AB-39CF-4479-BAB0-F1719DD0D1A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07D7A79-7DC7-4B60-AB35-2776524E676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16F6206-7E8B-48CB-B73D-1AB97955F5F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B855668-9219-4273-866F-736E60BCB90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A2F814F-824F-4156-94A9-E42DD2FD43D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8467308-3DBB-4CEB-B5E3-1A571D6035B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E8DB5E8-CAFD-4AAB-9CC9-F92C2E56D82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5562B8F-65D9-46BF-AB6E-BC5C8230682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9035FF9-37AF-4592-933F-DFBD2BA1816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8DD6399-60FD-4596-B413-D369393E196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BF8737A-8624-4D6F-988F-BF8D758EBEC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D6011B7-3EFE-49F2-83C2-76429A6C8CE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F1F5792-32AA-414D-9C28-4E5BFE1EBC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970F57A-DAAC-4AB6-8630-00D5E9E06F4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7F442AB-380E-4833-B0B7-310EC7963FA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74C4A71-E7EE-4226-8DC4-63F8074F4A0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2F84089-5B7C-44DA-BCA5-708382A95F6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6A6B937-09A1-41DC-AF65-63FC921F865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9AF5BF4-4692-4025-85D8-27EA380E54B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3EFEDC2-7038-4F11-8637-DF91F787DCC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03DC64E-1093-47C7-9091-C723CB71775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253E8EE-E162-4593-8F67-797F0FAA115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6E36F56-F948-4E9E-9361-D55204A80B5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3F3EE08-1F32-4371-A996-3DDE34EF8FE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AEE6788-2E5D-48C2-B58D-F67B4F12757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CC1D215-7524-4902-82EA-668AD6E3C51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78BEF2F-B517-437A-B1D9-231B0D420BD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22AC324-1287-41D1-95FE-706B78C5428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D7A9E54-0279-4A50-8BB2-46420C32EF5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54F7386-B9BC-4FD3-B2ED-11F75C590B0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40D88C2-79A6-4754-8909-3000AB007B6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1D4EE6C-A30B-4CFD-9B77-5B752137BA8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305EB3A-3977-42A9-9EEA-CCF7A20158B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DE59A72-07F9-4F3C-9683-653EAC74CF5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C5B38FD-1915-4FB6-86ED-1CE103EEE67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4B12CD0-81C2-46FF-BF7E-1F3E2C3962E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40FC4E9-E9D0-4191-B720-E2EEE439AB0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E884E03-4F15-4A5E-AD2A-D917AF772E5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77EB01C-84E8-496B-8D59-34272253B45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40E4435-02B4-4E47-9186-5ABCD381F34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03D67-8D5C-4199-8891-F138947AD7E0}">
  <dimension ref="A1:AR267"/>
  <sheetViews>
    <sheetView rightToLeft="1" topLeftCell="G1" zoomScale="70" zoomScaleNormal="70" workbookViewId="0">
      <selection activeCell="L4" sqref="L4:L9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5.33203125" style="24" bestFit="1" customWidth="1"/>
    <col min="29" max="29" width="15.77734375" style="31" bestFit="1" customWidth="1"/>
    <col min="30" max="30" width="13.6640625" style="32" bestFit="1" customWidth="1"/>
    <col min="31" max="31" width="86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/>
      <c r="I2" s="167" t="s">
        <v>1699</v>
      </c>
      <c r="J2" s="9"/>
      <c r="K2" s="11" t="str">
        <f t="shared" ref="K2:K65" ca="1" si="0">IF(C2, TODAY(), "" )</f>
        <v/>
      </c>
      <c r="L2" s="159"/>
      <c r="M2" s="159" t="s">
        <v>76</v>
      </c>
      <c r="N2" s="159" t="s">
        <v>471</v>
      </c>
      <c r="O2" s="9">
        <v>5501.3</v>
      </c>
      <c r="P2" s="9">
        <v>4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4</v>
      </c>
      <c r="X2" s="14">
        <f t="shared" ref="X2:X65" si="3">P2*T2</f>
        <v>204800000</v>
      </c>
      <c r="Y2" s="17"/>
      <c r="Z2" s="14">
        <f t="shared" ref="Z2:Z65" si="4">X2-Y2</f>
        <v>204800000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7">
        <v>2</v>
      </c>
      <c r="H4" s="169"/>
      <c r="I4" s="167" t="s">
        <v>1755</v>
      </c>
      <c r="J4" s="9"/>
      <c r="K4" s="11" t="str">
        <f t="shared" ca="1" si="0"/>
        <v/>
      </c>
      <c r="L4" s="159" t="s">
        <v>139</v>
      </c>
      <c r="M4" s="159" t="s">
        <v>180</v>
      </c>
      <c r="N4" s="159" t="s">
        <v>181</v>
      </c>
      <c r="O4" s="9">
        <v>5511.3</v>
      </c>
      <c r="P4" s="9">
        <v>5</v>
      </c>
      <c r="Q4" s="13" t="str">
        <f>VLOOKUP(O4, '[3]لیست محصولات اردیبهشت ۱۴۰۳'!B:C,2,0)</f>
        <v>هامبلا | Hambella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69600000</v>
      </c>
      <c r="U4" s="15"/>
      <c r="V4" s="16">
        <f t="shared" si="1"/>
        <v>0</v>
      </c>
      <c r="W4" s="12">
        <f t="shared" si="2"/>
        <v>5</v>
      </c>
      <c r="X4" s="14">
        <f t="shared" si="3"/>
        <v>348000000</v>
      </c>
      <c r="Y4" s="17"/>
      <c r="Z4" s="14">
        <f t="shared" si="4"/>
        <v>348000000</v>
      </c>
      <c r="AA4" s="151" t="s">
        <v>78</v>
      </c>
      <c r="AB4" s="153" t="s">
        <v>70</v>
      </c>
      <c r="AC4" s="155" t="s">
        <v>227</v>
      </c>
      <c r="AD4" s="157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ویکافه - محمدرضا دلجو 09051534303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73"/>
      <c r="H5" s="179"/>
      <c r="I5" s="173"/>
      <c r="J5" s="9"/>
      <c r="K5" s="11" t="str">
        <f t="shared" ca="1" si="0"/>
        <v/>
      </c>
      <c r="L5" s="178"/>
      <c r="M5" s="178"/>
      <c r="N5" s="178"/>
      <c r="O5" s="9">
        <v>5511.1</v>
      </c>
      <c r="P5" s="9">
        <v>6</v>
      </c>
      <c r="Q5" s="13" t="str">
        <f>VLOOKUP(O5, '[3]لیست محصولات اردیبهشت ۱۴۰۳'!B:C,2,0)</f>
        <v>هامبلا | Hambella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2800000</v>
      </c>
      <c r="U5" s="15"/>
      <c r="V5" s="16">
        <f t="shared" si="1"/>
        <v>0</v>
      </c>
      <c r="W5" s="12">
        <f t="shared" si="2"/>
        <v>6</v>
      </c>
      <c r="X5" s="14">
        <f t="shared" si="3"/>
        <v>16800000</v>
      </c>
      <c r="Y5" s="17"/>
      <c r="Z5" s="14">
        <f t="shared" si="4"/>
        <v>16800000</v>
      </c>
      <c r="AA5" s="177"/>
      <c r="AB5" s="176"/>
      <c r="AC5" s="175"/>
      <c r="AD5" s="174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73"/>
      <c r="H6" s="179"/>
      <c r="I6" s="173"/>
      <c r="J6" s="9"/>
      <c r="K6" s="11" t="str">
        <f t="shared" ca="1" si="0"/>
        <v/>
      </c>
      <c r="L6" s="178"/>
      <c r="M6" s="178"/>
      <c r="N6" s="178"/>
      <c r="O6" s="9">
        <v>5511.2</v>
      </c>
      <c r="P6" s="9">
        <v>2</v>
      </c>
      <c r="Q6" s="13" t="str">
        <f>VLOOKUP(O6, '[3]لیست محصولات اردیبهشت ۱۴۰۳'!B:C,2,0)</f>
        <v>هامبلا | Hambella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13350000</v>
      </c>
      <c r="U6" s="15"/>
      <c r="V6" s="16">
        <f t="shared" si="1"/>
        <v>0</v>
      </c>
      <c r="W6" s="12">
        <f t="shared" si="2"/>
        <v>2</v>
      </c>
      <c r="X6" s="14">
        <f t="shared" si="3"/>
        <v>26700000</v>
      </c>
      <c r="Y6" s="17"/>
      <c r="Z6" s="14">
        <f t="shared" si="4"/>
        <v>26700000</v>
      </c>
      <c r="AA6" s="177"/>
      <c r="AB6" s="176"/>
      <c r="AC6" s="175"/>
      <c r="AD6" s="174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3"/>
      <c r="H7" s="179"/>
      <c r="I7" s="173"/>
      <c r="J7" s="9"/>
      <c r="K7" s="11" t="str">
        <f t="shared" ca="1" si="0"/>
        <v/>
      </c>
      <c r="L7" s="178"/>
      <c r="M7" s="178"/>
      <c r="N7" s="178"/>
      <c r="O7" s="9">
        <v>5522.1</v>
      </c>
      <c r="P7" s="9">
        <v>6</v>
      </c>
      <c r="Q7" s="13" t="str">
        <f>VLOOKUP(O7, '[3]لیست محصولات اردیبهشت ۱۴۰۳'!B:C,2,0)</f>
        <v>تامارا | Tamara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2600000</v>
      </c>
      <c r="U7" s="26"/>
      <c r="V7" s="16">
        <f t="shared" si="1"/>
        <v>0</v>
      </c>
      <c r="W7" s="12">
        <f t="shared" si="2"/>
        <v>6</v>
      </c>
      <c r="X7" s="14">
        <f t="shared" si="3"/>
        <v>15600000</v>
      </c>
      <c r="Y7" s="17"/>
      <c r="Z7" s="14">
        <f t="shared" si="4"/>
        <v>15600000</v>
      </c>
      <c r="AA7" s="177"/>
      <c r="AB7" s="176"/>
      <c r="AC7" s="175"/>
      <c r="AD7" s="17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73"/>
      <c r="H8" s="179"/>
      <c r="I8" s="173"/>
      <c r="J8" s="9"/>
      <c r="K8" s="11" t="str">
        <f t="shared" ca="1" si="0"/>
        <v/>
      </c>
      <c r="L8" s="178"/>
      <c r="M8" s="178"/>
      <c r="N8" s="178"/>
      <c r="O8" s="9">
        <v>3326.1</v>
      </c>
      <c r="P8" s="9">
        <v>2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3750000</v>
      </c>
      <c r="U8" s="15"/>
      <c r="V8" s="16">
        <f t="shared" si="1"/>
        <v>0</v>
      </c>
      <c r="W8" s="12">
        <f t="shared" si="2"/>
        <v>2</v>
      </c>
      <c r="X8" s="14">
        <f t="shared" si="3"/>
        <v>7500000</v>
      </c>
      <c r="Y8" s="17"/>
      <c r="Z8" s="14">
        <f t="shared" si="4"/>
        <v>7500000</v>
      </c>
      <c r="AA8" s="177"/>
      <c r="AB8" s="176"/>
      <c r="AC8" s="175"/>
      <c r="AD8" s="174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 t="str">
        <f t="shared" ca="1" si="0"/>
        <v/>
      </c>
      <c r="L9" s="160"/>
      <c r="M9" s="160"/>
      <c r="N9" s="160"/>
      <c r="O9" s="9">
        <v>3325.1</v>
      </c>
      <c r="P9" s="9">
        <v>2</v>
      </c>
      <c r="Q9" s="13" t="str">
        <f>VLOOKUP(O9, '[3]لیست محصولات اردیبهشت ۱۴۰۳'!B:C,2,0)</f>
        <v>راتناگری | Ratnagiri</v>
      </c>
      <c r="R9" s="9"/>
      <c r="S9" s="12">
        <f>VLOOKUP(O9, '[3]لیست محصولات اردیبهشت ۱۴۰۳'!B:F,5,0)</f>
        <v>150</v>
      </c>
      <c r="T9" s="14">
        <f>VLOOKUP(O9, '[3]لیست محصولات اردیبهشت ۱۴۰۳'!B:G,6,0)</f>
        <v>4250000</v>
      </c>
      <c r="U9" s="15"/>
      <c r="V9" s="16">
        <f t="shared" si="1"/>
        <v>0</v>
      </c>
      <c r="W9" s="12">
        <f t="shared" si="2"/>
        <v>2</v>
      </c>
      <c r="X9" s="14">
        <f t="shared" si="3"/>
        <v>8500000</v>
      </c>
      <c r="Y9" s="17"/>
      <c r="Z9" s="14">
        <f t="shared" si="4"/>
        <v>8500000</v>
      </c>
      <c r="AA9" s="152"/>
      <c r="AB9" s="154"/>
      <c r="AC9" s="156"/>
      <c r="AD9" s="158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9">
        <v>3</v>
      </c>
      <c r="H10" s="161">
        <v>273118022578</v>
      </c>
      <c r="I10" s="149" t="s">
        <v>1755</v>
      </c>
      <c r="J10" s="9"/>
      <c r="K10" s="11" t="str">
        <f t="shared" ca="1" si="0"/>
        <v/>
      </c>
      <c r="L10" s="159" t="s">
        <v>358</v>
      </c>
      <c r="M10" s="159" t="s">
        <v>1820</v>
      </c>
      <c r="N10" s="159"/>
      <c r="O10" s="9">
        <v>5501.2</v>
      </c>
      <c r="P10" s="9">
        <v>1</v>
      </c>
      <c r="Q10" s="13" t="str">
        <f>VLOOKUP(O10, '[3]لیست محصولات اردیبهشت ۱۴۰۳'!B:C,2,0)</f>
        <v>ورتکس | Vortex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9900000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9900000</v>
      </c>
      <c r="Y10" s="17"/>
      <c r="Z10" s="14">
        <f t="shared" si="4"/>
        <v>9900000</v>
      </c>
      <c r="AA10" s="151" t="s">
        <v>78</v>
      </c>
      <c r="AB10" s="153" t="s">
        <v>1821</v>
      </c>
      <c r="AC10" s="155" t="s">
        <v>1822</v>
      </c>
      <c r="AD10" s="157" t="s">
        <v>104</v>
      </c>
      <c r="AE10" s="19"/>
      <c r="AF10" s="21"/>
      <c r="AG10" s="22" t="str">
        <f t="shared" si="5"/>
        <v>TRUE</v>
      </c>
      <c r="AH10" s="23" t="str">
        <f t="shared" si="6"/>
        <v>تهران میدان آرژانتین، خیابان الوند، خیابان راشل کوری، پلاک ۲۰  - امین کاکاوند 09127829283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0"/>
      <c r="H11" s="162"/>
      <c r="I11" s="150"/>
      <c r="J11" s="9"/>
      <c r="K11" s="11" t="str">
        <f t="shared" ca="1" si="0"/>
        <v/>
      </c>
      <c r="L11" s="160"/>
      <c r="M11" s="160"/>
      <c r="N11" s="160"/>
      <c r="O11" s="9">
        <v>5522.1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2600000</v>
      </c>
      <c r="Y11" s="17"/>
      <c r="Z11" s="14">
        <f t="shared" si="4"/>
        <v>2600000</v>
      </c>
      <c r="AA11" s="152"/>
      <c r="AB11" s="154"/>
      <c r="AC11" s="156"/>
      <c r="AD11" s="158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4</v>
      </c>
      <c r="H12" s="10">
        <v>273123746716</v>
      </c>
      <c r="I12" s="9" t="s">
        <v>1755</v>
      </c>
      <c r="J12" s="9"/>
      <c r="K12" s="11" t="str">
        <f t="shared" ca="1" si="0"/>
        <v/>
      </c>
      <c r="L12" s="12" t="s">
        <v>1823</v>
      </c>
      <c r="M12" s="12" t="s">
        <v>1824</v>
      </c>
      <c r="N12" s="12" t="s">
        <v>1825</v>
      </c>
      <c r="O12" s="9">
        <v>5518.3</v>
      </c>
      <c r="P12" s="9">
        <v>2</v>
      </c>
      <c r="Q12" s="13" t="str">
        <f>VLOOKUP(O12, '[3]لیست محصولات اردیبهشت ۱۴۰۳'!B:C,2,0)</f>
        <v>هوآنکایو | Peru Huancayo</v>
      </c>
      <c r="R12" s="9"/>
      <c r="S12" s="12">
        <f>VLOOKUP(O12, '[3]لیست محصولات اردیبهشت ۱۴۰۳'!B:F,5,0)</f>
        <v>4000</v>
      </c>
      <c r="T12" s="14">
        <f>VLOOKUP(O12, '[3]لیست محصولات اردیبهشت ۱۴۰۳'!B:G,6,0)</f>
        <v>51600000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103200000</v>
      </c>
      <c r="Y12" s="17"/>
      <c r="Z12" s="14">
        <f t="shared" si="4"/>
        <v>103200000</v>
      </c>
      <c r="AA12" s="18" t="s">
        <v>1826</v>
      </c>
      <c r="AB12" s="13" t="s">
        <v>1827</v>
      </c>
      <c r="AC12" s="19" t="s">
        <v>1828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خیابان ولیعصر قصرالدشت بین کوچه ۶ و ۸ کافه زکو - کوروش بهادری 09359395582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49">
        <v>5</v>
      </c>
      <c r="H13" s="161">
        <v>273123960796</v>
      </c>
      <c r="I13" s="149" t="s">
        <v>1755</v>
      </c>
      <c r="J13" s="9"/>
      <c r="K13" s="11" t="str">
        <f t="shared" ca="1" si="0"/>
        <v/>
      </c>
      <c r="L13" s="159" t="s">
        <v>731</v>
      </c>
      <c r="M13" s="159" t="s">
        <v>732</v>
      </c>
      <c r="N13" s="159" t="s">
        <v>733</v>
      </c>
      <c r="O13" s="9">
        <v>5518.3</v>
      </c>
      <c r="P13" s="9">
        <v>3</v>
      </c>
      <c r="Q13" s="13" t="str">
        <f>VLOOKUP(O13, '[3]لیست محصولات اردیبهشت ۱۴۰۳'!B:C,2,0)</f>
        <v>هوآنکایو | Peru Huancayo</v>
      </c>
      <c r="R13" s="9"/>
      <c r="S13" s="12">
        <f>VLOOKUP(O13, '[3]لیست محصولات اردیبهشت ۱۴۰۳'!B:F,5,0)</f>
        <v>4000</v>
      </c>
      <c r="T13" s="14">
        <f>VLOOKUP(O13, '[3]لیست محصولات اردیبهشت ۱۴۰۳'!B:G,6,0)</f>
        <v>51600000</v>
      </c>
      <c r="U13" s="26"/>
      <c r="V13" s="16">
        <f t="shared" si="1"/>
        <v>0</v>
      </c>
      <c r="W13" s="12">
        <f t="shared" si="2"/>
        <v>3</v>
      </c>
      <c r="X13" s="14">
        <f t="shared" si="3"/>
        <v>154800000</v>
      </c>
      <c r="Y13" s="17"/>
      <c r="Z13" s="14">
        <f t="shared" si="4"/>
        <v>154800000</v>
      </c>
      <c r="AA13" s="151" t="s">
        <v>78</v>
      </c>
      <c r="AB13" s="153" t="s">
        <v>734</v>
      </c>
      <c r="AC13" s="155" t="s">
        <v>735</v>
      </c>
      <c r="AD13" s="157"/>
      <c r="AE13" s="19"/>
      <c r="AF13" s="21"/>
      <c r="AG13" s="22" t="str">
        <f t="shared" si="5"/>
        <v>TRUE</v>
      </c>
      <c r="AH13" s="23" t="str">
        <f t="shared" si="6"/>
        <v>تهران خیابان انقلاب روبروی پارک دانشجو نبش کوچه بالاور کافه ایستگاه - عزیز شریعتی 09389651016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0"/>
      <c r="H14" s="181"/>
      <c r="I14" s="180"/>
      <c r="J14" s="9"/>
      <c r="K14" s="11" t="str">
        <f t="shared" ca="1" si="0"/>
        <v/>
      </c>
      <c r="L14" s="178"/>
      <c r="M14" s="178"/>
      <c r="N14" s="178"/>
      <c r="O14" s="9">
        <v>5501.3</v>
      </c>
      <c r="P14" s="9">
        <v>4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4000</v>
      </c>
      <c r="T14" s="14">
        <f>VLOOKUP(O14, '[3]لیست محصولات اردیبهشت ۱۴۰۳'!B:G,6,0)</f>
        <v>51200000</v>
      </c>
      <c r="U14" s="15"/>
      <c r="V14" s="16">
        <f t="shared" si="1"/>
        <v>0</v>
      </c>
      <c r="W14" s="12">
        <f t="shared" si="2"/>
        <v>4</v>
      </c>
      <c r="X14" s="14">
        <f t="shared" si="3"/>
        <v>204800000</v>
      </c>
      <c r="Y14" s="17"/>
      <c r="Z14" s="14">
        <f t="shared" si="4"/>
        <v>204800000</v>
      </c>
      <c r="AA14" s="177"/>
      <c r="AB14" s="176"/>
      <c r="AC14" s="175"/>
      <c r="AD14" s="17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0"/>
        <v/>
      </c>
      <c r="L15" s="160"/>
      <c r="M15" s="160"/>
      <c r="N15" s="160"/>
      <c r="O15" s="9">
        <v>5522.1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2600000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2600000</v>
      </c>
      <c r="Y15" s="17"/>
      <c r="Z15" s="14">
        <f t="shared" si="4"/>
        <v>2600000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6</v>
      </c>
      <c r="H16" s="10">
        <v>273169595372</v>
      </c>
      <c r="I16" s="9" t="s">
        <v>1818</v>
      </c>
      <c r="J16" s="9"/>
      <c r="K16" s="11" t="str">
        <f t="shared" ca="1" si="0"/>
        <v/>
      </c>
      <c r="L16" s="12" t="s">
        <v>308</v>
      </c>
      <c r="M16" s="12" t="s">
        <v>309</v>
      </c>
      <c r="N16" s="12"/>
      <c r="O16" s="9">
        <v>5511.1</v>
      </c>
      <c r="P16" s="9">
        <v>1</v>
      </c>
      <c r="Q16" s="13" t="str">
        <f>VLOOKUP(O16, '[3]لیست محصولات اردیبهشت ۱۴۰۳'!B:C,2,0)</f>
        <v>هامبلا | Hambella</v>
      </c>
      <c r="R16" s="9" t="s">
        <v>113</v>
      </c>
      <c r="S16" s="12">
        <f>VLOOKUP(O16, '[3]لیست محصولات اردیبهشت ۱۴۰۳'!B:F,5,0)</f>
        <v>150</v>
      </c>
      <c r="T16" s="14">
        <f>VLOOKUP(O16, '[3]لیست محصولات اردیبهشت ۱۴۰۳'!B:G,6,0)</f>
        <v>2800000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2800000</v>
      </c>
      <c r="Y16" s="17"/>
      <c r="Z16" s="14">
        <f t="shared" si="4"/>
        <v>2800000</v>
      </c>
      <c r="AA16" s="18" t="s">
        <v>1534</v>
      </c>
      <c r="AB16" s="13" t="s">
        <v>1832</v>
      </c>
      <c r="AC16" s="19" t="s">
        <v>312</v>
      </c>
      <c r="AD16" s="20"/>
      <c r="AE16" s="19"/>
      <c r="AF16" s="21"/>
      <c r="AG16" s="22" t="str">
        <f t="shared" si="5"/>
        <v>TRUE</v>
      </c>
      <c r="AH16" s="23" t="str">
        <f t="shared" si="6"/>
        <v>تبریز ولیعصر خیابان نظامی . کوچه 10 متری مولوی .پلاک 33 واحد 2  - ناصر سزاوارا 09144940854</v>
      </c>
    </row>
    <row r="17" spans="1:34" ht="22.35" customHeight="1">
      <c r="A17" s="7"/>
      <c r="B17" s="7"/>
      <c r="C17" s="7"/>
      <c r="D17" s="7"/>
      <c r="E17" s="7"/>
      <c r="F17" s="8"/>
      <c r="G17" s="9">
        <v>7</v>
      </c>
      <c r="H17" s="10">
        <v>273179854891</v>
      </c>
      <c r="I17" s="9" t="s">
        <v>1818</v>
      </c>
      <c r="J17" s="9"/>
      <c r="K17" s="11" t="str">
        <f t="shared" ca="1" si="0"/>
        <v/>
      </c>
      <c r="L17" s="12" t="s">
        <v>363</v>
      </c>
      <c r="M17" s="12" t="s">
        <v>1833</v>
      </c>
      <c r="N17" s="12" t="s">
        <v>1834</v>
      </c>
      <c r="O17" s="9">
        <v>5511.2</v>
      </c>
      <c r="P17" s="9">
        <v>1</v>
      </c>
      <c r="Q17" s="13" t="str">
        <f>VLOOKUP(O17, '[3]لیست محصولات اردیبهشت ۱۴۰۳'!B:C,2,0)</f>
        <v>هامبلا | Hambella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13350000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13350000</v>
      </c>
      <c r="Y17" s="17"/>
      <c r="Z17" s="14">
        <f t="shared" si="4"/>
        <v>13350000</v>
      </c>
      <c r="AA17" s="18" t="s">
        <v>1835</v>
      </c>
      <c r="AB17" s="13" t="s">
        <v>1836</v>
      </c>
      <c r="AC17" s="19" t="s">
        <v>1837</v>
      </c>
      <c r="AD17" s="20"/>
      <c r="AE17" s="19"/>
      <c r="AF17" s="21"/>
      <c r="AG17" s="22" t="str">
        <f t="shared" si="5"/>
        <v>TRUE</v>
      </c>
      <c r="AH17" s="23" t="str">
        <f t="shared" si="6"/>
        <v>همدان مجتمع مسکونی سعیدیه بخش اداری پشت بانک مسکن کافه قرار - میلاد نصری 09129376163</v>
      </c>
    </row>
    <row r="18" spans="1:34" ht="22.35" customHeight="1">
      <c r="A18" s="7"/>
      <c r="B18" s="7"/>
      <c r="C18" s="7"/>
      <c r="D18" s="7"/>
      <c r="E18" s="7"/>
      <c r="F18" s="8"/>
      <c r="G18" s="66">
        <v>8</v>
      </c>
      <c r="H18" s="67"/>
      <c r="I18" s="66" t="s">
        <v>1818</v>
      </c>
      <c r="J18" s="9"/>
      <c r="K18" s="11" t="str">
        <f t="shared" ca="1" si="0"/>
        <v/>
      </c>
      <c r="L18" s="12"/>
      <c r="M18" s="12" t="s">
        <v>676</v>
      </c>
      <c r="N18" s="12" t="s">
        <v>1081</v>
      </c>
      <c r="O18" s="9">
        <v>5518.3</v>
      </c>
      <c r="P18" s="9">
        <v>6</v>
      </c>
      <c r="Q18" s="13" t="str">
        <f>VLOOKUP(O18, '[3]لیست محصولات اردیبهشت ۱۴۰۳'!B:C,2,0)</f>
        <v>هوآنکایو | Peru Huancayo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51600000</v>
      </c>
      <c r="U18" s="15"/>
      <c r="V18" s="16">
        <f t="shared" si="1"/>
        <v>0</v>
      </c>
      <c r="W18" s="12">
        <f t="shared" si="2"/>
        <v>6</v>
      </c>
      <c r="X18" s="14">
        <f t="shared" si="3"/>
        <v>309600000</v>
      </c>
      <c r="Y18" s="17"/>
      <c r="Z18" s="14">
        <f t="shared" si="4"/>
        <v>309600000</v>
      </c>
      <c r="AA18" s="18" t="s">
        <v>78</v>
      </c>
      <c r="AB18" s="13" t="s">
        <v>70</v>
      </c>
      <c r="AC18" s="19" t="s">
        <v>678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- کافه بوتیک هتل حنا -  مالیان 09371071711</v>
      </c>
    </row>
    <row r="19" spans="1:34" ht="22.35" customHeight="1">
      <c r="A19" s="7"/>
      <c r="B19" s="7"/>
      <c r="C19" s="7"/>
      <c r="D19" s="7"/>
      <c r="E19" s="7"/>
      <c r="F19" s="8"/>
      <c r="G19" s="149">
        <v>9</v>
      </c>
      <c r="H19" s="161">
        <v>273185744322</v>
      </c>
      <c r="I19" s="149" t="s">
        <v>1818</v>
      </c>
      <c r="J19" s="9"/>
      <c r="K19" s="11" t="str">
        <f t="shared" ca="1" si="0"/>
        <v/>
      </c>
      <c r="L19" s="159" t="s">
        <v>1838</v>
      </c>
      <c r="M19" s="159" t="s">
        <v>1839</v>
      </c>
      <c r="N19" s="159" t="s">
        <v>1840</v>
      </c>
      <c r="O19" s="9">
        <v>1125.3</v>
      </c>
      <c r="P19" s="9">
        <v>1</v>
      </c>
      <c r="Q19" s="13" t="str">
        <f>VLOOKUP(O19, '[3]لیست محصولات اردیبهشت ۱۴۰۳'!B:C,2,0)</f>
        <v>بنجامین دیانوس | Benjamin De Dianous</v>
      </c>
      <c r="R19" s="9"/>
      <c r="S19" s="12">
        <f>VLOOKUP(O19, '[3]لیست محصولات اردیبهشت ۱۴۰۳'!B:F,5,0)</f>
        <v>40</v>
      </c>
      <c r="T19" s="14">
        <f>VLOOKUP(O19, '[3]لیست محصولات اردیبهشت ۱۴۰۳'!B:G,6,0)</f>
        <v>5600000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5600000</v>
      </c>
      <c r="Y19" s="17"/>
      <c r="Z19" s="14">
        <f t="shared" si="4"/>
        <v>5600000</v>
      </c>
      <c r="AA19" s="151" t="s">
        <v>1673</v>
      </c>
      <c r="AB19" s="153" t="s">
        <v>1841</v>
      </c>
      <c r="AC19" s="155" t="s">
        <v>1842</v>
      </c>
      <c r="AD19" s="157"/>
      <c r="AE19" s="19"/>
      <c r="AF19" s="21"/>
      <c r="AG19" s="22" t="str">
        <f t="shared" si="5"/>
        <v>TRUE</v>
      </c>
      <c r="AH19" s="23" t="str">
        <f t="shared" si="6"/>
        <v>گرگان زیباشهر نبش زیبای هفتم کافه ژاو! - کوهیارا ربیعی 09911320626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0"/>
      <c r="H20" s="181"/>
      <c r="I20" s="180"/>
      <c r="J20" s="9"/>
      <c r="K20" s="11" t="str">
        <f t="shared" ca="1" si="0"/>
        <v/>
      </c>
      <c r="L20" s="178"/>
      <c r="M20" s="178"/>
      <c r="N20" s="178"/>
      <c r="O20" s="9">
        <v>1129.3</v>
      </c>
      <c r="P20" s="9">
        <v>1</v>
      </c>
      <c r="Q20" s="13" t="str">
        <f>VLOOKUP(O20, '[3]لیست محصولات اردیبهشت ۱۴۰۳'!B:C,2,0)</f>
        <v>جانسون | Janson</v>
      </c>
      <c r="R20" s="9"/>
      <c r="S20" s="12">
        <f>VLOOKUP(O20, '[3]لیست محصولات اردیبهشت ۱۴۰۳'!B:F,5,0)</f>
        <v>40</v>
      </c>
      <c r="T20" s="14">
        <f>VLOOKUP(O20, '[3]لیست محصولات اردیبهشت ۱۴۰۳'!B:G,6,0)</f>
        <v>5050000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5050000</v>
      </c>
      <c r="Y20" s="17"/>
      <c r="Z20" s="14">
        <f t="shared" si="4"/>
        <v>5050000</v>
      </c>
      <c r="AA20" s="177"/>
      <c r="AB20" s="176"/>
      <c r="AC20" s="175"/>
      <c r="AD20" s="17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0"/>
      <c r="H21" s="181"/>
      <c r="I21" s="180"/>
      <c r="J21" s="9"/>
      <c r="K21" s="11" t="str">
        <f t="shared" ca="1" si="0"/>
        <v/>
      </c>
      <c r="L21" s="178"/>
      <c r="M21" s="178"/>
      <c r="N21" s="178"/>
      <c r="O21" s="9">
        <v>3325.3</v>
      </c>
      <c r="P21" s="9">
        <v>1</v>
      </c>
      <c r="Q21" s="13" t="str">
        <f>VLOOKUP(O21, '[3]لیست محصولات اردیبهشت ۱۴۰۳'!B:C,2,0)</f>
        <v>راتناگری | Ratnagiri</v>
      </c>
      <c r="R21" s="9"/>
      <c r="S21" s="12">
        <f>VLOOKUP(O21, '[3]لیست محصولات اردیبهشت ۱۴۰۳'!B:F,5,0)</f>
        <v>40</v>
      </c>
      <c r="T21" s="14">
        <f>VLOOKUP(O21, '[3]لیست محصولات اردیبهشت ۱۴۰۳'!B:G,6,0)</f>
        <v>1250000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1250000</v>
      </c>
      <c r="Y21" s="17"/>
      <c r="Z21" s="14">
        <f t="shared" si="4"/>
        <v>1250000</v>
      </c>
      <c r="AA21" s="177"/>
      <c r="AB21" s="176"/>
      <c r="AC21" s="175"/>
      <c r="AD21" s="174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0"/>
      <c r="H22" s="162"/>
      <c r="I22" s="150"/>
      <c r="J22" s="9"/>
      <c r="K22" s="11" t="str">
        <f t="shared" ca="1" si="0"/>
        <v/>
      </c>
      <c r="L22" s="160"/>
      <c r="M22" s="160"/>
      <c r="N22" s="160"/>
      <c r="O22" s="9">
        <v>3326.3</v>
      </c>
      <c r="P22" s="9">
        <v>1</v>
      </c>
      <c r="Q22" s="13" t="str">
        <f>VLOOKUP(O22, '[3]لیست محصولات اردیبهشت ۱۴۰۳'!B:C,2,0)</f>
        <v>میاگروس | Milagros</v>
      </c>
      <c r="R22" s="9"/>
      <c r="S22" s="12">
        <f>VLOOKUP(O22, '[3]لیست محصولات اردیبهشت ۱۴۰۳'!B:F,5,0)</f>
        <v>40</v>
      </c>
      <c r="T22" s="14">
        <f>VLOOKUP(O22, '[3]لیست محصولات اردیبهشت ۱۴۰۳'!B:G,6,0)</f>
        <v>1100000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1100000</v>
      </c>
      <c r="Y22" s="17"/>
      <c r="Z22" s="14">
        <f t="shared" si="4"/>
        <v>1100000</v>
      </c>
      <c r="AA22" s="152"/>
      <c r="AB22" s="154"/>
      <c r="AC22" s="156"/>
      <c r="AD22" s="158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10</v>
      </c>
      <c r="H23" s="10">
        <v>273189223727</v>
      </c>
      <c r="I23" s="9" t="s">
        <v>1818</v>
      </c>
      <c r="J23" s="9"/>
      <c r="K23" s="11" t="str">
        <f t="shared" ca="1" si="0"/>
        <v/>
      </c>
      <c r="L23" s="12" t="s">
        <v>1022</v>
      </c>
      <c r="M23" s="12" t="s">
        <v>1843</v>
      </c>
      <c r="N23" s="12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2600000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2600000</v>
      </c>
      <c r="Y23" s="17"/>
      <c r="Z23" s="14">
        <f t="shared" si="4"/>
        <v>2600000</v>
      </c>
      <c r="AA23" s="18" t="s">
        <v>1534</v>
      </c>
      <c r="AB23" s="13" t="s">
        <v>1844</v>
      </c>
      <c r="AC23" s="19" t="s">
        <v>1845</v>
      </c>
      <c r="AD23" s="20"/>
      <c r="AE23" s="68" t="s">
        <v>1846</v>
      </c>
      <c r="AF23" s="21"/>
      <c r="AG23" s="22" t="str">
        <f t="shared" si="5"/>
        <v>TRUE</v>
      </c>
      <c r="AH23" s="23" t="str">
        <f t="shared" si="6"/>
        <v>تبریز میرداماد - خیابان دانش - جنب پارک میرداماد - خیابان ۱۲ متری میخک غربی - آپارتمان های برلیان - بلوک C۳ - زنگ ط 5 شرقی   - مسعود عابر 09143100168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11</v>
      </c>
      <c r="H24" s="169"/>
      <c r="I24" s="167" t="s">
        <v>1818</v>
      </c>
      <c r="J24" s="9"/>
      <c r="K24" s="11" t="str">
        <f t="shared" ca="1" si="0"/>
        <v/>
      </c>
      <c r="L24" s="159" t="s">
        <v>99</v>
      </c>
      <c r="M24" s="159" t="s">
        <v>244</v>
      </c>
      <c r="N24" s="159" t="s">
        <v>245</v>
      </c>
      <c r="O24" s="9">
        <v>5501.3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51200000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51200000</v>
      </c>
      <c r="Y24" s="17"/>
      <c r="Z24" s="14">
        <f t="shared" si="4"/>
        <v>51200000</v>
      </c>
      <c r="AA24" s="151" t="s">
        <v>78</v>
      </c>
      <c r="AB24" s="153" t="s">
        <v>70</v>
      </c>
      <c r="AC24" s="155" t="s">
        <v>246</v>
      </c>
      <c r="AD24" s="157"/>
      <c r="AE24" s="19"/>
      <c r="AF24" s="21"/>
      <c r="AG24" s="22" t="str">
        <f t="shared" si="5"/>
        <v>TRUE</v>
      </c>
      <c r="AH24" s="23" t="str">
        <f t="shared" si="6"/>
        <v>تهران - کافه ویوو لانژ - مهدی مولایی 09197844409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8"/>
      <c r="H25" s="170"/>
      <c r="I25" s="168"/>
      <c r="J25" s="9"/>
      <c r="K25" s="11" t="str">
        <f t="shared" ca="1" si="0"/>
        <v/>
      </c>
      <c r="L25" s="160"/>
      <c r="M25" s="160"/>
      <c r="N25" s="160"/>
      <c r="O25" s="9">
        <v>5511.3</v>
      </c>
      <c r="P25" s="9">
        <v>1</v>
      </c>
      <c r="Q25" s="13" t="str">
        <f>VLOOKUP(O25, '[3]لیست محصولات اردیبهشت ۱۴۰۳'!B:C,2,0)</f>
        <v>هامبلا | Hambella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69600000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69600000</v>
      </c>
      <c r="Y25" s="17"/>
      <c r="Z25" s="14">
        <f t="shared" si="4"/>
        <v>69600000</v>
      </c>
      <c r="AA25" s="152"/>
      <c r="AB25" s="154"/>
      <c r="AC25" s="156"/>
      <c r="AD25" s="158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49">
        <v>12</v>
      </c>
      <c r="H26" s="161">
        <v>273201150582</v>
      </c>
      <c r="I26" s="149" t="s">
        <v>1818</v>
      </c>
      <c r="J26" s="9"/>
      <c r="K26" s="11" t="str">
        <f t="shared" ca="1" si="0"/>
        <v/>
      </c>
      <c r="L26" s="159" t="s">
        <v>139</v>
      </c>
      <c r="M26" s="159" t="s">
        <v>809</v>
      </c>
      <c r="N26" s="159" t="s">
        <v>834</v>
      </c>
      <c r="O26" s="9">
        <v>5522.2</v>
      </c>
      <c r="P26" s="9">
        <v>1</v>
      </c>
      <c r="Q26" s="13" t="str">
        <f>VLOOKUP(O26, '[3]لیست محصولات اردیبهشت ۱۴۰۳'!B:C,2,0)</f>
        <v>تامارا | Tamara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12450000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12450000</v>
      </c>
      <c r="Y26" s="17"/>
      <c r="Z26" s="14">
        <f t="shared" si="4"/>
        <v>12450000</v>
      </c>
      <c r="AA26" s="151" t="s">
        <v>1495</v>
      </c>
      <c r="AB26" s="153" t="s">
        <v>835</v>
      </c>
      <c r="AC26" s="155" t="s">
        <v>836</v>
      </c>
      <c r="AD26" s="157"/>
      <c r="AE26" s="19"/>
      <c r="AF26" s="21"/>
      <c r="AG26" s="22" t="str">
        <f t="shared" si="5"/>
        <v>TRUE</v>
      </c>
      <c r="AH26" s="23" t="str">
        <f t="shared" si="6"/>
        <v>بندرعباس بلوار مصطفي خميني - خيابان داروپخش - رو به روي داروخانه بيمارستان كودكان - ساختمان پدر کافه رترو - محمدرضا امینی 09190431243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50"/>
      <c r="H27" s="162"/>
      <c r="I27" s="150"/>
      <c r="J27" s="9"/>
      <c r="K27" s="11" t="str">
        <f t="shared" ca="1" si="0"/>
        <v/>
      </c>
      <c r="L27" s="160"/>
      <c r="M27" s="160"/>
      <c r="N27" s="160"/>
      <c r="O27" s="9">
        <v>3326.1</v>
      </c>
      <c r="P27" s="9">
        <v>1</v>
      </c>
      <c r="Q27" s="13" t="str">
        <f>VLOOKUP(O27, '[3]لیست محصولات اردیبهشت ۱۴۰۳'!B:C,2,0)</f>
        <v>میاگروس | Milagros</v>
      </c>
      <c r="R27" s="9"/>
      <c r="S27" s="12">
        <f>VLOOKUP(O27, '[3]لیست محصولات اردیبهشت ۱۴۰۳'!B:F,5,0)</f>
        <v>150</v>
      </c>
      <c r="T27" s="14">
        <f>VLOOKUP(O27, '[3]لیست محصولات اردیبهشت ۱۴۰۳'!B:G,6,0)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52"/>
      <c r="AB27" s="154"/>
      <c r="AC27" s="156"/>
      <c r="AD27" s="15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13</v>
      </c>
      <c r="H28" s="67"/>
      <c r="I28" s="66" t="s">
        <v>1818</v>
      </c>
      <c r="J28" s="9"/>
      <c r="K28" s="11" t="str">
        <f t="shared" ca="1" si="0"/>
        <v/>
      </c>
      <c r="L28" s="12" t="s">
        <v>378</v>
      </c>
      <c r="M28" s="12" t="s">
        <v>415</v>
      </c>
      <c r="N28" s="12" t="s">
        <v>416</v>
      </c>
      <c r="O28" s="9">
        <v>5501.3</v>
      </c>
      <c r="P28" s="9">
        <v>5</v>
      </c>
      <c r="Q28" s="13" t="str">
        <f>VLOOKUP(O28, '[3]لیست محصولات اردیبهشت ۱۴۰۳'!B:C,2,0)</f>
        <v>ورتکس | Vortex</v>
      </c>
      <c r="R28" s="9"/>
      <c r="S28" s="12">
        <f>VLOOKUP(O28, '[3]لیست محصولات اردیبهشت ۱۴۰۳'!B:F,5,0)</f>
        <v>4000</v>
      </c>
      <c r="T28" s="14">
        <f>VLOOKUP(O28, '[3]لیست محصولات اردیبهشت ۱۴۰۳'!B:G,6,0)</f>
        <v>51200000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256000000</v>
      </c>
      <c r="Y28" s="17"/>
      <c r="Z28" s="14">
        <f t="shared" si="4"/>
        <v>256000000</v>
      </c>
      <c r="AA28" s="18" t="s">
        <v>78</v>
      </c>
      <c r="AB28" s="13" t="s">
        <v>70</v>
      </c>
      <c r="AC28" s="19" t="s">
        <v>417</v>
      </c>
      <c r="AD28" s="20"/>
      <c r="AE28" s="19"/>
      <c r="AF28" s="21"/>
      <c r="AG28" s="22" t="str">
        <f t="shared" si="5"/>
        <v>TRUE</v>
      </c>
      <c r="AH28" s="23" t="str">
        <f t="shared" si="6"/>
        <v>تهران - کافه نولان پونک - آرین بیکدلی 09125690775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7">
        <v>14</v>
      </c>
      <c r="H29" s="169"/>
      <c r="I29" s="167" t="s">
        <v>1818</v>
      </c>
      <c r="J29" s="9"/>
      <c r="K29" s="11" t="str">
        <f t="shared" ca="1" si="0"/>
        <v/>
      </c>
      <c r="L29" s="159"/>
      <c r="M29" s="159" t="s">
        <v>1848</v>
      </c>
      <c r="N29" s="159" t="s">
        <v>1849</v>
      </c>
      <c r="O29" s="9">
        <v>5518.1</v>
      </c>
      <c r="P29" s="9">
        <v>12</v>
      </c>
      <c r="Q29" s="13" t="str">
        <f>VLOOKUP(O29, '[3]لیست محصولات اردیبهشت ۱۴۰۳'!B:C,2,0)</f>
        <v>هوآنکایو | Peru Huancayo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2100000</v>
      </c>
      <c r="U29" s="15"/>
      <c r="V29" s="16">
        <f t="shared" si="1"/>
        <v>0</v>
      </c>
      <c r="W29" s="12">
        <f t="shared" si="2"/>
        <v>12</v>
      </c>
      <c r="X29" s="14">
        <f t="shared" si="3"/>
        <v>25200000</v>
      </c>
      <c r="Y29" s="17"/>
      <c r="Z29" s="14">
        <f t="shared" si="4"/>
        <v>25200000</v>
      </c>
      <c r="AA29" s="151" t="s">
        <v>1495</v>
      </c>
      <c r="AB29" s="153" t="s">
        <v>1850</v>
      </c>
      <c r="AC29" s="155" t="s">
        <v>1851</v>
      </c>
      <c r="AD29" s="157"/>
      <c r="AE29" s="19"/>
      <c r="AF29" s="21"/>
      <c r="AG29" s="22" t="str">
        <f t="shared" si="5"/>
        <v>TRUE</v>
      </c>
      <c r="AH29" s="23" t="str">
        <f t="shared" si="6"/>
        <v>بندرعباس ابتداي خيابان داماهي - بعد از آتش نشاني - برج ونوس - جنب تارا ماركت کال کافه -  حاجبی 09129301400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73"/>
      <c r="H30" s="179"/>
      <c r="I30" s="173"/>
      <c r="J30" s="9"/>
      <c r="K30" s="11" t="str">
        <f t="shared" ca="1" si="0"/>
        <v/>
      </c>
      <c r="L30" s="178"/>
      <c r="M30" s="178"/>
      <c r="N30" s="178"/>
      <c r="O30" s="9">
        <v>5511.1</v>
      </c>
      <c r="P30" s="9">
        <v>12</v>
      </c>
      <c r="Q30" s="13" t="str">
        <f>VLOOKUP(O30, '[3]لیست محصولات اردیبهشت ۱۴۰۳'!B:C,2,0)</f>
        <v>هامبلا | Hambella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2800000</v>
      </c>
      <c r="U30" s="15"/>
      <c r="V30" s="16">
        <f t="shared" si="1"/>
        <v>0</v>
      </c>
      <c r="W30" s="12">
        <f t="shared" si="2"/>
        <v>12</v>
      </c>
      <c r="X30" s="14">
        <f t="shared" si="3"/>
        <v>33600000</v>
      </c>
      <c r="Y30" s="17"/>
      <c r="Z30" s="14">
        <f t="shared" si="4"/>
        <v>33600000</v>
      </c>
      <c r="AA30" s="177"/>
      <c r="AB30" s="176"/>
      <c r="AC30" s="175"/>
      <c r="AD30" s="174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73"/>
      <c r="H31" s="179"/>
      <c r="I31" s="173"/>
      <c r="J31" s="9"/>
      <c r="K31" s="11" t="str">
        <f t="shared" ca="1" si="0"/>
        <v/>
      </c>
      <c r="L31" s="178"/>
      <c r="M31" s="178"/>
      <c r="N31" s="178"/>
      <c r="O31" s="9">
        <v>5501.1</v>
      </c>
      <c r="P31" s="9">
        <v>12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2100000</v>
      </c>
      <c r="U31" s="15"/>
      <c r="V31" s="16">
        <f t="shared" si="1"/>
        <v>0</v>
      </c>
      <c r="W31" s="12">
        <f t="shared" si="2"/>
        <v>12</v>
      </c>
      <c r="X31" s="14">
        <f t="shared" si="3"/>
        <v>25200000</v>
      </c>
      <c r="Y31" s="17"/>
      <c r="Z31" s="14">
        <f t="shared" si="4"/>
        <v>25200000</v>
      </c>
      <c r="AA31" s="177"/>
      <c r="AB31" s="176"/>
      <c r="AC31" s="175"/>
      <c r="AD31" s="174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73"/>
      <c r="H32" s="179"/>
      <c r="I32" s="173"/>
      <c r="J32" s="9"/>
      <c r="K32" s="11" t="str">
        <f t="shared" ca="1" si="0"/>
        <v/>
      </c>
      <c r="L32" s="178"/>
      <c r="M32" s="178"/>
      <c r="N32" s="178"/>
      <c r="O32" s="9">
        <v>5522.1</v>
      </c>
      <c r="P32" s="9">
        <v>12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1"/>
        <v>0</v>
      </c>
      <c r="W32" s="12">
        <f t="shared" si="2"/>
        <v>12</v>
      </c>
      <c r="X32" s="14">
        <f t="shared" si="3"/>
        <v>31200000</v>
      </c>
      <c r="Y32" s="17"/>
      <c r="Z32" s="14">
        <f t="shared" si="4"/>
        <v>31200000</v>
      </c>
      <c r="AA32" s="177"/>
      <c r="AB32" s="176"/>
      <c r="AC32" s="175"/>
      <c r="AD32" s="174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73"/>
      <c r="H33" s="179"/>
      <c r="I33" s="173"/>
      <c r="J33" s="9"/>
      <c r="K33" s="11" t="str">
        <f t="shared" ca="1" si="0"/>
        <v/>
      </c>
      <c r="L33" s="178"/>
      <c r="M33" s="178"/>
      <c r="N33" s="178"/>
      <c r="O33" s="9">
        <v>3326.1</v>
      </c>
      <c r="P33" s="9">
        <v>6</v>
      </c>
      <c r="Q33" s="13" t="str">
        <f>VLOOKUP(O33, '[3]لیست محصولات اردیبهشت ۱۴۰۳'!B:C,2,0)</f>
        <v>میاگروس | Milagros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3750000</v>
      </c>
      <c r="U33" s="15"/>
      <c r="V33" s="16">
        <f t="shared" si="1"/>
        <v>0</v>
      </c>
      <c r="W33" s="12">
        <f t="shared" si="2"/>
        <v>6</v>
      </c>
      <c r="X33" s="14">
        <f t="shared" si="3"/>
        <v>22500000</v>
      </c>
      <c r="Y33" s="17"/>
      <c r="Z33" s="14">
        <f t="shared" si="4"/>
        <v>22500000</v>
      </c>
      <c r="AA33" s="177"/>
      <c r="AB33" s="176"/>
      <c r="AC33" s="175"/>
      <c r="AD33" s="174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68"/>
      <c r="H34" s="170"/>
      <c r="I34" s="168"/>
      <c r="J34" s="9"/>
      <c r="K34" s="11" t="str">
        <f t="shared" ca="1" si="0"/>
        <v/>
      </c>
      <c r="L34" s="160"/>
      <c r="M34" s="160"/>
      <c r="N34" s="160"/>
      <c r="O34" s="9">
        <v>3325.1</v>
      </c>
      <c r="P34" s="9">
        <v>6</v>
      </c>
      <c r="Q34" s="13" t="str">
        <f>VLOOKUP(O34, '[3]لیست محصولات اردیبهشت ۱۴۰۳'!B:C,2,0)</f>
        <v>راتناگری | Ratnagiri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4250000</v>
      </c>
      <c r="U34" s="15"/>
      <c r="V34" s="16">
        <f t="shared" si="1"/>
        <v>0</v>
      </c>
      <c r="W34" s="12">
        <f t="shared" si="2"/>
        <v>6</v>
      </c>
      <c r="X34" s="14">
        <f t="shared" si="3"/>
        <v>25500000</v>
      </c>
      <c r="Y34" s="17"/>
      <c r="Z34" s="14">
        <f t="shared" si="4"/>
        <v>25500000</v>
      </c>
      <c r="AA34" s="152"/>
      <c r="AB34" s="154"/>
      <c r="AC34" s="156"/>
      <c r="AD34" s="158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66">
        <v>15</v>
      </c>
      <c r="H35" s="67" t="s">
        <v>1869</v>
      </c>
      <c r="I35" s="66" t="s">
        <v>1865</v>
      </c>
      <c r="J35" s="9"/>
      <c r="K35" s="11" t="str">
        <f t="shared" ca="1" si="0"/>
        <v/>
      </c>
      <c r="L35" s="12" t="s">
        <v>217</v>
      </c>
      <c r="M35" s="12" t="s">
        <v>1383</v>
      </c>
      <c r="N35" s="12" t="s">
        <v>1384</v>
      </c>
      <c r="O35" s="9">
        <v>5501.2</v>
      </c>
      <c r="P35" s="9">
        <v>6</v>
      </c>
      <c r="Q35" s="13" t="str">
        <f>VLOOKUP(O35, '[3]لیست محصولات اردیبهشت ۱۴۰۳'!B:C,2,0)</f>
        <v>ورتکس | Vortex</v>
      </c>
      <c r="R35" s="9"/>
      <c r="S35" s="12">
        <f>VLOOKUP(O35, '[3]لیست محصولات اردیبهشت ۱۴۰۳'!B:F,5,0)</f>
        <v>750</v>
      </c>
      <c r="T35" s="14">
        <f>VLOOKUP(O35, '[3]لیست محصولات اردیبهشت ۱۴۰۳'!B:G,6,0)</f>
        <v>9900000</v>
      </c>
      <c r="U35" s="15"/>
      <c r="V35" s="16">
        <f t="shared" si="1"/>
        <v>0</v>
      </c>
      <c r="W35" s="12">
        <f t="shared" si="2"/>
        <v>6</v>
      </c>
      <c r="X35" s="14">
        <f t="shared" si="3"/>
        <v>59400000</v>
      </c>
      <c r="Y35" s="17"/>
      <c r="Z35" s="14">
        <f t="shared" si="4"/>
        <v>59400000</v>
      </c>
      <c r="AA35" s="18" t="s">
        <v>78</v>
      </c>
      <c r="AB35" s="13" t="s">
        <v>1385</v>
      </c>
      <c r="AC35" s="19" t="s">
        <v>1386</v>
      </c>
      <c r="AD35" s="20" t="s">
        <v>104</v>
      </c>
      <c r="AE35" s="19"/>
      <c r="AF35" s="21"/>
      <c r="AG35" s="22" t="str">
        <f t="shared" si="5"/>
        <v>TRUE</v>
      </c>
      <c r="AH35" s="23" t="str">
        <f t="shared" si="6"/>
        <v>تهران تجریش خیابان نیاوران -دزاشیب(کبیری) -خیابان رمضانی-نبش کوچه حسینی -پلاک ۷ کافه مدام - امیرحسین صدیقی 09123401445</v>
      </c>
    </row>
    <row r="36" spans="1:34" ht="22.35" customHeight="1">
      <c r="A36" s="7"/>
      <c r="B36" s="7"/>
      <c r="C36" s="7"/>
      <c r="D36" s="7"/>
      <c r="E36" s="7"/>
      <c r="F36" s="8"/>
      <c r="G36" s="9">
        <v>16</v>
      </c>
      <c r="H36" s="10">
        <v>273281752276</v>
      </c>
      <c r="I36" s="9" t="s">
        <v>1865</v>
      </c>
      <c r="J36" s="9"/>
      <c r="K36" s="11" t="str">
        <f t="shared" ca="1" si="0"/>
        <v/>
      </c>
      <c r="L36" s="12" t="s">
        <v>187</v>
      </c>
      <c r="M36" s="12" t="s">
        <v>1870</v>
      </c>
      <c r="N36" s="12"/>
      <c r="O36" s="9">
        <v>5518.1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2100000</v>
      </c>
      <c r="Y36" s="17"/>
      <c r="Z36" s="14">
        <f t="shared" si="4"/>
        <v>2100000</v>
      </c>
      <c r="AA36" s="18" t="s">
        <v>78</v>
      </c>
      <c r="AB36" s="13" t="s">
        <v>1871</v>
      </c>
      <c r="AC36" s="19" t="s">
        <v>1872</v>
      </c>
      <c r="AD36" s="20" t="s">
        <v>104</v>
      </c>
      <c r="AE36" s="19"/>
      <c r="AF36" s="21"/>
      <c r="AG36" s="22" t="str">
        <f t="shared" si="5"/>
        <v>TRUE</v>
      </c>
      <c r="AH36" s="23" t="str">
        <f t="shared" si="6"/>
        <v>تهران خیابان کریم‌خان، خیابان خردمند جنوبی، کوچه جمال، پلاک ۱۵، واحد ۶  - علی نیلی 09102019085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12</v>
      </c>
      <c r="AI240" s="56">
        <f t="shared" si="19"/>
        <v>0</v>
      </c>
      <c r="AJ240" s="57">
        <f>AH240-AI240</f>
        <v>12</v>
      </c>
      <c r="AK240" s="58">
        <f t="shared" si="23"/>
        <v>1.8</v>
      </c>
      <c r="AL240" s="59">
        <f>AO240+AQ240-[2]Sheet1!$AH241</f>
        <v>0</v>
      </c>
      <c r="AM240" s="59">
        <f t="shared" si="25"/>
        <v>-12</v>
      </c>
      <c r="AN240" s="58">
        <f t="shared" si="21"/>
        <v>0</v>
      </c>
      <c r="AO240" s="59"/>
      <c r="AP240" s="58">
        <f t="shared" si="22"/>
        <v>-1.8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7</v>
      </c>
      <c r="AI241" s="56">
        <f t="shared" si="19"/>
        <v>0</v>
      </c>
      <c r="AJ241" s="57">
        <f t="shared" ref="AJ241:AJ264" si="27">AH241-AI241</f>
        <v>7</v>
      </c>
      <c r="AK241" s="58">
        <f>AH241*AG241/1000</f>
        <v>5.25</v>
      </c>
      <c r="AL241" s="59">
        <f>AO241+AQ241-[2]Sheet1!$AH242</f>
        <v>0</v>
      </c>
      <c r="AM241" s="59">
        <f t="shared" si="25"/>
        <v>-7</v>
      </c>
      <c r="AN241" s="58">
        <f t="shared" si="21"/>
        <v>0</v>
      </c>
      <c r="AO241" s="59"/>
      <c r="AP241" s="58">
        <f t="shared" si="22"/>
        <v>-5.25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14</v>
      </c>
      <c r="AI242" s="56">
        <f t="shared" si="19"/>
        <v>0</v>
      </c>
      <c r="AJ242" s="57">
        <f t="shared" si="27"/>
        <v>14</v>
      </c>
      <c r="AK242" s="58">
        <f t="shared" ref="AK242:AK267" si="28">AH242*AG242/1000</f>
        <v>56</v>
      </c>
      <c r="AL242" s="59">
        <f>AO242+AQ242-[2]Sheet1!$AH243</f>
        <v>0</v>
      </c>
      <c r="AM242" s="59">
        <f t="shared" si="25"/>
        <v>-14</v>
      </c>
      <c r="AN242" s="58">
        <f t="shared" si="21"/>
        <v>0</v>
      </c>
      <c r="AO242" s="59"/>
      <c r="AP242" s="58">
        <f t="shared" si="22"/>
        <v>-56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19</v>
      </c>
      <c r="AI251" s="56">
        <f t="shared" si="19"/>
        <v>0</v>
      </c>
      <c r="AJ251" s="57">
        <f t="shared" si="27"/>
        <v>19</v>
      </c>
      <c r="AK251" s="58">
        <f t="shared" si="28"/>
        <v>2.85</v>
      </c>
      <c r="AL251" s="59">
        <f>AO251+AQ251-[2]Sheet1!$AH252</f>
        <v>0</v>
      </c>
      <c r="AM251" s="59">
        <f t="shared" si="25"/>
        <v>-19</v>
      </c>
      <c r="AN251" s="58">
        <f t="shared" si="21"/>
        <v>0</v>
      </c>
      <c r="AO251" s="59"/>
      <c r="AP251" s="58">
        <f t="shared" si="22"/>
        <v>-2.85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3</v>
      </c>
      <c r="AI252" s="56">
        <f t="shared" si="19"/>
        <v>0</v>
      </c>
      <c r="AJ252" s="57">
        <f t="shared" si="27"/>
        <v>3</v>
      </c>
      <c r="AK252" s="58">
        <f t="shared" si="28"/>
        <v>2.25</v>
      </c>
      <c r="AL252" s="59">
        <f>AO252+AQ252-[2]Sheet1!$AH253</f>
        <v>0</v>
      </c>
      <c r="AM252" s="59">
        <f t="shared" si="25"/>
        <v>-3</v>
      </c>
      <c r="AN252" s="58">
        <f t="shared" si="21"/>
        <v>0</v>
      </c>
      <c r="AO252" s="59"/>
      <c r="AP252" s="58">
        <f t="shared" si="22"/>
        <v>-2.25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13</v>
      </c>
      <c r="AI259" s="56">
        <f t="shared" si="19"/>
        <v>0</v>
      </c>
      <c r="AJ259" s="57">
        <f t="shared" si="27"/>
        <v>13</v>
      </c>
      <c r="AK259" s="58">
        <f t="shared" si="28"/>
        <v>1.95</v>
      </c>
      <c r="AL259" s="59">
        <f>AO259+AQ259-[2]Sheet1!$AH260</f>
        <v>0</v>
      </c>
      <c r="AM259" s="59">
        <f t="shared" si="25"/>
        <v>-13</v>
      </c>
      <c r="AN259" s="58">
        <f t="shared" si="21"/>
        <v>0</v>
      </c>
      <c r="AO259" s="59"/>
      <c r="AP259" s="58">
        <f t="shared" si="22"/>
        <v>-1.95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11</v>
      </c>
      <c r="AI261" s="56">
        <f t="shared" si="19"/>
        <v>0</v>
      </c>
      <c r="AJ261" s="57">
        <f t="shared" si="27"/>
        <v>11</v>
      </c>
      <c r="AK261" s="58">
        <f t="shared" si="28"/>
        <v>44</v>
      </c>
      <c r="AL261" s="59">
        <f>AO261+AQ261-[2]Sheet1!$AH262</f>
        <v>0</v>
      </c>
      <c r="AM261" s="59">
        <f t="shared" si="25"/>
        <v>-11</v>
      </c>
      <c r="AN261" s="58">
        <f t="shared" si="21"/>
        <v>0</v>
      </c>
      <c r="AO261" s="59"/>
      <c r="AP261" s="58">
        <f t="shared" si="22"/>
        <v>-44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84">
    <mergeCell ref="G4:G9"/>
    <mergeCell ref="AD4:AD9"/>
    <mergeCell ref="AC4:AC9"/>
    <mergeCell ref="AB4:AB9"/>
    <mergeCell ref="AA4:AA9"/>
    <mergeCell ref="N4:N9"/>
    <mergeCell ref="M4:M9"/>
    <mergeCell ref="L4:L9"/>
    <mergeCell ref="I4:I9"/>
    <mergeCell ref="H4:H9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G13:G15"/>
    <mergeCell ref="AD13:AD15"/>
    <mergeCell ref="AC13:AC15"/>
    <mergeCell ref="AB13:AB15"/>
    <mergeCell ref="AA13:AA15"/>
    <mergeCell ref="N13:N15"/>
    <mergeCell ref="M13:M15"/>
    <mergeCell ref="L13:L15"/>
    <mergeCell ref="I13:I15"/>
    <mergeCell ref="H13:H15"/>
    <mergeCell ref="G19:G22"/>
    <mergeCell ref="H19:H22"/>
    <mergeCell ref="I19:I22"/>
    <mergeCell ref="L19:L22"/>
    <mergeCell ref="M19:M22"/>
    <mergeCell ref="N19:N22"/>
    <mergeCell ref="AD19:AD22"/>
    <mergeCell ref="AC19:AC22"/>
    <mergeCell ref="AB19:AB22"/>
    <mergeCell ref="AA19:AA22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I26:I27"/>
    <mergeCell ref="H26:H27"/>
    <mergeCell ref="G29:G34"/>
    <mergeCell ref="H29:H34"/>
    <mergeCell ref="I29:I34"/>
    <mergeCell ref="L29:L34"/>
    <mergeCell ref="M29:M34"/>
    <mergeCell ref="N29:N34"/>
    <mergeCell ref="AD29:AD34"/>
    <mergeCell ref="AC29:AC34"/>
    <mergeCell ref="AB29:AB34"/>
    <mergeCell ref="AA29:AA34"/>
  </mergeCells>
  <conditionalFormatting sqref="G2:J2 AD2 Z2:Z200 J3:J200 AD4 AD10 G12:I13 AD12:AD13 G16:I19 AD16:AD19 G23:I24 AD23:AD24 G26:I26 AD26 G28:I29 AD28:AD29 G35:I200 AD35:AD200">
    <cfRule type="expression" dxfId="74" priority="63">
      <formula>$A2</formula>
    </cfRule>
    <cfRule type="expression" dxfId="73" priority="65">
      <formula>$E2</formula>
    </cfRule>
  </conditionalFormatting>
  <conditionalFormatting sqref="G2:AF2 J3:J200 Q3:Z200 AA4:AF4 AA10:AF10 G12:I13 AA12:AF13 G16:I19 AA16:AF19 G23:I24 AA23:AF24 G26:I26 AA26:AF26 G28:I29 AA28:AF29 G35:I200 AA35:AF200 AE3:AF3 K3:K11 O3:P11 H4 AE5:AF9 H10 AE11:AF11 K12:P13 K14:K15 O14:P15 AE14:AF15 K16:P19 K20:K22 O20:P22 AE20:AF22 K23:P24 K25 O25:P25 AE25:AF25 K26:P26 K27 O27:P27 AE27:AF27 K28:P29 K30:K34 O30:P34 AE30:AF34 K35:P200">
    <cfRule type="expression" dxfId="72" priority="64">
      <formula>$C2</formula>
    </cfRule>
  </conditionalFormatting>
  <conditionalFormatting sqref="W2:W200">
    <cfRule type="expression" dxfId="7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{C23D04F3-53A3-4C1B-B477-DD79303A8668}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{83A996C9-763F-4AC3-86A3-C6E8AD37B2FF}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{9ADAC223-F402-4AC5-A18B-411AA088B7A2}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{E1E69ED0-BBFF-4E97-A746-D36F1BD1B8BE}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{52DFC453-134B-494A-815D-87CD2BB5B867}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{64DC823F-4AC2-4D98-8DD0-8AE702ABFE17}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{E1B4675F-A3C9-4457-9966-B7B1A980BE2C}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{EF589AF7-298B-4972-A82F-C114FFBEB977}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{E0692622-53D0-4F9C-9265-2255A9BC923A}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{D663067A-CAC5-4031-A76B-9159ED12F59C}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{6D0BDE8C-B28A-41E6-92DE-32F95DF2195E}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{9C1BD111-1C60-4435-994C-63C26E6C1D6F}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{EA7E2126-0E3E-444E-83C7-63239B420210}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{B203933E-7CA4-4B36-87AC-7F12C79FEA40}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{A0D20B73-8EFE-4147-BEC8-3FEE573D6014}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{0FA060D1-C8D0-497C-A85C-6B92A3B3FA76}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{3486EDF9-91FD-4D4F-84AF-D73AB59CA0B4}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{74D55D41-0727-4177-AD85-35613FE1F02C}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{12BEC4D2-765E-42C1-B806-6F522845301B}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{101E3E3E-022C-47B2-8F23-F91DAF640297}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{9A55868E-BA45-46DA-AA62-08E450FF9C09}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{0FD70247-1789-4988-94C2-6E42C5904BCF}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{51493D46-BF64-4B84-A05E-D7FB1005833E}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{7218FC7B-710C-4580-9184-6C6985A5217E}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{6C8034ED-FF7E-4B81-89CA-FC6ED93CCFEA}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{AC341107-19C6-49FC-B1E4-78320A97EB08}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{D317A264-BB30-4D5F-BAA8-C08CBD6429E2}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{D1CB85DD-1132-449E-95FD-77933401DB4A}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{714A17F8-6645-4BA3-9977-EC36F798F4B2}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{DD0B8988-930A-4C7A-8313-432531918093}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{134086DD-47EB-441B-892D-18A9336CBD43}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{26799FD4-CA19-4521-816F-0995BA324C05}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{4A773866-EE79-4F6E-A854-BDD20D5F7987}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{159AE075-C33F-413F-860F-2436176A2B7F}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{34C21096-12BD-4448-AAC0-4FA6BB422D4A}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{BB028EC0-AE73-40F3-BD3F-052189EBD4D2}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{9AFDD71D-B440-4E98-A79B-92D764DE2588}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{F1B21A39-3A82-4FA6-BAB1-C16657C8A321}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{852F995C-D0D8-43AA-BC68-89503F999DAA}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{49A5A823-FD5A-4595-8850-11F95B4FFBA3}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{7AF8A4AC-052B-45ED-A287-9524091EA145}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{AE13B3B7-7443-4065-8B79-CBB4BCADEEA1}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{3CF07747-5C9F-47A6-8E56-6A22904191B6}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{16098A69-63E2-4823-98D7-541DAE5C82E8}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{CC1E98E3-9B34-425F-9CC9-D207CA172567}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{56A256E2-0B17-4291-A242-5ADE7262A629}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{7D83DB9C-3BF9-43D5-BCB9-2ABF429912AF}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{DA00DB8C-B765-4C05-AF98-E3410C4A000E}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{B2AA92E7-D37F-473F-974A-06841D601DF2}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{11552DF2-47EE-42B9-BEA4-E32B1EA3F738}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{A62BD3B5-D731-44E6-B67E-1B49C3D26A06}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{D1BD2292-9ED0-44DC-B97F-1C95D43F1A2D}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{F95D170D-3FDE-42E7-B3F9-6EF278760B2F}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{55D0E677-27F3-4F99-9F1F-7DDFA95144EC}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{420B81CB-0289-44B1-9D91-FB472C89F9AF}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{BF63F3A6-869C-482C-821A-DFDCEE3341CC}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{2C1787DA-5BAB-4336-8E5B-2BB64B6C47EF}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{47FB4797-3FCC-4165-A535-CB810D8F378C}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{1C222948-6C19-4555-B1D8-6849E0576B3D}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{5BEEE62F-5CD2-4A81-9C8C-D0195DF10C7E}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{4BEB034D-072D-4DCA-943D-22BCF479353E}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3D04F3-53A3-4C1B-B477-DD79303A866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3A996C9-763F-4AC3-86A3-C6E8AD37B2F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ADAC223-F402-4AC5-A18B-411AA088B7A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1E69ED0-BBFF-4E97-A746-D36F1BD1B8B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2DFC453-134B-494A-815D-87CD2BB5B86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4DC823F-4AC2-4D98-8DD0-8AE702ABFE1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1B4675F-A3C9-4457-9966-B7B1A980BE2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589AF7-298B-4972-A82F-C114FFBEB97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0692622-53D0-4F9C-9265-2255A9BC923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663067A-CAC5-4031-A76B-9159ED12F59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D0BDE8C-B28A-41E6-92DE-32F95DF2195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C1BD111-1C60-4435-994C-63C26E6C1D6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A7E2126-0E3E-444E-83C7-63239B42021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B203933E-7CA4-4B36-87AC-7F12C79FEA4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0D20B73-8EFE-4147-BEC8-3FEE573D601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0FA060D1-C8D0-497C-A85C-6B92A3B3FA7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86EDF9-91FD-4D4F-84AF-D73AB59CA0B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4D55D41-0727-4177-AD85-35613FE1F02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BEC4D2-765E-42C1-B806-6F522845301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01E3E3E-022C-47B2-8F23-F91DAF64029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A55868E-BA45-46DA-AA62-08E450FF9C0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FD70247-1789-4988-94C2-6E42C5904BC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1493D46-BF64-4B84-A05E-D7FB1005833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218FC7B-710C-4580-9184-6C6985A5217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C8034ED-FF7E-4B81-89CA-FC6ED93CCFE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C341107-19C6-49FC-B1E4-78320A97EB0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317A264-BB30-4D5F-BAA8-C08CBD6429E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1CB85DD-1132-449E-95FD-77933401DB4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14A17F8-6645-4BA3-9977-EC36F798F4B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D0B8988-930A-4C7A-8313-43253191809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4086DD-47EB-441B-892D-18A9336CBD4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6799FD4-CA19-4521-816F-0995BA324C0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A773866-EE79-4F6E-A854-BDD20D5F798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59AE075-C33F-413F-860F-2436176A2B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4C21096-12BD-4448-AAC0-4FA6BB422D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B028EC0-AE73-40F3-BD3F-052189EBD4D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AFDD71D-B440-4E98-A79B-92D764DE258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1B21A39-3A82-4FA6-BAB1-C16657C8A32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52F995C-D0D8-43AA-BC68-89503F999DA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9A5A823-FD5A-4595-8850-11F95B4FFBA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AF8A4AC-052B-45ED-A287-9524091EA14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E13B3B7-7443-4065-8B79-CBB4BCADEEA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CF07747-5C9F-47A6-8E56-6A22904191B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6098A69-63E2-4823-98D7-541DAE5C82E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C1E98E3-9B34-425F-9CC9-D207CA17256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6A256E2-0B17-4291-A242-5ADE7262A62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D83DB9C-3BF9-43D5-BCB9-2ABF429912A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A00DB8C-B765-4C05-AF98-E3410C4A000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2AA92E7-D37F-473F-974A-06841D601DF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1552DF2-47EE-42B9-BEA4-E32B1EA3F73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62BD3B5-D731-44E6-B67E-1B49C3D26A0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1BD2292-9ED0-44DC-B97F-1C95D43F1A2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95D170D-3FDE-42E7-B3F9-6EF278760B2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5D0E677-27F3-4F99-9F1F-7DDFA95144E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20B81CB-0289-44B1-9D91-FB472C89F9A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F63F3A6-869C-482C-821A-DFDCEE3341C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C1787DA-5BAB-4336-8E5B-2BB64B6C47E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7FB4797-3FCC-4165-A535-CB810D8F378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C222948-6C19-4555-B1D8-6849E0576B3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BEEE62F-5CD2-4A81-9C8C-D0195DF10C7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BEB034D-072D-4DCA-943D-22BCF47935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938E-76BA-4586-8F93-05F6C4C9F377}">
  <dimension ref="A1:AR267"/>
  <sheetViews>
    <sheetView rightToLeft="1" topLeftCell="G10" zoomScale="70" zoomScaleNormal="70" workbookViewId="0">
      <selection activeCell="G30" sqref="G30:AF3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74.5546875" style="24" bestFit="1" customWidth="1"/>
    <col min="29" max="29" width="15.77734375" style="31" bestFit="1" customWidth="1"/>
    <col min="30" max="30" width="13.6640625" style="32" bestFit="1" customWidth="1"/>
    <col min="31" max="31" width="27.33203125" style="24" customWidth="1"/>
    <col min="32" max="32" width="28.33203125" style="24" bestFit="1" customWidth="1"/>
    <col min="33" max="33" width="13.5546875" style="24" bestFit="1" customWidth="1"/>
    <col min="34" max="34" width="93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273211826105</v>
      </c>
      <c r="I2" s="9" t="s">
        <v>1818</v>
      </c>
      <c r="J2" s="9"/>
      <c r="K2" s="11" t="str">
        <f t="shared" ref="K2:K65" ca="1" si="0">IF(C2, TODAY(), "" )</f>
        <v/>
      </c>
      <c r="L2" s="12" t="s">
        <v>1852</v>
      </c>
      <c r="M2" s="12" t="s">
        <v>1853</v>
      </c>
      <c r="N2" s="12"/>
      <c r="O2" s="9">
        <v>5511.11</v>
      </c>
      <c r="P2" s="9">
        <v>1</v>
      </c>
      <c r="Q2" s="69" t="str">
        <f>VLOOKUP(O2, '[3]لیست محصولات اردیبهشت ۱۴۰۳'!B:C,2,0)</f>
        <v>هامبلا(رست دمی) | Hambella( Filter Roast)</v>
      </c>
      <c r="R2" s="9" t="s">
        <v>964</v>
      </c>
      <c r="S2" s="12">
        <f>VLOOKUP(O2, '[3]لیست محصولات اردیبهشت ۱۴۰۳'!B:F,5,0)</f>
        <v>150</v>
      </c>
      <c r="T2" s="14">
        <f>VLOOKUP(O2, '[3]لیست محصولات اردیبهشت ۱۴۰۳'!B:G,6,0)</f>
        <v>2800000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2800000</v>
      </c>
      <c r="Y2" s="17"/>
      <c r="Z2" s="14">
        <f t="shared" ref="Z2:Z65" si="4">X2-Y2</f>
        <v>2800000</v>
      </c>
      <c r="AA2" s="18" t="s">
        <v>1515</v>
      </c>
      <c r="AB2" s="13" t="s">
        <v>1854</v>
      </c>
      <c r="AC2" s="19" t="s">
        <v>1855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لاهیجان میدان معلم، آشپزخانه‌ی خط پیتزا  - شقایق شهیدیان 09362432128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49">
        <v>2</v>
      </c>
      <c r="H3" s="161">
        <v>273225273311</v>
      </c>
      <c r="I3" s="149" t="s">
        <v>1818</v>
      </c>
      <c r="J3" s="9"/>
      <c r="K3" s="11" t="str">
        <f t="shared" ca="1" si="0"/>
        <v/>
      </c>
      <c r="L3" s="159" t="s">
        <v>1797</v>
      </c>
      <c r="M3" s="159" t="s">
        <v>1856</v>
      </c>
      <c r="N3" s="159" t="s">
        <v>1857</v>
      </c>
      <c r="O3" s="9">
        <v>3325.2</v>
      </c>
      <c r="P3" s="9">
        <v>1</v>
      </c>
      <c r="Q3" s="13" t="str">
        <f>VLOOKUP(O3, '[3]لیست محصولات اردیبهشت ۱۴۰۳'!B:C,2,0)</f>
        <v>راتناگری | Ratnagiri</v>
      </c>
      <c r="R3" s="9"/>
      <c r="S3" s="12">
        <f>VLOOKUP(O3, '[3]لیست محصولات اردیبهشت ۱۴۰۳'!B:F,5,0)</f>
        <v>750</v>
      </c>
      <c r="T3" s="14">
        <f>VLOOKUP(O3, '[3]لیست محصولات اردیبهشت ۱۴۰۳'!B:G,6,0)</f>
        <v>20700000</v>
      </c>
      <c r="U3" s="15"/>
      <c r="V3" s="16">
        <f t="shared" si="1"/>
        <v>0</v>
      </c>
      <c r="W3" s="12">
        <f t="shared" si="2"/>
        <v>1</v>
      </c>
      <c r="X3" s="14">
        <f t="shared" si="3"/>
        <v>20700000</v>
      </c>
      <c r="Y3" s="17"/>
      <c r="Z3" s="14">
        <f t="shared" si="4"/>
        <v>20700000</v>
      </c>
      <c r="AA3" s="151" t="s">
        <v>249</v>
      </c>
      <c r="AB3" s="153" t="s">
        <v>1858</v>
      </c>
      <c r="AC3" s="155" t="s">
        <v>1859</v>
      </c>
      <c r="AD3" s="157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اصفهان خیابان چهارباغ بالا-متجمع تجاری متروپل-پلاک ۱۰۸ کافه کاراکو - امید آشوری 09037082575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0"/>
      <c r="H4" s="162"/>
      <c r="I4" s="150"/>
      <c r="J4" s="9"/>
      <c r="K4" s="11" t="str">
        <f t="shared" ca="1" si="0"/>
        <v/>
      </c>
      <c r="L4" s="160"/>
      <c r="M4" s="160"/>
      <c r="N4" s="160"/>
      <c r="O4" s="9">
        <v>5522.2</v>
      </c>
      <c r="P4" s="9">
        <v>1</v>
      </c>
      <c r="Q4" s="13" t="str">
        <f>VLOOKUP(O4, '[3]لیست محصولات اردیبهشت ۱۴۰۳'!B:C,2,0)</f>
        <v>تامارا | Tamara</v>
      </c>
      <c r="R4" s="9"/>
      <c r="S4" s="12">
        <f>VLOOKUP(O4, '[3]لیست محصولات اردیبهشت ۱۴۰۳'!B:F,5,0)</f>
        <v>750</v>
      </c>
      <c r="T4" s="14">
        <f>VLOOKUP(O4, '[3]لیست محصولات اردیبهشت ۱۴۰۳'!B:G,6,0)</f>
        <v>12450000</v>
      </c>
      <c r="U4" s="15"/>
      <c r="V4" s="16">
        <f t="shared" si="1"/>
        <v>0</v>
      </c>
      <c r="W4" s="12">
        <f t="shared" si="2"/>
        <v>1</v>
      </c>
      <c r="X4" s="14">
        <f t="shared" si="3"/>
        <v>12450000</v>
      </c>
      <c r="Y4" s="17"/>
      <c r="Z4" s="14">
        <f t="shared" si="4"/>
        <v>12450000</v>
      </c>
      <c r="AA4" s="152"/>
      <c r="AB4" s="154"/>
      <c r="AC4" s="156"/>
      <c r="AD4" s="158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49">
        <v>3</v>
      </c>
      <c r="H5" s="161">
        <v>273225836026</v>
      </c>
      <c r="I5" s="149" t="s">
        <v>1818</v>
      </c>
      <c r="J5" s="9"/>
      <c r="K5" s="11" t="str">
        <f t="shared" ca="1" si="0"/>
        <v/>
      </c>
      <c r="L5" s="159" t="s">
        <v>806</v>
      </c>
      <c r="M5" s="159" t="s">
        <v>859</v>
      </c>
      <c r="N5" s="159"/>
      <c r="O5" s="9">
        <v>3326.1</v>
      </c>
      <c r="P5" s="9">
        <v>1</v>
      </c>
      <c r="Q5" s="13" t="str">
        <f>VLOOKUP(O5, '[3]لیست محصولات اردیبهشت ۱۴۰۳'!B:C,2,0)</f>
        <v>میاگروس | Milagros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3750000</v>
      </c>
      <c r="U5" s="15"/>
      <c r="V5" s="16">
        <f t="shared" si="1"/>
        <v>0</v>
      </c>
      <c r="W5" s="12">
        <f t="shared" si="2"/>
        <v>1</v>
      </c>
      <c r="X5" s="14">
        <f t="shared" si="3"/>
        <v>3750000</v>
      </c>
      <c r="Y5" s="17"/>
      <c r="Z5" s="14">
        <f t="shared" si="4"/>
        <v>3750000</v>
      </c>
      <c r="AA5" s="151" t="s">
        <v>249</v>
      </c>
      <c r="AB5" s="153" t="s">
        <v>1860</v>
      </c>
      <c r="AC5" s="155" t="s">
        <v>1861</v>
      </c>
      <c r="AD5" s="157"/>
      <c r="AE5" s="19"/>
      <c r="AF5" s="21"/>
      <c r="AG5" s="22" t="str">
        <f t="shared" si="5"/>
        <v>TRUE</v>
      </c>
      <c r="AH5" s="23" t="str">
        <f t="shared" si="6"/>
        <v>اصفهان خ بعثت خ ابوریحان خ گل یاس کوچه 4 پ 74 طبقه 4  - محسن خسروی 09379305938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50"/>
      <c r="H6" s="162"/>
      <c r="I6" s="150"/>
      <c r="J6" s="9"/>
      <c r="K6" s="11" t="str">
        <f t="shared" ca="1" si="0"/>
        <v/>
      </c>
      <c r="L6" s="160"/>
      <c r="M6" s="160"/>
      <c r="N6" s="160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si="1"/>
        <v>0</v>
      </c>
      <c r="W6" s="12">
        <f t="shared" si="2"/>
        <v>1</v>
      </c>
      <c r="X6" s="14">
        <f t="shared" si="3"/>
        <v>9900000</v>
      </c>
      <c r="Y6" s="17"/>
      <c r="Z6" s="14">
        <f t="shared" si="4"/>
        <v>9900000</v>
      </c>
      <c r="AA6" s="152"/>
      <c r="AB6" s="154"/>
      <c r="AC6" s="156"/>
      <c r="AD6" s="158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49">
        <v>4</v>
      </c>
      <c r="H7" s="161">
        <v>53565339701</v>
      </c>
      <c r="I7" s="149" t="s">
        <v>1818</v>
      </c>
      <c r="J7" s="9"/>
      <c r="K7" s="11" t="str">
        <f t="shared" ca="1" si="0"/>
        <v/>
      </c>
      <c r="L7" s="159" t="s">
        <v>286</v>
      </c>
      <c r="M7" s="159" t="s">
        <v>1862</v>
      </c>
      <c r="N7" s="159"/>
      <c r="O7" s="9">
        <v>3325.1</v>
      </c>
      <c r="P7" s="9">
        <v>1</v>
      </c>
      <c r="Q7" s="13" t="str">
        <f>VLOOKUP(O7, '[3]لیست محصولات اردیبهشت ۱۴۰۳'!B:C,2,0)</f>
        <v>راتناگری | Ratnagiri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4250000</v>
      </c>
      <c r="U7" s="26"/>
      <c r="V7" s="16">
        <f t="shared" si="1"/>
        <v>0</v>
      </c>
      <c r="W7" s="12">
        <f t="shared" si="2"/>
        <v>1</v>
      </c>
      <c r="X7" s="14">
        <f t="shared" si="3"/>
        <v>4250000</v>
      </c>
      <c r="Y7" s="17"/>
      <c r="Z7" s="14">
        <f t="shared" si="4"/>
        <v>4250000</v>
      </c>
      <c r="AA7" s="151" t="s">
        <v>224</v>
      </c>
      <c r="AB7" s="153" t="s">
        <v>1863</v>
      </c>
      <c r="AC7" s="155" t="s">
        <v>1864</v>
      </c>
      <c r="AD7" s="157"/>
      <c r="AE7" s="19"/>
      <c r="AF7" s="21"/>
      <c r="AG7" s="22" t="str">
        <f t="shared" si="5"/>
        <v>TRUE</v>
      </c>
      <c r="AH7" s="23" t="str">
        <f t="shared" si="6"/>
        <v>قم بلوار عطاران،بلوار مفتح غربی،بین کوچه۱۱و۱۳،ساختمان حکمی(پلاک۱۹۵)،واحد۴  - علیرضا راستی 09056667277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0"/>
      <c r="H8" s="181"/>
      <c r="I8" s="180"/>
      <c r="J8" s="9"/>
      <c r="K8" s="11" t="str">
        <f t="shared" ca="1" si="0"/>
        <v/>
      </c>
      <c r="L8" s="178"/>
      <c r="M8" s="178"/>
      <c r="N8" s="178"/>
      <c r="O8" s="9">
        <v>3326.1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3750000</v>
      </c>
      <c r="U8" s="15"/>
      <c r="V8" s="16">
        <f t="shared" si="1"/>
        <v>0</v>
      </c>
      <c r="W8" s="12">
        <f t="shared" si="2"/>
        <v>1</v>
      </c>
      <c r="X8" s="14">
        <f t="shared" si="3"/>
        <v>3750000</v>
      </c>
      <c r="Y8" s="17"/>
      <c r="Z8" s="14">
        <f t="shared" si="4"/>
        <v>3750000</v>
      </c>
      <c r="AA8" s="177"/>
      <c r="AB8" s="176"/>
      <c r="AC8" s="175"/>
      <c r="AD8" s="174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0"/>
      <c r="H9" s="181"/>
      <c r="I9" s="180"/>
      <c r="J9" s="9"/>
      <c r="K9" s="11" t="str">
        <f t="shared" ca="1" si="0"/>
        <v/>
      </c>
      <c r="L9" s="178"/>
      <c r="M9" s="178"/>
      <c r="N9" s="178"/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/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1"/>
        <v>0</v>
      </c>
      <c r="W9" s="12">
        <f t="shared" si="2"/>
        <v>1</v>
      </c>
      <c r="X9" s="14">
        <f t="shared" si="3"/>
        <v>2600000</v>
      </c>
      <c r="Y9" s="17"/>
      <c r="Z9" s="14">
        <f t="shared" si="4"/>
        <v>2600000</v>
      </c>
      <c r="AA9" s="177"/>
      <c r="AB9" s="176"/>
      <c r="AC9" s="175"/>
      <c r="AD9" s="174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50"/>
      <c r="H10" s="162"/>
      <c r="I10" s="150"/>
      <c r="J10" s="9"/>
      <c r="K10" s="11" t="str">
        <f t="shared" ca="1" si="0"/>
        <v/>
      </c>
      <c r="L10" s="160"/>
      <c r="M10" s="160"/>
      <c r="N10" s="160"/>
      <c r="O10" s="9">
        <v>5511.11</v>
      </c>
      <c r="P10" s="9">
        <v>1</v>
      </c>
      <c r="Q10" s="69" t="str">
        <f>VLOOKUP(O10, '[3]لیست محصولات اردیبهشت ۱۴۰۳'!B:C,2,0)</f>
        <v>هامبلا(رست دمی) | Hambella( Filter Roast)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2800000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2800000</v>
      </c>
      <c r="Y10" s="17"/>
      <c r="Z10" s="14">
        <f t="shared" si="4"/>
        <v>2800000</v>
      </c>
      <c r="AA10" s="152"/>
      <c r="AB10" s="154"/>
      <c r="AC10" s="156"/>
      <c r="AD10" s="158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49">
        <v>5</v>
      </c>
      <c r="H11" s="161">
        <v>273254415481</v>
      </c>
      <c r="I11" s="149" t="s">
        <v>1818</v>
      </c>
      <c r="J11" s="9"/>
      <c r="K11" s="11" t="str">
        <f t="shared" ca="1" si="0"/>
        <v/>
      </c>
      <c r="L11" s="159" t="s">
        <v>217</v>
      </c>
      <c r="M11" s="159" t="s">
        <v>347</v>
      </c>
      <c r="N11" s="159" t="s">
        <v>1031</v>
      </c>
      <c r="O11" s="9">
        <v>3325.1</v>
      </c>
      <c r="P11" s="9">
        <v>1</v>
      </c>
      <c r="Q11" s="13" t="str">
        <f>VLOOKUP(O11, '[3]لیست محصولات اردیبهشت ۱۴۰۳'!B:C,2,0)</f>
        <v>راتناگری | Ratnagiri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4250000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4250000</v>
      </c>
      <c r="Y11" s="17"/>
      <c r="Z11" s="14">
        <f t="shared" si="4"/>
        <v>4250000</v>
      </c>
      <c r="AA11" s="151" t="s">
        <v>78</v>
      </c>
      <c r="AB11" s="153" t="s">
        <v>376</v>
      </c>
      <c r="AC11" s="155" t="s">
        <v>348</v>
      </c>
      <c r="AD11" s="157"/>
      <c r="AE11" s="19"/>
      <c r="AF11" s="21"/>
      <c r="AG11" s="22" t="str">
        <f t="shared" si="5"/>
        <v>TRUE</v>
      </c>
      <c r="AH11" s="23" t="str">
        <f t="shared" si="6"/>
        <v>تهران تهرانپارس فلکه اول بلوار برادران قانع جنب بوستان آب ایوارلانژ - امیرحسین تاجیک 09391942344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0"/>
      <c r="H12" s="181"/>
      <c r="I12" s="180"/>
      <c r="J12" s="9"/>
      <c r="K12" s="11" t="str">
        <f t="shared" ca="1" si="0"/>
        <v/>
      </c>
      <c r="L12" s="178"/>
      <c r="M12" s="178"/>
      <c r="N12" s="178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77"/>
      <c r="AB12" s="176"/>
      <c r="AC12" s="175"/>
      <c r="AD12" s="17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0"/>
      <c r="H13" s="181"/>
      <c r="I13" s="180"/>
      <c r="J13" s="9"/>
      <c r="K13" s="11" t="str">
        <f t="shared" ca="1" si="0"/>
        <v/>
      </c>
      <c r="L13" s="178"/>
      <c r="M13" s="178"/>
      <c r="N13" s="178"/>
      <c r="O13" s="9">
        <v>5501.3</v>
      </c>
      <c r="P13" s="9">
        <v>4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4000</v>
      </c>
      <c r="T13" s="14">
        <f>VLOOKUP(O13, '[3]لیست محصولات اردیبهشت ۱۴۰۳'!B:G,6,0)</f>
        <v>51200000</v>
      </c>
      <c r="U13" s="26"/>
      <c r="V13" s="16">
        <f t="shared" si="1"/>
        <v>0</v>
      </c>
      <c r="W13" s="12">
        <f t="shared" si="2"/>
        <v>4</v>
      </c>
      <c r="X13" s="14">
        <f t="shared" si="3"/>
        <v>204800000</v>
      </c>
      <c r="Y13" s="17"/>
      <c r="Z13" s="14">
        <f t="shared" si="4"/>
        <v>204800000</v>
      </c>
      <c r="AA13" s="177"/>
      <c r="AB13" s="176"/>
      <c r="AC13" s="175"/>
      <c r="AD13" s="174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50"/>
      <c r="H14" s="162"/>
      <c r="I14" s="150"/>
      <c r="J14" s="9"/>
      <c r="K14" s="11" t="str">
        <f t="shared" ca="1" si="0"/>
        <v/>
      </c>
      <c r="L14" s="160"/>
      <c r="M14" s="160"/>
      <c r="N14" s="160"/>
      <c r="O14" s="9">
        <v>5518.3</v>
      </c>
      <c r="P14" s="9">
        <v>2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4000</v>
      </c>
      <c r="T14" s="14">
        <f>VLOOKUP(O14, '[3]لیست محصولات اردیبهشت ۱۴۰۳'!B:G,6,0)</f>
        <v>51600000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103200000</v>
      </c>
      <c r="Y14" s="17"/>
      <c r="Z14" s="14">
        <f t="shared" si="4"/>
        <v>103200000</v>
      </c>
      <c r="AA14" s="152"/>
      <c r="AB14" s="154"/>
      <c r="AC14" s="156"/>
      <c r="AD14" s="158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6</v>
      </c>
      <c r="H15" s="10">
        <v>273262048957</v>
      </c>
      <c r="I15" s="9" t="s">
        <v>1865</v>
      </c>
      <c r="J15" s="9"/>
      <c r="K15" s="11" t="str">
        <f t="shared" ca="1" si="0"/>
        <v/>
      </c>
      <c r="L15" s="12" t="s">
        <v>472</v>
      </c>
      <c r="M15" s="12" t="s">
        <v>697</v>
      </c>
      <c r="N15" s="12"/>
      <c r="O15" s="9">
        <v>5522.1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2600000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2600000</v>
      </c>
      <c r="Y15" s="17"/>
      <c r="Z15" s="14">
        <f t="shared" si="4"/>
        <v>2600000</v>
      </c>
      <c r="AA15" s="18" t="s">
        <v>322</v>
      </c>
      <c r="AB15" s="13" t="s">
        <v>1469</v>
      </c>
      <c r="AC15" s="19" t="s">
        <v>699</v>
      </c>
      <c r="AD15" s="20"/>
      <c r="AE15" s="19"/>
      <c r="AF15" s="21"/>
      <c r="AG15" s="22" t="str">
        <f t="shared" si="5"/>
        <v>TRUE</v>
      </c>
      <c r="AH15" s="23" t="str">
        <f t="shared" si="6"/>
        <v>مشهد کوی المهدی کوشش ۴۸ پلاک ۳۲ ساختمان بهار واحد ۳  - حسن جاهدی 09158729448</v>
      </c>
    </row>
    <row r="16" spans="1:34" ht="22.35" customHeight="1">
      <c r="A16" s="7"/>
      <c r="B16" s="7"/>
      <c r="C16" s="7"/>
      <c r="D16" s="7"/>
      <c r="E16" s="7"/>
      <c r="F16" s="8"/>
      <c r="G16" s="9">
        <v>7</v>
      </c>
      <c r="H16" s="10">
        <v>273270620860</v>
      </c>
      <c r="I16" s="9" t="s">
        <v>1865</v>
      </c>
      <c r="J16" s="9"/>
      <c r="K16" s="11" t="str">
        <f t="shared" ca="1" si="0"/>
        <v/>
      </c>
      <c r="L16" s="12" t="s">
        <v>1866</v>
      </c>
      <c r="M16" s="12" t="s">
        <v>809</v>
      </c>
      <c r="N16" s="12"/>
      <c r="O16" s="9">
        <v>5518.2</v>
      </c>
      <c r="P16" s="9">
        <v>1</v>
      </c>
      <c r="Q16" s="13" t="str">
        <f>VLOOKUP(O16, '[3]لیست محصولات اردیبهشت ۱۴۰۳'!B:C,2,0)</f>
        <v>هوآنکایو | Peru Huancayo</v>
      </c>
      <c r="R16" s="9"/>
      <c r="S16" s="12">
        <f>VLOOKUP(O16, '[3]لیست محصولات اردیبهشت ۱۴۰۳'!B:F,5,0)</f>
        <v>750</v>
      </c>
      <c r="T16" s="14">
        <f>VLOOKUP(O16, '[3]لیست محصولات اردیبهشت ۱۴۰۳'!B:G,6,0)</f>
        <v>10000000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10000000</v>
      </c>
      <c r="Y16" s="17"/>
      <c r="Z16" s="14">
        <f t="shared" si="4"/>
        <v>10000000</v>
      </c>
      <c r="AA16" s="18" t="s">
        <v>249</v>
      </c>
      <c r="AB16" s="13" t="s">
        <v>1867</v>
      </c>
      <c r="AC16" s="19" t="s">
        <v>1868</v>
      </c>
      <c r="AD16" s="20"/>
      <c r="AE16" s="19"/>
      <c r="AF16" s="21"/>
      <c r="AG16" s="22" t="str">
        <f t="shared" si="5"/>
        <v>TRUE</v>
      </c>
      <c r="AH16" s="23" t="str">
        <f t="shared" si="6"/>
        <v>اصفهان خیابان مطهری روبروی بیمارستان شهیدبهشتی پلاک ۲۸۱  - مهشاد امینی 09133707585</v>
      </c>
    </row>
    <row r="17" spans="1:34" ht="22.35" customHeight="1">
      <c r="A17" s="7"/>
      <c r="B17" s="7"/>
      <c r="C17" s="7"/>
      <c r="D17" s="7"/>
      <c r="E17" s="7"/>
      <c r="F17" s="8"/>
      <c r="G17" s="66">
        <v>8</v>
      </c>
      <c r="H17" s="67"/>
      <c r="I17" s="66" t="s">
        <v>1865</v>
      </c>
      <c r="J17" s="9"/>
      <c r="K17" s="11" t="str">
        <f t="shared" ca="1" si="0"/>
        <v/>
      </c>
      <c r="L17" s="12" t="s">
        <v>546</v>
      </c>
      <c r="M17" s="12" t="s">
        <v>547</v>
      </c>
      <c r="N17" s="12" t="s">
        <v>548</v>
      </c>
      <c r="O17" s="9">
        <v>5501.3</v>
      </c>
      <c r="P17" s="9">
        <v>2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4000</v>
      </c>
      <c r="T17" s="14">
        <f>VLOOKUP(O17, '[3]لیست محصولات اردیبهشت ۱۴۰۳'!B:G,6,0)</f>
        <v>51200000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102400000</v>
      </c>
      <c r="Y17" s="17"/>
      <c r="Z17" s="14">
        <f t="shared" si="4"/>
        <v>102400000</v>
      </c>
      <c r="AA17" s="18" t="s">
        <v>78</v>
      </c>
      <c r="AB17" s="13" t="s">
        <v>70</v>
      </c>
      <c r="AC17" s="19" t="s">
        <v>549</v>
      </c>
      <c r="AD17" s="20"/>
      <c r="AE17" s="19"/>
      <c r="AF17" s="21"/>
      <c r="AG17" s="22" t="str">
        <f t="shared" si="5"/>
        <v>TRUE</v>
      </c>
      <c r="AH17" s="23" t="str">
        <f t="shared" si="6"/>
        <v>تهران - کافه آرمه - اردوان یوسفی 09124047817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273288126580</v>
      </c>
      <c r="I18" s="9" t="s">
        <v>1865</v>
      </c>
      <c r="J18" s="9"/>
      <c r="K18" s="11" t="str">
        <f t="shared" ca="1" si="0"/>
        <v/>
      </c>
      <c r="L18" s="12" t="s">
        <v>559</v>
      </c>
      <c r="M18" s="12" t="s">
        <v>817</v>
      </c>
      <c r="N18" s="12"/>
      <c r="O18" s="9">
        <v>5511.1</v>
      </c>
      <c r="P18" s="9">
        <v>1</v>
      </c>
      <c r="Q18" s="13" t="str">
        <f>VLOOKUP(O18, '[3]لیست محصولات اردیبهشت ۱۴۰۳'!B:C,2,0)</f>
        <v>هامبلا | Hambella</v>
      </c>
      <c r="R18" s="9" t="s">
        <v>931</v>
      </c>
      <c r="S18" s="12">
        <f>VLOOKUP(O18, '[3]لیست محصولات اردیبهشت ۱۴۰۳'!B:F,5,0)</f>
        <v>150</v>
      </c>
      <c r="T18" s="14">
        <f>VLOOKUP(O18, '[3]لیست محصولات اردیبهشت ۱۴۰۳'!B:G,6,0)</f>
        <v>2800000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2800000</v>
      </c>
      <c r="Y18" s="17"/>
      <c r="Z18" s="14">
        <f t="shared" si="4"/>
        <v>2800000</v>
      </c>
      <c r="AA18" s="18" t="s">
        <v>78</v>
      </c>
      <c r="AB18" s="13" t="s">
        <v>1873</v>
      </c>
      <c r="AC18" s="19" t="s">
        <v>1874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رودهن - خیابان امام خمینی خیابان مدرس لاله دهم پلاک ۳  - پریسا محمدی 09125400652</v>
      </c>
    </row>
    <row r="19" spans="1:34" ht="22.35" customHeight="1">
      <c r="A19" s="7"/>
      <c r="B19" s="7"/>
      <c r="C19" s="7"/>
      <c r="D19" s="7"/>
      <c r="E19" s="7"/>
      <c r="F19" s="8"/>
      <c r="G19" s="149">
        <v>10</v>
      </c>
      <c r="H19" s="161">
        <v>273300993479</v>
      </c>
      <c r="I19" s="149" t="s">
        <v>1865</v>
      </c>
      <c r="J19" s="9"/>
      <c r="K19" s="11" t="str">
        <f t="shared" ca="1" si="0"/>
        <v/>
      </c>
      <c r="L19" s="159" t="s">
        <v>802</v>
      </c>
      <c r="M19" s="159" t="s">
        <v>1875</v>
      </c>
      <c r="N19" s="159"/>
      <c r="O19" s="9">
        <v>3326.2</v>
      </c>
      <c r="P19" s="9">
        <v>1</v>
      </c>
      <c r="Q19" s="13" t="str">
        <f>VLOOKUP(O19, '[3]لیست محصولات اردیبهشت ۱۴۰۳'!B:C,2,0)</f>
        <v>میاگروس | Milagros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18150000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18150000</v>
      </c>
      <c r="Y19" s="17"/>
      <c r="Z19" s="14">
        <f t="shared" si="4"/>
        <v>18150000</v>
      </c>
      <c r="AA19" s="151" t="s">
        <v>249</v>
      </c>
      <c r="AB19" s="153" t="s">
        <v>1876</v>
      </c>
      <c r="AC19" s="155" t="s">
        <v>1877</v>
      </c>
      <c r="AD19" s="157"/>
      <c r="AE19" s="19"/>
      <c r="AF19" s="21"/>
      <c r="AG19" s="22" t="str">
        <f t="shared" si="5"/>
        <v>TRUE</v>
      </c>
      <c r="AH19" s="23" t="str">
        <f t="shared" si="6"/>
        <v>اصفهان خ استانداری خ حکیم کوچه٧ هتل سنتى اصفهان  - امیرعلی سیدحسینی 09133508028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0"/>
      <c r="H20" s="181"/>
      <c r="I20" s="180"/>
      <c r="J20" s="9"/>
      <c r="K20" s="11" t="str">
        <f t="shared" ca="1" si="0"/>
        <v/>
      </c>
      <c r="L20" s="178"/>
      <c r="M20" s="178"/>
      <c r="N20" s="178"/>
      <c r="O20" s="9">
        <v>1125.0999999999999</v>
      </c>
      <c r="P20" s="9">
        <v>1</v>
      </c>
      <c r="Q20" s="13" t="str">
        <f>VLOOKUP(O20, '[3]لیست محصولات اردیبهشت ۱۴۰۳'!B:C,2,0)</f>
        <v>بنجامین دیانوس | Benjamin De Dianous</v>
      </c>
      <c r="R20" s="9"/>
      <c r="S20" s="12">
        <f>VLOOKUP(O20, '[3]لیست محصولات اردیبهشت ۱۴۰۳'!B:F,5,0)</f>
        <v>80</v>
      </c>
      <c r="T20" s="14">
        <f>VLOOKUP(O20, '[3]لیست محصولات اردیبهشت ۱۴۰۳'!B:G,6,0)</f>
        <v>11000000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11000000</v>
      </c>
      <c r="Y20" s="17"/>
      <c r="Z20" s="14">
        <f t="shared" si="4"/>
        <v>11000000</v>
      </c>
      <c r="AA20" s="177"/>
      <c r="AB20" s="176"/>
      <c r="AC20" s="175"/>
      <c r="AD20" s="17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50"/>
      <c r="H21" s="162"/>
      <c r="I21" s="150"/>
      <c r="J21" s="9"/>
      <c r="K21" s="11" t="str">
        <f t="shared" ca="1" si="0"/>
        <v/>
      </c>
      <c r="L21" s="160"/>
      <c r="M21" s="160"/>
      <c r="N21" s="160"/>
      <c r="O21" s="9">
        <v>5501.2</v>
      </c>
      <c r="P21" s="9">
        <v>1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9900000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9900000</v>
      </c>
      <c r="Y21" s="17"/>
      <c r="Z21" s="14">
        <f t="shared" si="4"/>
        <v>9900000</v>
      </c>
      <c r="AA21" s="152"/>
      <c r="AB21" s="154"/>
      <c r="AC21" s="156"/>
      <c r="AD21" s="15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47">
        <v>11</v>
      </c>
      <c r="H22" s="247"/>
      <c r="I22" s="247" t="s">
        <v>1865</v>
      </c>
      <c r="J22" s="9"/>
      <c r="K22" s="11" t="str">
        <f t="shared" ca="1" si="0"/>
        <v/>
      </c>
      <c r="L22" s="159" t="s">
        <v>397</v>
      </c>
      <c r="M22" s="159" t="s">
        <v>842</v>
      </c>
      <c r="N22" s="159" t="s">
        <v>843</v>
      </c>
      <c r="O22" s="9">
        <v>5501.3</v>
      </c>
      <c r="P22" s="9">
        <v>4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1"/>
        <v>0</v>
      </c>
      <c r="W22" s="12">
        <f t="shared" si="2"/>
        <v>4</v>
      </c>
      <c r="X22" s="14">
        <f t="shared" si="3"/>
        <v>204800000</v>
      </c>
      <c r="Y22" s="17"/>
      <c r="Z22" s="14">
        <f t="shared" si="4"/>
        <v>204800000</v>
      </c>
      <c r="AA22" s="151" t="s">
        <v>78</v>
      </c>
      <c r="AB22" s="153" t="s">
        <v>1878</v>
      </c>
      <c r="AC22" s="155" t="s">
        <v>846</v>
      </c>
      <c r="AD22" s="157"/>
      <c r="AE22" s="184" t="s">
        <v>1882</v>
      </c>
      <c r="AF22" s="21"/>
      <c r="AG22" s="22" t="str">
        <f t="shared" si="5"/>
        <v>TRUE</v>
      </c>
      <c r="AH22" s="23" t="str">
        <f t="shared" si="6"/>
        <v>تهران ميرداماد - نفت شمالي - كوچه هفتم - نبش كوچه - پلاك 77 - واحد 1 بن کافی - حامد تاج 09123279184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47"/>
      <c r="H23" s="247"/>
      <c r="I23" s="247"/>
      <c r="J23" s="9"/>
      <c r="K23" s="11" t="str">
        <f t="shared" ca="1" si="0"/>
        <v/>
      </c>
      <c r="L23" s="178"/>
      <c r="M23" s="178"/>
      <c r="N23" s="178"/>
      <c r="O23" s="9">
        <v>5511.3</v>
      </c>
      <c r="P23" s="9">
        <v>2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69600000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139200000</v>
      </c>
      <c r="Y23" s="17"/>
      <c r="Z23" s="14">
        <f t="shared" si="4"/>
        <v>139200000</v>
      </c>
      <c r="AA23" s="177"/>
      <c r="AB23" s="176"/>
      <c r="AC23" s="175"/>
      <c r="AD23" s="174"/>
      <c r="AE23" s="185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47"/>
      <c r="H24" s="247"/>
      <c r="I24" s="247"/>
      <c r="J24" s="9"/>
      <c r="K24" s="11" t="str">
        <f t="shared" ca="1" si="0"/>
        <v/>
      </c>
      <c r="L24" s="178"/>
      <c r="M24" s="178"/>
      <c r="N24" s="178"/>
      <c r="O24" s="9">
        <v>5522.2</v>
      </c>
      <c r="P24" s="9">
        <v>2</v>
      </c>
      <c r="Q24" s="13" t="str">
        <f>VLOOKUP(O24, '[3]لیست محصولات اردیبهشت ۱۴۰۳'!B:C,2,0)</f>
        <v>تامارا | Tamara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12450000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24900000</v>
      </c>
      <c r="Y24" s="17"/>
      <c r="Z24" s="14">
        <f t="shared" si="4"/>
        <v>24900000</v>
      </c>
      <c r="AA24" s="177"/>
      <c r="AB24" s="176"/>
      <c r="AC24" s="175"/>
      <c r="AD24" s="174"/>
      <c r="AE24" s="185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47"/>
      <c r="H25" s="247"/>
      <c r="I25" s="247"/>
      <c r="J25" s="9"/>
      <c r="K25" s="11" t="str">
        <f t="shared" ca="1" si="0"/>
        <v/>
      </c>
      <c r="L25" s="160"/>
      <c r="M25" s="160"/>
      <c r="N25" s="160"/>
      <c r="O25" s="9">
        <v>3326.2</v>
      </c>
      <c r="P25" s="9">
        <v>3</v>
      </c>
      <c r="Q25" s="13" t="str">
        <f>VLOOKUP(O25, '[3]لیست محصولات اردیبهشت ۱۴۰۳'!B:C,2,0)</f>
        <v>میاگروس | Milagros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18150000</v>
      </c>
      <c r="U25" s="15"/>
      <c r="V25" s="16">
        <f t="shared" si="1"/>
        <v>0</v>
      </c>
      <c r="W25" s="12">
        <f t="shared" si="2"/>
        <v>3</v>
      </c>
      <c r="X25" s="14">
        <f t="shared" si="3"/>
        <v>54450000</v>
      </c>
      <c r="Y25" s="17"/>
      <c r="Z25" s="14">
        <f t="shared" si="4"/>
        <v>54450000</v>
      </c>
      <c r="AA25" s="152"/>
      <c r="AB25" s="154"/>
      <c r="AC25" s="156"/>
      <c r="AD25" s="158"/>
      <c r="AE25" s="186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49">
        <v>12</v>
      </c>
      <c r="H26" s="161">
        <v>273382206578</v>
      </c>
      <c r="I26" s="149" t="s">
        <v>1579</v>
      </c>
      <c r="J26" s="9"/>
      <c r="K26" s="11" t="str">
        <f t="shared" ca="1" si="0"/>
        <v/>
      </c>
      <c r="L26" s="159" t="s">
        <v>1086</v>
      </c>
      <c r="M26" s="159" t="s">
        <v>1912</v>
      </c>
      <c r="N26" s="159" t="s">
        <v>1911</v>
      </c>
      <c r="O26" s="9">
        <v>5518.3</v>
      </c>
      <c r="P26" s="9">
        <v>3</v>
      </c>
      <c r="Q26" s="13" t="str">
        <f>VLOOKUP(O26, '[3]لیست محصولات اردیبهشت ۱۴۰۳'!B:C,2,0)</f>
        <v>هوآنکایو | Peru Huancayo</v>
      </c>
      <c r="R26" s="9"/>
      <c r="S26" s="12">
        <f>VLOOKUP(O26, '[3]لیست محصولات اردیبهشت ۱۴۰۳'!B:F,5,0)</f>
        <v>4000</v>
      </c>
      <c r="T26" s="14">
        <f>VLOOKUP(O26, '[3]لیست محصولات اردیبهشت ۱۴۰۳'!B:G,6,0)</f>
        <v>51600000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154800000</v>
      </c>
      <c r="Y26" s="17"/>
      <c r="Z26" s="14">
        <f t="shared" si="4"/>
        <v>154800000</v>
      </c>
      <c r="AA26" s="151" t="s">
        <v>305</v>
      </c>
      <c r="AB26" s="153" t="s">
        <v>1913</v>
      </c>
      <c r="AC26" s="155" t="s">
        <v>1914</v>
      </c>
      <c r="AD26" s="20"/>
      <c r="AE26" s="19"/>
      <c r="AF26" s="248" t="s">
        <v>1915</v>
      </c>
      <c r="AG26" s="22" t="str">
        <f t="shared" si="5"/>
        <v>TRUE</v>
      </c>
      <c r="AH26" s="23" t="str">
        <f t="shared" si="6"/>
        <v>بوشهر بلوار خلیج فارس پایین تر از شورای شهر قدیم نبش کوچه نسیم 10 کافه حمو - پارسا بارونی 09177721382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80"/>
      <c r="H27" s="181"/>
      <c r="I27" s="180"/>
      <c r="J27" s="9"/>
      <c r="K27" s="11" t="str">
        <f t="shared" ca="1" si="0"/>
        <v/>
      </c>
      <c r="L27" s="178"/>
      <c r="M27" s="178"/>
      <c r="N27" s="178"/>
      <c r="O27" s="9">
        <v>5522.2</v>
      </c>
      <c r="P27" s="9">
        <v>1</v>
      </c>
      <c r="Q27" s="13" t="str">
        <f>VLOOKUP(O27, '[3]لیست محصولات اردیبهشت ۱۴۰۳'!B:C,2,0)</f>
        <v>تامارا | Tamara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12450000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12450000</v>
      </c>
      <c r="Y27" s="17"/>
      <c r="Z27" s="14">
        <f t="shared" si="4"/>
        <v>12450000</v>
      </c>
      <c r="AA27" s="177"/>
      <c r="AB27" s="176"/>
      <c r="AC27" s="175"/>
      <c r="AD27" s="20"/>
      <c r="AE27" s="19"/>
      <c r="AF27" s="249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80"/>
      <c r="H28" s="181"/>
      <c r="I28" s="180"/>
      <c r="J28" s="9"/>
      <c r="K28" s="11" t="str">
        <f t="shared" ca="1" si="0"/>
        <v/>
      </c>
      <c r="L28" s="178"/>
      <c r="M28" s="178"/>
      <c r="N28" s="178"/>
      <c r="O28" s="9">
        <v>3326.2</v>
      </c>
      <c r="P28" s="9">
        <v>1</v>
      </c>
      <c r="Q28" s="13" t="str">
        <f>VLOOKUP(O28, '[3]لیست محصولات اردیبهشت ۱۴۰۳'!B:C,2,0)</f>
        <v>میاگروس | Milagros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18150000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18150000</v>
      </c>
      <c r="Y28" s="17"/>
      <c r="Z28" s="14">
        <f t="shared" si="4"/>
        <v>18150000</v>
      </c>
      <c r="AA28" s="177"/>
      <c r="AB28" s="176"/>
      <c r="AC28" s="175"/>
      <c r="AD28" s="20"/>
      <c r="AE28" s="19"/>
      <c r="AF28" s="249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0"/>
      <c r="H29" s="162"/>
      <c r="I29" s="150"/>
      <c r="J29" s="9"/>
      <c r="K29" s="11" t="str">
        <f t="shared" ca="1" si="0"/>
        <v/>
      </c>
      <c r="L29" s="160"/>
      <c r="M29" s="160"/>
      <c r="N29" s="160"/>
      <c r="O29" s="9">
        <v>3325.2</v>
      </c>
      <c r="P29" s="9">
        <v>1</v>
      </c>
      <c r="Q29" s="13" t="str">
        <f>VLOOKUP(O29, '[3]لیست محصولات اردیبهشت ۱۴۰۳'!B:C,2,0)</f>
        <v>راتناگری | Ratnagiri</v>
      </c>
      <c r="R29" s="9"/>
      <c r="S29" s="12">
        <f>VLOOKUP(O29, '[3]لیست محصولات اردیبهشت ۱۴۰۳'!B:F,5,0)</f>
        <v>750</v>
      </c>
      <c r="T29" s="14">
        <f>VLOOKUP(O29, '[3]لیست محصولات اردیبهشت ۱۴۰۳'!B:G,6,0)</f>
        <v>20700000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20700000</v>
      </c>
      <c r="Y29" s="17"/>
      <c r="Z29" s="14">
        <f t="shared" si="4"/>
        <v>20700000</v>
      </c>
      <c r="AA29" s="152"/>
      <c r="AB29" s="154"/>
      <c r="AC29" s="156"/>
      <c r="AD29" s="20"/>
      <c r="AE29" s="19"/>
      <c r="AF29" s="250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49">
        <v>6</v>
      </c>
      <c r="H30" s="161">
        <v>273327235274</v>
      </c>
      <c r="I30" s="149" t="s">
        <v>1865</v>
      </c>
      <c r="J30" s="9"/>
      <c r="K30" s="11" t="str">
        <f t="shared" ca="1" si="0"/>
        <v/>
      </c>
      <c r="L30" s="159" t="s">
        <v>723</v>
      </c>
      <c r="M30" s="159" t="s">
        <v>1888</v>
      </c>
      <c r="N30" s="159" t="s">
        <v>1891</v>
      </c>
      <c r="O30" s="9">
        <v>5522.1</v>
      </c>
      <c r="P30" s="9">
        <v>1</v>
      </c>
      <c r="Q30" s="13" t="str">
        <f>VLOOKUP(O30, '[3]لیست محصولات اردیبهشت ۱۴۰۳'!B:C,2,0)</f>
        <v>تامارا | Tamara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2600000</v>
      </c>
      <c r="Y30" s="17"/>
      <c r="Z30" s="14">
        <f t="shared" si="4"/>
        <v>2600000</v>
      </c>
      <c r="AA30" s="151" t="s">
        <v>78</v>
      </c>
      <c r="AB30" s="153" t="s">
        <v>1889</v>
      </c>
      <c r="AC30" s="155" t="s">
        <v>1890</v>
      </c>
      <c r="AD30" s="157" t="s">
        <v>104</v>
      </c>
      <c r="AE30" s="19"/>
      <c r="AF30" s="21"/>
      <c r="AG30" s="22" t="str">
        <f t="shared" si="5"/>
        <v>TRUE</v>
      </c>
      <c r="AH30" s="23" t="str">
        <f t="shared" si="6"/>
        <v>تهران ميدان صنعت. مركز خريد ليدوما. طبقه B1. كافه پارسه کافه پارسه - عرفان ابراهیمی 09101146124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0"/>
      <c r="H31" s="162"/>
      <c r="I31" s="150"/>
      <c r="J31" s="9"/>
      <c r="K31" s="11" t="str">
        <f t="shared" ca="1" si="0"/>
        <v/>
      </c>
      <c r="L31" s="160"/>
      <c r="M31" s="160"/>
      <c r="N31" s="160"/>
      <c r="O31" s="9">
        <v>5518.1</v>
      </c>
      <c r="P31" s="9">
        <v>1</v>
      </c>
      <c r="Q31" s="13" t="str">
        <f>VLOOKUP(O31, '[3]لیست محصولات اردیبهشت ۱۴۰۳'!B:C,2,0)</f>
        <v>هوآنکایو | Peru Huancayo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2100000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2100000</v>
      </c>
      <c r="Y31" s="17"/>
      <c r="Z31" s="14">
        <f t="shared" si="4"/>
        <v>2100000</v>
      </c>
      <c r="AA31" s="152"/>
      <c r="AB31" s="154"/>
      <c r="AC31" s="156"/>
      <c r="AD31" s="158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'[3]لیست محصولات اردیبهشت ۱۴۰۳'!B:C,2,0)</f>
        <v>#N/A</v>
      </c>
      <c r="R32" s="9"/>
      <c r="S32" s="12" t="e">
        <f>VLOOKUP(O32, '[3]لیست محصولات اردیبهشت ۱۴۰۳'!B:F,5,0)</f>
        <v>#N/A</v>
      </c>
      <c r="T32" s="14" t="e">
        <f>VLOOKUP(O32, '[3]لیست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'[3]لیست محصولات اردیبهشت ۱۴۰۳'!B:C,2,0)</f>
        <v>#N/A</v>
      </c>
      <c r="R33" s="9"/>
      <c r="S33" s="12" t="e">
        <f>VLOOKUP(O33, '[3]لیست محصولات اردیبهشت ۱۴۰۳'!B:F,5,0)</f>
        <v>#N/A</v>
      </c>
      <c r="T33" s="14" t="e">
        <f>VLOOKUP(O33, '[3]لیست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'[3]لیست محصولات اردیبهشت ۱۴۰۳'!B:C,2,0)</f>
        <v>#N/A</v>
      </c>
      <c r="R34" s="9"/>
      <c r="S34" s="12" t="e">
        <f>VLOOKUP(O34, '[3]لیست محصولات اردیبهشت ۱۴۰۳'!B:F,5,0)</f>
        <v>#N/A</v>
      </c>
      <c r="T34" s="14" t="e">
        <f>VLOOKUP(O34, '[3]لیست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'[3]لیست محصولات اردیبهشت ۱۴۰۳'!B:C,2,0)</f>
        <v>#N/A</v>
      </c>
      <c r="R35" s="9"/>
      <c r="S35" s="12" t="e">
        <f>VLOOKUP(O35, '[3]لیست محصولات اردیبهشت ۱۴۰۳'!B:F,5,0)</f>
        <v>#N/A</v>
      </c>
      <c r="T35" s="14" t="e">
        <f>VLOOKUP(O35, '[3]لیست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'[3]لیست محصولات اردیبهشت ۱۴۰۳'!B:C,2,0)</f>
        <v>#N/A</v>
      </c>
      <c r="R36" s="9"/>
      <c r="S36" s="12" t="e">
        <f>VLOOKUP(O36, '[3]لیست محصولات اردیبهشت ۱۴۰۳'!B:F,5,0)</f>
        <v>#N/A</v>
      </c>
      <c r="T36" s="14" t="e">
        <f>VLOOKUP(O36, '[3]لیست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10</v>
      </c>
      <c r="AI242" s="56">
        <f t="shared" si="19"/>
        <v>0</v>
      </c>
      <c r="AJ242" s="57">
        <f t="shared" si="27"/>
        <v>10</v>
      </c>
      <c r="AK242" s="58">
        <f t="shared" ref="AK242:AK267" si="28">AH242*AG242/1000</f>
        <v>40</v>
      </c>
      <c r="AL242" s="59">
        <f>AO242+AQ242-[2]Sheet1!$AH243</f>
        <v>0</v>
      </c>
      <c r="AM242" s="59">
        <f t="shared" si="25"/>
        <v>-10</v>
      </c>
      <c r="AN242" s="58">
        <f t="shared" si="21"/>
        <v>0</v>
      </c>
      <c r="AO242" s="59"/>
      <c r="AP242" s="58">
        <f t="shared" si="22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5</v>
      </c>
      <c r="AI261" s="56">
        <f t="shared" si="19"/>
        <v>0</v>
      </c>
      <c r="AJ261" s="57">
        <f t="shared" si="27"/>
        <v>5</v>
      </c>
      <c r="AK261" s="58">
        <f t="shared" si="28"/>
        <v>20</v>
      </c>
      <c r="AL261" s="59">
        <f>AO261+AQ261-[2]Sheet1!$AH262</f>
        <v>0</v>
      </c>
      <c r="AM261" s="59">
        <f t="shared" si="25"/>
        <v>-5</v>
      </c>
      <c r="AN261" s="58">
        <f t="shared" si="21"/>
        <v>0</v>
      </c>
      <c r="AO261" s="59"/>
      <c r="AP261" s="58">
        <f t="shared" si="22"/>
        <v>-20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5 W32:W200" name="باقیمانده_5_1"/>
    <protectedRange algorithmName="SHA-512" hashValue="f5WsBkExWTs/LKakVBbNBXjGjwaAPcOxHhJFt4MnEAAY0TgGUtLBwc6BQDnps5THm9Gccqda3SWXIrg2Z9o+GA==" saltValue="9EXh0tvvNrwpkDbSuYJ+Uw==" spinCount="100000" sqref="V2:V25 V32:V200" name="تعداد ارسال شده_4_1"/>
    <protectedRange algorithmName="SHA-512" hashValue="jjrV5Hy6JwvVqOO7tKoZVoRg7rpBcjqvT96GSIFiDncBaImziwFUF2JC6d0rT0SfgZv+eJ/5g2VdqSB7bdW0mg==" saltValue="0Igh3j97EZBwjtfDd8U1wg==" spinCount="100000" sqref="W26:W29" name="باقیمانده_5_1_1"/>
    <protectedRange algorithmName="SHA-512" hashValue="f5WsBkExWTs/LKakVBbNBXjGjwaAPcOxHhJFt4MnEAAY0TgGUtLBwc6BQDnps5THm9Gccqda3SWXIrg2Z9o+GA==" saltValue="9EXh0tvvNrwpkDbSuYJ+Uw==" spinCount="100000" sqref="V26:V29" name="تعداد ارسال شده_4_1_1"/>
    <protectedRange algorithmName="SHA-512" hashValue="jjrV5Hy6JwvVqOO7tKoZVoRg7rpBcjqvT96GSIFiDncBaImziwFUF2JC6d0rT0SfgZv+eJ/5g2VdqSB7bdW0mg==" saltValue="0Igh3j97EZBwjtfDd8U1wg==" spinCount="100000" sqref="W30:W31" name="باقیمانده_5_1_2"/>
    <protectedRange algorithmName="SHA-512" hashValue="f5WsBkExWTs/LKakVBbNBXjGjwaAPcOxHhJFt4MnEAAY0TgGUtLBwc6BQDnps5THm9Gccqda3SWXIrg2Z9o+GA==" saltValue="9EXh0tvvNrwpkDbSuYJ+Uw==" spinCount="100000" sqref="V30:V31" name="تعداد ارسال شده_4_1_2"/>
  </protectedRanges>
  <mergeCells count="85">
    <mergeCell ref="N30:N31"/>
    <mergeCell ref="AA30:AA31"/>
    <mergeCell ref="AB30:AB31"/>
    <mergeCell ref="AC30:AC31"/>
    <mergeCell ref="AD30:AD31"/>
    <mergeCell ref="G30:G31"/>
    <mergeCell ref="H30:H31"/>
    <mergeCell ref="I30:I31"/>
    <mergeCell ref="L30:L31"/>
    <mergeCell ref="M30:M31"/>
    <mergeCell ref="N26:N29"/>
    <mergeCell ref="AA26:AA29"/>
    <mergeCell ref="AB26:AB29"/>
    <mergeCell ref="AC26:AC29"/>
    <mergeCell ref="AF26:AF29"/>
    <mergeCell ref="G26:G29"/>
    <mergeCell ref="H26:H29"/>
    <mergeCell ref="I26:I29"/>
    <mergeCell ref="L26:L29"/>
    <mergeCell ref="M26:M29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  <mergeCell ref="AD3:AD4"/>
    <mergeCell ref="AC3:AC4"/>
    <mergeCell ref="AB3:AB4"/>
    <mergeCell ref="AA3:AA4"/>
    <mergeCell ref="N5:N6"/>
    <mergeCell ref="AD5:AD6"/>
    <mergeCell ref="AC5:AC6"/>
    <mergeCell ref="AB5:AB6"/>
    <mergeCell ref="AA5:AA6"/>
    <mergeCell ref="M5:M6"/>
    <mergeCell ref="L5:L6"/>
    <mergeCell ref="I5:I6"/>
    <mergeCell ref="H5:H6"/>
    <mergeCell ref="G5:G6"/>
    <mergeCell ref="G7:G10"/>
    <mergeCell ref="H7:H10"/>
    <mergeCell ref="I7:I10"/>
    <mergeCell ref="L7:L10"/>
    <mergeCell ref="M7:M10"/>
    <mergeCell ref="N7:N10"/>
    <mergeCell ref="AD7:AD10"/>
    <mergeCell ref="AC7:AC10"/>
    <mergeCell ref="AB7:AB10"/>
    <mergeCell ref="AA7:AA10"/>
    <mergeCell ref="G11:G14"/>
    <mergeCell ref="AD11:AD14"/>
    <mergeCell ref="AC11:AC14"/>
    <mergeCell ref="AB11:AB14"/>
    <mergeCell ref="AA11:AA14"/>
    <mergeCell ref="N11:N14"/>
    <mergeCell ref="M11:M14"/>
    <mergeCell ref="L11:L14"/>
    <mergeCell ref="I11:I14"/>
    <mergeCell ref="H11:H14"/>
    <mergeCell ref="G19:G21"/>
    <mergeCell ref="AD19:AD21"/>
    <mergeCell ref="AC19:AC21"/>
    <mergeCell ref="AB19:AB21"/>
    <mergeCell ref="AA19:AA21"/>
    <mergeCell ref="N19:N21"/>
    <mergeCell ref="M19:M21"/>
    <mergeCell ref="L19:L21"/>
    <mergeCell ref="I19:I21"/>
    <mergeCell ref="H19:H21"/>
    <mergeCell ref="G22:G25"/>
    <mergeCell ref="H22:H25"/>
    <mergeCell ref="I22:I25"/>
    <mergeCell ref="L22:L25"/>
    <mergeCell ref="M22:M25"/>
    <mergeCell ref="AE22:AE25"/>
    <mergeCell ref="N22:N25"/>
    <mergeCell ref="AD22:AD25"/>
    <mergeCell ref="AC22:AC25"/>
    <mergeCell ref="AB22:AB25"/>
    <mergeCell ref="AA22:AA25"/>
  </mergeCells>
  <conditionalFormatting sqref="G26:I26 K26:AF26 AD27:AE29 J4:J29 O27:Z29 K27:K29">
    <cfRule type="expression" dxfId="70" priority="9">
      <formula>$C4</formula>
    </cfRule>
  </conditionalFormatting>
  <conditionalFormatting sqref="G26:I26">
    <cfRule type="expression" dxfId="69" priority="8">
      <formula>$A26</formula>
    </cfRule>
  </conditionalFormatting>
  <conditionalFormatting sqref="G2:J3 AA2:AF3 AA5:AF5 AA7:AF7 G11:I11 AA11:AF11 G15:I19 AA15:AF19 G22 AA22:AF22 G32:AF200 K2:Z2 Q3:Z25 K3:P3 AE4:AF4 K4:K10 O4:P10 H5 AE6:AF6 H7 AE8:AF10 K11:P11 K12:K14 O12:P14 AE12:AF14 K15:P19 K20:K21 O20:P21 AE20:AF21 K22:P22 K23:K25 O23:P25 AF23:AF25">
    <cfRule type="expression" dxfId="68" priority="74">
      <formula>$C2</formula>
    </cfRule>
  </conditionalFormatting>
  <conditionalFormatting sqref="G2:J3 AD2:AD3 Z2:Z25 AD5 AD7 G11:I11 AD11 G15:I19 AD15:AD19 G22 AD22 G32:J200 Z32:Z200 AD32:AD200">
    <cfRule type="expression" dxfId="67" priority="75">
      <formula>$E2</formula>
    </cfRule>
  </conditionalFormatting>
  <conditionalFormatting sqref="G2:J3 AD2:AD3 AD5 AD7 G11:I11 AD11 G15:I19 AD15:AD19 G22 AD22 G32:J200 AD32:AD200">
    <cfRule type="expression" dxfId="66" priority="73">
      <formula>$A2</formula>
    </cfRule>
  </conditionalFormatting>
  <conditionalFormatting sqref="J4:J29 G26:I26 Z26:Z29 AD26:AD29">
    <cfRule type="expression" dxfId="65" priority="10">
      <formula>$E4</formula>
    </cfRule>
  </conditionalFormatting>
  <conditionalFormatting sqref="Q30:AF30 J30:K31 Q31:Z31 H30 O30:P31 AE31:AF31">
    <cfRule type="expression" dxfId="64" priority="4">
      <formula>$C30</formula>
    </cfRule>
  </conditionalFormatting>
  <conditionalFormatting sqref="W2:W200">
    <cfRule type="expression" dxfId="63" priority="1">
      <formula>$AG2</formula>
    </cfRule>
  </conditionalFormatting>
  <conditionalFormatting sqref="Z2:Z200 J4:J31">
    <cfRule type="expression" dxfId="62" priority="2">
      <formula>$A2</formula>
    </cfRule>
  </conditionalFormatting>
  <conditionalFormatting sqref="AD26:AD30">
    <cfRule type="expression" dxfId="61" priority="3">
      <formula>$A26</formula>
    </cfRule>
  </conditionalFormatting>
  <conditionalFormatting sqref="AD30 J30:J31 Z30:Z31">
    <cfRule type="expression" dxfId="60" priority="5">
      <formula>$E30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{7D388F0B-6F54-408B-A8B9-4BF4BC90F179}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{6B146893-0AE1-41EF-B3CC-868605C29256}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{CA692167-0F26-4659-B6AB-0052E769F15D}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{ED8E2C27-64F8-4AEA-9762-A5D099A6A194}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{9BD3142C-FEE0-45EC-95FB-C534E439DCD1}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{0730C508-988A-421A-ABEB-7AE864972920}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{41EADB96-EF8D-4CA9-BEAE-4F9309E6FCAA}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{79615B28-85CD-4F71-B6D4-1028CBDCED6E}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{DB63F0C9-7146-4981-90DE-B3CF3A1CFE81}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{A9DC5A9E-021F-4273-9F8B-528EC1502FBE}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{0536E767-867A-4B72-8DFA-F4F2974B2F7A}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{C64694E3-2A39-4DE5-914E-858840F52200}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{3871AE0E-F9E1-49C9-B410-2C23D6F98465}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{6AD54944-375C-42B9-94BC-2D5A3BA201BA}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{6562FB41-3C6A-443F-B12D-344943CA1C7D}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{7A5C250F-886F-4646-AA63-B895614111E6}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{ED15366B-5C84-4287-9F0E-8E36F34E409E}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{3E411BFA-7D8A-4125-8AA7-E219006284D2}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{5891FED0-95F8-4CE4-8200-AFA8BAFE0BA8}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{705AF19F-AF71-4604-A29D-B74DFCBA39F0}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{3C667C5D-818A-4937-9D59-FD6F31836B7A}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{F67E3281-6C76-4D23-8DE1-44BEAF125CDC}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{9A2CA8D7-F2A2-43C9-91EF-493742D807D4}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{C54CA638-C695-4B5B-8734-387911505E5C}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{54BC1E39-0058-4B56-B12F-3FFDC5EB2958}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{1547A5B2-DF46-49C7-8228-FB1FA28F258D}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{071EDC98-A29C-4436-A3B7-A643DFDB8143}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{A55D6F0E-549B-43B7-A421-DFB75219D6DD}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{A537425A-454B-4DE1-B7E1-CD03F8E822C7}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{0A93ADC2-E286-4EEA-AF83-DF0218B77128}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{A55C148B-8C39-4384-AC26-F907BA567AD2}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{BD7D6977-A60B-4371-9BB5-10A6D4B03C97}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{52B5BD93-865F-4C05-A912-91DB4FB0C22A}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{E2024F88-66E1-4733-965B-34D1C1B3D1BB}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{C15D7FD1-C61A-4FA0-A9B2-D1FD2D5B4F65}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{963B0F4D-DAC7-4FD1-8D14-A4CA417B71CA}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{98062F4B-0C8D-4880-8BAF-8788C0949449}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{7702B009-54B8-43D4-A843-E615FDB01594}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{6937345E-AC5E-45CE-8CA4-79D298C47B8C}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{2E3CB1E6-A306-4724-B744-D5C71E4EB552}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{D48938FE-9651-4F36-AEF9-C4582ECECD5B}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{75E1B0FE-F629-436E-B68C-5F77DE434F5F}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{A562CBDD-F592-4146-BDD8-C33326F7952B}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{E46F3DD6-06DA-4D8C-9A8C-7F7394C32F46}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{F1C0544C-CCC3-45E2-AB80-83403D162BD9}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{6F623DD6-92EA-4B87-82BC-D2D3190D7B5A}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{5BE1EB55-38A1-4F7D-AC1F-65C86E0D1FA4}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{CB129146-D5BE-4213-A6EF-CBA1B8987853}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{47B5A92F-2EF9-442C-9D1C-BF0C6AB6792E}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{6AC50CFA-CC9D-43E0-A39E-E9634E6171C9}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{E2BA3530-820A-4E66-B927-A439D4E46B36}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{6E395FBB-A5E4-4202-9023-DA55E5883B4A}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{1428C773-9E88-4BB3-893E-273C71DC9842}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{961D1051-C6A2-400B-9857-0DCD5306E3DC}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{DAFC8D39-5848-491B-8258-FA5CE879E00E}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{66A0AC80-F728-4C10-807D-27CA4D0D9C93}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{F94CF152-268E-469A-8BD2-20702DCB4A1B}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{36E1AD65-880F-4CE6-A3DE-8AE03130EC03}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{83EA6B60-D09C-411C-A409-4B210A3C864D}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{40EA9ED5-1D97-4226-9B6A-4333AD1709A5}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{BC648FEB-1472-44F5-A233-EE693028E7C9}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388F0B-6F54-408B-A8B9-4BF4BC90F17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6B146893-0AE1-41EF-B3CC-868605C2925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A692167-0F26-4659-B6AB-0052E769F15D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D8E2C27-64F8-4AEA-9762-A5D099A6A19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BD3142C-FEE0-45EC-95FB-C534E439DCD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730C508-988A-421A-ABEB-7AE86497292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1EADB96-EF8D-4CA9-BEAE-4F9309E6FCA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9615B28-85CD-4F71-B6D4-1028CBDCED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63F0C9-7146-4981-90DE-B3CF3A1CFE8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9DC5A9E-021F-4273-9F8B-528EC1502FB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536E767-867A-4B72-8DFA-F4F2974B2F7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64694E3-2A39-4DE5-914E-858840F5220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871AE0E-F9E1-49C9-B410-2C23D6F9846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D54944-375C-42B9-94BC-2D5A3BA201B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562FB41-3C6A-443F-B12D-344943CA1C7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A5C250F-886F-4646-AA63-B895614111E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D15366B-5C84-4287-9F0E-8E36F34E409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E411BFA-7D8A-4125-8AA7-E219006284D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891FED0-95F8-4CE4-8200-AFA8BAFE0BA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05AF19F-AF71-4604-A29D-B74DFCBA39F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C667C5D-818A-4937-9D59-FD6F31836B7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67E3281-6C76-4D23-8DE1-44BEAF125CD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A2CA8D7-F2A2-43C9-91EF-493742D807D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54CA638-C695-4B5B-8734-387911505E5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4BC1E39-0058-4B56-B12F-3FFDC5EB295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547A5B2-DF46-49C7-8228-FB1FA28F258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71EDC98-A29C-4436-A3B7-A643DFDB814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55D6F0E-549B-43B7-A421-DFB75219D6D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537425A-454B-4DE1-B7E1-CD03F8E822C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A93ADC2-E286-4EEA-AF83-DF0218B7712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55C148B-8C39-4384-AC26-F907BA567AD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BD7D6977-A60B-4371-9BB5-10A6D4B03C9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2B5BD93-865F-4C05-A912-91DB4FB0C22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2024F88-66E1-4733-965B-34D1C1B3D1B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15D7FD1-C61A-4FA0-A9B2-D1FD2D5B4F6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63B0F4D-DAC7-4FD1-8D14-A4CA417B71C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8062F4B-0C8D-4880-8BAF-8788C094944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702B009-54B8-43D4-A843-E615FDB0159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937345E-AC5E-45CE-8CA4-79D298C47B8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E3CB1E6-A306-4724-B744-D5C71E4EB55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48938FE-9651-4F36-AEF9-C4582ECECD5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5E1B0FE-F629-436E-B68C-5F77DE434F5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562CBDD-F592-4146-BDD8-C33326F7952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46F3DD6-06DA-4D8C-9A8C-7F7394C32F4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F1C0544C-CCC3-45E2-AB80-83403D162BD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F623DD6-92EA-4B87-82BC-D2D3190D7B5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BE1EB55-38A1-4F7D-AC1F-65C86E0D1FA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B129146-D5BE-4213-A6EF-CBA1B898785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7B5A92F-2EF9-442C-9D1C-BF0C6AB6792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AC50CFA-CC9D-43E0-A39E-E9634E6171C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2BA3530-820A-4E66-B927-A439D4E46B3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E395FBB-A5E4-4202-9023-DA55E5883B4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428C773-9E88-4BB3-893E-273C71DC984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961D1051-C6A2-400B-9857-0DCD5306E3D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AFC8D39-5848-491B-8258-FA5CE879E00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66A0AC80-F728-4C10-807D-27CA4D0D9C9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94CF152-268E-469A-8BD2-20702DCB4A1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E1AD65-880F-4CE6-A3DE-8AE03130EC0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3EA6B60-D09C-411C-A409-4B210A3C864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0EA9ED5-1D97-4226-9B6A-4333AD1709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C648FEB-1472-44F5-A233-EE693028E7C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D03A4-6C4E-40FF-9AFB-C0313FBD990D}">
  <dimension ref="A1:AR267"/>
  <sheetViews>
    <sheetView rightToLeft="1" topLeftCell="I35" zoomScale="70" zoomScaleNormal="70" workbookViewId="0">
      <selection activeCell="AC52" sqref="AC52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88671875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78.33203125" style="24" bestFit="1" customWidth="1"/>
    <col min="29" max="29" width="20" style="31" bestFit="1" customWidth="1"/>
    <col min="30" max="30" width="13.6640625" style="32" bestFit="1" customWidth="1"/>
    <col min="31" max="31" width="44.886718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 t="s">
        <v>1601</v>
      </c>
      <c r="I2" s="167" t="s">
        <v>1579</v>
      </c>
      <c r="J2" s="9"/>
      <c r="K2" s="11" t="str">
        <f t="shared" ref="K2:K5" ca="1" si="0">IF(C2, TODAY(), "" )</f>
        <v/>
      </c>
      <c r="L2" s="159"/>
      <c r="M2" s="159" t="s">
        <v>76</v>
      </c>
      <c r="N2" s="159" t="s">
        <v>80</v>
      </c>
      <c r="O2" s="9">
        <v>5501.3</v>
      </c>
      <c r="P2" s="9">
        <v>5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5" si="1">IF(C2, P2, U2 )</f>
        <v>0</v>
      </c>
      <c r="W2" s="12">
        <f t="shared" ref="W2:W5" si="2">P2-V2</f>
        <v>5</v>
      </c>
      <c r="X2" s="14">
        <f t="shared" ref="X2:X5" si="3">P2*T2</f>
        <v>256000000</v>
      </c>
      <c r="Y2" s="17"/>
      <c r="Z2" s="14">
        <f t="shared" ref="Z2:Z5" si="4">X2-Y2</f>
        <v>256000000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5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5</v>
      </c>
      <c r="X3" s="14">
        <f t="shared" si="3"/>
        <v>348000000</v>
      </c>
      <c r="Y3" s="17"/>
      <c r="Z3" s="14">
        <f t="shared" si="4"/>
        <v>348000000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 t="s">
        <v>1380</v>
      </c>
      <c r="I4" s="66" t="s">
        <v>1699</v>
      </c>
      <c r="J4" s="9"/>
      <c r="K4" s="11" t="str">
        <f t="shared" ca="1" si="0"/>
        <v/>
      </c>
      <c r="L4" s="12"/>
      <c r="M4" s="12" t="s">
        <v>76</v>
      </c>
      <c r="N4" s="12" t="s">
        <v>1754</v>
      </c>
      <c r="O4" s="9">
        <v>5501.3</v>
      </c>
      <c r="P4" s="9">
        <v>5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5</v>
      </c>
      <c r="X4" s="14">
        <f t="shared" si="3"/>
        <v>256000000</v>
      </c>
      <c r="Y4" s="17"/>
      <c r="Z4" s="14">
        <f t="shared" si="4"/>
        <v>256000000</v>
      </c>
      <c r="AA4" s="18" t="s">
        <v>78</v>
      </c>
      <c r="AB4" s="13" t="s">
        <v>70</v>
      </c>
      <c r="AC4" s="19" t="s">
        <v>79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روسترا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273303397482</v>
      </c>
      <c r="I5" s="9" t="s">
        <v>1865</v>
      </c>
      <c r="J5" s="9"/>
      <c r="K5" s="11" t="str">
        <f t="shared" ca="1" si="0"/>
        <v/>
      </c>
      <c r="L5" s="12" t="s">
        <v>512</v>
      </c>
      <c r="M5" s="12" t="s">
        <v>1879</v>
      </c>
      <c r="N5" s="12"/>
      <c r="O5" s="9">
        <v>5501.1</v>
      </c>
      <c r="P5" s="9">
        <v>1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2100000</v>
      </c>
      <c r="U5" s="15"/>
      <c r="V5" s="16">
        <f t="shared" si="1"/>
        <v>0</v>
      </c>
      <c r="W5" s="12">
        <f t="shared" si="2"/>
        <v>1</v>
      </c>
      <c r="X5" s="14">
        <f t="shared" si="3"/>
        <v>2100000</v>
      </c>
      <c r="Y5" s="17"/>
      <c r="Z5" s="14">
        <f t="shared" si="4"/>
        <v>2100000</v>
      </c>
      <c r="AA5" s="18" t="s">
        <v>78</v>
      </c>
      <c r="AB5" s="13" t="s">
        <v>1880</v>
      </c>
      <c r="AC5" s="19" t="s">
        <v>1881</v>
      </c>
      <c r="AD5" s="20" t="s">
        <v>104</v>
      </c>
      <c r="AE5" s="19"/>
      <c r="AF5" s="21"/>
      <c r="AG5" s="22" t="str">
        <f t="shared" si="5"/>
        <v>TRUE</v>
      </c>
      <c r="AH5" s="23" t="str">
        <f t="shared" si="6"/>
        <v>تهران سعادت آباد-علامه جنوبی-کوچه24شرقی-پلاک24-واحد53  - سیاوش لطیفی 09021376166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273319126072</v>
      </c>
      <c r="I6" s="25" t="s">
        <v>1865</v>
      </c>
      <c r="J6" s="9"/>
      <c r="K6" s="11" t="str">
        <f t="shared" ref="K6:K65" ca="1" si="7">IF(C6, TODAY(), "" )</f>
        <v/>
      </c>
      <c r="L6" s="12" t="s">
        <v>343</v>
      </c>
      <c r="M6" s="12" t="s">
        <v>1883</v>
      </c>
      <c r="N6" s="12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 t="s">
        <v>1884</v>
      </c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ref="V6:V65" si="8">IF(C6, P6, U6 )</f>
        <v>0</v>
      </c>
      <c r="W6" s="12">
        <f t="shared" ref="W6:W65" si="9">P6-V6</f>
        <v>1</v>
      </c>
      <c r="X6" s="14">
        <f t="shared" ref="X6:X65" si="10">P6*T6</f>
        <v>9900000</v>
      </c>
      <c r="Y6" s="17"/>
      <c r="Z6" s="14">
        <f t="shared" ref="Z6:Z65" si="11">X6-Y6</f>
        <v>9900000</v>
      </c>
      <c r="AA6" s="18" t="s">
        <v>78</v>
      </c>
      <c r="AB6" s="13" t="s">
        <v>1885</v>
      </c>
      <c r="AC6" s="19" t="s">
        <v>1886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شیخ بهایی جنوبی - خیابان ایران‌شناسی - خیابان ۱۱ - کوچه ۱۱/۲ - پلاک ۱۰ - واحد ۳  - امیر فاتحی 09126013114</v>
      </c>
    </row>
    <row r="7" spans="1:34" ht="36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273322526313</v>
      </c>
      <c r="I7" s="9" t="s">
        <v>1865</v>
      </c>
      <c r="J7" s="9"/>
      <c r="K7" s="11" t="str">
        <f t="shared" ca="1" si="7"/>
        <v/>
      </c>
      <c r="L7" s="12" t="s">
        <v>142</v>
      </c>
      <c r="M7" s="12" t="s">
        <v>143</v>
      </c>
      <c r="N7" s="12" t="s">
        <v>144</v>
      </c>
      <c r="O7" s="9">
        <v>5518.2</v>
      </c>
      <c r="P7" s="9">
        <v>3</v>
      </c>
      <c r="Q7" s="13" t="str">
        <f>VLOOKUP(O7, '[3]لیست محصولات اردیبهشت ۱۴۰۳'!B:C,2,0)</f>
        <v>هوآنکایو | Peru Huancayo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10000000</v>
      </c>
      <c r="U7" s="26"/>
      <c r="V7" s="16">
        <f t="shared" si="8"/>
        <v>0</v>
      </c>
      <c r="W7" s="12">
        <f t="shared" si="9"/>
        <v>3</v>
      </c>
      <c r="X7" s="14">
        <f t="shared" si="10"/>
        <v>30000000</v>
      </c>
      <c r="Y7" s="17"/>
      <c r="Z7" s="14">
        <f t="shared" si="11"/>
        <v>30000000</v>
      </c>
      <c r="AA7" s="18" t="s">
        <v>78</v>
      </c>
      <c r="AB7" s="13" t="s">
        <v>145</v>
      </c>
      <c r="AC7" s="125" t="s">
        <v>1887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 xml:space="preserve">تهران بلوارفردوس بین وفا اذر و رامین پلاک ۲۹۲ مورالانژ - ایلیا حقیقی 09001378119
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/>
      <c r="H8" s="161"/>
      <c r="I8" s="149"/>
      <c r="J8" s="9"/>
      <c r="K8" s="11"/>
      <c r="L8" s="159"/>
      <c r="M8" s="159"/>
      <c r="N8" s="159"/>
      <c r="O8" s="9"/>
      <c r="P8" s="9"/>
      <c r="Q8" s="13"/>
      <c r="R8" s="9"/>
      <c r="S8" s="12"/>
      <c r="T8" s="14"/>
      <c r="U8" s="15"/>
      <c r="V8" s="16"/>
      <c r="W8" s="12"/>
      <c r="X8" s="14"/>
      <c r="Y8" s="17"/>
      <c r="Z8" s="14"/>
      <c r="AA8" s="151"/>
      <c r="AB8" s="153"/>
      <c r="AC8" s="155"/>
      <c r="AD8" s="157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0"/>
      <c r="H9" s="162"/>
      <c r="I9" s="150"/>
      <c r="J9" s="9"/>
      <c r="K9" s="11"/>
      <c r="L9" s="160"/>
      <c r="M9" s="160"/>
      <c r="N9" s="160"/>
      <c r="O9" s="9"/>
      <c r="P9" s="9"/>
      <c r="Q9" s="13"/>
      <c r="R9" s="9"/>
      <c r="S9" s="12"/>
      <c r="T9" s="14"/>
      <c r="U9" s="15"/>
      <c r="V9" s="16"/>
      <c r="W9" s="12"/>
      <c r="X9" s="14"/>
      <c r="Y9" s="17"/>
      <c r="Z9" s="14"/>
      <c r="AA9" s="152"/>
      <c r="AB9" s="154"/>
      <c r="AC9" s="156"/>
      <c r="AD9" s="158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273351007124</v>
      </c>
      <c r="I10" s="25" t="s">
        <v>1865</v>
      </c>
      <c r="J10" s="9"/>
      <c r="K10" s="11" t="str">
        <f t="shared" ca="1" si="7"/>
        <v/>
      </c>
      <c r="L10" s="27" t="s">
        <v>894</v>
      </c>
      <c r="M10" s="27" t="s">
        <v>1671</v>
      </c>
      <c r="N10" s="12"/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2600000</v>
      </c>
      <c r="Y10" s="17"/>
      <c r="Z10" s="14">
        <f t="shared" si="11"/>
        <v>2600000</v>
      </c>
      <c r="AA10" s="18" t="s">
        <v>386</v>
      </c>
      <c r="AB10" s="13" t="s">
        <v>1892</v>
      </c>
      <c r="AC10" s="19" t="s">
        <v>1893</v>
      </c>
      <c r="AD10" s="20"/>
      <c r="AE10" s="19"/>
      <c r="AF10" s="21"/>
      <c r="AG10" s="22" t="str">
        <f t="shared" si="5"/>
        <v>TRUE</v>
      </c>
      <c r="AH10" s="23" t="str">
        <f t="shared" si="6"/>
        <v>خراسان رضوی مشهد-مطهری شمالی62-پلاک80-واحد2  - حمید کامرانی 09157774370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273352908874</v>
      </c>
      <c r="I11" s="9" t="s">
        <v>1865</v>
      </c>
      <c r="J11" s="9"/>
      <c r="K11" s="11" t="str">
        <f t="shared" ca="1" si="7"/>
        <v/>
      </c>
      <c r="L11" s="12" t="s">
        <v>1894</v>
      </c>
      <c r="M11" s="12" t="s">
        <v>1895</v>
      </c>
      <c r="N11" s="12"/>
      <c r="O11" s="9">
        <v>5511.1</v>
      </c>
      <c r="P11" s="9">
        <v>1</v>
      </c>
      <c r="Q11" s="13" t="str">
        <f>VLOOKUP(O11, '[3]لیست محصولات اردیبهشت ۱۴۰۳'!B:C,2,0)</f>
        <v>هامبلا | Hambella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2800000</v>
      </c>
      <c r="Y11" s="17"/>
      <c r="Z11" s="14">
        <f t="shared" si="11"/>
        <v>2800000</v>
      </c>
      <c r="AA11" s="18" t="s">
        <v>399</v>
      </c>
      <c r="AB11" s="13" t="s">
        <v>1896</v>
      </c>
      <c r="AC11" s="19" t="s">
        <v>1897</v>
      </c>
      <c r="AD11" s="20"/>
      <c r="AE11" s="19"/>
      <c r="AF11" s="21"/>
      <c r="AG11" s="22" t="str">
        <f t="shared" si="5"/>
        <v>TRUE</v>
      </c>
      <c r="AH11" s="23" t="str">
        <f t="shared" si="6"/>
        <v>خوزستان اهواز،کوی پلیس، خیابان خرم، کوچه مهر، پلاک ۶۶، ساختمان شهریار، طبقه ۴، واحد ۷  - شهناز سلطانی 09190263148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49">
        <v>9</v>
      </c>
      <c r="H12" s="161">
        <v>273357984922</v>
      </c>
      <c r="I12" s="149" t="s">
        <v>1865</v>
      </c>
      <c r="J12" s="9"/>
      <c r="K12" s="11" t="str">
        <f t="shared" ca="1" si="7"/>
        <v/>
      </c>
      <c r="L12" s="159" t="s">
        <v>1898</v>
      </c>
      <c r="M12" s="159" t="s">
        <v>1899</v>
      </c>
      <c r="N12" s="159"/>
      <c r="O12" s="9">
        <v>5518.2</v>
      </c>
      <c r="P12" s="9">
        <v>1</v>
      </c>
      <c r="Q12" s="13" t="str">
        <f>VLOOKUP(O12, '[3]لیست محصولات اردیبهشت ۱۴۰۳'!B:C,2,0)</f>
        <v>هوآنکایو | Peru Huancayo</v>
      </c>
      <c r="R12" s="9" t="s">
        <v>404</v>
      </c>
      <c r="S12" s="12">
        <f>VLOOKUP(O12, '[3]لیست محصولات اردیبهشت ۱۴۰۳'!B:F,5,0)</f>
        <v>750</v>
      </c>
      <c r="T12" s="14">
        <f>VLOOKUP(O12, '[3]لیست محصولات اردیبهشت ۱۴۰۳'!B:G,6,0)</f>
        <v>10000000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10000000</v>
      </c>
      <c r="Y12" s="17"/>
      <c r="Z12" s="14">
        <f t="shared" si="11"/>
        <v>10000000</v>
      </c>
      <c r="AA12" s="151" t="s">
        <v>78</v>
      </c>
      <c r="AB12" s="153" t="s">
        <v>1900</v>
      </c>
      <c r="AC12" s="155" t="s">
        <v>1901</v>
      </c>
      <c r="AD12" s="157" t="s">
        <v>104</v>
      </c>
      <c r="AE12" s="19"/>
      <c r="AF12" s="21"/>
      <c r="AG12" s="22" t="str">
        <f t="shared" si="5"/>
        <v>TRUE</v>
      </c>
      <c r="AH12" s="23" t="str">
        <f t="shared" si="6"/>
        <v>تهران میدان شیخ بهایی سئول پلاک ۱۹ بانک مشترک ایران و ونزوئلا  - آرزو قلی‌زاد 09387342781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0"/>
      <c r="H13" s="162"/>
      <c r="I13" s="150"/>
      <c r="J13" s="9"/>
      <c r="K13" s="11" t="str">
        <f t="shared" ca="1" si="7"/>
        <v/>
      </c>
      <c r="L13" s="160"/>
      <c r="M13" s="160"/>
      <c r="N13" s="160"/>
      <c r="O13" s="9">
        <v>5501.1</v>
      </c>
      <c r="P13" s="9">
        <v>1</v>
      </c>
      <c r="Q13" s="13" t="str">
        <f>VLOOKUP(O13, '[3]لیست محصولات اردیبهشت ۱۴۰۳'!B:C,2,0)</f>
        <v>ورتکس | Vortex</v>
      </c>
      <c r="R13" s="9" t="s">
        <v>404</v>
      </c>
      <c r="S13" s="12">
        <f>VLOOKUP(O13, '[3]لیست محصولات اردیبهشت ۱۴۰۳'!B:F,5,0)</f>
        <v>150</v>
      </c>
      <c r="T13" s="14">
        <f>VLOOKUP(O13, '[3]لیست محصولات اردیبهشت ۱۴۰۳'!B:G,6,0)</f>
        <v>2100000</v>
      </c>
      <c r="U13" s="26"/>
      <c r="V13" s="16">
        <f t="shared" si="8"/>
        <v>0</v>
      </c>
      <c r="W13" s="12">
        <f t="shared" si="9"/>
        <v>1</v>
      </c>
      <c r="X13" s="14">
        <f t="shared" si="10"/>
        <v>2100000</v>
      </c>
      <c r="Y13" s="17"/>
      <c r="Z13" s="14">
        <f t="shared" si="11"/>
        <v>2100000</v>
      </c>
      <c r="AA13" s="152"/>
      <c r="AB13" s="154"/>
      <c r="AC13" s="156"/>
      <c r="AD13" s="158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10</v>
      </c>
      <c r="H14" s="10">
        <v>273359770925</v>
      </c>
      <c r="I14" s="9" t="s">
        <v>1865</v>
      </c>
      <c r="J14" s="9"/>
      <c r="K14" s="11" t="str">
        <f t="shared" ca="1" si="7"/>
        <v/>
      </c>
      <c r="L14" s="12" t="s">
        <v>673</v>
      </c>
      <c r="M14" s="12" t="s">
        <v>1902</v>
      </c>
      <c r="N14" s="12"/>
      <c r="O14" s="9">
        <v>5501.2</v>
      </c>
      <c r="P14" s="9">
        <v>1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9900000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9900000</v>
      </c>
      <c r="Y14" s="17"/>
      <c r="Z14" s="14">
        <f t="shared" si="11"/>
        <v>9900000</v>
      </c>
      <c r="AA14" s="18" t="s">
        <v>386</v>
      </c>
      <c r="AB14" s="13" t="s">
        <v>1903</v>
      </c>
      <c r="AC14" s="19" t="s">
        <v>1904</v>
      </c>
      <c r="AD14" s="20"/>
      <c r="AE14" s="19"/>
      <c r="AF14" s="21"/>
      <c r="AG14" s="22" t="str">
        <f t="shared" si="5"/>
        <v>TRUE</v>
      </c>
      <c r="AH14" s="23" t="str">
        <f t="shared" si="6"/>
        <v>خراسان رضوی مشهد،خیابان احمدآباد-بابک۶، پلاک۲۱،طبقه۳
9183887919  - فربد مولوی 09154712339</v>
      </c>
    </row>
    <row r="15" spans="1:34" ht="22.35" customHeight="1">
      <c r="A15" s="7"/>
      <c r="B15" s="7"/>
      <c r="C15" s="7"/>
      <c r="D15" s="7"/>
      <c r="E15" s="7"/>
      <c r="F15" s="8"/>
      <c r="G15" s="149">
        <v>11</v>
      </c>
      <c r="H15" s="161">
        <v>273360025138</v>
      </c>
      <c r="I15" s="149" t="s">
        <v>1865</v>
      </c>
      <c r="J15" s="9"/>
      <c r="K15" s="11" t="str">
        <f t="shared" ca="1" si="7"/>
        <v/>
      </c>
      <c r="L15" s="159" t="s">
        <v>554</v>
      </c>
      <c r="M15" s="159" t="s">
        <v>1905</v>
      </c>
      <c r="N15" s="159"/>
      <c r="O15" s="9">
        <v>3326.1</v>
      </c>
      <c r="P15" s="9">
        <v>3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8"/>
        <v>0</v>
      </c>
      <c r="W15" s="12">
        <f t="shared" si="9"/>
        <v>3</v>
      </c>
      <c r="X15" s="14">
        <f t="shared" si="10"/>
        <v>11250000</v>
      </c>
      <c r="Y15" s="17"/>
      <c r="Z15" s="14">
        <f t="shared" si="11"/>
        <v>11250000</v>
      </c>
      <c r="AA15" s="151" t="s">
        <v>258</v>
      </c>
      <c r="AB15" s="153" t="s">
        <v>1906</v>
      </c>
      <c r="AC15" s="155" t="s">
        <v>1907</v>
      </c>
      <c r="AD15" s="20"/>
      <c r="AE15" s="19"/>
      <c r="AF15" s="21"/>
      <c r="AG15" s="22" t="str">
        <f t="shared" si="5"/>
        <v>TRUE</v>
      </c>
      <c r="AH15" s="23" t="str">
        <f t="shared" si="6"/>
        <v>سیستان و بلوچستان زاهدان،خیابان خیام. خیام ۲. لوازم خانگی کوروش  - محمدامین صباغی 09155418386</v>
      </c>
    </row>
    <row r="16" spans="1:34" ht="22.35" customHeight="1">
      <c r="A16" s="7"/>
      <c r="B16" s="7"/>
      <c r="C16" s="7"/>
      <c r="D16" s="7"/>
      <c r="E16" s="7"/>
      <c r="F16" s="8"/>
      <c r="G16" s="180"/>
      <c r="H16" s="181"/>
      <c r="I16" s="180"/>
      <c r="J16" s="9"/>
      <c r="K16" s="11" t="str">
        <f t="shared" ca="1" si="7"/>
        <v/>
      </c>
      <c r="L16" s="178"/>
      <c r="M16" s="178"/>
      <c r="N16" s="178"/>
      <c r="O16" s="9">
        <v>3325.1</v>
      </c>
      <c r="P16" s="9">
        <v>3</v>
      </c>
      <c r="Q16" s="13" t="str">
        <f>VLOOKUP(O16, '[3]لیست محصولات اردیبهشت ۱۴۰۳'!B:C,2,0)</f>
        <v>راتناگری | Ratnagiri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4250000</v>
      </c>
      <c r="U16" s="15"/>
      <c r="V16" s="16">
        <f t="shared" si="8"/>
        <v>0</v>
      </c>
      <c r="W16" s="12">
        <f t="shared" si="9"/>
        <v>3</v>
      </c>
      <c r="X16" s="14">
        <f t="shared" si="10"/>
        <v>12750000</v>
      </c>
      <c r="Y16" s="17"/>
      <c r="Z16" s="14">
        <f t="shared" si="11"/>
        <v>12750000</v>
      </c>
      <c r="AA16" s="177"/>
      <c r="AB16" s="176"/>
      <c r="AC16" s="175"/>
      <c r="AD16" s="2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50"/>
      <c r="H17" s="162"/>
      <c r="I17" s="150"/>
      <c r="J17" s="9"/>
      <c r="K17" s="11" t="str">
        <f t="shared" ca="1" si="7"/>
        <v/>
      </c>
      <c r="L17" s="160"/>
      <c r="M17" s="160"/>
      <c r="N17" s="160"/>
      <c r="O17" s="9">
        <v>5522.2</v>
      </c>
      <c r="P17" s="9">
        <v>1</v>
      </c>
      <c r="Q17" s="13" t="str">
        <f>VLOOKUP(O17, '[3]لیست محصولات اردیبهشت ۱۴۰۳'!B:C,2,0)</f>
        <v>تامارا | Tamara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12450000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12450000</v>
      </c>
      <c r="Y17" s="17"/>
      <c r="Z17" s="14">
        <f t="shared" si="11"/>
        <v>12450000</v>
      </c>
      <c r="AA17" s="152"/>
      <c r="AB17" s="154"/>
      <c r="AC17" s="156"/>
      <c r="AD17" s="2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49">
        <v>12</v>
      </c>
      <c r="H18" s="161">
        <v>273374634646</v>
      </c>
      <c r="I18" s="149" t="s">
        <v>1579</v>
      </c>
      <c r="J18" s="9"/>
      <c r="K18" s="11" t="str">
        <f t="shared" ca="1" si="7"/>
        <v/>
      </c>
      <c r="L18" s="159" t="s">
        <v>139</v>
      </c>
      <c r="M18" s="159" t="s">
        <v>749</v>
      </c>
      <c r="N18" s="159" t="s">
        <v>750</v>
      </c>
      <c r="O18" s="9">
        <v>3326.1</v>
      </c>
      <c r="P18" s="9">
        <v>1</v>
      </c>
      <c r="Q18" s="13" t="str">
        <f>VLOOKUP(O18, '[3]لیست محصولات اردیبهشت ۱۴۰۳'!B:C,2,0)</f>
        <v>میاگروس | Milagros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3750000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3750000</v>
      </c>
      <c r="Y18" s="17"/>
      <c r="Z18" s="14">
        <f t="shared" si="11"/>
        <v>3750000</v>
      </c>
      <c r="AA18" s="151" t="s">
        <v>78</v>
      </c>
      <c r="AB18" s="153" t="s">
        <v>1908</v>
      </c>
      <c r="AC18" s="155" t="s">
        <v>752</v>
      </c>
      <c r="AD18" s="157" t="s">
        <v>104</v>
      </c>
      <c r="AE18" s="19"/>
      <c r="AF18" s="21"/>
      <c r="AG18" s="22" t="str">
        <f t="shared" si="5"/>
        <v>TRUE</v>
      </c>
      <c r="AH18" s="23" t="str">
        <f t="shared" si="6"/>
        <v>تهران شهرک غرب میدان صنعت پاساژ پلاتین حیاط  کافه تنتو - محمدرضا علی جمشید 09123449771</v>
      </c>
    </row>
    <row r="19" spans="1:34" ht="22.35" customHeight="1">
      <c r="A19" s="7"/>
      <c r="B19" s="7"/>
      <c r="C19" s="7"/>
      <c r="D19" s="7"/>
      <c r="E19" s="7"/>
      <c r="F19" s="8"/>
      <c r="G19" s="150"/>
      <c r="H19" s="162"/>
      <c r="I19" s="150"/>
      <c r="J19" s="9"/>
      <c r="K19" s="11" t="str">
        <f t="shared" ca="1" si="7"/>
        <v/>
      </c>
      <c r="L19" s="160"/>
      <c r="M19" s="160"/>
      <c r="N19" s="160"/>
      <c r="O19" s="9">
        <v>3325.1</v>
      </c>
      <c r="P19" s="9">
        <v>1</v>
      </c>
      <c r="Q19" s="13" t="str">
        <f>VLOOKUP(O19, '[3]لیست محصولات اردیبهشت ۱۴۰۳'!B:C,2,0)</f>
        <v>راتناگری | Ratnagiri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4250000</v>
      </c>
      <c r="U19" s="15"/>
      <c r="V19" s="16">
        <f t="shared" si="8"/>
        <v>0</v>
      </c>
      <c r="W19" s="12">
        <f t="shared" si="9"/>
        <v>1</v>
      </c>
      <c r="X19" s="14">
        <f t="shared" si="10"/>
        <v>4250000</v>
      </c>
      <c r="Y19" s="17"/>
      <c r="Z19" s="14">
        <f t="shared" si="11"/>
        <v>4250000</v>
      </c>
      <c r="AA19" s="152"/>
      <c r="AB19" s="154"/>
      <c r="AC19" s="156"/>
      <c r="AD19" s="15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36">
      <c r="A20" s="7"/>
      <c r="B20" s="7"/>
      <c r="C20" s="7" t="b">
        <v>0</v>
      </c>
      <c r="D20" s="7"/>
      <c r="E20" s="7"/>
      <c r="F20" s="8"/>
      <c r="G20" s="9">
        <v>13</v>
      </c>
      <c r="H20" s="10">
        <v>273376508881</v>
      </c>
      <c r="I20" s="9" t="s">
        <v>1579</v>
      </c>
      <c r="J20" s="9"/>
      <c r="K20" s="11" t="str">
        <f t="shared" ca="1" si="7"/>
        <v/>
      </c>
      <c r="L20" s="12" t="s">
        <v>187</v>
      </c>
      <c r="M20" s="12" t="s">
        <v>1148</v>
      </c>
      <c r="N20" s="12"/>
      <c r="O20" s="9">
        <v>5518.1</v>
      </c>
      <c r="P20" s="9">
        <v>1</v>
      </c>
      <c r="Q20" s="13" t="str">
        <f>VLOOKUP(O20, '[3]لیست محصولات اردیبهشت ۱۴۰۳'!B:C,2,0)</f>
        <v>هوآنکایو | Peru Huancayo</v>
      </c>
      <c r="R20" s="9" t="s">
        <v>1884</v>
      </c>
      <c r="S20" s="12">
        <f>VLOOKUP(O20, '[3]لیست محصولات اردیبهشت ۱۴۰۳'!B:F,5,0)</f>
        <v>150</v>
      </c>
      <c r="T20" s="14">
        <f>VLOOKUP(O20, '[3]لیست محصولات اردیبهشت ۱۴۰۳'!B:G,6,0)</f>
        <v>2100000</v>
      </c>
      <c r="U20" s="15"/>
      <c r="V20" s="16">
        <f t="shared" si="8"/>
        <v>0</v>
      </c>
      <c r="W20" s="12">
        <f t="shared" si="9"/>
        <v>1</v>
      </c>
      <c r="X20" s="14">
        <f t="shared" si="10"/>
        <v>2100000</v>
      </c>
      <c r="Y20" s="17"/>
      <c r="Z20" s="14">
        <f t="shared" si="11"/>
        <v>2100000</v>
      </c>
      <c r="AA20" s="18" t="s">
        <v>283</v>
      </c>
      <c r="AB20" s="13" t="s">
        <v>1909</v>
      </c>
      <c r="AC20" s="19" t="s">
        <v>1910</v>
      </c>
      <c r="AD20" s="20"/>
      <c r="AE20" s="19"/>
      <c r="AF20" s="21"/>
      <c r="AG20" s="22" t="str">
        <f t="shared" si="5"/>
        <v>TRUE</v>
      </c>
      <c r="AH20" s="23" t="str">
        <f t="shared" si="6"/>
        <v>هرمزگان بندرعباس،روبروی امامزاده سید مظفر -نایبند جنوبی - بلوار شهید مصطفی چمران - کوچه چمران چهار - مجتمع خلیج فارس- طبقه دوم - واحد شرقی  - علی زارعی 09177601545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49">
        <v>14</v>
      </c>
      <c r="H21" s="161">
        <v>273379994291</v>
      </c>
      <c r="I21" s="149" t="s">
        <v>1579</v>
      </c>
      <c r="J21" s="9"/>
      <c r="K21" s="11" t="str">
        <f t="shared" ca="1" si="7"/>
        <v/>
      </c>
      <c r="L21" s="159" t="s">
        <v>1260</v>
      </c>
      <c r="M21" s="159" t="s">
        <v>1261</v>
      </c>
      <c r="N21" s="159" t="s">
        <v>1262</v>
      </c>
      <c r="O21" s="9">
        <v>5501.2</v>
      </c>
      <c r="P21" s="9">
        <v>9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9900000</v>
      </c>
      <c r="U21" s="15"/>
      <c r="V21" s="16">
        <f t="shared" si="8"/>
        <v>0</v>
      </c>
      <c r="W21" s="12">
        <f t="shared" si="9"/>
        <v>9</v>
      </c>
      <c r="X21" s="14">
        <f t="shared" si="10"/>
        <v>89100000</v>
      </c>
      <c r="Y21" s="17"/>
      <c r="Z21" s="14">
        <f t="shared" si="11"/>
        <v>89100000</v>
      </c>
      <c r="AA21" s="151" t="s">
        <v>249</v>
      </c>
      <c r="AB21" s="153" t="s">
        <v>1263</v>
      </c>
      <c r="AC21" s="155" t="s">
        <v>1264</v>
      </c>
      <c r="AD21" s="20"/>
      <c r="AE21" s="19"/>
      <c r="AF21" s="21"/>
      <c r="AG21" s="22" t="str">
        <f t="shared" si="5"/>
        <v>TRUE</v>
      </c>
      <c r="AH21" s="23" t="str">
        <f t="shared" si="6"/>
        <v>اصفهان خانه اصفهان خیابان سپاه کافه رستوران آرامش - بهمن شرقی 09919973784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0"/>
      <c r="H22" s="181"/>
      <c r="I22" s="180"/>
      <c r="J22" s="9"/>
      <c r="K22" s="11" t="str">
        <f t="shared" ca="1" si="7"/>
        <v/>
      </c>
      <c r="L22" s="178"/>
      <c r="M22" s="178"/>
      <c r="N22" s="178"/>
      <c r="O22" s="9">
        <v>3326.1</v>
      </c>
      <c r="P22" s="9">
        <v>4</v>
      </c>
      <c r="Q22" s="13" t="str">
        <f>VLOOKUP(O22, '[3]لیست محصولات اردیبهشت ۱۴۰۳'!B:C,2,0)</f>
        <v>میاگروس | Milagros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3750000</v>
      </c>
      <c r="U22" s="15"/>
      <c r="V22" s="16">
        <f t="shared" si="8"/>
        <v>0</v>
      </c>
      <c r="W22" s="12">
        <f t="shared" si="9"/>
        <v>4</v>
      </c>
      <c r="X22" s="14">
        <f t="shared" si="10"/>
        <v>15000000</v>
      </c>
      <c r="Y22" s="17"/>
      <c r="Z22" s="14">
        <f t="shared" si="11"/>
        <v>15000000</v>
      </c>
      <c r="AA22" s="177"/>
      <c r="AB22" s="176"/>
      <c r="AC22" s="175"/>
      <c r="AD22" s="2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0"/>
      <c r="H23" s="162"/>
      <c r="I23" s="150"/>
      <c r="J23" s="9"/>
      <c r="K23" s="11" t="str">
        <f t="shared" ca="1" si="7"/>
        <v/>
      </c>
      <c r="L23" s="160"/>
      <c r="M23" s="160"/>
      <c r="N23" s="160"/>
      <c r="O23" s="9">
        <v>3325.1</v>
      </c>
      <c r="P23" s="9">
        <v>1</v>
      </c>
      <c r="Q23" s="13" t="str">
        <f>VLOOKUP(O23, '[3]لیست محصولات اردیبهشت ۱۴۰۳'!B:C,2,0)</f>
        <v>راتناگری | Ratnagiri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4250000</v>
      </c>
      <c r="U23" s="15"/>
      <c r="V23" s="16">
        <f t="shared" si="8"/>
        <v>0</v>
      </c>
      <c r="W23" s="12">
        <f t="shared" si="9"/>
        <v>1</v>
      </c>
      <c r="X23" s="14">
        <f t="shared" si="10"/>
        <v>4250000</v>
      </c>
      <c r="Y23" s="17"/>
      <c r="Z23" s="14">
        <f t="shared" si="11"/>
        <v>4250000</v>
      </c>
      <c r="AA23" s="152"/>
      <c r="AB23" s="154"/>
      <c r="AC23" s="156"/>
      <c r="AD23" s="2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49">
        <v>15</v>
      </c>
      <c r="H24" s="161">
        <v>273383078551</v>
      </c>
      <c r="I24" s="149" t="s">
        <v>1579</v>
      </c>
      <c r="J24" s="9"/>
      <c r="K24" s="11"/>
      <c r="L24" s="159" t="s">
        <v>1136</v>
      </c>
      <c r="M24" s="159" t="s">
        <v>1916</v>
      </c>
      <c r="N24" s="159"/>
      <c r="O24" s="9">
        <v>3325.1</v>
      </c>
      <c r="P24" s="9">
        <v>1</v>
      </c>
      <c r="Q24" s="13" t="str">
        <f>VLOOKUP(O24, '[3]لیست محصولات اردیبهشت ۱۴۰۳'!B:C,2,0)</f>
        <v>راتناگری | Ratnagiri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4250000</v>
      </c>
      <c r="U24" s="15"/>
      <c r="V24" s="16">
        <f t="shared" si="8"/>
        <v>0</v>
      </c>
      <c r="W24" s="12">
        <f t="shared" si="9"/>
        <v>1</v>
      </c>
      <c r="X24" s="14">
        <f t="shared" si="10"/>
        <v>4250000</v>
      </c>
      <c r="Y24" s="17"/>
      <c r="Z24" s="14">
        <f t="shared" si="11"/>
        <v>4250000</v>
      </c>
      <c r="AA24" s="151" t="s">
        <v>78</v>
      </c>
      <c r="AB24" s="151" t="s">
        <v>1917</v>
      </c>
      <c r="AC24" s="155" t="s">
        <v>1918</v>
      </c>
      <c r="AD24" s="157" t="s">
        <v>104</v>
      </c>
      <c r="AE24" s="19"/>
      <c r="AF24" s="21"/>
      <c r="AG24" s="22" t="str">
        <f t="shared" si="5"/>
        <v>TRUE</v>
      </c>
      <c r="AH24" s="23" t="str">
        <f t="shared" si="6"/>
        <v>تهران خ دماوند خ محمودی ک خلبان اکبری پ 16 واحد ۱  - آرمین جهان‌پناه 09128171007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80"/>
      <c r="H25" s="181"/>
      <c r="I25" s="180"/>
      <c r="J25" s="9"/>
      <c r="K25" s="11"/>
      <c r="L25" s="178"/>
      <c r="M25" s="178"/>
      <c r="N25" s="178"/>
      <c r="O25" s="9">
        <v>1125.3</v>
      </c>
      <c r="P25" s="9">
        <v>1</v>
      </c>
      <c r="Q25" s="13" t="str">
        <f>VLOOKUP(O25, '[3]لیست محصولات اردیبهشت ۱۴۰۳'!B:C,2,0)</f>
        <v>بنجامین دیانوس | Benjamin De Dianous</v>
      </c>
      <c r="R25" s="9"/>
      <c r="S25" s="12">
        <f>VLOOKUP(O25, '[3]لیست محصولات اردیبهشت ۱۴۰۳'!B:F,5,0)</f>
        <v>40</v>
      </c>
      <c r="T25" s="14">
        <f>VLOOKUP(O25, '[3]لیست محصولات اردیبهشت ۱۴۰۳'!B:G,6,0)</f>
        <v>5600000</v>
      </c>
      <c r="U25" s="15"/>
      <c r="V25" s="16">
        <f t="shared" si="8"/>
        <v>0</v>
      </c>
      <c r="W25" s="12">
        <f t="shared" si="9"/>
        <v>1</v>
      </c>
      <c r="X25" s="14">
        <f t="shared" si="10"/>
        <v>5600000</v>
      </c>
      <c r="Y25" s="17"/>
      <c r="Z25" s="14">
        <f t="shared" si="11"/>
        <v>5600000</v>
      </c>
      <c r="AA25" s="177"/>
      <c r="AB25" s="177"/>
      <c r="AC25" s="175"/>
      <c r="AD25" s="174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80"/>
      <c r="H26" s="181"/>
      <c r="I26" s="180"/>
      <c r="J26" s="9"/>
      <c r="K26" s="11"/>
      <c r="L26" s="178"/>
      <c r="M26" s="178"/>
      <c r="N26" s="178"/>
      <c r="O26" s="9">
        <v>1130.3</v>
      </c>
      <c r="P26" s="9">
        <v>1</v>
      </c>
      <c r="Q26" s="13" t="str">
        <f>VLOOKUP(O26, '[3]لیست محصولات اردیبهشت ۱۴۰۳'!B:C,2,0)</f>
        <v>الیدا پلانو | Elida Plano</v>
      </c>
      <c r="R26" s="9"/>
      <c r="S26" s="12">
        <f>VLOOKUP(O26, '[3]لیست محصولات اردیبهشت ۱۴۰۳'!B:F,5,0)</f>
        <v>40</v>
      </c>
      <c r="T26" s="14">
        <f>VLOOKUP(O26, '[3]لیست محصولات اردیبهشت ۱۴۰۳'!B:G,6,0)</f>
        <v>6650000</v>
      </c>
      <c r="U26" s="15"/>
      <c r="V26" s="16">
        <f t="shared" si="8"/>
        <v>0</v>
      </c>
      <c r="W26" s="12">
        <f t="shared" si="9"/>
        <v>1</v>
      </c>
      <c r="X26" s="14">
        <f t="shared" si="10"/>
        <v>6650000</v>
      </c>
      <c r="Y26" s="17"/>
      <c r="Z26" s="14">
        <f t="shared" si="11"/>
        <v>6650000</v>
      </c>
      <c r="AA26" s="177"/>
      <c r="AB26" s="177"/>
      <c r="AC26" s="175"/>
      <c r="AD26" s="174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80"/>
      <c r="H27" s="181"/>
      <c r="I27" s="180"/>
      <c r="J27" s="9"/>
      <c r="K27" s="11"/>
      <c r="L27" s="178"/>
      <c r="M27" s="178"/>
      <c r="N27" s="178"/>
      <c r="O27" s="9">
        <v>1129.3</v>
      </c>
      <c r="P27" s="9">
        <v>1</v>
      </c>
      <c r="Q27" s="13" t="str">
        <f>VLOOKUP(O27, '[3]لیست محصولات اردیبهشت ۱۴۰۳'!B:C,2,0)</f>
        <v>جانسون | Janson</v>
      </c>
      <c r="R27" s="9"/>
      <c r="S27" s="12">
        <f>VLOOKUP(O27, '[3]لیست محصولات اردیبهشت ۱۴۰۳'!B:F,5,0)</f>
        <v>40</v>
      </c>
      <c r="T27" s="14">
        <f>VLOOKUP(O27, '[3]لیست محصولات اردیبهشت ۱۴۰۳'!B:G,6,0)</f>
        <v>5050000</v>
      </c>
      <c r="U27" s="15"/>
      <c r="V27" s="16">
        <f t="shared" si="8"/>
        <v>0</v>
      </c>
      <c r="W27" s="12">
        <f t="shared" si="9"/>
        <v>1</v>
      </c>
      <c r="X27" s="14">
        <f t="shared" si="10"/>
        <v>5050000</v>
      </c>
      <c r="Y27" s="17"/>
      <c r="Z27" s="14">
        <f t="shared" si="11"/>
        <v>5050000</v>
      </c>
      <c r="AA27" s="177"/>
      <c r="AB27" s="177"/>
      <c r="AC27" s="175"/>
      <c r="AD27" s="174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0"/>
      <c r="H28" s="162"/>
      <c r="I28" s="150"/>
      <c r="J28" s="9"/>
      <c r="K28" s="11" t="str">
        <f t="shared" ca="1" si="7"/>
        <v/>
      </c>
      <c r="L28" s="160"/>
      <c r="M28" s="160"/>
      <c r="N28" s="160"/>
      <c r="O28" s="9">
        <v>3326.3</v>
      </c>
      <c r="P28" s="9">
        <v>1</v>
      </c>
      <c r="Q28" s="13" t="str">
        <f>VLOOKUP(O28, '[3]لیست محصولات اردیبهشت ۱۴۰۳'!B:C,2,0)</f>
        <v>میاگروس | Milagros</v>
      </c>
      <c r="R28" s="9"/>
      <c r="S28" s="12">
        <f>VLOOKUP(O28, '[3]لیست محصولات اردیبهشت ۱۴۰۳'!B:F,5,0)</f>
        <v>40</v>
      </c>
      <c r="T28" s="14">
        <f>VLOOKUP(O28, '[3]لیست محصولات اردیبهشت ۱۴۰۳'!B:G,6,0)</f>
        <v>1100000</v>
      </c>
      <c r="U28" s="15"/>
      <c r="V28" s="16">
        <f t="shared" si="8"/>
        <v>0</v>
      </c>
      <c r="W28" s="12">
        <f t="shared" si="9"/>
        <v>1</v>
      </c>
      <c r="X28" s="14">
        <f t="shared" si="10"/>
        <v>1100000</v>
      </c>
      <c r="Y28" s="17"/>
      <c r="Z28" s="14">
        <f t="shared" si="11"/>
        <v>1100000</v>
      </c>
      <c r="AA28" s="152"/>
      <c r="AB28" s="152"/>
      <c r="AC28" s="156"/>
      <c r="AD28" s="15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16</v>
      </c>
      <c r="H29" s="67"/>
      <c r="I29" s="66" t="s">
        <v>1579</v>
      </c>
      <c r="J29" s="9"/>
      <c r="K29" s="11" t="str">
        <f t="shared" ca="1" si="7"/>
        <v/>
      </c>
      <c r="L29" s="12" t="s">
        <v>645</v>
      </c>
      <c r="M29" s="12" t="s">
        <v>1919</v>
      </c>
      <c r="N29" s="12" t="s">
        <v>647</v>
      </c>
      <c r="O29" s="9">
        <v>5501.3</v>
      </c>
      <c r="P29" s="9">
        <v>2</v>
      </c>
      <c r="Q29" s="13" t="str">
        <f>VLOOKUP(O29, '[3]لیست محصولات اردیبهشت ۱۴۰۳'!B:C,2,0)</f>
        <v>ورتکس | Vortex</v>
      </c>
      <c r="R29" s="9"/>
      <c r="S29" s="12">
        <f>VLOOKUP(O29, '[3]لیست محصولات اردیبهشت ۱۴۰۳'!B:F,5,0)</f>
        <v>4000</v>
      </c>
      <c r="T29" s="14">
        <f>VLOOKUP(O29, '[3]لیست محصولات اردیبهشت ۱۴۰۳'!B:G,6,0)</f>
        <v>51200000</v>
      </c>
      <c r="U29" s="15"/>
      <c r="V29" s="16">
        <f t="shared" si="8"/>
        <v>0</v>
      </c>
      <c r="W29" s="12">
        <f t="shared" si="9"/>
        <v>2</v>
      </c>
      <c r="X29" s="14">
        <f t="shared" si="10"/>
        <v>102400000</v>
      </c>
      <c r="Y29" s="17"/>
      <c r="Z29" s="14">
        <f t="shared" si="11"/>
        <v>102400000</v>
      </c>
      <c r="AA29" s="18" t="s">
        <v>78</v>
      </c>
      <c r="AB29" s="13" t="s">
        <v>1920</v>
      </c>
      <c r="AC29" s="19" t="s">
        <v>648</v>
      </c>
      <c r="AD29" s="20"/>
      <c r="AE29" s="19"/>
      <c r="AF29" s="21"/>
      <c r="AG29" s="22" t="str">
        <f t="shared" si="5"/>
        <v>TRUE</v>
      </c>
      <c r="AH29" s="23" t="str">
        <f t="shared" si="6"/>
        <v>تهران خيابان فرشته(خيابان فياضي)، نبش پاساژ مريم، پلاك ۱۲۲ کافه قنادی اته - نواب نجفی‌زاده 09124722258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7">
        <v>17</v>
      </c>
      <c r="H30" s="169"/>
      <c r="I30" s="167" t="s">
        <v>1579</v>
      </c>
      <c r="J30" s="9"/>
      <c r="K30" s="11" t="str">
        <f t="shared" ca="1" si="7"/>
        <v/>
      </c>
      <c r="L30" s="159" t="s">
        <v>203</v>
      </c>
      <c r="M30" s="159"/>
      <c r="N30" s="159" t="s">
        <v>205</v>
      </c>
      <c r="O30" s="9">
        <v>5522.2</v>
      </c>
      <c r="P30" s="9">
        <v>1</v>
      </c>
      <c r="Q30" s="13" t="str">
        <f>VLOOKUP(O30, '[3]لیست محصولات اردیبهشت ۱۴۰۳'!B:C,2,0)</f>
        <v>تامارا | Tamara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12450000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12450000</v>
      </c>
      <c r="Y30" s="17"/>
      <c r="Z30" s="14">
        <f t="shared" si="11"/>
        <v>12450000</v>
      </c>
      <c r="AA30" s="151" t="s">
        <v>114</v>
      </c>
      <c r="AB30" s="153" t="s">
        <v>206</v>
      </c>
      <c r="AC30" s="155" t="s">
        <v>207</v>
      </c>
      <c r="AD30" s="20"/>
      <c r="AE30" s="19"/>
      <c r="AF30" s="21"/>
      <c r="AG30" s="22" t="str">
        <f t="shared" si="5"/>
        <v>TRUE</v>
      </c>
      <c r="AH30" s="23" t="str">
        <f t="shared" si="6"/>
        <v>البرز كرج - جهانشهر - ميدان هلال احمر - خ هلال احمر - نبش كوچه سنبل  کافه دارچین - کیاوش  09368962774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73"/>
      <c r="H31" s="179"/>
      <c r="I31" s="173"/>
      <c r="J31" s="9"/>
      <c r="K31" s="11" t="str">
        <f t="shared" ca="1" si="7"/>
        <v/>
      </c>
      <c r="L31" s="178"/>
      <c r="M31" s="178"/>
      <c r="N31" s="178"/>
      <c r="O31" s="9">
        <v>5511.2</v>
      </c>
      <c r="P31" s="9">
        <v>1</v>
      </c>
      <c r="Q31" s="13" t="str">
        <f>VLOOKUP(O31, '[3]لیست محصولات اردیبهشت ۱۴۰۳'!B:C,2,0)</f>
        <v>هامبلا | Hambella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13350000</v>
      </c>
      <c r="U31" s="15"/>
      <c r="V31" s="16">
        <f t="shared" si="8"/>
        <v>0</v>
      </c>
      <c r="W31" s="12">
        <f t="shared" si="9"/>
        <v>1</v>
      </c>
      <c r="X31" s="14">
        <f t="shared" si="10"/>
        <v>13350000</v>
      </c>
      <c r="Y31" s="17"/>
      <c r="Z31" s="14">
        <f t="shared" si="11"/>
        <v>13350000</v>
      </c>
      <c r="AA31" s="177"/>
      <c r="AB31" s="176"/>
      <c r="AC31" s="175"/>
      <c r="AD31" s="2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73"/>
      <c r="H32" s="179"/>
      <c r="I32" s="173"/>
      <c r="J32" s="9"/>
      <c r="K32" s="11" t="str">
        <f t="shared" ca="1" si="7"/>
        <v/>
      </c>
      <c r="L32" s="178"/>
      <c r="M32" s="178"/>
      <c r="N32" s="178"/>
      <c r="O32" s="9">
        <v>5518.3</v>
      </c>
      <c r="P32" s="9">
        <v>8</v>
      </c>
      <c r="Q32" s="13" t="str">
        <f>VLOOKUP(O32, '[3]لیست محصولات اردیبهشت ۱۴۰۳'!B:C,2,0)</f>
        <v>هوآنکایو | Peru Huancayo</v>
      </c>
      <c r="R32" s="9"/>
      <c r="S32" s="12">
        <f>VLOOKUP(O32, '[3]لیست محصولات اردیبهشت ۱۴۰۳'!B:F,5,0)</f>
        <v>4000</v>
      </c>
      <c r="T32" s="14">
        <f>VLOOKUP(O32, '[3]لیست محصولات اردیبهشت ۱۴۰۳'!B:G,6,0)</f>
        <v>51600000</v>
      </c>
      <c r="U32" s="15"/>
      <c r="V32" s="16">
        <f t="shared" si="8"/>
        <v>0</v>
      </c>
      <c r="W32" s="12">
        <f t="shared" si="9"/>
        <v>8</v>
      </c>
      <c r="X32" s="14">
        <f t="shared" si="10"/>
        <v>412800000</v>
      </c>
      <c r="Y32" s="17"/>
      <c r="Z32" s="14">
        <f t="shared" si="11"/>
        <v>412800000</v>
      </c>
      <c r="AA32" s="177"/>
      <c r="AB32" s="176"/>
      <c r="AC32" s="175"/>
      <c r="AD32" s="20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73"/>
      <c r="H33" s="179"/>
      <c r="I33" s="173"/>
      <c r="J33" s="9"/>
      <c r="K33" s="11" t="str">
        <f t="shared" ca="1" si="7"/>
        <v/>
      </c>
      <c r="L33" s="178"/>
      <c r="M33" s="178"/>
      <c r="N33" s="178"/>
      <c r="O33" s="9">
        <v>5522.1</v>
      </c>
      <c r="P33" s="9">
        <v>15</v>
      </c>
      <c r="Q33" s="13" t="str">
        <f>VLOOKUP(O33, '[3]لیست محصولات اردیبهشت ۱۴۰۳'!B:C,2,0)</f>
        <v>تامارا | Tamara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2600000</v>
      </c>
      <c r="U33" s="15"/>
      <c r="V33" s="16">
        <f t="shared" si="8"/>
        <v>0</v>
      </c>
      <c r="W33" s="12">
        <f t="shared" si="9"/>
        <v>15</v>
      </c>
      <c r="X33" s="14">
        <f t="shared" si="10"/>
        <v>39000000</v>
      </c>
      <c r="Y33" s="17"/>
      <c r="Z33" s="14">
        <f t="shared" si="11"/>
        <v>39000000</v>
      </c>
      <c r="AA33" s="177"/>
      <c r="AB33" s="176"/>
      <c r="AC33" s="175"/>
      <c r="AD33" s="2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73"/>
      <c r="H34" s="179"/>
      <c r="I34" s="173"/>
      <c r="J34" s="9"/>
      <c r="K34" s="11" t="str">
        <f t="shared" ca="1" si="7"/>
        <v/>
      </c>
      <c r="L34" s="178"/>
      <c r="M34" s="178"/>
      <c r="N34" s="178"/>
      <c r="O34" s="9">
        <v>5511.1</v>
      </c>
      <c r="P34" s="9">
        <v>15</v>
      </c>
      <c r="Q34" s="13" t="str">
        <f>VLOOKUP(O34, '[3]لیست محصولات اردیبهشت ۱۴۰۳'!B:C,2,0)</f>
        <v>هامبلا | Hambella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2800000</v>
      </c>
      <c r="U34" s="15"/>
      <c r="V34" s="16">
        <f t="shared" si="8"/>
        <v>0</v>
      </c>
      <c r="W34" s="12">
        <f t="shared" si="9"/>
        <v>15</v>
      </c>
      <c r="X34" s="14">
        <f t="shared" si="10"/>
        <v>42000000</v>
      </c>
      <c r="Y34" s="17"/>
      <c r="Z34" s="14">
        <f t="shared" si="11"/>
        <v>42000000</v>
      </c>
      <c r="AA34" s="177"/>
      <c r="AB34" s="176"/>
      <c r="AC34" s="175"/>
      <c r="AD34" s="20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73"/>
      <c r="H35" s="179"/>
      <c r="I35" s="173"/>
      <c r="J35" s="9"/>
      <c r="K35" s="11" t="str">
        <f t="shared" ca="1" si="7"/>
        <v/>
      </c>
      <c r="L35" s="178"/>
      <c r="M35" s="178"/>
      <c r="N35" s="178"/>
      <c r="O35" s="9">
        <v>5518.1</v>
      </c>
      <c r="P35" s="9">
        <v>10</v>
      </c>
      <c r="Q35" s="13" t="str">
        <f>VLOOKUP(O35, '[3]لیست محصولات اردیبهشت ۱۴۰۳'!B:C,2,0)</f>
        <v>هوآنکایو | Peru Huancayo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2100000</v>
      </c>
      <c r="U35" s="15"/>
      <c r="V35" s="16">
        <f t="shared" si="8"/>
        <v>0</v>
      </c>
      <c r="W35" s="12">
        <f t="shared" si="9"/>
        <v>10</v>
      </c>
      <c r="X35" s="14">
        <f t="shared" si="10"/>
        <v>21000000</v>
      </c>
      <c r="Y35" s="17"/>
      <c r="Z35" s="14">
        <f t="shared" si="11"/>
        <v>21000000</v>
      </c>
      <c r="AA35" s="177"/>
      <c r="AB35" s="176"/>
      <c r="AC35" s="175"/>
      <c r="AD35" s="20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7"/>
        <v/>
      </c>
      <c r="L36" s="160"/>
      <c r="M36" s="160"/>
      <c r="N36" s="160"/>
      <c r="O36" s="9">
        <v>5501.1</v>
      </c>
      <c r="P36" s="9">
        <v>20</v>
      </c>
      <c r="Q36" s="13" t="str">
        <f>VLOOKUP(O36, '[3]لیست محصولات اردیبهشت ۱۴۰۳'!B:C,2,0)</f>
        <v>ورتکس | Vortex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8"/>
        <v>0</v>
      </c>
      <c r="W36" s="12">
        <f t="shared" si="9"/>
        <v>20</v>
      </c>
      <c r="X36" s="14">
        <f t="shared" si="10"/>
        <v>42000000</v>
      </c>
      <c r="Y36" s="17"/>
      <c r="Z36" s="14">
        <f t="shared" si="11"/>
        <v>42000000</v>
      </c>
      <c r="AA36" s="152"/>
      <c r="AB36" s="154"/>
      <c r="AC36" s="156"/>
      <c r="AD36" s="20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49">
        <v>18</v>
      </c>
      <c r="H37" s="161">
        <v>273387880727</v>
      </c>
      <c r="I37" s="149" t="s">
        <v>1579</v>
      </c>
      <c r="J37" s="9"/>
      <c r="K37" s="11" t="str">
        <f t="shared" ca="1" si="7"/>
        <v/>
      </c>
      <c r="L37" s="159" t="s">
        <v>337</v>
      </c>
      <c r="M37" s="159" t="s">
        <v>1921</v>
      </c>
      <c r="N37" s="159"/>
      <c r="O37" s="9">
        <v>5511.1</v>
      </c>
      <c r="P37" s="9">
        <v>1</v>
      </c>
      <c r="Q37" s="13" t="str">
        <f>VLOOKUP(O37, '[3]لیست محصولات اردیبهشت ۱۴۰۳'!B:C,2,0)</f>
        <v>هامبلا | Hambella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2800000</v>
      </c>
      <c r="U37" s="15"/>
      <c r="V37" s="16">
        <f t="shared" si="8"/>
        <v>0</v>
      </c>
      <c r="W37" s="12">
        <f t="shared" si="9"/>
        <v>1</v>
      </c>
      <c r="X37" s="14">
        <f t="shared" si="10"/>
        <v>2800000</v>
      </c>
      <c r="Y37" s="17"/>
      <c r="Z37" s="14">
        <f t="shared" si="11"/>
        <v>2800000</v>
      </c>
      <c r="AA37" s="151" t="s">
        <v>78</v>
      </c>
      <c r="AB37" s="153" t="s">
        <v>1922</v>
      </c>
      <c r="AC37" s="155" t="s">
        <v>1923</v>
      </c>
      <c r="AD37" s="157" t="s">
        <v>104</v>
      </c>
      <c r="AE37" s="19"/>
      <c r="AF37" s="21"/>
      <c r="AG37" s="22" t="str">
        <f t="shared" si="5"/>
        <v>TRUE</v>
      </c>
      <c r="AH37" s="23" t="str">
        <f t="shared" si="6"/>
        <v>تهران خیابان امیرکبیر خ ملت کوچه ملت پاساژ ملت همکف پلاک۴  - حسین سقائیان 09121229391</v>
      </c>
    </row>
    <row r="38" spans="1:34" ht="22.35" customHeight="1">
      <c r="A38" s="7"/>
      <c r="B38" s="7"/>
      <c r="C38" s="7"/>
      <c r="D38" s="7"/>
      <c r="E38" s="7"/>
      <c r="F38" s="8"/>
      <c r="G38" s="150"/>
      <c r="H38" s="162"/>
      <c r="I38" s="150"/>
      <c r="J38" s="9"/>
      <c r="K38" s="11" t="str">
        <f t="shared" ca="1" si="7"/>
        <v/>
      </c>
      <c r="L38" s="160"/>
      <c r="M38" s="160"/>
      <c r="N38" s="160"/>
      <c r="O38" s="9">
        <v>3326.1</v>
      </c>
      <c r="P38" s="9">
        <v>1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8"/>
        <v>0</v>
      </c>
      <c r="W38" s="12">
        <f t="shared" si="9"/>
        <v>1</v>
      </c>
      <c r="X38" s="14">
        <f t="shared" si="10"/>
        <v>3750000</v>
      </c>
      <c r="Y38" s="17"/>
      <c r="Z38" s="14">
        <f t="shared" si="11"/>
        <v>3750000</v>
      </c>
      <c r="AA38" s="152"/>
      <c r="AB38" s="154"/>
      <c r="AC38" s="156"/>
      <c r="AD38" s="158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>
        <v>19</v>
      </c>
      <c r="H39" s="10">
        <v>273388541817</v>
      </c>
      <c r="I39" s="9" t="s">
        <v>1579</v>
      </c>
      <c r="J39" s="9"/>
      <c r="K39" s="11" t="str">
        <f t="shared" ca="1" si="7"/>
        <v/>
      </c>
      <c r="L39" s="12" t="s">
        <v>521</v>
      </c>
      <c r="M39" s="12" t="s">
        <v>522</v>
      </c>
      <c r="N39" s="12" t="s">
        <v>523</v>
      </c>
      <c r="O39" s="9">
        <v>5511.3</v>
      </c>
      <c r="P39" s="9">
        <v>1</v>
      </c>
      <c r="Q39" s="13" t="str">
        <f>VLOOKUP(O39, '[3]لیست محصولات اردیبهشت ۱۴۰۳'!B:C,2,0)</f>
        <v>هامبلا | Hambella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69600000</v>
      </c>
      <c r="U39" s="15"/>
      <c r="V39" s="16">
        <f t="shared" si="8"/>
        <v>0</v>
      </c>
      <c r="W39" s="12">
        <f t="shared" si="9"/>
        <v>1</v>
      </c>
      <c r="X39" s="14">
        <f t="shared" si="10"/>
        <v>69600000</v>
      </c>
      <c r="Y39" s="17"/>
      <c r="Z39" s="14">
        <f t="shared" si="11"/>
        <v>69600000</v>
      </c>
      <c r="AA39" s="18" t="s">
        <v>214</v>
      </c>
      <c r="AB39" s="13" t="s">
        <v>1924</v>
      </c>
      <c r="AC39" s="19" t="s">
        <v>525</v>
      </c>
      <c r="AD39" s="20"/>
      <c r="AE39" s="19"/>
      <c r="AF39" s="21"/>
      <c r="AG39" s="22" t="str">
        <f t="shared" si="5"/>
        <v>TRUE</v>
      </c>
      <c r="AH39" s="23" t="str">
        <f t="shared" si="6"/>
        <v>مازندران قائم شهر،خ ساری نبش نیما یاس ۴۱ کافه تین - کمیل صفرپور 09901072353</v>
      </c>
    </row>
    <row r="40" spans="1:34" ht="22.35" customHeight="1">
      <c r="A40" s="7"/>
      <c r="B40" s="7"/>
      <c r="C40" s="7"/>
      <c r="D40" s="7"/>
      <c r="E40" s="7"/>
      <c r="F40" s="8"/>
      <c r="G40" s="9">
        <v>20</v>
      </c>
      <c r="H40" s="10">
        <v>273389791615</v>
      </c>
      <c r="I40" s="9" t="s">
        <v>1579</v>
      </c>
      <c r="J40" s="9"/>
      <c r="K40" s="11"/>
      <c r="L40" s="12" t="s">
        <v>1926</v>
      </c>
      <c r="M40" s="12" t="s">
        <v>494</v>
      </c>
      <c r="N40" s="12" t="s">
        <v>1927</v>
      </c>
      <c r="O40" s="9">
        <v>5518.3</v>
      </c>
      <c r="P40" s="9">
        <v>1</v>
      </c>
      <c r="Q40" s="13" t="str">
        <f>VLOOKUP(O40, '[3]لیست محصولات اردیبهشت ۱۴۰۳'!B:C,2,0)</f>
        <v>هوآنکایو | Peru Huancayo</v>
      </c>
      <c r="R40" s="9"/>
      <c r="S40" s="12">
        <f>VLOOKUP(O40, '[3]لیست محصولات اردیبهشت ۱۴۰۳'!B:F,5,0)</f>
        <v>4000</v>
      </c>
      <c r="T40" s="14">
        <f>VLOOKUP(O40, '[3]لیست محصولات اردیبهشت ۱۴۰۳'!B:G,6,0)</f>
        <v>51600000</v>
      </c>
      <c r="U40" s="15"/>
      <c r="V40" s="16">
        <f t="shared" si="8"/>
        <v>0</v>
      </c>
      <c r="W40" s="12">
        <f t="shared" si="9"/>
        <v>1</v>
      </c>
      <c r="X40" s="14">
        <f t="shared" si="10"/>
        <v>51600000</v>
      </c>
      <c r="Y40" s="17"/>
      <c r="Z40" s="14">
        <f t="shared" si="11"/>
        <v>51600000</v>
      </c>
      <c r="AA40" s="18" t="s">
        <v>78</v>
      </c>
      <c r="AB40" s="13" t="s">
        <v>1928</v>
      </c>
      <c r="AC40" s="19" t="s">
        <v>1929</v>
      </c>
      <c r="AD40" s="20" t="s">
        <v>104</v>
      </c>
      <c r="AE40" s="19"/>
      <c r="AF40" s="21"/>
      <c r="AG40" s="22" t="str">
        <f t="shared" si="5"/>
        <v>TRUE</v>
      </c>
      <c r="AH40" s="23" t="str">
        <f t="shared" si="6"/>
        <v>تهران رسالت كرمان نبش كوچه صافي نان نونارد - سویده داسار 09126063261</v>
      </c>
    </row>
    <row r="41" spans="1:34" ht="22.35" customHeight="1">
      <c r="A41" s="7"/>
      <c r="B41" s="7"/>
      <c r="C41" s="7"/>
      <c r="D41" s="7"/>
      <c r="E41" s="7"/>
      <c r="F41" s="8"/>
      <c r="G41" s="149">
        <v>21</v>
      </c>
      <c r="H41" s="161">
        <v>273391990858</v>
      </c>
      <c r="I41" s="149" t="s">
        <v>1579</v>
      </c>
      <c r="J41" s="9"/>
      <c r="K41" s="11" t="str">
        <f t="shared" ca="1" si="7"/>
        <v/>
      </c>
      <c r="L41" s="159" t="s">
        <v>217</v>
      </c>
      <c r="M41" s="159" t="s">
        <v>1930</v>
      </c>
      <c r="N41" s="159" t="s">
        <v>1931</v>
      </c>
      <c r="O41" s="9">
        <v>5501.3</v>
      </c>
      <c r="P41" s="9">
        <v>1</v>
      </c>
      <c r="Q41" s="13" t="str">
        <f>VLOOKUP(O41, '[3]لیست محصولات اردیبهشت ۱۴۰۳'!B:C,2,0)</f>
        <v>ورتکس | Vortex</v>
      </c>
      <c r="R41" s="9"/>
      <c r="S41" s="12">
        <f>VLOOKUP(O41, '[3]لیست محصولات اردیبهشت ۱۴۰۳'!B:F,5,0)</f>
        <v>4000</v>
      </c>
      <c r="T41" s="14">
        <f>VLOOKUP(O41, '[3]لیست محصولات اردیبهشت ۱۴۰۳'!B:G,6,0)</f>
        <v>51200000</v>
      </c>
      <c r="U41" s="15"/>
      <c r="V41" s="16">
        <f t="shared" si="8"/>
        <v>0</v>
      </c>
      <c r="W41" s="12">
        <f t="shared" si="9"/>
        <v>1</v>
      </c>
      <c r="X41" s="14">
        <f t="shared" si="10"/>
        <v>51200000</v>
      </c>
      <c r="Y41" s="17"/>
      <c r="Z41" s="14">
        <f t="shared" si="11"/>
        <v>51200000</v>
      </c>
      <c r="AA41" s="151" t="s">
        <v>1932</v>
      </c>
      <c r="AB41" s="153" t="s">
        <v>1933</v>
      </c>
      <c r="AC41" s="155" t="s">
        <v>1934</v>
      </c>
      <c r="AD41" s="157"/>
      <c r="AE41" s="19"/>
      <c r="AF41" s="21"/>
      <c r="AG41" s="22" t="str">
        <f t="shared" si="5"/>
        <v>TRUE</v>
      </c>
      <c r="AH41" s="23" t="str">
        <f t="shared" si="6"/>
        <v>زنچان محله کوچه مشکی-میدان رسل-خیابان امامت-روبروی دانشگاه پیام نور-فروشگاه تهران کالا کافه بی‌سین - امیرحسین شامی 09395972565</v>
      </c>
    </row>
    <row r="42" spans="1:34" ht="22.35" customHeight="1">
      <c r="A42" s="7"/>
      <c r="B42" s="7"/>
      <c r="C42" s="7"/>
      <c r="D42" s="7"/>
      <c r="E42" s="7"/>
      <c r="F42" s="8"/>
      <c r="G42" s="150"/>
      <c r="H42" s="162"/>
      <c r="I42" s="150"/>
      <c r="J42" s="9"/>
      <c r="K42" s="11" t="str">
        <f t="shared" ca="1" si="7"/>
        <v/>
      </c>
      <c r="L42" s="160"/>
      <c r="M42" s="160"/>
      <c r="N42" s="160"/>
      <c r="O42" s="9">
        <v>5501.2</v>
      </c>
      <c r="P42" s="9">
        <v>1</v>
      </c>
      <c r="Q42" s="13" t="str">
        <f>VLOOKUP(O42, '[3]لیست محصولات اردیبهشت ۱۴۰۳'!B:C,2,0)</f>
        <v>ورتکس | Vortex</v>
      </c>
      <c r="R42" s="9"/>
      <c r="S42" s="12">
        <f>VLOOKUP(O42, '[3]لیست محصولات اردیبهشت ۱۴۰۳'!B:F,5,0)</f>
        <v>750</v>
      </c>
      <c r="T42" s="14">
        <f>VLOOKUP(O42, '[3]لیست محصولات اردیبهشت ۱۴۰۳'!B:G,6,0)</f>
        <v>9900000</v>
      </c>
      <c r="U42" s="15"/>
      <c r="V42" s="16">
        <f t="shared" si="8"/>
        <v>0</v>
      </c>
      <c r="W42" s="12">
        <f t="shared" si="9"/>
        <v>1</v>
      </c>
      <c r="X42" s="14">
        <f t="shared" si="10"/>
        <v>9900000</v>
      </c>
      <c r="Y42" s="17"/>
      <c r="Z42" s="14">
        <f t="shared" si="11"/>
        <v>9900000</v>
      </c>
      <c r="AA42" s="152"/>
      <c r="AB42" s="154"/>
      <c r="AC42" s="156"/>
      <c r="AD42" s="158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49">
        <v>22</v>
      </c>
      <c r="H43" s="161">
        <v>273392046191</v>
      </c>
      <c r="I43" s="149" t="s">
        <v>1579</v>
      </c>
      <c r="J43" s="9"/>
      <c r="K43" s="11" t="str">
        <f t="shared" ca="1" si="7"/>
        <v/>
      </c>
      <c r="L43" s="159" t="s">
        <v>596</v>
      </c>
      <c r="M43" s="159" t="s">
        <v>597</v>
      </c>
      <c r="N43" s="159" t="s">
        <v>598</v>
      </c>
      <c r="O43" s="9">
        <v>5501.3</v>
      </c>
      <c r="P43" s="9">
        <v>1</v>
      </c>
      <c r="Q43" s="13" t="str">
        <f>VLOOKUP(O43, '[3]لیست محصولات اردیبهشت ۱۴۰۳'!B:C,2,0)</f>
        <v>ورتکس | Vortex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51200000</v>
      </c>
      <c r="U43" s="15"/>
      <c r="V43" s="16">
        <f t="shared" si="8"/>
        <v>0</v>
      </c>
      <c r="W43" s="12">
        <f t="shared" si="9"/>
        <v>1</v>
      </c>
      <c r="X43" s="14">
        <f t="shared" si="10"/>
        <v>51200000</v>
      </c>
      <c r="Y43" s="17"/>
      <c r="Z43" s="14">
        <f t="shared" si="11"/>
        <v>51200000</v>
      </c>
      <c r="AA43" s="151" t="s">
        <v>360</v>
      </c>
      <c r="AB43" s="153" t="s">
        <v>1936</v>
      </c>
      <c r="AC43" s="155" t="s">
        <v>600</v>
      </c>
      <c r="AD43" s="20"/>
      <c r="AE43" s="155" t="s">
        <v>1935</v>
      </c>
      <c r="AF43" s="21"/>
      <c r="AG43" s="22" t="str">
        <f t="shared" si="5"/>
        <v>TRUE</v>
      </c>
      <c r="AH43" s="23" t="str">
        <f t="shared" si="6"/>
        <v>آذربایجان غربی ارومیه خیابان درستکار روبروی اکبر جوجه غذای اماده قابلمه کافه بابون - رعنا آزادبخت 09036383804</v>
      </c>
    </row>
    <row r="44" spans="1:34" ht="22.35" customHeight="1">
      <c r="A44" s="7"/>
      <c r="B44" s="7"/>
      <c r="C44" s="7"/>
      <c r="D44" s="7"/>
      <c r="E44" s="7"/>
      <c r="F44" s="8"/>
      <c r="G44" s="150"/>
      <c r="H44" s="162"/>
      <c r="I44" s="150"/>
      <c r="J44" s="9"/>
      <c r="K44" s="11" t="str">
        <f t="shared" ca="1" si="7"/>
        <v/>
      </c>
      <c r="L44" s="160"/>
      <c r="M44" s="160"/>
      <c r="N44" s="160"/>
      <c r="O44" s="9">
        <v>5511.22</v>
      </c>
      <c r="P44" s="9">
        <v>1</v>
      </c>
      <c r="Q44" s="127" t="str">
        <f>VLOOKUP(O44, '[3]لیست محصولات اردیبهشت ۱۴۰۳'!B:C,2,0)</f>
        <v>هامبلا(رست دمی) | Hambella( Filter Roast)</v>
      </c>
      <c r="R44" s="9"/>
      <c r="S44" s="12">
        <f>VLOOKUP(O44, '[3]لیست محصولات اردیبهشت ۱۴۰۳'!B:F,5,0)</f>
        <v>750</v>
      </c>
      <c r="T44" s="14">
        <f>VLOOKUP(O44, '[3]لیست محصولات اردیبهشت ۱۴۰۳'!B:G,6,0)</f>
        <v>13350000</v>
      </c>
      <c r="U44" s="15"/>
      <c r="V44" s="16">
        <f t="shared" si="8"/>
        <v>0</v>
      </c>
      <c r="W44" s="12">
        <f t="shared" si="9"/>
        <v>1</v>
      </c>
      <c r="X44" s="14">
        <f t="shared" si="10"/>
        <v>13350000</v>
      </c>
      <c r="Y44" s="17"/>
      <c r="Z44" s="14">
        <f t="shared" si="11"/>
        <v>13350000</v>
      </c>
      <c r="AA44" s="152"/>
      <c r="AB44" s="154"/>
      <c r="AC44" s="156"/>
      <c r="AD44" s="20"/>
      <c r="AE44" s="156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>
        <v>23</v>
      </c>
      <c r="H45" s="10">
        <v>273393192006</v>
      </c>
      <c r="I45" s="9" t="s">
        <v>1579</v>
      </c>
      <c r="J45" s="9"/>
      <c r="K45" s="11" t="str">
        <f t="shared" ca="1" si="7"/>
        <v/>
      </c>
      <c r="L45" s="260" t="s">
        <v>1937</v>
      </c>
      <c r="M45" s="262"/>
      <c r="N45" s="261"/>
      <c r="O45" s="9">
        <v>5501.3</v>
      </c>
      <c r="P45" s="9">
        <v>1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4000</v>
      </c>
      <c r="T45" s="14">
        <f>VLOOKUP(O45, '[3]لیست محصولات اردیبهشت ۱۴۰۳'!B:G,6,0)</f>
        <v>51200000</v>
      </c>
      <c r="U45" s="26"/>
      <c r="V45" s="16">
        <f t="shared" si="8"/>
        <v>0</v>
      </c>
      <c r="W45" s="12">
        <f t="shared" si="9"/>
        <v>1</v>
      </c>
      <c r="X45" s="14">
        <f t="shared" si="10"/>
        <v>51200000</v>
      </c>
      <c r="Y45" s="17"/>
      <c r="Z45" s="14">
        <f t="shared" si="11"/>
        <v>51200000</v>
      </c>
      <c r="AA45" s="18" t="s">
        <v>78</v>
      </c>
      <c r="AB45" s="13" t="s">
        <v>914</v>
      </c>
      <c r="AC45" s="19" t="s">
        <v>915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خ کریمخان خ عضدی (ابان جنوبی) پایین تر از بیمارستان ابان پلاک ۳۸  - ناتور  09121112126</v>
      </c>
    </row>
    <row r="46" spans="1:34" ht="22.35" customHeight="1">
      <c r="A46" s="7"/>
      <c r="B46" s="7"/>
      <c r="C46" s="7"/>
      <c r="D46" s="7"/>
      <c r="E46" s="7"/>
      <c r="F46" s="8"/>
      <c r="G46" s="9">
        <v>24</v>
      </c>
      <c r="H46" s="10">
        <v>273394593264</v>
      </c>
      <c r="I46" s="9" t="s">
        <v>1579</v>
      </c>
      <c r="J46" s="9"/>
      <c r="K46" s="11" t="str">
        <f t="shared" ca="1" si="7"/>
        <v/>
      </c>
      <c r="L46" s="12" t="s">
        <v>331</v>
      </c>
      <c r="M46" s="12" t="s">
        <v>934</v>
      </c>
      <c r="N46" s="12" t="s">
        <v>935</v>
      </c>
      <c r="O46" s="9">
        <v>5518.3</v>
      </c>
      <c r="P46" s="9">
        <v>2</v>
      </c>
      <c r="Q46" s="13" t="str">
        <f>VLOOKUP(O46, '[3]لیست محصولات اردیبهشت ۱۴۰۳'!B:C,2,0)</f>
        <v>هوآنکایو | Peru Huancayo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51600000</v>
      </c>
      <c r="U46" s="26"/>
      <c r="V46" s="16">
        <f t="shared" si="8"/>
        <v>0</v>
      </c>
      <c r="W46" s="12">
        <f t="shared" si="9"/>
        <v>2</v>
      </c>
      <c r="X46" s="14">
        <f t="shared" si="10"/>
        <v>103200000</v>
      </c>
      <c r="Y46" s="17"/>
      <c r="Z46" s="14">
        <f t="shared" si="11"/>
        <v>103200000</v>
      </c>
      <c r="AA46" s="18" t="s">
        <v>163</v>
      </c>
      <c r="AB46" s="13" t="s">
        <v>1938</v>
      </c>
      <c r="AC46" s="19" t="s">
        <v>937</v>
      </c>
      <c r="AD46" s="20"/>
      <c r="AE46" s="19"/>
      <c r="AF46" s="21"/>
      <c r="AG46" s="22" t="str">
        <f t="shared" si="5"/>
        <v>TRUE</v>
      </c>
      <c r="AH46" s="23" t="str">
        <f t="shared" si="6"/>
        <v>فارس شیراز،قصردشت بين كوچه ٧٦ و ٧٨ رو به رو كلينيك بهبود کافه هاوانا - محمد سمیعی 09171057001</v>
      </c>
    </row>
    <row r="47" spans="1:34" ht="22.35" customHeight="1">
      <c r="A47" s="7"/>
      <c r="B47" s="7"/>
      <c r="C47" s="7"/>
      <c r="D47" s="7"/>
      <c r="E47" s="7"/>
      <c r="F47" s="8"/>
      <c r="G47" s="149">
        <v>25</v>
      </c>
      <c r="H47" s="161">
        <v>273394789149</v>
      </c>
      <c r="I47" s="149" t="s">
        <v>1579</v>
      </c>
      <c r="J47" s="9"/>
      <c r="K47" s="11" t="str">
        <f t="shared" ca="1" si="7"/>
        <v/>
      </c>
      <c r="L47" s="159" t="s">
        <v>363</v>
      </c>
      <c r="M47" s="159" t="s">
        <v>772</v>
      </c>
      <c r="N47" s="159" t="s">
        <v>1939</v>
      </c>
      <c r="O47" s="9">
        <v>5501.3</v>
      </c>
      <c r="P47" s="9">
        <v>1</v>
      </c>
      <c r="Q47" s="13" t="str">
        <f>VLOOKUP(O47, '[3]لیست محصولات اردیبهشت ۱۴۰۳'!B:C,2,0)</f>
        <v>ورتکس | Vortex</v>
      </c>
      <c r="R47" s="9"/>
      <c r="S47" s="12">
        <f>VLOOKUP(O47, '[3]لیست محصولات اردیبهشت ۱۴۰۳'!B:F,5,0)</f>
        <v>4000</v>
      </c>
      <c r="T47" s="14">
        <f>VLOOKUP(O47, '[3]لیست محصولات اردیبهشت ۱۴۰۳'!B:G,6,0)</f>
        <v>51200000</v>
      </c>
      <c r="U47" s="15"/>
      <c r="V47" s="16">
        <f t="shared" si="8"/>
        <v>0</v>
      </c>
      <c r="W47" s="12">
        <f t="shared" si="9"/>
        <v>1</v>
      </c>
      <c r="X47" s="14">
        <f t="shared" si="10"/>
        <v>51200000</v>
      </c>
      <c r="Y47" s="17"/>
      <c r="Z47" s="14">
        <f t="shared" si="11"/>
        <v>51200000</v>
      </c>
      <c r="AA47" s="151" t="s">
        <v>774</v>
      </c>
      <c r="AB47" s="153" t="s">
        <v>1940</v>
      </c>
      <c r="AC47" s="155" t="s">
        <v>776</v>
      </c>
      <c r="AD47" s="20"/>
      <c r="AE47" s="19"/>
      <c r="AF47" s="21"/>
      <c r="AG47" s="22" t="str">
        <f t="shared" si="5"/>
        <v>TRUE</v>
      </c>
      <c r="AH47" s="23" t="str">
        <f t="shared" si="6"/>
        <v>کردستان سنندج،خیابان بوستان نرسیده به استخر شین آفریقا - میلاد اسحقی 09010145254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80"/>
      <c r="H48" s="181"/>
      <c r="I48" s="180"/>
      <c r="J48" s="9"/>
      <c r="K48" s="11" t="str">
        <f t="shared" ca="1" si="7"/>
        <v/>
      </c>
      <c r="L48" s="178"/>
      <c r="M48" s="178"/>
      <c r="N48" s="178"/>
      <c r="O48" s="9">
        <v>3326.1</v>
      </c>
      <c r="P48" s="9">
        <v>3</v>
      </c>
      <c r="Q48" s="13" t="str">
        <f>VLOOKUP(O48, '[3]لیست محصولات اردیبهشت ۱۴۰۳'!B:C,2,0)</f>
        <v>میاگروس | Milagros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3750000</v>
      </c>
      <c r="U48" s="15"/>
      <c r="V48" s="16">
        <f t="shared" si="8"/>
        <v>0</v>
      </c>
      <c r="W48" s="12">
        <f t="shared" si="9"/>
        <v>3</v>
      </c>
      <c r="X48" s="14">
        <f t="shared" si="10"/>
        <v>11250000</v>
      </c>
      <c r="Y48" s="17"/>
      <c r="Z48" s="14">
        <f t="shared" si="11"/>
        <v>11250000</v>
      </c>
      <c r="AA48" s="177"/>
      <c r="AB48" s="176"/>
      <c r="AC48" s="175"/>
      <c r="AD48" s="20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80"/>
      <c r="H49" s="181"/>
      <c r="I49" s="180"/>
      <c r="J49" s="9"/>
      <c r="K49" s="11" t="str">
        <f t="shared" ca="1" si="7"/>
        <v/>
      </c>
      <c r="L49" s="178"/>
      <c r="M49" s="178"/>
      <c r="N49" s="178"/>
      <c r="O49" s="9">
        <v>5522.1</v>
      </c>
      <c r="P49" s="9">
        <v>2</v>
      </c>
      <c r="Q49" s="13" t="str">
        <f>VLOOKUP(O49, '[3]لیست محصولات اردیبهشت ۱۴۰۳'!B:C,2,0)</f>
        <v>تامارا | Tamara</v>
      </c>
      <c r="R49" s="9"/>
      <c r="S49" s="12">
        <f>VLOOKUP(O49, '[3]لیست محصولات اردیبهشت ۱۴۰۳'!B:F,5,0)</f>
        <v>150</v>
      </c>
      <c r="T49" s="14">
        <f>VLOOKUP(O49, '[3]لیست محصولات اردیبهشت ۱۴۰۳'!B:G,6,0)</f>
        <v>2600000</v>
      </c>
      <c r="U49" s="15"/>
      <c r="V49" s="16">
        <f t="shared" si="8"/>
        <v>0</v>
      </c>
      <c r="W49" s="12">
        <f t="shared" si="9"/>
        <v>2</v>
      </c>
      <c r="X49" s="14">
        <f t="shared" si="10"/>
        <v>5200000</v>
      </c>
      <c r="Y49" s="17"/>
      <c r="Z49" s="14">
        <f t="shared" si="11"/>
        <v>5200000</v>
      </c>
      <c r="AA49" s="177"/>
      <c r="AB49" s="176"/>
      <c r="AC49" s="175"/>
      <c r="AD49" s="20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80"/>
      <c r="H50" s="181"/>
      <c r="I50" s="180"/>
      <c r="J50" s="9"/>
      <c r="K50" s="11" t="str">
        <f t="shared" ca="1" si="7"/>
        <v/>
      </c>
      <c r="L50" s="178"/>
      <c r="M50" s="178"/>
      <c r="N50" s="178"/>
      <c r="O50" s="9">
        <v>5511.11</v>
      </c>
      <c r="P50" s="9">
        <v>1</v>
      </c>
      <c r="Q50" s="127" t="str">
        <f>VLOOKUP(O50, '[3]لیست محصولات اردیبهشت ۱۴۰۳'!B:C,2,0)</f>
        <v>هامبلا(رست دمی) | Hambella( Filter Roast)</v>
      </c>
      <c r="R50" s="9"/>
      <c r="S50" s="12">
        <f>VLOOKUP(O50, '[3]لیست محصولات اردیبهشت ۱۴۰۳'!B:F,5,0)</f>
        <v>150</v>
      </c>
      <c r="T50" s="14">
        <f>VLOOKUP(O50, '[3]لیست محصولات اردیبهشت ۱۴۰۳'!B:G,6,0)</f>
        <v>2800000</v>
      </c>
      <c r="U50" s="26"/>
      <c r="V50" s="16">
        <f t="shared" si="8"/>
        <v>0</v>
      </c>
      <c r="W50" s="12">
        <f t="shared" si="9"/>
        <v>1</v>
      </c>
      <c r="X50" s="14">
        <f t="shared" si="10"/>
        <v>2800000</v>
      </c>
      <c r="Y50" s="17"/>
      <c r="Z50" s="14">
        <f t="shared" si="11"/>
        <v>2800000</v>
      </c>
      <c r="AA50" s="177"/>
      <c r="AB50" s="176"/>
      <c r="AC50" s="175"/>
      <c r="AD50" s="20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50"/>
      <c r="H51" s="162"/>
      <c r="I51" s="150"/>
      <c r="J51" s="9"/>
      <c r="K51" s="11" t="str">
        <f t="shared" ca="1" si="7"/>
        <v/>
      </c>
      <c r="L51" s="160"/>
      <c r="M51" s="160"/>
      <c r="N51" s="160"/>
      <c r="O51" s="9">
        <v>3325.1</v>
      </c>
      <c r="P51" s="9">
        <v>1</v>
      </c>
      <c r="Q51" s="13" t="str">
        <f>VLOOKUP(O51, '[3]لیست محصولات اردیبهشت ۱۴۰۳'!B:C,2,0)</f>
        <v>راتناگری | Ratnagiri</v>
      </c>
      <c r="R51" s="9"/>
      <c r="S51" s="12">
        <f>VLOOKUP(O51, '[3]لیست محصولات اردیبهشت ۱۴۰۳'!B:F,5,0)</f>
        <v>150</v>
      </c>
      <c r="T51" s="14">
        <f>VLOOKUP(O51, '[3]لیست محصولات اردیبهشت ۱۴۰۳'!B:G,6,0)</f>
        <v>4250000</v>
      </c>
      <c r="U51" s="15"/>
      <c r="V51" s="16">
        <f t="shared" si="8"/>
        <v>0</v>
      </c>
      <c r="W51" s="12">
        <f t="shared" si="9"/>
        <v>1</v>
      </c>
      <c r="X51" s="14">
        <f t="shared" si="10"/>
        <v>4250000</v>
      </c>
      <c r="Y51" s="17"/>
      <c r="Z51" s="14">
        <f t="shared" si="11"/>
        <v>4250000</v>
      </c>
      <c r="AA51" s="152"/>
      <c r="AB51" s="154"/>
      <c r="AC51" s="156"/>
      <c r="AD51" s="20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>
        <v>26</v>
      </c>
      <c r="H52" s="10">
        <v>273399967667</v>
      </c>
      <c r="I52" s="9" t="s">
        <v>1579</v>
      </c>
      <c r="J52" s="9"/>
      <c r="K52" s="11" t="str">
        <f t="shared" ca="1" si="7"/>
        <v/>
      </c>
      <c r="L52" s="12" t="s">
        <v>641</v>
      </c>
      <c r="M52" s="12" t="s">
        <v>642</v>
      </c>
      <c r="N52" s="12"/>
      <c r="O52" s="9">
        <v>3326.1</v>
      </c>
      <c r="P52" s="9">
        <v>1</v>
      </c>
      <c r="Q52" s="13" t="str">
        <f>VLOOKUP(O52, '[3]لیست محصولات اردیبهشت ۱۴۰۳'!B:C,2,0)</f>
        <v>میاگروس | Milagros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3750000</v>
      </c>
      <c r="U52" s="15"/>
      <c r="V52" s="16">
        <f t="shared" si="8"/>
        <v>0</v>
      </c>
      <c r="W52" s="12">
        <f t="shared" si="9"/>
        <v>1</v>
      </c>
      <c r="X52" s="14">
        <f t="shared" si="10"/>
        <v>3750000</v>
      </c>
      <c r="Y52" s="17"/>
      <c r="Z52" s="14">
        <f t="shared" si="11"/>
        <v>3750000</v>
      </c>
      <c r="AA52" s="18" t="s">
        <v>78</v>
      </c>
      <c r="AB52" s="13" t="s">
        <v>1941</v>
      </c>
      <c r="AC52" s="19" t="s">
        <v>644</v>
      </c>
      <c r="AD52" s="20" t="s">
        <v>104</v>
      </c>
      <c r="AE52" s="19"/>
      <c r="AF52" s="21"/>
      <c r="AG52" s="22" t="str">
        <f t="shared" si="5"/>
        <v>TRUE</v>
      </c>
      <c r="AH52" s="23" t="str">
        <f t="shared" si="6"/>
        <v>تهران خ بنی هاشم – خ فرجادی کوشا – انتهای خ کیماسی – اول نوبهار – ساختمان اسدی – پلاک ۸۰ – واحد ۳۱
۰۹۰۱۹۳۴۰۸۸۱ اشکان جوادی  - حمیدرضا کاظمی 09116197335</v>
      </c>
    </row>
    <row r="53" spans="1:34" ht="22.35" customHeight="1">
      <c r="A53" s="7"/>
      <c r="B53" s="7"/>
      <c r="C53" s="7"/>
      <c r="D53" s="7"/>
      <c r="E53" s="7"/>
      <c r="F53" s="8"/>
      <c r="G53" s="66">
        <v>27</v>
      </c>
      <c r="H53" s="67"/>
      <c r="I53" s="66" t="s">
        <v>1579</v>
      </c>
      <c r="J53" s="9"/>
      <c r="K53" s="11" t="str">
        <f t="shared" ca="1" si="7"/>
        <v/>
      </c>
      <c r="L53" s="260" t="s">
        <v>1942</v>
      </c>
      <c r="M53" s="261"/>
      <c r="N53" s="12" t="s">
        <v>604</v>
      </c>
      <c r="O53" s="9">
        <v>5501.2</v>
      </c>
      <c r="P53" s="9">
        <v>6</v>
      </c>
      <c r="Q53" s="13" t="str">
        <f>VLOOKUP(O53, '[3]لیست محصولات اردیبهشت ۱۴۰۳'!B:C,2,0)</f>
        <v>ورتکس | Vortex</v>
      </c>
      <c r="R53" s="9"/>
      <c r="S53" s="12">
        <f>VLOOKUP(O53, '[3]لیست محصولات اردیبهشت ۱۴۰۳'!B:F,5,0)</f>
        <v>750</v>
      </c>
      <c r="T53" s="14">
        <f>VLOOKUP(O53, '[3]لیست محصولات اردیبهشت ۱۴۰۳'!B:G,6,0)</f>
        <v>9900000</v>
      </c>
      <c r="U53" s="15"/>
      <c r="V53" s="16">
        <f t="shared" si="8"/>
        <v>0</v>
      </c>
      <c r="W53" s="12">
        <f t="shared" si="9"/>
        <v>6</v>
      </c>
      <c r="X53" s="14">
        <f t="shared" si="10"/>
        <v>59400000</v>
      </c>
      <c r="Y53" s="17"/>
      <c r="Z53" s="14">
        <f t="shared" si="11"/>
        <v>59400000</v>
      </c>
      <c r="AA53" s="18" t="s">
        <v>78</v>
      </c>
      <c r="AB53" s="13" t="s">
        <v>1943</v>
      </c>
      <c r="AC53" s="19" t="s">
        <v>606</v>
      </c>
      <c r="AD53" s="20"/>
      <c r="AE53" s="19"/>
      <c r="AF53" s="21"/>
      <c r="AG53" s="22" t="str">
        <f t="shared" si="5"/>
        <v>TRUE</v>
      </c>
      <c r="AH53" s="23" t="str">
        <f t="shared" si="6"/>
        <v>تهران خيابان وليعصر بالاتر از ظفر نبش خيابان ناصري برج كيان طبقه 19 شرکت سامسونگ گلف الکترونیکس - قفل‌گری  09123504435</v>
      </c>
    </row>
    <row r="54" spans="1:34" ht="22.35" customHeight="1">
      <c r="A54" s="7"/>
      <c r="B54" s="7"/>
      <c r="C54" s="7"/>
      <c r="D54" s="7"/>
      <c r="E54" s="7"/>
      <c r="F54" s="8"/>
      <c r="G54" s="149">
        <v>28</v>
      </c>
      <c r="H54" s="161"/>
      <c r="I54" s="149" t="s">
        <v>1579</v>
      </c>
      <c r="J54" s="9"/>
      <c r="K54" s="11" t="str">
        <f t="shared" ca="1" si="7"/>
        <v/>
      </c>
      <c r="L54" s="251" t="s">
        <v>1944</v>
      </c>
      <c r="M54" s="252"/>
      <c r="N54" s="253"/>
      <c r="O54" s="9">
        <v>5501.2</v>
      </c>
      <c r="P54" s="9">
        <v>1</v>
      </c>
      <c r="Q54" s="13" t="str">
        <f>VLOOKUP(O54, '[3]لیست محصولات اردیبهشت ۱۴۰۳'!B:C,2,0)</f>
        <v>ورتکس | Vortex</v>
      </c>
      <c r="R54" s="9"/>
      <c r="S54" s="12">
        <f>VLOOKUP(O54, '[3]لیست محصولات اردیبهشت ۱۴۰۳'!B:F,5,0)</f>
        <v>750</v>
      </c>
      <c r="T54" s="14">
        <f>VLOOKUP(O54, '[3]لیست محصولات اردیبهشت ۱۴۰۳'!B:G,6,0)</f>
        <v>9900000</v>
      </c>
      <c r="U54" s="15"/>
      <c r="V54" s="16">
        <f t="shared" si="8"/>
        <v>0</v>
      </c>
      <c r="W54" s="12">
        <f t="shared" si="9"/>
        <v>1</v>
      </c>
      <c r="X54" s="14">
        <f t="shared" si="10"/>
        <v>9900000</v>
      </c>
      <c r="Y54" s="17"/>
      <c r="Z54" s="14">
        <f t="shared" si="11"/>
        <v>9900000</v>
      </c>
      <c r="AA54" s="18"/>
      <c r="AB54" s="13"/>
      <c r="AC54" s="19"/>
      <c r="AD54" s="20"/>
      <c r="AE54" s="19"/>
      <c r="AF54" s="21"/>
      <c r="AG54" s="22" t="str">
        <f t="shared" si="5"/>
        <v>TRUE</v>
      </c>
      <c r="AH54" s="23" t="str">
        <f t="shared" si="6"/>
        <v xml:space="preserve">   - اینونت سفارت  </v>
      </c>
    </row>
    <row r="55" spans="1:34" ht="22.35" customHeight="1">
      <c r="A55" s="7"/>
      <c r="B55" s="7"/>
      <c r="C55" s="7"/>
      <c r="D55" s="7"/>
      <c r="E55" s="7"/>
      <c r="F55" s="8"/>
      <c r="G55" s="180"/>
      <c r="H55" s="181"/>
      <c r="I55" s="180"/>
      <c r="J55" s="9"/>
      <c r="K55" s="11" t="str">
        <f t="shared" ca="1" si="7"/>
        <v/>
      </c>
      <c r="L55" s="254"/>
      <c r="M55" s="255"/>
      <c r="N55" s="256"/>
      <c r="O55" s="9">
        <v>5511.2</v>
      </c>
      <c r="P55" s="9">
        <v>1</v>
      </c>
      <c r="Q55" s="13" t="str">
        <f>VLOOKUP(O55, '[3]لیست محصولات اردیبهشت ۱۴۰۳'!B:C,2,0)</f>
        <v>هامبلا | Hambella</v>
      </c>
      <c r="R55" s="9"/>
      <c r="S55" s="12">
        <f>VLOOKUP(O55, '[3]لیست محصولات اردیبهشت ۱۴۰۳'!B:F,5,0)</f>
        <v>750</v>
      </c>
      <c r="T55" s="14">
        <f>VLOOKUP(O55, '[3]لیست محصولات اردیبهشت ۱۴۰۳'!B:G,6,0)</f>
        <v>13350000</v>
      </c>
      <c r="U55" s="26"/>
      <c r="V55" s="16">
        <f t="shared" si="8"/>
        <v>0</v>
      </c>
      <c r="W55" s="12">
        <f t="shared" si="9"/>
        <v>1</v>
      </c>
      <c r="X55" s="14">
        <f t="shared" si="10"/>
        <v>13350000</v>
      </c>
      <c r="Y55" s="17"/>
      <c r="Z55" s="14">
        <f t="shared" si="11"/>
        <v>13350000</v>
      </c>
      <c r="AA55" s="18"/>
      <c r="AB55" s="13"/>
      <c r="AC55" s="19"/>
      <c r="AD55" s="20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50"/>
      <c r="H56" s="162"/>
      <c r="I56" s="150"/>
      <c r="J56" s="9"/>
      <c r="K56" s="11" t="str">
        <f t="shared" ca="1" si="7"/>
        <v/>
      </c>
      <c r="L56" s="257"/>
      <c r="M56" s="258"/>
      <c r="N56" s="259"/>
      <c r="O56" s="9">
        <v>5522.2</v>
      </c>
      <c r="P56" s="9">
        <v>1</v>
      </c>
      <c r="Q56" s="13" t="str">
        <f>VLOOKUP(O56, '[3]لیست محصولات اردیبهشت ۱۴۰۳'!B:C,2,0)</f>
        <v>تامارا | Tamara</v>
      </c>
      <c r="R56" s="9"/>
      <c r="S56" s="12">
        <f>VLOOKUP(O56, '[3]لیست محصولات اردیبهشت ۱۴۰۳'!B:F,5,0)</f>
        <v>750</v>
      </c>
      <c r="T56" s="14">
        <f>VLOOKUP(O56, '[3]لیست محصولات اردیبهشت ۱۴۰۳'!B:G,6,0)</f>
        <v>12450000</v>
      </c>
      <c r="U56" s="15"/>
      <c r="V56" s="16">
        <f t="shared" si="8"/>
        <v>0</v>
      </c>
      <c r="W56" s="12">
        <f t="shared" si="9"/>
        <v>1</v>
      </c>
      <c r="X56" s="14">
        <f t="shared" si="10"/>
        <v>12450000</v>
      </c>
      <c r="Y56" s="17"/>
      <c r="Z56" s="14">
        <f t="shared" si="11"/>
        <v>12450000</v>
      </c>
      <c r="AA56" s="18"/>
      <c r="AB56" s="13"/>
      <c r="AC56" s="19"/>
      <c r="AD56" s="20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22</v>
      </c>
      <c r="AI240" s="56">
        <f t="shared" si="24"/>
        <v>0</v>
      </c>
      <c r="AJ240" s="57">
        <f>AH240-AI240</f>
        <v>22</v>
      </c>
      <c r="AK240" s="58">
        <f t="shared" si="28"/>
        <v>3.3</v>
      </c>
      <c r="AL240" s="59">
        <f>AO240+AQ240-[2]Sheet1!$AH241</f>
        <v>0</v>
      </c>
      <c r="AM240" s="59">
        <f t="shared" si="30"/>
        <v>-22</v>
      </c>
      <c r="AN240" s="58">
        <f t="shared" si="26"/>
        <v>0</v>
      </c>
      <c r="AO240" s="59"/>
      <c r="AP240" s="58">
        <f t="shared" si="27"/>
        <v>-3.3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19</v>
      </c>
      <c r="AI241" s="56">
        <f t="shared" si="24"/>
        <v>0</v>
      </c>
      <c r="AJ241" s="57">
        <f t="shared" ref="AJ241:AJ264" si="32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30"/>
        <v>-19</v>
      </c>
      <c r="AN241" s="58">
        <f t="shared" si="26"/>
        <v>0</v>
      </c>
      <c r="AO241" s="59"/>
      <c r="AP241" s="58">
        <f t="shared" si="27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16</v>
      </c>
      <c r="AI242" s="56">
        <f t="shared" si="24"/>
        <v>0</v>
      </c>
      <c r="AJ242" s="57">
        <f t="shared" si="32"/>
        <v>16</v>
      </c>
      <c r="AK242" s="58">
        <f t="shared" ref="AK242:AK267" si="33">AH242*AG242/1000</f>
        <v>64</v>
      </c>
      <c r="AL242" s="59">
        <f>AO242+AQ242-[2]Sheet1!$AH243</f>
        <v>0</v>
      </c>
      <c r="AM242" s="59">
        <f t="shared" si="30"/>
        <v>-16</v>
      </c>
      <c r="AN242" s="58">
        <f t="shared" si="26"/>
        <v>0</v>
      </c>
      <c r="AO242" s="59"/>
      <c r="AP242" s="58">
        <f t="shared" si="27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17</v>
      </c>
      <c r="AI251" s="56">
        <f t="shared" si="24"/>
        <v>0</v>
      </c>
      <c r="AJ251" s="57">
        <f t="shared" si="32"/>
        <v>17</v>
      </c>
      <c r="AK251" s="58">
        <f t="shared" si="33"/>
        <v>2.5499999999999998</v>
      </c>
      <c r="AL251" s="59">
        <f>AO251+AQ251-[2]Sheet1!$AH252</f>
        <v>0</v>
      </c>
      <c r="AM251" s="59">
        <f t="shared" si="30"/>
        <v>-17</v>
      </c>
      <c r="AN251" s="58">
        <f t="shared" si="26"/>
        <v>0</v>
      </c>
      <c r="AO251" s="59"/>
      <c r="AP251" s="58">
        <f t="shared" si="27"/>
        <v>-2.5499999999999998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2</v>
      </c>
      <c r="AI252" s="56">
        <f t="shared" si="24"/>
        <v>0</v>
      </c>
      <c r="AJ252" s="57">
        <f t="shared" si="32"/>
        <v>2</v>
      </c>
      <c r="AK252" s="58">
        <f t="shared" si="33"/>
        <v>1.5</v>
      </c>
      <c r="AL252" s="59">
        <f>AO252+AQ252-[2]Sheet1!$AH253</f>
        <v>0</v>
      </c>
      <c r="AM252" s="59">
        <f t="shared" si="30"/>
        <v>-2</v>
      </c>
      <c r="AN252" s="58">
        <f t="shared" si="26"/>
        <v>0</v>
      </c>
      <c r="AO252" s="59"/>
      <c r="AP252" s="58">
        <f t="shared" si="27"/>
        <v>-1.5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1</v>
      </c>
      <c r="AI253" s="56">
        <f t="shared" si="24"/>
        <v>0</v>
      </c>
      <c r="AJ253" s="57">
        <f t="shared" si="32"/>
        <v>1</v>
      </c>
      <c r="AK253" s="58">
        <f t="shared" si="33"/>
        <v>0.15</v>
      </c>
      <c r="AL253" s="59">
        <f>AO253+AQ253-[2]Sheet1!$AH254</f>
        <v>0</v>
      </c>
      <c r="AM253" s="59">
        <f t="shared" si="30"/>
        <v>-1</v>
      </c>
      <c r="AN253" s="58">
        <f t="shared" si="26"/>
        <v>0</v>
      </c>
      <c r="AO253" s="59"/>
      <c r="AP253" s="58">
        <f t="shared" si="27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1</v>
      </c>
      <c r="AI254" s="56">
        <f t="shared" si="24"/>
        <v>0</v>
      </c>
      <c r="AJ254" s="57">
        <f t="shared" si="32"/>
        <v>1</v>
      </c>
      <c r="AK254" s="58">
        <f t="shared" si="33"/>
        <v>0.75</v>
      </c>
      <c r="AL254" s="59">
        <f>AO254+AQ254-[2]Sheet1!$AH255</f>
        <v>0</v>
      </c>
      <c r="AM254" s="59">
        <f t="shared" si="30"/>
        <v>-1</v>
      </c>
      <c r="AN254" s="58">
        <f t="shared" si="26"/>
        <v>0</v>
      </c>
      <c r="AO254" s="59"/>
      <c r="AP254" s="58">
        <f t="shared" si="27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11</v>
      </c>
      <c r="AI259" s="56">
        <f t="shared" si="24"/>
        <v>0</v>
      </c>
      <c r="AJ259" s="57">
        <f t="shared" si="32"/>
        <v>11</v>
      </c>
      <c r="AK259" s="58">
        <f t="shared" si="33"/>
        <v>1.65</v>
      </c>
      <c r="AL259" s="59">
        <f>AO259+AQ259-[2]Sheet1!$AH260</f>
        <v>0</v>
      </c>
      <c r="AM259" s="59">
        <f t="shared" si="30"/>
        <v>-11</v>
      </c>
      <c r="AN259" s="58">
        <f t="shared" si="26"/>
        <v>0</v>
      </c>
      <c r="AO259" s="59"/>
      <c r="AP259" s="58">
        <f t="shared" si="27"/>
        <v>-1.65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4</v>
      </c>
      <c r="AI260" s="56">
        <f t="shared" si="24"/>
        <v>0</v>
      </c>
      <c r="AJ260" s="57">
        <f t="shared" si="32"/>
        <v>4</v>
      </c>
      <c r="AK260" s="58">
        <f t="shared" si="33"/>
        <v>3</v>
      </c>
      <c r="AL260" s="59">
        <f>AO260+AQ260-[2]Sheet1!$AH261</f>
        <v>0</v>
      </c>
      <c r="AM260" s="59">
        <f t="shared" si="30"/>
        <v>-4</v>
      </c>
      <c r="AN260" s="58">
        <f t="shared" si="26"/>
        <v>0</v>
      </c>
      <c r="AO260" s="59"/>
      <c r="AP260" s="58">
        <f t="shared" si="27"/>
        <v>-3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11</v>
      </c>
      <c r="AI261" s="56">
        <f t="shared" si="24"/>
        <v>0</v>
      </c>
      <c r="AJ261" s="57">
        <f t="shared" si="32"/>
        <v>11</v>
      </c>
      <c r="AK261" s="58">
        <f t="shared" si="33"/>
        <v>44</v>
      </c>
      <c r="AL261" s="59">
        <f>AO261+AQ261-[2]Sheet1!$AH262</f>
        <v>0</v>
      </c>
      <c r="AM261" s="59">
        <f t="shared" si="30"/>
        <v>-11</v>
      </c>
      <c r="AN261" s="58">
        <f t="shared" si="26"/>
        <v>0</v>
      </c>
      <c r="AO261" s="59"/>
      <c r="AP261" s="58">
        <f t="shared" si="27"/>
        <v>-44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6:W200" name="باقیمانده_5_1"/>
    <protectedRange algorithmName="SHA-512" hashValue="f5WsBkExWTs/LKakVBbNBXjGjwaAPcOxHhJFt4MnEAAY0TgGUtLBwc6BQDnps5THm9Gccqda3SWXIrg2Z9o+GA==" saltValue="9EXh0tvvNrwpkDbSuYJ+Uw==" spinCount="100000" sqref="V6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  <protectedRange algorithmName="SHA-512" hashValue="jjrV5Hy6JwvVqOO7tKoZVoRg7rpBcjqvT96GSIFiDncBaImziwFUF2JC6d0rT0SfgZv+eJ/5g2VdqSB7bdW0mg==" saltValue="0Igh3j97EZBwjtfDd8U1wg==" spinCount="100000" sqref="W4:W5" name="باقیمانده_5_1_2"/>
    <protectedRange algorithmName="SHA-512" hashValue="f5WsBkExWTs/LKakVBbNBXjGjwaAPcOxHhJFt4MnEAAY0TgGUtLBwc6BQDnps5THm9Gccqda3SWXIrg2Z9o+GA==" saltValue="9EXh0tvvNrwpkDbSuYJ+Uw==" spinCount="100000" sqref="V4:V5" name="تعداد ارسال شده_4_1_2"/>
  </protectedRanges>
  <mergeCells count="126">
    <mergeCell ref="L54:N56"/>
    <mergeCell ref="I54:I56"/>
    <mergeCell ref="H54:H56"/>
    <mergeCell ref="G54:G56"/>
    <mergeCell ref="AA47:AA51"/>
    <mergeCell ref="AB47:AB51"/>
    <mergeCell ref="AC47:AC51"/>
    <mergeCell ref="L53:M53"/>
    <mergeCell ref="L45:N45"/>
    <mergeCell ref="G47:G51"/>
    <mergeCell ref="H47:H51"/>
    <mergeCell ref="I47:I51"/>
    <mergeCell ref="L47:L51"/>
    <mergeCell ref="M47:M51"/>
    <mergeCell ref="N47:N51"/>
    <mergeCell ref="N43:N44"/>
    <mergeCell ref="AC43:AC44"/>
    <mergeCell ref="AE43:AE44"/>
    <mergeCell ref="AA43:AA44"/>
    <mergeCell ref="AB43:AB44"/>
    <mergeCell ref="G43:G44"/>
    <mergeCell ref="H43:H44"/>
    <mergeCell ref="I43:I44"/>
    <mergeCell ref="L43:L44"/>
    <mergeCell ref="M43:M44"/>
    <mergeCell ref="AD37:AD38"/>
    <mergeCell ref="G41:G42"/>
    <mergeCell ref="H41:H42"/>
    <mergeCell ref="I41:I42"/>
    <mergeCell ref="L41:L42"/>
    <mergeCell ref="M41:M42"/>
    <mergeCell ref="N41:N42"/>
    <mergeCell ref="AA41:AA42"/>
    <mergeCell ref="AB41:AB42"/>
    <mergeCell ref="AC41:AC42"/>
    <mergeCell ref="AD41:AD42"/>
    <mergeCell ref="N30:N36"/>
    <mergeCell ref="AA30:AA36"/>
    <mergeCell ref="AB30:AB36"/>
    <mergeCell ref="AC30:AC36"/>
    <mergeCell ref="G37:G38"/>
    <mergeCell ref="H37:H38"/>
    <mergeCell ref="I37:I38"/>
    <mergeCell ref="L37:L38"/>
    <mergeCell ref="M37:M38"/>
    <mergeCell ref="N37:N38"/>
    <mergeCell ref="AA37:AA38"/>
    <mergeCell ref="AB37:AB38"/>
    <mergeCell ref="AC37:AC38"/>
    <mergeCell ref="G30:G36"/>
    <mergeCell ref="H30:H36"/>
    <mergeCell ref="I30:I36"/>
    <mergeCell ref="L30:L36"/>
    <mergeCell ref="M30:M36"/>
    <mergeCell ref="N24:N28"/>
    <mergeCell ref="AA24:AA28"/>
    <mergeCell ref="AB24:AB28"/>
    <mergeCell ref="AC24:AC28"/>
    <mergeCell ref="AD24:AD28"/>
    <mergeCell ref="G24:G28"/>
    <mergeCell ref="H24:H28"/>
    <mergeCell ref="I24:I28"/>
    <mergeCell ref="L24:L28"/>
    <mergeCell ref="M24:M28"/>
    <mergeCell ref="AD18:AD19"/>
    <mergeCell ref="G21:G23"/>
    <mergeCell ref="H21:H23"/>
    <mergeCell ref="I21:I23"/>
    <mergeCell ref="L21:L23"/>
    <mergeCell ref="M21:M23"/>
    <mergeCell ref="N21:N23"/>
    <mergeCell ref="AA21:AA23"/>
    <mergeCell ref="AB21:AB23"/>
    <mergeCell ref="AC21:AC23"/>
    <mergeCell ref="N15:N17"/>
    <mergeCell ref="AA15:AA17"/>
    <mergeCell ref="AB15:AB17"/>
    <mergeCell ref="AC15:AC17"/>
    <mergeCell ref="G18:G19"/>
    <mergeCell ref="H18:H19"/>
    <mergeCell ref="I18:I19"/>
    <mergeCell ref="L18:L19"/>
    <mergeCell ref="M18:M19"/>
    <mergeCell ref="N18:N19"/>
    <mergeCell ref="AA18:AA19"/>
    <mergeCell ref="AB18:AB19"/>
    <mergeCell ref="AC18:AC19"/>
    <mergeCell ref="G15:G17"/>
    <mergeCell ref="H15:H17"/>
    <mergeCell ref="I15:I17"/>
    <mergeCell ref="L15:L17"/>
    <mergeCell ref="M15:M17"/>
    <mergeCell ref="AD8:AD9"/>
    <mergeCell ref="G12:G13"/>
    <mergeCell ref="H12:H13"/>
    <mergeCell ref="I12:I13"/>
    <mergeCell ref="L12:L13"/>
    <mergeCell ref="M12:M13"/>
    <mergeCell ref="N12:N13"/>
    <mergeCell ref="AA12:AA13"/>
    <mergeCell ref="AB12:AB13"/>
    <mergeCell ref="AC12:AC13"/>
    <mergeCell ref="AD12:AD13"/>
    <mergeCell ref="N8:N9"/>
    <mergeCell ref="AA8:AA9"/>
    <mergeCell ref="AB8:AB9"/>
    <mergeCell ref="AC8:AC9"/>
    <mergeCell ref="G8:G9"/>
    <mergeCell ref="H8:H9"/>
    <mergeCell ref="I8:I9"/>
    <mergeCell ref="L8:L9"/>
    <mergeCell ref="M8:M9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</mergeCells>
  <conditionalFormatting sqref="G2:J2 AD2 Z2:Z3">
    <cfRule type="expression" dxfId="59" priority="11">
      <formula>$E2</formula>
    </cfRule>
  </conditionalFormatting>
  <conditionalFormatting sqref="G2:J2 AD2">
    <cfRule type="expression" dxfId="58" priority="9">
      <formula>$A2</formula>
    </cfRule>
  </conditionalFormatting>
  <conditionalFormatting sqref="G2:AF2">
    <cfRule type="expression" dxfId="57" priority="10">
      <formula>$C2</formula>
    </cfRule>
  </conditionalFormatting>
  <conditionalFormatting sqref="J3:J5 Z4:Z5">
    <cfRule type="expression" dxfId="56" priority="7">
      <formula>$E3</formula>
    </cfRule>
  </conditionalFormatting>
  <conditionalFormatting sqref="J3:K5 O3:Z5 AE3:AF5 H4">
    <cfRule type="expression" dxfId="55" priority="6">
      <formula>$C3</formula>
    </cfRule>
  </conditionalFormatting>
  <conditionalFormatting sqref="W2:W200">
    <cfRule type="expression" dxfId="54" priority="4">
      <formula>$AG2</formula>
    </cfRule>
  </conditionalFormatting>
  <conditionalFormatting sqref="Z2:Z200 J3:J200">
    <cfRule type="expression" dxfId="53" priority="5">
      <formula>$A2</formula>
    </cfRule>
  </conditionalFormatting>
  <conditionalFormatting sqref="AA4:AD4">
    <cfRule type="expression" dxfId="52" priority="2">
      <formula>$C4</formula>
    </cfRule>
  </conditionalFormatting>
  <conditionalFormatting sqref="AD4">
    <cfRule type="expression" dxfId="51" priority="3">
      <formula>$E4</formula>
    </cfRule>
    <cfRule type="expression" dxfId="50" priority="1">
      <formula>$A4</formula>
    </cfRule>
  </conditionalFormatting>
  <conditionalFormatting sqref="AD6:AD8 J6:J23 Z6:Z200 AD10:AD12 G11:I12 G14:I15 AD14:AD18 G18:I18 G20:I21 AD20:AD24 G24:J24 J25:J28 G29:J30 AD29:AD37 J31:J36 G37:J37 J38 G39:J41 AD39:AD41 J42 G43:J43 AD43:AD200 J44 G45:J47 J48:J51 G52:J54 J55:J56 G57:J200">
    <cfRule type="expression" dxfId="49" priority="76">
      <formula>$E6</formula>
    </cfRule>
  </conditionalFormatting>
  <conditionalFormatting sqref="AD6:AD8 AD10:AD12 G11:I12 G14:I15 AD14:AD18 G18:I18 G20:I21 AD20:AD24 G24:I24 G29:I30 AD29:AD37 G37:I37 G39:I41 AD39:AD41 G43:I43 AD43:AD200 G45:I47 G52:I54 G57:I200">
    <cfRule type="expression" dxfId="48" priority="74">
      <formula>$A6</formula>
    </cfRule>
  </conditionalFormatting>
  <conditionalFormatting sqref="AD6:AF6 Q7:AF8 Q10:AF12 G11:I12 G14:I15 K14:AF15 AD16:AF17 G18:I18 K18:AF18 G20:I21 K20:AF21 AD22:AF24 G24:AC24 G29:AF30 AD31:AF36 G37:AF37 G39:AF41 G43:AF43 AD44 G45:L45 O45:AF45 G46:AF47 AD48:AF51 G52:AF52 N53:AF53 G53:L54 O54:AF56 G57:AF200 Q6:AA6 J6:J23 Q9:Z9 O13:Z13 O16:Z17 O19:Z19 O22:Z23 J25:K28 O25:Z28 J31:K36 O31:Z36 J38:K38 O38:Z38 J42:K42 O42:Z42 J44:K44 O44:Z44 J48:K51 O48:Z51 J55:K56 K6:K10 O6:P10 H7:H8 AE9:AF9 H10 K11:P12 K13 AE13:AF13 K16:K17 K19 AE19:AF19 K22:K23 AE25:AF28 AE38:AF38 AE42:AF42 AF44">
    <cfRule type="expression" dxfId="47" priority="75">
      <formula>$C6</formula>
    </cfRule>
  </conditionalFormatting>
  <conditionalFormatting sqref="AL203:AM203">
    <cfRule type="dataBar" priority="3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{18D4B80B-3B00-4B6E-893A-A462454D77F8}</x14:id>
        </ext>
      </extLst>
    </cfRule>
  </conditionalFormatting>
  <conditionalFormatting sqref="AL204:AM204">
    <cfRule type="dataBar" priority="3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{8DF589DF-2174-4486-B162-0596306D37BC}</x14:id>
        </ext>
      </extLst>
    </cfRule>
  </conditionalFormatting>
  <conditionalFormatting sqref="AL205:AM205">
    <cfRule type="dataBar" priority="3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{94B18F75-1CB7-48E8-AAD9-125635EAD325}</x14:id>
        </ext>
      </extLst>
    </cfRule>
  </conditionalFormatting>
  <conditionalFormatting sqref="AL206:AM206">
    <cfRule type="dataBar" priority="3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{BA85CF4B-F876-49B7-A0E8-645176B0E7AB}</x14:id>
        </ext>
      </extLst>
    </cfRule>
  </conditionalFormatting>
  <conditionalFormatting sqref="AL207:AM207">
    <cfRule type="dataBar" priority="3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{239C8FF2-9F82-4ADD-8BB8-F7203BEBD6C2}</x14:id>
        </ext>
      </extLst>
    </cfRule>
  </conditionalFormatting>
  <conditionalFormatting sqref="AL208:AM208">
    <cfRule type="dataBar" priority="3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{BA21DBD2-7CAE-4EF6-9012-41E75DABCC1E}</x14:id>
        </ext>
      </extLst>
    </cfRule>
  </conditionalFormatting>
  <conditionalFormatting sqref="AL209:AM209">
    <cfRule type="dataBar" priority="3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{7261FC3B-7D5A-4D85-9F7F-7C8A3AE97ADE}</x14:id>
        </ext>
      </extLst>
    </cfRule>
  </conditionalFormatting>
  <conditionalFormatting sqref="AL210:AM210">
    <cfRule type="dataBar" priority="3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{104CF465-0195-4758-9966-BFED7A8BAA26}</x14:id>
        </ext>
      </extLst>
    </cfRule>
  </conditionalFormatting>
  <conditionalFormatting sqref="AL211:AM211">
    <cfRule type="dataBar" priority="3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{A1B981D6-F0FA-463C-8B6C-D4D3B510E358}</x14:id>
        </ext>
      </extLst>
    </cfRule>
  </conditionalFormatting>
  <conditionalFormatting sqref="AL212:AM212">
    <cfRule type="dataBar" priority="2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{0ED3C493-000C-4B49-B958-C6BF39BCFD1E}</x14:id>
        </ext>
      </extLst>
    </cfRule>
  </conditionalFormatting>
  <conditionalFormatting sqref="AL213:AM213">
    <cfRule type="dataBar" priority="2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{4FA39583-5CEE-4000-ABEE-F4F739198117}</x14:id>
        </ext>
      </extLst>
    </cfRule>
  </conditionalFormatting>
  <conditionalFormatting sqref="AL214:AM214">
    <cfRule type="dataBar" priority="2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{0462D108-2FCA-4FB9-9101-ED2533D5860B}</x14:id>
        </ext>
      </extLst>
    </cfRule>
  </conditionalFormatting>
  <conditionalFormatting sqref="AL215:AM215">
    <cfRule type="dataBar" priority="2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{CE45C694-D831-47C5-B335-EF03CD69AA8B}</x14:id>
        </ext>
      </extLst>
    </cfRule>
  </conditionalFormatting>
  <conditionalFormatting sqref="AL216:AM216">
    <cfRule type="dataBar" priority="2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{6C66F734-B2E8-4E12-9E92-CC4A77E8F7CF}</x14:id>
        </ext>
      </extLst>
    </cfRule>
  </conditionalFormatting>
  <conditionalFormatting sqref="AL217:AM217">
    <cfRule type="dataBar" priority="2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{6920D7B7-9B2E-4FD2-9B1E-F616690CD200}</x14:id>
        </ext>
      </extLst>
    </cfRule>
  </conditionalFormatting>
  <conditionalFormatting sqref="AL218:AM218">
    <cfRule type="dataBar" priority="2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{CE3BD562-7A9C-4A9C-A354-219A26AFD9AF}</x14:id>
        </ext>
      </extLst>
    </cfRule>
  </conditionalFormatting>
  <conditionalFormatting sqref="AL219:AM219">
    <cfRule type="dataBar" priority="2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{48F3D5DF-59F4-4959-889B-3DAF60C4852E}</x14:id>
        </ext>
      </extLst>
    </cfRule>
  </conditionalFormatting>
  <conditionalFormatting sqref="AL220:AM220">
    <cfRule type="dataBar" priority="2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{A1582B3D-6E5F-4F23-8907-6C9E787632A2}</x14:id>
        </ext>
      </extLst>
    </cfRule>
  </conditionalFormatting>
  <conditionalFormatting sqref="AL221:AM221">
    <cfRule type="dataBar" priority="3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{1BFF65FB-8142-458C-A31B-78A6D1FC230B}</x14:id>
        </ext>
      </extLst>
    </cfRule>
  </conditionalFormatting>
  <conditionalFormatting sqref="AL223:AM223">
    <cfRule type="dataBar" priority="4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{FF25B443-DE1D-4D62-A344-0F42BF512DA4}</x14:id>
        </ext>
      </extLst>
    </cfRule>
  </conditionalFormatting>
  <conditionalFormatting sqref="AL224:AM224">
    <cfRule type="dataBar" priority="4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{37BA7312-1E3B-4E1C-ABAA-AD896376B2C1}</x14:id>
        </ext>
      </extLst>
    </cfRule>
  </conditionalFormatting>
  <conditionalFormatting sqref="AL225:AM225">
    <cfRule type="dataBar" priority="4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{8BDDAD78-E42D-4ED4-962A-E40487968825}</x14:id>
        </ext>
      </extLst>
    </cfRule>
  </conditionalFormatting>
  <conditionalFormatting sqref="AL226:AM226">
    <cfRule type="dataBar" priority="4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{4830FE59-4506-4BC4-B9BC-FEA1B4ABC231}</x14:id>
        </ext>
      </extLst>
    </cfRule>
  </conditionalFormatting>
  <conditionalFormatting sqref="AL227:AM227">
    <cfRule type="dataBar" priority="4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{1850D139-AEA1-4027-B175-BC142DDA9124}</x14:id>
        </ext>
      </extLst>
    </cfRule>
  </conditionalFormatting>
  <conditionalFormatting sqref="AL228:AM228">
    <cfRule type="dataBar" priority="4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{299F0236-E1A1-491F-AE88-6D7E99F6E2AC}</x14:id>
        </ext>
      </extLst>
    </cfRule>
  </conditionalFormatting>
  <conditionalFormatting sqref="AL229:AM229">
    <cfRule type="dataBar" priority="2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{772271DD-83AB-4870-92C2-BC37B0288105}</x14:id>
        </ext>
      </extLst>
    </cfRule>
  </conditionalFormatting>
  <conditionalFormatting sqref="AL230:AM230">
    <cfRule type="dataBar" priority="1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{319B1A72-DB75-419C-ADE3-20C1FAF1017D}</x14:id>
        </ext>
      </extLst>
    </cfRule>
  </conditionalFormatting>
  <conditionalFormatting sqref="AL231:AM231">
    <cfRule type="dataBar" priority="1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{E8D9F397-48FC-4562-8672-D29BAEAC4EEC}</x14:id>
        </ext>
      </extLst>
    </cfRule>
  </conditionalFormatting>
  <conditionalFormatting sqref="AL232:AM232">
    <cfRule type="dataBar" priority="1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{18268BC0-ED21-4069-82FD-9A83EEEF9A56}</x14:id>
        </ext>
      </extLst>
    </cfRule>
  </conditionalFormatting>
  <conditionalFormatting sqref="AL233:AM233">
    <cfRule type="dataBar" priority="1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{A6DA8176-8AF8-474E-9CF2-56F5EEA4B2B5}</x14:id>
        </ext>
      </extLst>
    </cfRule>
  </conditionalFormatting>
  <conditionalFormatting sqref="AL234:AM234">
    <cfRule type="dataBar" priority="1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{701E9A68-B4B3-4C03-A876-1C623C5DD6A5}</x14:id>
        </ext>
      </extLst>
    </cfRule>
  </conditionalFormatting>
  <conditionalFormatting sqref="AL235:AM235">
    <cfRule type="dataBar" priority="4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{48C735F1-03B1-4D12-BD67-D7755F442C91}</x14:id>
        </ext>
      </extLst>
    </cfRule>
  </conditionalFormatting>
  <conditionalFormatting sqref="AL236:AM236">
    <cfRule type="dataBar" priority="4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{4EA70078-FDA1-495D-A3A3-F868F7836A4D}</x14:id>
        </ext>
      </extLst>
    </cfRule>
  </conditionalFormatting>
  <conditionalFormatting sqref="AL237:AM237">
    <cfRule type="dataBar" priority="4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{9EE3A448-0D25-4B48-AB2A-7B97A626C096}</x14:id>
        </ext>
      </extLst>
    </cfRule>
  </conditionalFormatting>
  <conditionalFormatting sqref="AL238:AM238">
    <cfRule type="dataBar" priority="4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{A6224164-8396-4E72-BBDA-397A0770A84B}</x14:id>
        </ext>
      </extLst>
    </cfRule>
  </conditionalFormatting>
  <conditionalFormatting sqref="AL239:AM239">
    <cfRule type="dataBar" priority="5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{E8DEFC09-B87E-48CD-8349-801FEFD3F93D}</x14:id>
        </ext>
      </extLst>
    </cfRule>
  </conditionalFormatting>
  <conditionalFormatting sqref="AL240:AM240">
    <cfRule type="dataBar" priority="5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{84B42D8D-9ACF-4A85-ADC1-3AD0AEBCE81D}</x14:id>
        </ext>
      </extLst>
    </cfRule>
  </conditionalFormatting>
  <conditionalFormatting sqref="AL241:AM241">
    <cfRule type="dataBar" priority="5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{3EF6B4E3-733C-44C7-8E8F-5E850B84FEDA}</x14:id>
        </ext>
      </extLst>
    </cfRule>
  </conditionalFormatting>
  <conditionalFormatting sqref="AL242:AM242">
    <cfRule type="dataBar" priority="5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{08502CA9-1F1D-42B6-9CF7-6924E1B2ECAD}</x14:id>
        </ext>
      </extLst>
    </cfRule>
  </conditionalFormatting>
  <conditionalFormatting sqref="AL243:AM243">
    <cfRule type="dataBar" priority="5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{D89594A3-11D2-45CF-8F38-34EF47B6F3BF}</x14:id>
        </ext>
      </extLst>
    </cfRule>
  </conditionalFormatting>
  <conditionalFormatting sqref="AL244:AM244">
    <cfRule type="dataBar" priority="5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{59589E4F-46CC-49F0-86DC-579FB9C2030C}</x14:id>
        </ext>
      </extLst>
    </cfRule>
  </conditionalFormatting>
  <conditionalFormatting sqref="AL245:AM245">
    <cfRule type="dataBar" priority="5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{57E170CF-99E3-443D-9575-0BAF9F0D2F1D}</x14:id>
        </ext>
      </extLst>
    </cfRule>
  </conditionalFormatting>
  <conditionalFormatting sqref="AL246:AM246">
    <cfRule type="dataBar" priority="5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{FB18082D-3CC5-4348-9487-73E899992C7A}</x14:id>
        </ext>
      </extLst>
    </cfRule>
  </conditionalFormatting>
  <conditionalFormatting sqref="AL247:AM247">
    <cfRule type="dataBar" priority="5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{341D2BA3-6E76-4B88-A7A8-E35F63D102FD}</x14:id>
        </ext>
      </extLst>
    </cfRule>
  </conditionalFormatting>
  <conditionalFormatting sqref="AL248:AM248">
    <cfRule type="dataBar" priority="1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{7A503C7A-CEFC-45F9-8B98-BE9D07B7E2B5}</x14:id>
        </ext>
      </extLst>
    </cfRule>
  </conditionalFormatting>
  <conditionalFormatting sqref="AL249:AM249">
    <cfRule type="dataBar" priority="5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{3A69D330-889B-474B-9B65-336F72433BE8}</x14:id>
        </ext>
      </extLst>
    </cfRule>
  </conditionalFormatting>
  <conditionalFormatting sqref="AL250:AM250">
    <cfRule type="dataBar" priority="6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{251B7941-A23F-4976-8A65-62CE31236693}</x14:id>
        </ext>
      </extLst>
    </cfRule>
  </conditionalFormatting>
  <conditionalFormatting sqref="AL251:AM251">
    <cfRule type="dataBar" priority="6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{EE821546-506C-424B-809B-68890C6E5C15}</x14:id>
        </ext>
      </extLst>
    </cfRule>
  </conditionalFormatting>
  <conditionalFormatting sqref="AL252:AM252">
    <cfRule type="dataBar" priority="6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{638DA5A7-6743-438D-9CA0-9D681D19519B}</x14:id>
        </ext>
      </extLst>
    </cfRule>
  </conditionalFormatting>
  <conditionalFormatting sqref="AL253:AM253">
    <cfRule type="dataBar" priority="6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{43A219BD-0C30-492F-948D-746397CC96B6}</x14:id>
        </ext>
      </extLst>
    </cfRule>
  </conditionalFormatting>
  <conditionalFormatting sqref="AL254:AM254">
    <cfRule type="dataBar" priority="6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{5CC2D4FD-7841-4442-8FC0-B10B57223163}</x14:id>
        </ext>
      </extLst>
    </cfRule>
  </conditionalFormatting>
  <conditionalFormatting sqref="AL255:AM255">
    <cfRule type="dataBar" priority="6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{B9CD5AF1-FA22-4D8E-B62F-71CFBD347E2E}</x14:id>
        </ext>
      </extLst>
    </cfRule>
  </conditionalFormatting>
  <conditionalFormatting sqref="AL256:AM256">
    <cfRule type="dataBar" priority="6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{80021FEF-FB07-4E07-BD3E-5D6C4D50A81A}</x14:id>
        </ext>
      </extLst>
    </cfRule>
  </conditionalFormatting>
  <conditionalFormatting sqref="AL257:AM257">
    <cfRule type="dataBar" priority="6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{3586BC33-82D9-42DA-81E2-D163C878E2B4}</x14:id>
        </ext>
      </extLst>
    </cfRule>
  </conditionalFormatting>
  <conditionalFormatting sqref="AL258:AM258">
    <cfRule type="dataBar" priority="1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{EEED736E-8804-47C3-ADD7-798AD7073F5F}</x14:id>
        </ext>
      </extLst>
    </cfRule>
  </conditionalFormatting>
  <conditionalFormatting sqref="AL259:AM259">
    <cfRule type="dataBar" priority="1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{18708C3A-D7B9-4C89-9951-41F0A8476233}</x14:id>
        </ext>
      </extLst>
    </cfRule>
  </conditionalFormatting>
  <conditionalFormatting sqref="AL260:AM260">
    <cfRule type="dataBar" priority="6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{8BF28FD4-91DD-439A-97BA-A05E8524F8CF}</x14:id>
        </ext>
      </extLst>
    </cfRule>
  </conditionalFormatting>
  <conditionalFormatting sqref="AL261:AM261">
    <cfRule type="dataBar" priority="6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{36D1D26B-7476-47C2-9E35-412C378CC7F4}</x14:id>
        </ext>
      </extLst>
    </cfRule>
  </conditionalFormatting>
  <conditionalFormatting sqref="AL262:AM262">
    <cfRule type="dataBar" priority="7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{D159F365-53F7-4D9E-8878-56F337542557}</x14:id>
        </ext>
      </extLst>
    </cfRule>
  </conditionalFormatting>
  <conditionalFormatting sqref="AL263:AM263">
    <cfRule type="dataBar" priority="7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{92B19664-2D1C-4EF6-AE1F-231044BE5751}</x14:id>
        </ext>
      </extLst>
    </cfRule>
  </conditionalFormatting>
  <conditionalFormatting sqref="AL264:AM264">
    <cfRule type="dataBar" priority="7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{669CE4AA-CAEC-40AF-8915-84F77F92CB7D}</x14:id>
        </ext>
      </extLst>
    </cfRule>
  </conditionalFormatting>
  <hyperlinks>
    <hyperlink ref="AC6" r:id="rId1" display="tel:09126013114" xr:uid="{C6618A46-9C5F-4688-BEC9-54DCCCBE1F17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D4B80B-3B00-4B6E-893A-A462454D77F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DF589DF-2174-4486-B162-0596306D37B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4B18F75-1CB7-48E8-AAD9-125635EAD32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A85CF4B-F876-49B7-A0E8-645176B0E7A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39C8FF2-9F82-4ADD-8BB8-F7203BEBD6C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A21DBD2-7CAE-4EF6-9012-41E75DABCC1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261FC3B-7D5A-4D85-9F7F-7C8A3AE97AD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04CF465-0195-4758-9966-BFED7A8BAA26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1B981D6-F0FA-463C-8B6C-D4D3B510E35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ED3C493-000C-4B49-B958-C6BF39BCFD1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FA39583-5CEE-4000-ABEE-F4F73919811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462D108-2FCA-4FB9-9101-ED2533D586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E45C694-D831-47C5-B335-EF03CD69AA8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66F734-B2E8-4E12-9E92-CC4A77E8F7C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920D7B7-9B2E-4FD2-9B1E-F616690CD200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E3BD562-7A9C-4A9C-A354-219A26AFD9A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8F3D5DF-59F4-4959-889B-3DAF60C4852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A1582B3D-6E5F-4F23-8907-6C9E787632A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BFF65FB-8142-458C-A31B-78A6D1FC230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FF25B443-DE1D-4D62-A344-0F42BF512DA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BA7312-1E3B-4E1C-ABAA-AD896376B2C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BDDAD78-E42D-4ED4-962A-E4048796882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830FE59-4506-4BC4-B9BC-FEA1B4ABC23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850D139-AEA1-4027-B175-BC142DDA912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99F0236-E1A1-491F-AE88-6D7E99F6E2A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72271DD-83AB-4870-92C2-BC37B028810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19B1A72-DB75-419C-ADE3-20C1FAF101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8D9F397-48FC-4562-8672-D29BAEAC4EE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8268BC0-ED21-4069-82FD-9A83EEEF9A5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DA8176-8AF8-474E-9CF2-56F5EEA4B2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01E9A68-B4B3-4C03-A876-1C623C5DD6A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8C735F1-03B1-4D12-BD67-D7755F442C9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EA70078-FDA1-495D-A3A3-F868F7836A4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EE3A448-0D25-4B48-AB2A-7B97A626C09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6224164-8396-4E72-BBDA-397A0770A8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8DEFC09-B87E-48CD-8349-801FEFD3F93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4B42D8D-9ACF-4A85-ADC1-3AD0AEBCE81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EF6B4E3-733C-44C7-8E8F-5E850B84FED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502CA9-1F1D-42B6-9CF7-6924E1B2ECA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89594A3-11D2-45CF-8F38-34EF47B6F3B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9589E4F-46CC-49F0-86DC-579FB9C2030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7E170CF-99E3-443D-9575-0BAF9F0D2F1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B18082D-3CC5-4348-9487-73E899992C7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341D2BA3-6E76-4B88-A7A8-E35F63D102F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A503C7A-CEFC-45F9-8B98-BE9D07B7E2B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A69D330-889B-474B-9B65-336F72433BE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51B7941-A23F-4976-8A65-62CE3123669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E821546-506C-424B-809B-68890C6E5C1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38DA5A7-6743-438D-9CA0-9D681D19519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3A219BD-0C30-492F-948D-746397CC96B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CC2D4FD-7841-4442-8FC0-B10B5722316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9CD5AF1-FA22-4D8E-B62F-71CFBD347E2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021FEF-FB07-4E07-BD3E-5D6C4D50A81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586BC33-82D9-42DA-81E2-D163C878E2B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EED736E-8804-47C3-ADD7-798AD7073F5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8708C3A-D7B9-4C89-9951-41F0A847623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BF28FD4-91DD-439A-97BA-A05E8524F8C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D1D26B-7476-47C2-9E35-412C378CC7F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159F365-53F7-4D9E-8878-56F33754255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2B19664-2D1C-4EF6-AE1F-231044BE5751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69CE4AA-CAEC-40AF-8915-84F77F92CB7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D1E1-7206-4490-A06B-DF4F94DFBA8D}">
  <dimension ref="A1:AR267"/>
  <sheetViews>
    <sheetView rightToLeft="1" topLeftCell="I1" zoomScale="80" zoomScaleNormal="80" workbookViewId="0">
      <selection activeCell="M10" sqref="M1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88671875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6.5546875" style="24" bestFit="1" customWidth="1"/>
    <col min="29" max="29" width="18.21875" style="31" bestFit="1" customWidth="1"/>
    <col min="30" max="30" width="13.6640625" style="32" bestFit="1" customWidth="1"/>
    <col min="31" max="31" width="32.664062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273389155507</v>
      </c>
      <c r="I2" s="9" t="s">
        <v>1579</v>
      </c>
      <c r="J2" s="9"/>
      <c r="K2" s="11" t="str">
        <f t="shared" ref="K2:K5" ca="1" si="0">IF(C2, TODAY(), "" )</f>
        <v/>
      </c>
      <c r="L2" s="12" t="s">
        <v>1143</v>
      </c>
      <c r="M2" s="12" t="s">
        <v>1144</v>
      </c>
      <c r="N2" s="12"/>
      <c r="O2" s="9">
        <v>5501.2</v>
      </c>
      <c r="P2" s="9">
        <v>1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9900000</v>
      </c>
      <c r="U2" s="15"/>
      <c r="V2" s="16">
        <f t="shared" ref="V2:V5" si="1">IF(C2, P2, U2 )</f>
        <v>0</v>
      </c>
      <c r="W2" s="12">
        <f t="shared" ref="W2:W5" si="2">P2-V2</f>
        <v>1</v>
      </c>
      <c r="X2" s="14">
        <f t="shared" ref="X2:X5" si="3">P2*T2</f>
        <v>9900000</v>
      </c>
      <c r="Y2" s="17"/>
      <c r="Z2" s="14">
        <f t="shared" ref="Z2:Z5" si="4">X2-Y2</f>
        <v>9900000</v>
      </c>
      <c r="AA2" s="18" t="s">
        <v>78</v>
      </c>
      <c r="AB2" s="13" t="s">
        <v>1145</v>
      </c>
      <c r="AC2" s="19" t="s">
        <v>1147</v>
      </c>
      <c r="AD2" s="20" t="s">
        <v>104</v>
      </c>
      <c r="AE2" s="126" t="s">
        <v>1925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کارگرشمالی،امیرآباد،خ هفتم،پلاک۳۳،واحد۷  - ملیکا ابوطالبی 09108058784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 t="s">
        <v>1945</v>
      </c>
      <c r="I3" s="167" t="s">
        <v>1947</v>
      </c>
      <c r="J3" s="9"/>
      <c r="K3" s="11" t="str">
        <f t="shared" ca="1" si="0"/>
        <v/>
      </c>
      <c r="L3" s="159"/>
      <c r="M3" s="159" t="s">
        <v>76</v>
      </c>
      <c r="N3" s="159" t="s">
        <v>80</v>
      </c>
      <c r="O3" s="9">
        <v>5501.3</v>
      </c>
      <c r="P3" s="9">
        <v>5</v>
      </c>
      <c r="Q3" s="13" t="str">
        <f>VLOOKUP(O3, '[3]لیست محصولات اردیبهشت ۱۴۰۳'!B:C,2,0)</f>
        <v>ورتکس | Vortex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51200000</v>
      </c>
      <c r="U3" s="15"/>
      <c r="V3" s="16">
        <f t="shared" si="1"/>
        <v>0</v>
      </c>
      <c r="W3" s="12">
        <f t="shared" si="2"/>
        <v>5</v>
      </c>
      <c r="X3" s="14">
        <f t="shared" si="3"/>
        <v>256000000</v>
      </c>
      <c r="Y3" s="17"/>
      <c r="Z3" s="14">
        <f t="shared" si="4"/>
        <v>256000000</v>
      </c>
      <c r="AA3" s="151" t="s">
        <v>78</v>
      </c>
      <c r="AB3" s="153" t="s">
        <v>70</v>
      </c>
      <c r="AC3" s="155" t="s">
        <v>79</v>
      </c>
      <c r="AD3" s="157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- کافه بیکری روستار سانا سنتر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8"/>
      <c r="H4" s="170"/>
      <c r="I4" s="168"/>
      <c r="J4" s="9"/>
      <c r="K4" s="11" t="str">
        <f t="shared" ca="1" si="0"/>
        <v/>
      </c>
      <c r="L4" s="160"/>
      <c r="M4" s="160"/>
      <c r="N4" s="160"/>
      <c r="O4" s="9">
        <v>5511.3</v>
      </c>
      <c r="P4" s="9">
        <v>4</v>
      </c>
      <c r="Q4" s="13" t="str">
        <f>VLOOKUP(O4, '[3]لیست محصولات اردیبهشت ۱۴۰۳'!B:C,2,0)</f>
        <v>هامبلا | Hambella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69600000</v>
      </c>
      <c r="U4" s="15"/>
      <c r="V4" s="16">
        <f t="shared" si="1"/>
        <v>0</v>
      </c>
      <c r="W4" s="12">
        <f t="shared" si="2"/>
        <v>4</v>
      </c>
      <c r="X4" s="14">
        <f t="shared" si="3"/>
        <v>278400000</v>
      </c>
      <c r="Y4" s="17"/>
      <c r="Z4" s="14">
        <f t="shared" si="4"/>
        <v>278400000</v>
      </c>
      <c r="AA4" s="152"/>
      <c r="AB4" s="154"/>
      <c r="AC4" s="156"/>
      <c r="AD4" s="158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66">
        <v>3</v>
      </c>
      <c r="H5" s="67" t="s">
        <v>1945</v>
      </c>
      <c r="I5" s="66" t="s">
        <v>1947</v>
      </c>
      <c r="J5" s="9"/>
      <c r="K5" s="11" t="str">
        <f t="shared" ca="1" si="0"/>
        <v/>
      </c>
      <c r="L5" s="12"/>
      <c r="M5" s="12" t="s">
        <v>76</v>
      </c>
      <c r="N5" s="12" t="s">
        <v>1754</v>
      </c>
      <c r="O5" s="9">
        <v>5501.3</v>
      </c>
      <c r="P5" s="9">
        <v>5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51200000</v>
      </c>
      <c r="U5" s="15"/>
      <c r="V5" s="16">
        <f t="shared" si="1"/>
        <v>0</v>
      </c>
      <c r="W5" s="12">
        <f t="shared" si="2"/>
        <v>5</v>
      </c>
      <c r="X5" s="14">
        <f t="shared" si="3"/>
        <v>256000000</v>
      </c>
      <c r="Y5" s="17"/>
      <c r="Z5" s="14">
        <f t="shared" si="4"/>
        <v>256000000</v>
      </c>
      <c r="AA5" s="18" t="s">
        <v>78</v>
      </c>
      <c r="AB5" s="13" t="s">
        <v>70</v>
      </c>
      <c r="AC5" s="19" t="s">
        <v>79</v>
      </c>
      <c r="AD5" s="20"/>
      <c r="AE5" s="19"/>
      <c r="AF5" s="21"/>
      <c r="AG5" s="22" t="str">
        <f t="shared" si="5"/>
        <v>TRUE</v>
      </c>
      <c r="AH5" s="23" t="str">
        <f t="shared" si="6"/>
        <v>تهران - کافه بیکری روسترا آوا سنتر -  حجتی 09373955769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66">
        <v>4</v>
      </c>
      <c r="H6" s="67" t="s">
        <v>1869</v>
      </c>
      <c r="I6" s="66" t="s">
        <v>1949</v>
      </c>
      <c r="J6" s="9"/>
      <c r="K6" s="11" t="str">
        <f t="shared" ref="K6:K65" ca="1" si="7">IF(C6, TODAY(), "" )</f>
        <v/>
      </c>
      <c r="L6" s="12" t="s">
        <v>959</v>
      </c>
      <c r="M6" s="12" t="s">
        <v>951</v>
      </c>
      <c r="N6" s="12" t="s">
        <v>1950</v>
      </c>
      <c r="O6" s="9">
        <v>5518.3</v>
      </c>
      <c r="P6" s="9">
        <v>1</v>
      </c>
      <c r="Q6" s="13" t="str">
        <f>VLOOKUP(O6, '[3]لیست محصولات اردیبهشت ۱۴۰۳'!B:C,2,0)</f>
        <v>هوآنکایو | Peru Huancayo</v>
      </c>
      <c r="R6" s="9"/>
      <c r="S6" s="12">
        <f>VLOOKUP(O6, '[3]لیست محصولات اردیبهشت ۱۴۰۳'!B:F,5,0)</f>
        <v>4000</v>
      </c>
      <c r="T6" s="14">
        <f>VLOOKUP(O6, '[3]لیست محصولات اردیبهشت ۱۴۰۳'!B:G,6,0)</f>
        <v>51600000</v>
      </c>
      <c r="U6" s="15"/>
      <c r="V6" s="16">
        <f t="shared" ref="V6:V65" si="8">IF(C6, P6, U6 )</f>
        <v>0</v>
      </c>
      <c r="W6" s="12">
        <f t="shared" ref="W6:W65" si="9">P6-V6</f>
        <v>1</v>
      </c>
      <c r="X6" s="14">
        <f t="shared" ref="X6:X65" si="10">P6*T6</f>
        <v>51600000</v>
      </c>
      <c r="Y6" s="17"/>
      <c r="Z6" s="14">
        <f t="shared" ref="Z6:Z65" si="11">X6-Y6</f>
        <v>51600000</v>
      </c>
      <c r="AA6" s="18" t="s">
        <v>78</v>
      </c>
      <c r="AB6" s="13" t="s">
        <v>1951</v>
      </c>
      <c r="AC6" s="19" t="s">
        <v>582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صادقيه اشرفي اصفهاني خيابان عرب حسيني مستقيم مسير ادامه بدي ميشه خيابان حائري پلاك ۲۶ کلینیک دامپزشکی - مهرداد کریمی 09380977784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273414754210</v>
      </c>
      <c r="I7" s="9" t="s">
        <v>1947</v>
      </c>
      <c r="J7" s="9"/>
      <c r="K7" s="11" t="str">
        <f t="shared" ca="1" si="7"/>
        <v/>
      </c>
      <c r="L7" s="12" t="s">
        <v>1952</v>
      </c>
      <c r="M7" s="12" t="s">
        <v>1953</v>
      </c>
      <c r="N7" s="12" t="s">
        <v>1954</v>
      </c>
      <c r="O7" s="9">
        <v>3326.2</v>
      </c>
      <c r="P7" s="9">
        <v>1</v>
      </c>
      <c r="Q7" s="13" t="str">
        <f>VLOOKUP(O7, '[3]لیست محصولات اردیبهشت ۱۴۰۳'!B:C,2,0)</f>
        <v>میاگروس | Milagros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18150000</v>
      </c>
      <c r="U7" s="26"/>
      <c r="V7" s="16">
        <f t="shared" si="8"/>
        <v>0</v>
      </c>
      <c r="W7" s="12">
        <f t="shared" si="9"/>
        <v>1</v>
      </c>
      <c r="X7" s="14">
        <f t="shared" si="10"/>
        <v>18150000</v>
      </c>
      <c r="Y7" s="17"/>
      <c r="Z7" s="14">
        <f t="shared" si="11"/>
        <v>18150000</v>
      </c>
      <c r="AA7" s="18" t="s">
        <v>224</v>
      </c>
      <c r="AB7" s="13" t="s">
        <v>1955</v>
      </c>
      <c r="AC7" s="19" t="s">
        <v>1956</v>
      </c>
      <c r="AD7" s="20"/>
      <c r="AE7" s="19"/>
      <c r="AF7" s="21"/>
      <c r="AG7" s="22" t="str">
        <f t="shared" si="5"/>
        <v>TRUE</v>
      </c>
      <c r="AH7" s="23" t="str">
        <f t="shared" si="6"/>
        <v>قم سالاريه فلكه ميثم اقاقيا روبروي كوچه ١ جنب ساختمان ميثم کافه موزتی - مائده  ذراری 09359190308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273415632505</v>
      </c>
      <c r="I8" s="9" t="s">
        <v>1947</v>
      </c>
      <c r="J8" s="9"/>
      <c r="K8" s="11" t="str">
        <f t="shared" ca="1" si="7"/>
        <v/>
      </c>
      <c r="L8" s="12" t="s">
        <v>1957</v>
      </c>
      <c r="M8" s="12" t="s">
        <v>161</v>
      </c>
      <c r="N8" s="12" t="s">
        <v>1958</v>
      </c>
      <c r="O8" s="9">
        <v>5511.3</v>
      </c>
      <c r="P8" s="9">
        <v>1</v>
      </c>
      <c r="Q8" s="13" t="str">
        <f>VLOOKUP(O8, '[3]لیست محصولات اردیبهشت ۱۴۰۳'!B:C,2,0)</f>
        <v>هامبلا | Hambella</v>
      </c>
      <c r="R8" s="9"/>
      <c r="S8" s="12">
        <f>VLOOKUP(O8, '[3]لیست محصولات اردیبهشت ۱۴۰۳'!B:F,5,0)</f>
        <v>4000</v>
      </c>
      <c r="T8" s="14">
        <f>VLOOKUP(O8, '[3]لیست محصولات اردیبهشت ۱۴۰۳'!B:G,6,0)</f>
        <v>69600000</v>
      </c>
      <c r="U8" s="15"/>
      <c r="V8" s="16">
        <f t="shared" si="8"/>
        <v>0</v>
      </c>
      <c r="W8" s="12">
        <f t="shared" si="9"/>
        <v>1</v>
      </c>
      <c r="X8" s="14">
        <f t="shared" si="10"/>
        <v>69600000</v>
      </c>
      <c r="Y8" s="17"/>
      <c r="Z8" s="14">
        <f t="shared" si="11"/>
        <v>69600000</v>
      </c>
      <c r="AA8" s="18" t="s">
        <v>214</v>
      </c>
      <c r="AB8" s="13" t="s">
        <v>1959</v>
      </c>
      <c r="AC8" s="19" t="s">
        <v>1960</v>
      </c>
      <c r="AD8" s="20" t="s">
        <v>104</v>
      </c>
      <c r="AE8" s="19"/>
      <c r="AF8" s="21"/>
      <c r="AG8" s="22" t="str">
        <f t="shared" si="5"/>
        <v>TRUE</v>
      </c>
      <c r="AH8" s="23" t="str">
        <f t="shared" si="6"/>
        <v xml:space="preserve">مازندران ساری،میدان امام خمینی،بلوار جام جم،نبش کوچه سعادت،شیرینی سرای جام جم کافه قنادی - فاطمه  فرهادی 09360059270
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7</v>
      </c>
      <c r="H9" s="10">
        <v>273426316907</v>
      </c>
      <c r="I9" s="25" t="s">
        <v>1947</v>
      </c>
      <c r="J9" s="9"/>
      <c r="K9" s="11" t="str">
        <f t="shared" ca="1" si="7"/>
        <v/>
      </c>
      <c r="L9" s="27" t="s">
        <v>1961</v>
      </c>
      <c r="M9" s="12" t="s">
        <v>1962</v>
      </c>
      <c r="N9" s="12"/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 t="s">
        <v>404</v>
      </c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8"/>
        <v>0</v>
      </c>
      <c r="W9" s="12">
        <f t="shared" si="9"/>
        <v>1</v>
      </c>
      <c r="X9" s="14">
        <f t="shared" si="10"/>
        <v>2600000</v>
      </c>
      <c r="Y9" s="17"/>
      <c r="Z9" s="14">
        <f t="shared" si="11"/>
        <v>2600000</v>
      </c>
      <c r="AA9" s="18" t="s">
        <v>78</v>
      </c>
      <c r="AB9" s="13" t="s">
        <v>1963</v>
      </c>
      <c r="AC9" s="19" t="s">
        <v>1964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6"/>
        <v>تهران غرب به شرق بزرگراه جلال آل احمد، خ پاتریس لومومبا، کوچه بلوار شرقی (ناهید محتشم)، پلاک ۴، واحد ۱ و ۲  - شراره خطیب 09122021980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8</v>
      </c>
      <c r="H10" s="10">
        <v>273449071103</v>
      </c>
      <c r="I10" s="25" t="s">
        <v>1947</v>
      </c>
      <c r="J10" s="9"/>
      <c r="K10" s="11" t="str">
        <f t="shared" ca="1" si="7"/>
        <v/>
      </c>
      <c r="L10" s="27" t="s">
        <v>1965</v>
      </c>
      <c r="M10" s="27" t="s">
        <v>1966</v>
      </c>
      <c r="N10" s="12"/>
      <c r="O10" s="9">
        <v>5511.1</v>
      </c>
      <c r="P10" s="9">
        <v>1</v>
      </c>
      <c r="Q10" s="13" t="str">
        <f>VLOOKUP(O10, '[3]لیست محصولات اردیبهشت ۱۴۰۳'!B:C,2,0)</f>
        <v>هامبلا | Hambella</v>
      </c>
      <c r="R10" s="9" t="s">
        <v>113</v>
      </c>
      <c r="S10" s="12">
        <f>VLOOKUP(O10, '[3]لیست محصولات اردیبهشت ۱۴۰۳'!B:F,5,0)</f>
        <v>150</v>
      </c>
      <c r="T10" s="14">
        <f>VLOOKUP(O10, '[3]لیست محصولات اردیبهشت ۱۴۰۳'!B:G,6,0)</f>
        <v>2800000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2800000</v>
      </c>
      <c r="Y10" s="17"/>
      <c r="Z10" s="14">
        <f t="shared" si="11"/>
        <v>2800000</v>
      </c>
      <c r="AA10" s="18" t="s">
        <v>78</v>
      </c>
      <c r="AB10" s="13" t="s">
        <v>1967</v>
      </c>
      <c r="AC10" s="19" t="s">
        <v>1968</v>
      </c>
      <c r="AD10" s="20" t="s">
        <v>104</v>
      </c>
      <c r="AE10" s="19"/>
      <c r="AF10" s="21"/>
      <c r="AG10" s="22" t="str">
        <f t="shared" si="5"/>
        <v>TRUE</v>
      </c>
      <c r="AH10" s="23" t="str">
        <f t="shared" si="6"/>
        <v>تهران میدان شهدا، خیابان ناطقی، کوچه کاظمی قهی، کوچه یزدی، پلاک ۲۵، طبقه اول واحد ۵  - زهرا اشراقی 09011378298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49">
        <v>9</v>
      </c>
      <c r="H11" s="161">
        <v>53659633101</v>
      </c>
      <c r="I11" s="149" t="s">
        <v>1949</v>
      </c>
      <c r="J11" s="9"/>
      <c r="K11" s="11" t="str">
        <f t="shared" ca="1" si="7"/>
        <v/>
      </c>
      <c r="L11" s="159" t="s">
        <v>723</v>
      </c>
      <c r="M11" s="159" t="s">
        <v>817</v>
      </c>
      <c r="N11" s="159" t="s">
        <v>1969</v>
      </c>
      <c r="O11" s="9">
        <v>3326.1</v>
      </c>
      <c r="P11" s="9">
        <v>1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3750000</v>
      </c>
      <c r="Y11" s="17"/>
      <c r="Z11" s="14">
        <f t="shared" si="11"/>
        <v>3750000</v>
      </c>
      <c r="AA11" s="151" t="s">
        <v>78</v>
      </c>
      <c r="AB11" s="153" t="s">
        <v>1970</v>
      </c>
      <c r="AC11" s="155" t="s">
        <v>1971</v>
      </c>
      <c r="AD11" s="157" t="s">
        <v>104</v>
      </c>
      <c r="AE11" s="19"/>
      <c r="AF11" s="21"/>
      <c r="AG11" s="22" t="str">
        <f t="shared" si="5"/>
        <v>TRUE</v>
      </c>
      <c r="AH11" s="23" t="str">
        <f t="shared" si="6"/>
        <v>تهران چهارراه ولیعصر به سمت تجریش خ بزرگمهر بین خ ظفر و فلسطین مجتمع تجار‌ی بزرگمهر کافه لته باز - عرفان محمدی 09124508428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0"/>
      <c r="H12" s="181"/>
      <c r="I12" s="180"/>
      <c r="J12" s="9"/>
      <c r="K12" s="11" t="str">
        <f t="shared" ca="1" si="7"/>
        <v/>
      </c>
      <c r="L12" s="178"/>
      <c r="M12" s="178"/>
      <c r="N12" s="178"/>
      <c r="O12" s="9">
        <v>3325.1</v>
      </c>
      <c r="P12" s="9">
        <v>1</v>
      </c>
      <c r="Q12" s="13" t="str">
        <f>VLOOKUP(O12, '[3]لیست محصولات اردیبهشت ۱۴۰۳'!B:C,2,0)</f>
        <v>راتناگری | Ratnagiri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4250000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4250000</v>
      </c>
      <c r="Y12" s="17"/>
      <c r="Z12" s="14">
        <f t="shared" si="11"/>
        <v>4250000</v>
      </c>
      <c r="AA12" s="177"/>
      <c r="AB12" s="176"/>
      <c r="AC12" s="175"/>
      <c r="AD12" s="17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50"/>
      <c r="H13" s="162"/>
      <c r="I13" s="150"/>
      <c r="J13" s="9"/>
      <c r="K13" s="11" t="str">
        <f t="shared" ca="1" si="7"/>
        <v/>
      </c>
      <c r="L13" s="160"/>
      <c r="M13" s="160"/>
      <c r="N13" s="160"/>
      <c r="O13" s="9">
        <v>5522.1</v>
      </c>
      <c r="P13" s="9">
        <v>1</v>
      </c>
      <c r="Q13" s="13" t="str">
        <f>VLOOKUP(O13, '[3]لیست محصولات اردیبهشت ۱۴۰۳'!B:C,2,0)</f>
        <v>تامارا | Tamara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2600000</v>
      </c>
      <c r="U13" s="26"/>
      <c r="V13" s="16">
        <f t="shared" si="8"/>
        <v>0</v>
      </c>
      <c r="W13" s="12">
        <f t="shared" si="9"/>
        <v>1</v>
      </c>
      <c r="X13" s="14">
        <f t="shared" si="10"/>
        <v>2600000</v>
      </c>
      <c r="Y13" s="17"/>
      <c r="Z13" s="14">
        <f t="shared" si="11"/>
        <v>2600000</v>
      </c>
      <c r="AA13" s="152"/>
      <c r="AB13" s="154"/>
      <c r="AC13" s="156"/>
      <c r="AD13" s="158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10</v>
      </c>
      <c r="H14" s="10">
        <v>273485698600</v>
      </c>
      <c r="I14" s="9" t="s">
        <v>1949</v>
      </c>
      <c r="J14" s="9"/>
      <c r="K14" s="11" t="str">
        <f t="shared" ca="1" si="7"/>
        <v/>
      </c>
      <c r="L14" s="12" t="s">
        <v>302</v>
      </c>
      <c r="M14" s="12" t="s">
        <v>1972</v>
      </c>
      <c r="N14" s="12" t="s">
        <v>1973</v>
      </c>
      <c r="O14" s="9">
        <v>5518.3</v>
      </c>
      <c r="P14" s="9">
        <v>1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4000</v>
      </c>
      <c r="T14" s="14">
        <f>VLOOKUP(O14, '[3]لیست محصولات اردیبهشت ۱۴۰۳'!B:G,6,0)</f>
        <v>51600000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51600000</v>
      </c>
      <c r="Y14" s="17"/>
      <c r="Z14" s="14">
        <f t="shared" si="11"/>
        <v>51600000</v>
      </c>
      <c r="AA14" s="18" t="s">
        <v>360</v>
      </c>
      <c r="AB14" s="13" t="s">
        <v>1974</v>
      </c>
      <c r="AC14" s="19" t="s">
        <v>1975</v>
      </c>
      <c r="AD14" s="20"/>
      <c r="AE14" s="19"/>
      <c r="AF14" s="21"/>
      <c r="AG14" s="22" t="str">
        <f t="shared" si="5"/>
        <v>TRUE</v>
      </c>
      <c r="AH14" s="23" t="str">
        <f t="shared" si="6"/>
        <v>آذربایجان غربی ارومیه،بلوار شهید بهشتی مرکز خرید دانشکده بالکن طبقه همکف وینگزکافی - رضا جوان 09140415852</v>
      </c>
    </row>
    <row r="15" spans="1:34" ht="22.35" customHeight="1">
      <c r="A15" s="7"/>
      <c r="B15" s="7"/>
      <c r="C15" s="7"/>
      <c r="D15" s="7"/>
      <c r="E15" s="7"/>
      <c r="F15" s="8"/>
      <c r="G15" s="167">
        <v>11</v>
      </c>
      <c r="H15" s="169"/>
      <c r="I15" s="167" t="s">
        <v>1976</v>
      </c>
      <c r="J15" s="9"/>
      <c r="K15" s="11" t="str">
        <f t="shared" ca="1" si="7"/>
        <v/>
      </c>
      <c r="L15" s="159" t="s">
        <v>302</v>
      </c>
      <c r="M15" s="159" t="s">
        <v>1979</v>
      </c>
      <c r="N15" s="159" t="s">
        <v>1977</v>
      </c>
      <c r="O15" s="9">
        <v>5518.3</v>
      </c>
      <c r="P15" s="9">
        <v>6</v>
      </c>
      <c r="Q15" s="13" t="str">
        <f>VLOOKUP(O15, '[3]لیست محصولات اردیبهشت ۱۴۰۳'!B:C,2,0)</f>
        <v>هوآنکایو | Peru Huancayo</v>
      </c>
      <c r="R15" s="9"/>
      <c r="S15" s="12">
        <f>VLOOKUP(O15, '[3]لیست محصولات اردیبهشت ۱۴۰۳'!B:F,5,0)</f>
        <v>4000</v>
      </c>
      <c r="T15" s="14">
        <f>VLOOKUP(O15, '[3]لیست محصولات اردیبهشت ۱۴۰۳'!B:G,6,0)</f>
        <v>51600000</v>
      </c>
      <c r="U15" s="15"/>
      <c r="V15" s="16">
        <f t="shared" si="8"/>
        <v>0</v>
      </c>
      <c r="W15" s="12">
        <f t="shared" si="9"/>
        <v>6</v>
      </c>
      <c r="X15" s="14">
        <f t="shared" si="10"/>
        <v>309600000</v>
      </c>
      <c r="Y15" s="17"/>
      <c r="Z15" s="14">
        <f t="shared" si="11"/>
        <v>309600000</v>
      </c>
      <c r="AA15" s="151" t="s">
        <v>78</v>
      </c>
      <c r="AB15" s="153" t="s">
        <v>1980</v>
      </c>
      <c r="AC15" s="155" t="s">
        <v>1978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فرمانیه- دیباجی شمالی- نرسیده به اتوبان صدر- نبش بن بست شکری- پارکینگ ۱- مسجد الرضا- آشپزخانه هلوشف هلوشف - رضا بایزیدچی 09126491439</v>
      </c>
    </row>
    <row r="16" spans="1:34" ht="22.35" customHeight="1">
      <c r="A16" s="7"/>
      <c r="B16" s="7"/>
      <c r="C16" s="7"/>
      <c r="D16" s="7"/>
      <c r="E16" s="7"/>
      <c r="F16" s="8"/>
      <c r="G16" s="168"/>
      <c r="H16" s="170"/>
      <c r="I16" s="168"/>
      <c r="J16" s="9"/>
      <c r="K16" s="11" t="str">
        <f t="shared" ca="1" si="7"/>
        <v/>
      </c>
      <c r="L16" s="160"/>
      <c r="M16" s="160"/>
      <c r="N16" s="160"/>
      <c r="O16" s="9">
        <v>5511.3</v>
      </c>
      <c r="P16" s="9">
        <v>2</v>
      </c>
      <c r="Q16" s="13" t="str">
        <f>VLOOKUP(O16, '[3]لیست محصولات اردیبهشت ۱۴۰۳'!B:C,2,0)</f>
        <v>هامبلا | Hambella</v>
      </c>
      <c r="R16" s="9"/>
      <c r="S16" s="12">
        <f>VLOOKUP(O16, '[3]لیست محصولات اردیبهشت ۱۴۰۳'!B:F,5,0)</f>
        <v>4000</v>
      </c>
      <c r="T16" s="14">
        <f>VLOOKUP(O16, '[3]لیست محصولات اردیبهشت ۱۴۰۳'!B:G,6,0)</f>
        <v>69600000</v>
      </c>
      <c r="U16" s="15"/>
      <c r="V16" s="16">
        <f t="shared" si="8"/>
        <v>0</v>
      </c>
      <c r="W16" s="12">
        <f t="shared" si="9"/>
        <v>2</v>
      </c>
      <c r="X16" s="14">
        <f t="shared" si="10"/>
        <v>139200000</v>
      </c>
      <c r="Y16" s="17"/>
      <c r="Z16" s="14">
        <f t="shared" si="11"/>
        <v>139200000</v>
      </c>
      <c r="AA16" s="152"/>
      <c r="AB16" s="154"/>
      <c r="AC16" s="156"/>
      <c r="AD16" s="2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49">
        <v>12</v>
      </c>
      <c r="H17" s="161">
        <v>273659953918</v>
      </c>
      <c r="I17" s="149" t="s">
        <v>2010</v>
      </c>
      <c r="J17" s="9"/>
      <c r="K17" s="11" t="str">
        <f t="shared" ca="1" si="7"/>
        <v/>
      </c>
      <c r="L17" s="159" t="s">
        <v>2011</v>
      </c>
      <c r="M17" s="159" t="s">
        <v>2012</v>
      </c>
      <c r="N17" s="159"/>
      <c r="O17" s="9">
        <v>5511.1</v>
      </c>
      <c r="P17" s="9">
        <v>1</v>
      </c>
      <c r="Q17" s="13" t="str">
        <f>VLOOKUP(O17, '[3]لیست محصولات اردیبهشت ۱۴۰۳'!B:C,2,0)</f>
        <v>هامبلا | Hambella</v>
      </c>
      <c r="R17" s="9" t="s">
        <v>113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2800000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2800000</v>
      </c>
      <c r="Y17" s="17"/>
      <c r="Z17" s="14">
        <f t="shared" si="11"/>
        <v>2800000</v>
      </c>
      <c r="AA17" s="151" t="s">
        <v>78</v>
      </c>
      <c r="AB17" s="153" t="s">
        <v>2013</v>
      </c>
      <c r="AC17" s="155" t="s">
        <v>2014</v>
      </c>
      <c r="AD17" s="157" t="s">
        <v>104</v>
      </c>
      <c r="AE17" s="19"/>
      <c r="AF17" s="21"/>
      <c r="AG17" s="22" t="str">
        <f t="shared" si="5"/>
        <v>TRUE</v>
      </c>
      <c r="AH17" s="23" t="str">
        <f t="shared" si="6"/>
        <v>تهران مهرآباد جنوبی خ واشقانی فراهانی پ ۴۰ واحد ۸ یا ۱۰  - امیرسعید قانع 09120340289</v>
      </c>
    </row>
    <row r="18" spans="1:34" ht="22.35" customHeight="1">
      <c r="A18" s="7"/>
      <c r="B18" s="7"/>
      <c r="C18" s="7"/>
      <c r="D18" s="7"/>
      <c r="E18" s="7"/>
      <c r="F18" s="8"/>
      <c r="G18" s="150"/>
      <c r="H18" s="162"/>
      <c r="I18" s="150"/>
      <c r="J18" s="9"/>
      <c r="K18" s="11" t="str">
        <f t="shared" ca="1" si="7"/>
        <v/>
      </c>
      <c r="L18" s="160"/>
      <c r="M18" s="160"/>
      <c r="N18" s="160"/>
      <c r="O18" s="9">
        <v>5501.1</v>
      </c>
      <c r="P18" s="9">
        <v>1</v>
      </c>
      <c r="Q18" s="13" t="str">
        <f>VLOOKUP(O18, '[3]لیست محصولات اردیبهشت ۱۴۰۳'!B:C,2,0)</f>
        <v>ورتکس | Vortex</v>
      </c>
      <c r="R18" s="9" t="s">
        <v>113</v>
      </c>
      <c r="S18" s="12">
        <f>VLOOKUP(O18, '[3]لیست محصولات اردیبهشت ۱۴۰۳'!B:F,5,0)</f>
        <v>150</v>
      </c>
      <c r="T18" s="14">
        <f>VLOOKUP(O18, '[3]لیست محصولات اردیبهشت ۱۴۰۳'!B:G,6,0)</f>
        <v>2100000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2100000</v>
      </c>
      <c r="Y18" s="17"/>
      <c r="Z18" s="14">
        <f t="shared" si="11"/>
        <v>2100000</v>
      </c>
      <c r="AA18" s="152"/>
      <c r="AB18" s="154"/>
      <c r="AC18" s="156"/>
      <c r="AD18" s="158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7"/>
        <v/>
      </c>
      <c r="L19" s="12"/>
      <c r="M19" s="12"/>
      <c r="N19" s="12"/>
      <c r="O19" s="9"/>
      <c r="P19" s="9"/>
      <c r="Q19" s="13" t="e">
        <f>VLOOKUP(O19, '[3]لیست محصولات اردیبهشت ۱۴۰۳'!B:C,2,0)</f>
        <v>#N/A</v>
      </c>
      <c r="R19" s="9"/>
      <c r="S19" s="12" t="e">
        <f>VLOOKUP(O19, '[3]لیست محصولات اردیبهشت ۱۴۰۳'!B:F,5,0)</f>
        <v>#N/A</v>
      </c>
      <c r="T19" s="14" t="e">
        <f>VLOOKUP(O19, '[3]لیست محصولات اردیبهشت ۱۴۰۳'!B:G,6,0)</f>
        <v>#N/A</v>
      </c>
      <c r="U19" s="15"/>
      <c r="V19" s="16">
        <f t="shared" si="8"/>
        <v>0</v>
      </c>
      <c r="W19" s="12">
        <f t="shared" si="9"/>
        <v>0</v>
      </c>
      <c r="X19" s="14" t="e">
        <f t="shared" si="10"/>
        <v>#N/A</v>
      </c>
      <c r="Y19" s="17"/>
      <c r="Z19" s="14" t="e">
        <f t="shared" si="11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7"/>
        <v/>
      </c>
      <c r="L20" s="12"/>
      <c r="M20" s="12"/>
      <c r="N20" s="12"/>
      <c r="O20" s="9"/>
      <c r="P20" s="9"/>
      <c r="Q20" s="13" t="e">
        <f>VLOOKUP(O20, '[3]لیست محصولات اردیبهشت ۱۴۰۳'!B:C,2,0)</f>
        <v>#N/A</v>
      </c>
      <c r="R20" s="9"/>
      <c r="S20" s="12" t="e">
        <f>VLOOKUP(O20, '[3]لیست محصولات اردیبهشت ۱۴۰۳'!B:F,5,0)</f>
        <v>#N/A</v>
      </c>
      <c r="T20" s="14" t="e">
        <f>VLOOKUP(O20, '[3]لیست محصولات اردیبهشت ۱۴۰۳'!B:G,6,0)</f>
        <v>#N/A</v>
      </c>
      <c r="U20" s="15"/>
      <c r="V20" s="16">
        <f t="shared" si="8"/>
        <v>0</v>
      </c>
      <c r="W20" s="12">
        <f t="shared" si="9"/>
        <v>0</v>
      </c>
      <c r="X20" s="14" t="e">
        <f t="shared" si="10"/>
        <v>#N/A</v>
      </c>
      <c r="Y20" s="17"/>
      <c r="Z20" s="14" t="e">
        <f t="shared" si="11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7"/>
        <v/>
      </c>
      <c r="L21" s="12"/>
      <c r="M21" s="12"/>
      <c r="N21" s="12"/>
      <c r="O21" s="9"/>
      <c r="P21" s="9"/>
      <c r="Q21" s="13" t="e">
        <f>VLOOKUP(O21, '[3]لیست محصولات اردیبهشت ۱۴۰۳'!B:C,2,0)</f>
        <v>#N/A</v>
      </c>
      <c r="R21" s="9"/>
      <c r="S21" s="12" t="e">
        <f>VLOOKUP(O21, '[3]لیست محصولات اردیبهشت ۱۴۰۳'!B:F,5,0)</f>
        <v>#N/A</v>
      </c>
      <c r="T21" s="14" t="e">
        <f>VLOOKUP(O21, '[3]لیست محصولات اردیبهشت ۱۴۰۳'!B:G,6,0)</f>
        <v>#N/A</v>
      </c>
      <c r="U21" s="15"/>
      <c r="V21" s="16">
        <f t="shared" si="8"/>
        <v>0</v>
      </c>
      <c r="W21" s="12">
        <f t="shared" si="9"/>
        <v>0</v>
      </c>
      <c r="X21" s="14" t="e">
        <f t="shared" si="10"/>
        <v>#N/A</v>
      </c>
      <c r="Y21" s="17"/>
      <c r="Z21" s="14" t="e">
        <f t="shared" si="11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7"/>
        <v/>
      </c>
      <c r="L22" s="12"/>
      <c r="M22" s="12"/>
      <c r="N22" s="12"/>
      <c r="O22" s="9"/>
      <c r="P22" s="9"/>
      <c r="Q22" s="13" t="e">
        <f>VLOOKUP(O22, '[3]لیست محصولات اردیبهشت ۱۴۰۳'!B:C,2,0)</f>
        <v>#N/A</v>
      </c>
      <c r="R22" s="9"/>
      <c r="S22" s="12" t="e">
        <f>VLOOKUP(O22, '[3]لیست محصولات اردیبهشت ۱۴۰۳'!B:F,5,0)</f>
        <v>#N/A</v>
      </c>
      <c r="T22" s="14" t="e">
        <f>VLOOKUP(O22, '[3]لیست محصولات اردیبهشت ۱۴۰۳'!B:G,6,0)</f>
        <v>#N/A</v>
      </c>
      <c r="U22" s="15"/>
      <c r="V22" s="16">
        <f t="shared" si="8"/>
        <v>0</v>
      </c>
      <c r="W22" s="12">
        <f t="shared" si="9"/>
        <v>0</v>
      </c>
      <c r="X22" s="14" t="e">
        <f t="shared" si="10"/>
        <v>#N/A</v>
      </c>
      <c r="Y22" s="17"/>
      <c r="Z22" s="14" t="e">
        <f t="shared" si="11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7"/>
        <v/>
      </c>
      <c r="L23" s="12"/>
      <c r="M23" s="12"/>
      <c r="N23" s="12"/>
      <c r="O23" s="9"/>
      <c r="P23" s="9"/>
      <c r="Q23" s="13" t="e">
        <f>VLOOKUP(O23, '[3]لیست محصولات اردیبهشت ۱۴۰۳'!B:C,2,0)</f>
        <v>#N/A</v>
      </c>
      <c r="R23" s="9"/>
      <c r="S23" s="12" t="e">
        <f>VLOOKUP(O23, '[3]لیست محصولات اردیبهشت ۱۴۰۳'!B:F,5,0)</f>
        <v>#N/A</v>
      </c>
      <c r="T23" s="14" t="e">
        <f>VLOOKUP(O23, '[3]لیست محصولات اردیبهشت ۱۴۰۳'!B:G,6,0)</f>
        <v>#N/A</v>
      </c>
      <c r="U23" s="15"/>
      <c r="V23" s="16">
        <f t="shared" si="8"/>
        <v>0</v>
      </c>
      <c r="W23" s="12">
        <f t="shared" si="9"/>
        <v>0</v>
      </c>
      <c r="X23" s="14" t="e">
        <f t="shared" si="10"/>
        <v>#N/A</v>
      </c>
      <c r="Y23" s="17"/>
      <c r="Z23" s="14" t="e">
        <f t="shared" si="11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7"/>
        <v/>
      </c>
      <c r="L24" s="12"/>
      <c r="M24" s="12"/>
      <c r="N24" s="12"/>
      <c r="O24" s="9"/>
      <c r="P24" s="9"/>
      <c r="Q24" s="13" t="e">
        <f>VLOOKUP(O24, '[3]لیست محصولات اردیبهشت ۱۴۰۳'!B:C,2,0)</f>
        <v>#N/A</v>
      </c>
      <c r="R24" s="9"/>
      <c r="S24" s="12" t="e">
        <f>VLOOKUP(O24, '[3]لیست محصولات اردیبهشت ۱۴۰۳'!B:F,5,0)</f>
        <v>#N/A</v>
      </c>
      <c r="T24" s="14" t="e">
        <f>VLOOKUP(O24, '[3]لیست محصولات اردیبهشت ۱۴۰۳'!B:G,6,0)</f>
        <v>#N/A</v>
      </c>
      <c r="U24" s="15"/>
      <c r="V24" s="16">
        <f t="shared" si="8"/>
        <v>0</v>
      </c>
      <c r="W24" s="12">
        <f t="shared" si="9"/>
        <v>0</v>
      </c>
      <c r="X24" s="14" t="e">
        <f t="shared" si="10"/>
        <v>#N/A</v>
      </c>
      <c r="Y24" s="17"/>
      <c r="Z24" s="14" t="e">
        <f t="shared" si="11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7"/>
        <v/>
      </c>
      <c r="L25" s="12"/>
      <c r="M25" s="12"/>
      <c r="N25" s="12"/>
      <c r="O25" s="9"/>
      <c r="P25" s="9"/>
      <c r="Q25" s="13" t="e">
        <f>VLOOKUP(O25, '[3]لیست محصولات اردیبهشت ۱۴۰۳'!B:C,2,0)</f>
        <v>#N/A</v>
      </c>
      <c r="R25" s="9"/>
      <c r="S25" s="12" t="e">
        <f>VLOOKUP(O25, '[3]لیست محصولات اردیبهشت ۱۴۰۳'!B:F,5,0)</f>
        <v>#N/A</v>
      </c>
      <c r="T25" s="14" t="e">
        <f>VLOOKUP(O25, '[3]لیست محصولات اردیبهشت ۱۴۰۳'!B:G,6,0)</f>
        <v>#N/A</v>
      </c>
      <c r="U25" s="15"/>
      <c r="V25" s="16">
        <f t="shared" si="8"/>
        <v>0</v>
      </c>
      <c r="W25" s="12">
        <f t="shared" si="9"/>
        <v>0</v>
      </c>
      <c r="X25" s="14" t="e">
        <f t="shared" si="10"/>
        <v>#N/A</v>
      </c>
      <c r="Y25" s="17"/>
      <c r="Z25" s="14" t="e">
        <f t="shared" si="11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7"/>
        <v/>
      </c>
      <c r="L26" s="12"/>
      <c r="M26" s="12"/>
      <c r="N26" s="12"/>
      <c r="O26" s="9"/>
      <c r="P26" s="9"/>
      <c r="Q26" s="13" t="e">
        <f>VLOOKUP(O26, '[3]لیست محصولات اردیبهشت ۱۴۰۳'!B:C,2,0)</f>
        <v>#N/A</v>
      </c>
      <c r="R26" s="9"/>
      <c r="S26" s="12" t="e">
        <f>VLOOKUP(O26, '[3]لیست محصولات اردیبهشت ۱۴۰۳'!B:F,5,0)</f>
        <v>#N/A</v>
      </c>
      <c r="T26" s="14" t="e">
        <f>VLOOKUP(O26, '[3]لیست محصولات اردیبهشت ۱۴۰۳'!B:G,6,0)</f>
        <v>#N/A</v>
      </c>
      <c r="U26" s="15"/>
      <c r="V26" s="16">
        <f t="shared" si="8"/>
        <v>0</v>
      </c>
      <c r="W26" s="12">
        <f t="shared" si="9"/>
        <v>0</v>
      </c>
      <c r="X26" s="14" t="e">
        <f t="shared" si="10"/>
        <v>#N/A</v>
      </c>
      <c r="Y26" s="17"/>
      <c r="Z26" s="14" t="e">
        <f t="shared" si="11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7"/>
        <v/>
      </c>
      <c r="L27" s="12"/>
      <c r="M27" s="12"/>
      <c r="N27" s="12"/>
      <c r="O27" s="9"/>
      <c r="P27" s="9"/>
      <c r="Q27" s="13" t="e">
        <f>VLOOKUP(O27, '[3]لیست محصولات اردیبهشت ۱۴۰۳'!B:C,2,0)</f>
        <v>#N/A</v>
      </c>
      <c r="R27" s="9"/>
      <c r="S27" s="12" t="e">
        <f>VLOOKUP(O27, '[3]لیست محصولات اردیبهشت ۱۴۰۳'!B:F,5,0)</f>
        <v>#N/A</v>
      </c>
      <c r="T27" s="14" t="e">
        <f>VLOOKUP(O27, '[3]لیست محصولات اردیبهشت ۱۴۰۳'!B:G,6,0)</f>
        <v>#N/A</v>
      </c>
      <c r="U27" s="15"/>
      <c r="V27" s="16">
        <f t="shared" si="8"/>
        <v>0</v>
      </c>
      <c r="W27" s="12">
        <f t="shared" si="9"/>
        <v>0</v>
      </c>
      <c r="X27" s="14" t="e">
        <f t="shared" si="10"/>
        <v>#N/A</v>
      </c>
      <c r="Y27" s="17"/>
      <c r="Z27" s="14" t="e">
        <f t="shared" si="11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7"/>
        <v/>
      </c>
      <c r="L28" s="12"/>
      <c r="M28" s="12"/>
      <c r="N28" s="12"/>
      <c r="O28" s="9"/>
      <c r="P28" s="9"/>
      <c r="Q28" s="13" t="e">
        <f>VLOOKUP(O28, '[3]لیست محصولات اردیبهشت ۱۴۰۳'!B:C,2,0)</f>
        <v>#N/A</v>
      </c>
      <c r="R28" s="9"/>
      <c r="S28" s="12" t="e">
        <f>VLOOKUP(O28, '[3]لیست محصولات اردیبهشت ۱۴۰۳'!B:F,5,0)</f>
        <v>#N/A</v>
      </c>
      <c r="T28" s="14" t="e">
        <f>VLOOKUP(O28, '[3]لیست محصولات اردیبهشت ۱۴۰۳'!B:G,6,0)</f>
        <v>#N/A</v>
      </c>
      <c r="U28" s="15"/>
      <c r="V28" s="16">
        <f t="shared" si="8"/>
        <v>0</v>
      </c>
      <c r="W28" s="12">
        <f t="shared" si="9"/>
        <v>0</v>
      </c>
      <c r="X28" s="14" t="e">
        <f t="shared" si="10"/>
        <v>#N/A</v>
      </c>
      <c r="Y28" s="17"/>
      <c r="Z28" s="14" t="e">
        <f t="shared" si="11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7"/>
        <v/>
      </c>
      <c r="L29" s="12"/>
      <c r="M29" s="12"/>
      <c r="N29" s="12"/>
      <c r="O29" s="9"/>
      <c r="P29" s="9"/>
      <c r="Q29" s="13" t="e">
        <f>VLOOKUP(O29, '[3]لیست محصولات اردیبهشت ۱۴۰۳'!B:C,2,0)</f>
        <v>#N/A</v>
      </c>
      <c r="R29" s="9"/>
      <c r="S29" s="12" t="e">
        <f>VLOOKUP(O29, '[3]لیست محصولات اردیبهشت ۱۴۰۳'!B:F,5,0)</f>
        <v>#N/A</v>
      </c>
      <c r="T29" s="14" t="e">
        <f>VLOOKUP(O29, '[3]لیست محصولات اردیبهشت ۱۴۰۳'!B:G,6,0)</f>
        <v>#N/A</v>
      </c>
      <c r="U29" s="15"/>
      <c r="V29" s="16">
        <f t="shared" si="8"/>
        <v>0</v>
      </c>
      <c r="W29" s="12">
        <f t="shared" si="9"/>
        <v>0</v>
      </c>
      <c r="X29" s="14" t="e">
        <f t="shared" si="10"/>
        <v>#N/A</v>
      </c>
      <c r="Y29" s="17"/>
      <c r="Z29" s="14" t="e">
        <f t="shared" si="11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7"/>
        <v/>
      </c>
      <c r="L30" s="12"/>
      <c r="M30" s="12"/>
      <c r="N30" s="12"/>
      <c r="O30" s="9"/>
      <c r="P30" s="9"/>
      <c r="Q30" s="13" t="e">
        <f>VLOOKUP(O30, '[3]لیست محصولات اردیبهشت ۱۴۰۳'!B:C,2,0)</f>
        <v>#N/A</v>
      </c>
      <c r="R30" s="9"/>
      <c r="S30" s="12" t="e">
        <f>VLOOKUP(O30, '[3]لیست محصولات اردیبهشت ۱۴۰۳'!B:F,5,0)</f>
        <v>#N/A</v>
      </c>
      <c r="T30" s="14" t="e">
        <f>VLOOKUP(O30, '[3]لیست محصولات اردیبهشت ۱۴۰۳'!B:G,6,0)</f>
        <v>#N/A</v>
      </c>
      <c r="U30" s="15"/>
      <c r="V30" s="16">
        <f t="shared" si="8"/>
        <v>0</v>
      </c>
      <c r="W30" s="12">
        <f t="shared" si="9"/>
        <v>0</v>
      </c>
      <c r="X30" s="14" t="e">
        <f t="shared" si="10"/>
        <v>#N/A</v>
      </c>
      <c r="Y30" s="17"/>
      <c r="Z30" s="14" t="e">
        <f t="shared" si="11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7"/>
        <v/>
      </c>
      <c r="L31" s="12"/>
      <c r="M31" s="12"/>
      <c r="N31" s="12"/>
      <c r="O31" s="9"/>
      <c r="P31" s="9"/>
      <c r="Q31" s="13" t="e">
        <f>VLOOKUP(O31, '[3]لیست محصولات اردیبهشت ۱۴۰۳'!B:C,2,0)</f>
        <v>#N/A</v>
      </c>
      <c r="R31" s="9"/>
      <c r="S31" s="12" t="e">
        <f>VLOOKUP(O31, '[3]لیست محصولات اردیبهشت ۱۴۰۳'!B:F,5,0)</f>
        <v>#N/A</v>
      </c>
      <c r="T31" s="14" t="e">
        <f>VLOOKUP(O31, '[3]لیست محصولات اردیبهشت ۱۴۰۳'!B:G,6,0)</f>
        <v>#N/A</v>
      </c>
      <c r="U31" s="15"/>
      <c r="V31" s="16">
        <f t="shared" si="8"/>
        <v>0</v>
      </c>
      <c r="W31" s="12">
        <f t="shared" si="9"/>
        <v>0</v>
      </c>
      <c r="X31" s="14" t="e">
        <f t="shared" si="10"/>
        <v>#N/A</v>
      </c>
      <c r="Y31" s="17"/>
      <c r="Z31" s="14" t="e">
        <f t="shared" si="11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7"/>
        <v/>
      </c>
      <c r="L32" s="12"/>
      <c r="M32" s="12"/>
      <c r="N32" s="12"/>
      <c r="O32" s="9"/>
      <c r="P32" s="9"/>
      <c r="Q32" s="13" t="e">
        <f>VLOOKUP(O32, '[3]لیست محصولات اردیبهشت ۱۴۰۳'!B:C,2,0)</f>
        <v>#N/A</v>
      </c>
      <c r="R32" s="9"/>
      <c r="S32" s="12" t="e">
        <f>VLOOKUP(O32, '[3]لیست محصولات اردیبهشت ۱۴۰۳'!B:F,5,0)</f>
        <v>#N/A</v>
      </c>
      <c r="T32" s="14" t="e">
        <f>VLOOKUP(O32, '[3]لیست محصولات اردیبهشت ۱۴۰۳'!B:G,6,0)</f>
        <v>#N/A</v>
      </c>
      <c r="U32" s="15"/>
      <c r="V32" s="16">
        <f t="shared" si="8"/>
        <v>0</v>
      </c>
      <c r="W32" s="12">
        <f t="shared" si="9"/>
        <v>0</v>
      </c>
      <c r="X32" s="14" t="e">
        <f t="shared" si="10"/>
        <v>#N/A</v>
      </c>
      <c r="Y32" s="17"/>
      <c r="Z32" s="14" t="e">
        <f t="shared" si="11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7"/>
        <v/>
      </c>
      <c r="L33" s="12"/>
      <c r="M33" s="12"/>
      <c r="N33" s="12"/>
      <c r="O33" s="9"/>
      <c r="P33" s="9"/>
      <c r="Q33" s="13" t="e">
        <f>VLOOKUP(O33, '[3]لیست محصولات اردیبهشت ۱۴۰۳'!B:C,2,0)</f>
        <v>#N/A</v>
      </c>
      <c r="R33" s="9"/>
      <c r="S33" s="12" t="e">
        <f>VLOOKUP(O33, '[3]لیست محصولات اردیبهشت ۱۴۰۳'!B:F,5,0)</f>
        <v>#N/A</v>
      </c>
      <c r="T33" s="14" t="e">
        <f>VLOOKUP(O33, '[3]لیست محصولات اردیبهشت ۱۴۰۳'!B:G,6,0)</f>
        <v>#N/A</v>
      </c>
      <c r="U33" s="15"/>
      <c r="V33" s="16">
        <f t="shared" si="8"/>
        <v>0</v>
      </c>
      <c r="W33" s="12">
        <f t="shared" si="9"/>
        <v>0</v>
      </c>
      <c r="X33" s="14" t="e">
        <f t="shared" si="10"/>
        <v>#N/A</v>
      </c>
      <c r="Y33" s="17"/>
      <c r="Z33" s="14" t="e">
        <f t="shared" si="11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7"/>
        <v/>
      </c>
      <c r="L34" s="12"/>
      <c r="M34" s="12"/>
      <c r="N34" s="12"/>
      <c r="O34" s="9"/>
      <c r="P34" s="9"/>
      <c r="Q34" s="13" t="e">
        <f>VLOOKUP(O34, '[3]لیست محصولات اردیبهشت ۱۴۰۳'!B:C,2,0)</f>
        <v>#N/A</v>
      </c>
      <c r="R34" s="9"/>
      <c r="S34" s="12" t="e">
        <f>VLOOKUP(O34, '[3]لیست محصولات اردیبهشت ۱۴۰۳'!B:F,5,0)</f>
        <v>#N/A</v>
      </c>
      <c r="T34" s="14" t="e">
        <f>VLOOKUP(O34, '[3]لیست محصولات اردیبهشت ۱۴۰۳'!B:G,6,0)</f>
        <v>#N/A</v>
      </c>
      <c r="U34" s="15"/>
      <c r="V34" s="16">
        <f t="shared" si="8"/>
        <v>0</v>
      </c>
      <c r="W34" s="12">
        <f t="shared" si="9"/>
        <v>0</v>
      </c>
      <c r="X34" s="14" t="e">
        <f t="shared" si="10"/>
        <v>#N/A</v>
      </c>
      <c r="Y34" s="17"/>
      <c r="Z34" s="14" t="e">
        <f t="shared" si="11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7"/>
        <v/>
      </c>
      <c r="L35" s="12"/>
      <c r="M35" s="12"/>
      <c r="N35" s="12"/>
      <c r="O35" s="9"/>
      <c r="P35" s="9"/>
      <c r="Q35" s="13" t="e">
        <f>VLOOKUP(O35, '[3]لیست محصولات اردیبهشت ۱۴۰۳'!B:C,2,0)</f>
        <v>#N/A</v>
      </c>
      <c r="R35" s="9"/>
      <c r="S35" s="12" t="e">
        <f>VLOOKUP(O35, '[3]لیست محصولات اردیبهشت ۱۴۰۳'!B:F,5,0)</f>
        <v>#N/A</v>
      </c>
      <c r="T35" s="14" t="e">
        <f>VLOOKUP(O35, '[3]لیست محصولات اردیبهشت ۱۴۰۳'!B:G,6,0)</f>
        <v>#N/A</v>
      </c>
      <c r="U35" s="15"/>
      <c r="V35" s="16">
        <f t="shared" si="8"/>
        <v>0</v>
      </c>
      <c r="W35" s="12">
        <f t="shared" si="9"/>
        <v>0</v>
      </c>
      <c r="X35" s="14" t="e">
        <f t="shared" si="10"/>
        <v>#N/A</v>
      </c>
      <c r="Y35" s="17"/>
      <c r="Z35" s="14" t="e">
        <f t="shared" si="11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7"/>
        <v/>
      </c>
      <c r="L36" s="12"/>
      <c r="M36" s="12"/>
      <c r="N36" s="12"/>
      <c r="O36" s="9"/>
      <c r="P36" s="9"/>
      <c r="Q36" s="13" t="e">
        <f>VLOOKUP(O36, '[3]لیست محصولات اردیبهشت ۱۴۰۳'!B:C,2,0)</f>
        <v>#N/A</v>
      </c>
      <c r="R36" s="9"/>
      <c r="S36" s="12" t="e">
        <f>VLOOKUP(O36, '[3]لیست محصولات اردیبهشت ۱۴۰۳'!B:F,5,0)</f>
        <v>#N/A</v>
      </c>
      <c r="T36" s="14" t="e">
        <f>VLOOKUP(O36, '[3]لیست محصولات اردیبهشت ۱۴۰۳'!B:G,6,0)</f>
        <v>#N/A</v>
      </c>
      <c r="U36" s="15"/>
      <c r="V36" s="16">
        <f t="shared" si="8"/>
        <v>0</v>
      </c>
      <c r="W36" s="12">
        <f t="shared" si="9"/>
        <v>0</v>
      </c>
      <c r="X36" s="14" t="e">
        <f t="shared" si="10"/>
        <v>#N/A</v>
      </c>
      <c r="Y36" s="17"/>
      <c r="Z36" s="14" t="e">
        <f t="shared" si="11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7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8"/>
        <v>0</v>
      </c>
      <c r="W37" s="12">
        <f t="shared" si="9"/>
        <v>0</v>
      </c>
      <c r="X37" s="14" t="e">
        <f t="shared" si="10"/>
        <v>#N/A</v>
      </c>
      <c r="Y37" s="17"/>
      <c r="Z37" s="14" t="e">
        <f t="shared" si="11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7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8"/>
        <v>0</v>
      </c>
      <c r="W38" s="12">
        <f t="shared" si="9"/>
        <v>0</v>
      </c>
      <c r="X38" s="14" t="e">
        <f t="shared" si="10"/>
        <v>#N/A</v>
      </c>
      <c r="Y38" s="17"/>
      <c r="Z38" s="14" t="e">
        <f t="shared" si="11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7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8"/>
        <v>0</v>
      </c>
      <c r="W39" s="12">
        <f t="shared" si="9"/>
        <v>0</v>
      </c>
      <c r="X39" s="14" t="e">
        <f t="shared" si="10"/>
        <v>#N/A</v>
      </c>
      <c r="Y39" s="17"/>
      <c r="Z39" s="14" t="e">
        <f t="shared" si="11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7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8"/>
        <v>0</v>
      </c>
      <c r="W40" s="12">
        <f t="shared" si="9"/>
        <v>0</v>
      </c>
      <c r="X40" s="14" t="e">
        <f t="shared" si="10"/>
        <v>#N/A</v>
      </c>
      <c r="Y40" s="17"/>
      <c r="Z40" s="14" t="e">
        <f t="shared" si="11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7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8"/>
        <v>0</v>
      </c>
      <c r="W41" s="12">
        <f t="shared" si="9"/>
        <v>0</v>
      </c>
      <c r="X41" s="14" t="e">
        <f t="shared" si="10"/>
        <v>#N/A</v>
      </c>
      <c r="Y41" s="17"/>
      <c r="Z41" s="14" t="e">
        <f t="shared" si="11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7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8"/>
        <v>0</v>
      </c>
      <c r="W42" s="12">
        <f t="shared" si="9"/>
        <v>0</v>
      </c>
      <c r="X42" s="14" t="e">
        <f t="shared" si="10"/>
        <v>#N/A</v>
      </c>
      <c r="Y42" s="17"/>
      <c r="Z42" s="14" t="e">
        <f t="shared" si="11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7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8"/>
        <v>0</v>
      </c>
      <c r="W43" s="12">
        <f t="shared" si="9"/>
        <v>0</v>
      </c>
      <c r="X43" s="14" t="e">
        <f t="shared" si="10"/>
        <v>#N/A</v>
      </c>
      <c r="Y43" s="17"/>
      <c r="Z43" s="14" t="e">
        <f t="shared" si="11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7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8"/>
        <v>0</v>
      </c>
      <c r="W44" s="12">
        <f t="shared" si="9"/>
        <v>0</v>
      </c>
      <c r="X44" s="14" t="e">
        <f t="shared" si="10"/>
        <v>#N/A</v>
      </c>
      <c r="Y44" s="17"/>
      <c r="Z44" s="14" t="e">
        <f t="shared" si="11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7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8"/>
        <v>0</v>
      </c>
      <c r="W45" s="12">
        <f t="shared" si="9"/>
        <v>0</v>
      </c>
      <c r="X45" s="14" t="e">
        <f t="shared" si="10"/>
        <v>#N/A</v>
      </c>
      <c r="Y45" s="17"/>
      <c r="Z45" s="14" t="e">
        <f t="shared" si="11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7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8"/>
        <v>0</v>
      </c>
      <c r="W46" s="12">
        <f t="shared" si="9"/>
        <v>0</v>
      </c>
      <c r="X46" s="14" t="e">
        <f t="shared" si="10"/>
        <v>#N/A</v>
      </c>
      <c r="Y46" s="17"/>
      <c r="Z46" s="14" t="e">
        <f t="shared" si="11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7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8"/>
        <v>0</v>
      </c>
      <c r="W47" s="12">
        <f t="shared" si="9"/>
        <v>0</v>
      </c>
      <c r="X47" s="14" t="e">
        <f t="shared" si="10"/>
        <v>#N/A</v>
      </c>
      <c r="Y47" s="17"/>
      <c r="Z47" s="14" t="e">
        <f t="shared" si="11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7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8"/>
        <v>0</v>
      </c>
      <c r="W48" s="12">
        <f t="shared" si="9"/>
        <v>0</v>
      </c>
      <c r="X48" s="14" t="e">
        <f t="shared" si="10"/>
        <v>#N/A</v>
      </c>
      <c r="Y48" s="17"/>
      <c r="Z48" s="14" t="e">
        <f t="shared" si="11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7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8"/>
        <v>0</v>
      </c>
      <c r="W49" s="12">
        <f t="shared" si="9"/>
        <v>0</v>
      </c>
      <c r="X49" s="14" t="e">
        <f t="shared" si="10"/>
        <v>#N/A</v>
      </c>
      <c r="Y49" s="17"/>
      <c r="Z49" s="14" t="e">
        <f t="shared" si="11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7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8"/>
        <v>0</v>
      </c>
      <c r="W50" s="12">
        <f t="shared" si="9"/>
        <v>0</v>
      </c>
      <c r="X50" s="14" t="e">
        <f t="shared" si="10"/>
        <v>#N/A</v>
      </c>
      <c r="Y50" s="17"/>
      <c r="Z50" s="14" t="e">
        <f t="shared" si="11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7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8"/>
        <v>0</v>
      </c>
      <c r="W51" s="12">
        <f t="shared" si="9"/>
        <v>0</v>
      </c>
      <c r="X51" s="14" t="e">
        <f t="shared" si="10"/>
        <v>#N/A</v>
      </c>
      <c r="Y51" s="17"/>
      <c r="Z51" s="14" t="e">
        <f t="shared" si="11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7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8"/>
        <v>0</v>
      </c>
      <c r="W52" s="12">
        <f t="shared" si="9"/>
        <v>0</v>
      </c>
      <c r="X52" s="14" t="e">
        <f t="shared" si="10"/>
        <v>#N/A</v>
      </c>
      <c r="Y52" s="17"/>
      <c r="Z52" s="14" t="e">
        <f t="shared" si="11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7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8"/>
        <v>0</v>
      </c>
      <c r="W53" s="12">
        <f t="shared" si="9"/>
        <v>0</v>
      </c>
      <c r="X53" s="14" t="e">
        <f t="shared" si="10"/>
        <v>#N/A</v>
      </c>
      <c r="Y53" s="17"/>
      <c r="Z53" s="14" t="e">
        <f t="shared" si="11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7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8"/>
        <v>0</v>
      </c>
      <c r="W54" s="12">
        <f t="shared" si="9"/>
        <v>0</v>
      </c>
      <c r="X54" s="14" t="e">
        <f t="shared" si="10"/>
        <v>#N/A</v>
      </c>
      <c r="Y54" s="17"/>
      <c r="Z54" s="14" t="e">
        <f t="shared" si="11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7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8"/>
        <v>0</v>
      </c>
      <c r="W55" s="12">
        <f t="shared" si="9"/>
        <v>0</v>
      </c>
      <c r="X55" s="14" t="e">
        <f t="shared" si="10"/>
        <v>#N/A</v>
      </c>
      <c r="Y55" s="17"/>
      <c r="Z55" s="14" t="e">
        <f t="shared" si="11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7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8"/>
        <v>0</v>
      </c>
      <c r="W56" s="12">
        <f t="shared" si="9"/>
        <v>0</v>
      </c>
      <c r="X56" s="14" t="e">
        <f t="shared" si="10"/>
        <v>#N/A</v>
      </c>
      <c r="Y56" s="17"/>
      <c r="Z56" s="14" t="e">
        <f t="shared" si="11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1</v>
      </c>
      <c r="AI241" s="56">
        <f t="shared" si="24"/>
        <v>0</v>
      </c>
      <c r="AJ241" s="57">
        <f t="shared" ref="AJ241:AJ264" si="32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30"/>
        <v>-1</v>
      </c>
      <c r="AN241" s="58">
        <f t="shared" si="26"/>
        <v>0</v>
      </c>
      <c r="AO241" s="59"/>
      <c r="AP241" s="58">
        <f t="shared" si="27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10</v>
      </c>
      <c r="AI242" s="56">
        <f t="shared" si="24"/>
        <v>0</v>
      </c>
      <c r="AJ242" s="57">
        <f t="shared" si="32"/>
        <v>10</v>
      </c>
      <c r="AK242" s="58">
        <f t="shared" ref="AK242:AK267" si="33">AH242*AG242/1000</f>
        <v>40</v>
      </c>
      <c r="AL242" s="59">
        <f>AO242+AQ242-[2]Sheet1!$AH243</f>
        <v>0</v>
      </c>
      <c r="AM242" s="59">
        <f t="shared" si="30"/>
        <v>-10</v>
      </c>
      <c r="AN242" s="58">
        <f t="shared" si="26"/>
        <v>0</v>
      </c>
      <c r="AO242" s="59"/>
      <c r="AP242" s="58">
        <f t="shared" si="27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2</v>
      </c>
      <c r="AI251" s="56">
        <f t="shared" si="24"/>
        <v>0</v>
      </c>
      <c r="AJ251" s="57">
        <f t="shared" si="32"/>
        <v>2</v>
      </c>
      <c r="AK251" s="58">
        <f t="shared" si="33"/>
        <v>0.3</v>
      </c>
      <c r="AL251" s="59">
        <f>AO251+AQ251-[2]Sheet1!$AH252</f>
        <v>0</v>
      </c>
      <c r="AM251" s="59">
        <f t="shared" si="30"/>
        <v>-2</v>
      </c>
      <c r="AN251" s="58">
        <f t="shared" si="26"/>
        <v>0</v>
      </c>
      <c r="AO251" s="59"/>
      <c r="AP251" s="58">
        <f t="shared" si="27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8</v>
      </c>
      <c r="AI261" s="56">
        <f t="shared" si="24"/>
        <v>0</v>
      </c>
      <c r="AJ261" s="57">
        <f t="shared" si="32"/>
        <v>8</v>
      </c>
      <c r="AK261" s="58">
        <f t="shared" si="33"/>
        <v>32</v>
      </c>
      <c r="AL261" s="59">
        <f>AO261+AQ261-[2]Sheet1!$AH262</f>
        <v>0</v>
      </c>
      <c r="AM261" s="59">
        <f t="shared" si="30"/>
        <v>-8</v>
      </c>
      <c r="AN261" s="58">
        <f t="shared" si="26"/>
        <v>0</v>
      </c>
      <c r="AO261" s="59"/>
      <c r="AP261" s="58">
        <f t="shared" si="27"/>
        <v>-32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6:W200" name="باقیمانده_5_1"/>
    <protectedRange algorithmName="SHA-512" hashValue="f5WsBkExWTs/LKakVBbNBXjGjwaAPcOxHhJFt4MnEAAY0TgGUtLBwc6BQDnps5THm9Gccqda3SWXIrg2Z9o+GA==" saltValue="9EXh0tvvNrwpkDbSuYJ+Uw==" spinCount="100000" sqref="V6:V200" name="تعداد ارسال شده_4_1"/>
    <protectedRange algorithmName="SHA-512" hashValue="jjrV5Hy6JwvVqOO7tKoZVoRg7rpBcjqvT96GSIFiDncBaImziwFUF2JC6d0rT0SfgZv+eJ/5g2VdqSB7bdW0mg==" saltValue="0Igh3j97EZBwjtfDd8U1wg==" spinCount="100000" sqref="W2" name="باقیمانده_5_1_1"/>
    <protectedRange algorithmName="SHA-512" hashValue="f5WsBkExWTs/LKakVBbNBXjGjwaAPcOxHhJFt4MnEAAY0TgGUtLBwc6BQDnps5THm9Gccqda3SWXIrg2Z9o+GA==" saltValue="9EXh0tvvNrwpkDbSuYJ+Uw==" spinCount="100000" sqref="V2" name="تعداد ارسال شده_4_1_1"/>
    <protectedRange algorithmName="SHA-512" hashValue="jjrV5Hy6JwvVqOO7tKoZVoRg7rpBcjqvT96GSIFiDncBaImziwFUF2JC6d0rT0SfgZv+eJ/5g2VdqSB7bdW0mg==" saltValue="0Igh3j97EZBwjtfDd8U1wg==" spinCount="100000" sqref="W3:W4" name="باقیمانده_5_1_1_1"/>
    <protectedRange algorithmName="SHA-512" hashValue="f5WsBkExWTs/LKakVBbNBXjGjwaAPcOxHhJFt4MnEAAY0TgGUtLBwc6BQDnps5THm9Gccqda3SWXIrg2Z9o+GA==" saltValue="9EXh0tvvNrwpkDbSuYJ+Uw==" spinCount="100000" sqref="V3:V4" name="تعداد ارسال شده_4_1_1_1"/>
    <protectedRange algorithmName="SHA-512" hashValue="jjrV5Hy6JwvVqOO7tKoZVoRg7rpBcjqvT96GSIFiDncBaImziwFUF2JC6d0rT0SfgZv+eJ/5g2VdqSB7bdW0mg==" saltValue="0Igh3j97EZBwjtfDd8U1wg==" spinCount="100000" sqref="W5" name="باقیمانده_5_1_2"/>
    <protectedRange algorithmName="SHA-512" hashValue="f5WsBkExWTs/LKakVBbNBXjGjwaAPcOxHhJFt4MnEAAY0TgGUtLBwc6BQDnps5THm9Gccqda3SWXIrg2Z9o+GA==" saltValue="9EXh0tvvNrwpkDbSuYJ+Uw==" spinCount="100000" sqref="V5" name="تعداد ارسال شده_4_1_2"/>
  </protectedRanges>
  <mergeCells count="43">
    <mergeCell ref="N17:N18"/>
    <mergeCell ref="AA17:AA18"/>
    <mergeCell ref="AB17:AB18"/>
    <mergeCell ref="AC17:AC18"/>
    <mergeCell ref="AD17:AD18"/>
    <mergeCell ref="G17:G18"/>
    <mergeCell ref="H17:H18"/>
    <mergeCell ref="I17:I18"/>
    <mergeCell ref="L17:L18"/>
    <mergeCell ref="M17:M18"/>
    <mergeCell ref="AA3:AA4"/>
    <mergeCell ref="AB3:AB4"/>
    <mergeCell ref="AC3:AC4"/>
    <mergeCell ref="AD3:AD4"/>
    <mergeCell ref="G11:G13"/>
    <mergeCell ref="H11:H13"/>
    <mergeCell ref="I11:I13"/>
    <mergeCell ref="L11:L13"/>
    <mergeCell ref="M11:M13"/>
    <mergeCell ref="N11:N13"/>
    <mergeCell ref="AA11:AA13"/>
    <mergeCell ref="AB11:AB13"/>
    <mergeCell ref="AC11:AC13"/>
    <mergeCell ref="AD11:AD13"/>
    <mergeCell ref="A1:B1"/>
    <mergeCell ref="C1:D1"/>
    <mergeCell ref="E1:F1"/>
    <mergeCell ref="U1:V1"/>
    <mergeCell ref="G3:G4"/>
    <mergeCell ref="H3:H4"/>
    <mergeCell ref="I3:I4"/>
    <mergeCell ref="L3:L4"/>
    <mergeCell ref="M3:M4"/>
    <mergeCell ref="N3:N4"/>
    <mergeCell ref="N15:N16"/>
    <mergeCell ref="AA15:AA16"/>
    <mergeCell ref="AB15:AB16"/>
    <mergeCell ref="AC15:AC16"/>
    <mergeCell ref="G15:G16"/>
    <mergeCell ref="H15:H16"/>
    <mergeCell ref="I15:I16"/>
    <mergeCell ref="L15:L16"/>
    <mergeCell ref="M15:M16"/>
  </mergeCells>
  <conditionalFormatting sqref="G11:I11 G14:I14 K14:AF14 O15:AF15 AD16:AF16 O17:AF17 G19:AF200 Q6:AF11 J6:J14 O12:Z13 O16:Z16 O18:Z18 K6:K10 O6:P10 K11:P11 K12:K13 AE12:AF13 AE18:AF18">
    <cfRule type="expression" dxfId="46" priority="92">
      <formula>$C6</formula>
    </cfRule>
  </conditionalFormatting>
  <conditionalFormatting sqref="G11:I11 G14:I14">
    <cfRule type="expression" dxfId="45" priority="91">
      <formula>$A11</formula>
    </cfRule>
  </conditionalFormatting>
  <conditionalFormatting sqref="G2:J3 AD2:AD3 Z2:Z4">
    <cfRule type="expression" dxfId="44" priority="22">
      <formula>$E2</formula>
    </cfRule>
  </conditionalFormatting>
  <conditionalFormatting sqref="G2:J3 AD2:AD3">
    <cfRule type="expression" dxfId="43" priority="20">
      <formula>$A2</formula>
    </cfRule>
  </conditionalFormatting>
  <conditionalFormatting sqref="G15:J15">
    <cfRule type="expression" dxfId="42" priority="6">
      <formula>$A15</formula>
    </cfRule>
    <cfRule type="expression" dxfId="41" priority="8">
      <formula>$E15</formula>
    </cfRule>
  </conditionalFormatting>
  <conditionalFormatting sqref="G17:J17 J18">
    <cfRule type="expression" dxfId="40" priority="1">
      <formula>$A17</formula>
    </cfRule>
    <cfRule type="expression" dxfId="39" priority="3">
      <formula>$E17</formula>
    </cfRule>
  </conditionalFormatting>
  <conditionalFormatting sqref="G15:N15">
    <cfRule type="expression" dxfId="38" priority="7">
      <formula>$C15</formula>
    </cfRule>
  </conditionalFormatting>
  <conditionalFormatting sqref="G17:N17 J18:K18">
    <cfRule type="expression" dxfId="37" priority="2">
      <formula>$C17</formula>
    </cfRule>
  </conditionalFormatting>
  <conditionalFormatting sqref="G2:AF3">
    <cfRule type="expression" dxfId="36" priority="21">
      <formula>$C2</formula>
    </cfRule>
  </conditionalFormatting>
  <conditionalFormatting sqref="J4:J5 Z5">
    <cfRule type="expression" dxfId="35" priority="15">
      <formula>$E4</formula>
    </cfRule>
  </conditionalFormatting>
  <conditionalFormatting sqref="J16 Z2:Z200 J4:J14 G19:J200">
    <cfRule type="expression" dxfId="34" priority="13">
      <formula>$A2</formula>
    </cfRule>
  </conditionalFormatting>
  <conditionalFormatting sqref="J16">
    <cfRule type="expression" dxfId="33" priority="5">
      <formula>$E16</formula>
    </cfRule>
  </conditionalFormatting>
  <conditionalFormatting sqref="J4:K5 O4:Z5 AE4:AF5 H5:H10">
    <cfRule type="expression" dxfId="32" priority="14">
      <formula>$C4</formula>
    </cfRule>
  </conditionalFormatting>
  <conditionalFormatting sqref="J16:K16">
    <cfRule type="expression" dxfId="31" priority="4">
      <formula>$C16</formula>
    </cfRule>
  </conditionalFormatting>
  <conditionalFormatting sqref="W2:W200">
    <cfRule type="expression" dxfId="30" priority="12">
      <formula>$AG2</formula>
    </cfRule>
  </conditionalFormatting>
  <conditionalFormatting sqref="AA5:AD5">
    <cfRule type="expression" dxfId="29" priority="10">
      <formula>$C5</formula>
    </cfRule>
  </conditionalFormatting>
  <conditionalFormatting sqref="AD5">
    <cfRule type="expression" dxfId="28" priority="11">
      <formula>$E5</formula>
    </cfRule>
  </conditionalFormatting>
  <conditionalFormatting sqref="AD5:AD11">
    <cfRule type="expression" dxfId="27" priority="9">
      <formula>$A5</formula>
    </cfRule>
  </conditionalFormatting>
  <conditionalFormatting sqref="AD6:AD11 J6:J14 Z6:Z200 G11:I11 G14:I14 AD14:AD17 G19:J200 AD19:AD200">
    <cfRule type="expression" dxfId="26" priority="93">
      <formula>$E6</formula>
    </cfRule>
  </conditionalFormatting>
  <conditionalFormatting sqref="AD14:AD17 AD19:AD200">
    <cfRule type="expression" dxfId="25" priority="26">
      <formula>$A14</formula>
    </cfRule>
  </conditionalFormatting>
  <conditionalFormatting sqref="AL203:AM203">
    <cfRule type="dataBar" priority="55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{4D872D98-BC4D-4A41-9BB4-114F04E3C094}</x14:id>
        </ext>
      </extLst>
    </cfRule>
  </conditionalFormatting>
  <conditionalFormatting sqref="AL204:AM204">
    <cfRule type="dataBar" priority="54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{C313851F-269B-4569-9BE3-13B945E92AC4}</x14:id>
        </ext>
      </extLst>
    </cfRule>
  </conditionalFormatting>
  <conditionalFormatting sqref="AL205:AM205">
    <cfRule type="dataBar" priority="53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{2E35E39F-3877-4098-B34C-B616A1D42BC7}</x14:id>
        </ext>
      </extLst>
    </cfRule>
  </conditionalFormatting>
  <conditionalFormatting sqref="AL206:AM206">
    <cfRule type="dataBar" priority="52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{210BA3A4-A967-421A-BAC7-16F3C18A0301}</x14:id>
        </ext>
      </extLst>
    </cfRule>
  </conditionalFormatting>
  <conditionalFormatting sqref="AL207:AM207">
    <cfRule type="dataBar" priority="51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{E9A80308-0D5B-45AB-81C5-227F407F4A65}</x14:id>
        </ext>
      </extLst>
    </cfRule>
  </conditionalFormatting>
  <conditionalFormatting sqref="AL208:AM208">
    <cfRule type="dataBar" priority="50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{FCC8248C-DF1D-46BE-B094-67EE5F4C3275}</x14:id>
        </ext>
      </extLst>
    </cfRule>
  </conditionalFormatting>
  <conditionalFormatting sqref="AL209:AM209">
    <cfRule type="dataBar" priority="49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{97BB4635-5161-48A5-9B50-BFCEA9DDDE11}</x14:id>
        </ext>
      </extLst>
    </cfRule>
  </conditionalFormatting>
  <conditionalFormatting sqref="AL210:AM210">
    <cfRule type="dataBar" priority="48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{8994AF00-2717-4970-8402-C6F0B0F15061}</x14:id>
        </ext>
      </extLst>
    </cfRule>
  </conditionalFormatting>
  <conditionalFormatting sqref="AL211:AM211">
    <cfRule type="dataBar" priority="47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{FA2F63E3-9BE1-40C4-8D89-8344775BB972}</x14:id>
        </ext>
      </extLst>
    </cfRule>
  </conditionalFormatting>
  <conditionalFormatting sqref="AL212:AM212">
    <cfRule type="dataBar" priority="46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{08F40041-692B-4B08-ACD9-B38551DEE15C}</x14:id>
        </ext>
      </extLst>
    </cfRule>
  </conditionalFormatting>
  <conditionalFormatting sqref="AL213:AM213">
    <cfRule type="dataBar" priority="45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{BD05BEFF-0B95-4403-9BC1-8CE4A4CAB564}</x14:id>
        </ext>
      </extLst>
    </cfRule>
  </conditionalFormatting>
  <conditionalFormatting sqref="AL214:AM214">
    <cfRule type="dataBar" priority="44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{236A0C35-6E6F-4BDE-8F42-FBED21CBA4A2}</x14:id>
        </ext>
      </extLst>
    </cfRule>
  </conditionalFormatting>
  <conditionalFormatting sqref="AL215:AM215">
    <cfRule type="dataBar" priority="43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{37CD4658-4E40-44B0-AAB4-3B8B136EE940}</x14:id>
        </ext>
      </extLst>
    </cfRule>
  </conditionalFormatting>
  <conditionalFormatting sqref="AL216:AM216">
    <cfRule type="dataBar" priority="42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{5D44FEC1-44F9-4855-B8D0-B2747874F9CD}</x14:id>
        </ext>
      </extLst>
    </cfRule>
  </conditionalFormatting>
  <conditionalFormatting sqref="AL217:AM217">
    <cfRule type="dataBar" priority="41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{51936907-6DB9-48DD-B045-D410E7A8BF05}</x14:id>
        </ext>
      </extLst>
    </cfRule>
  </conditionalFormatting>
  <conditionalFormatting sqref="AL218:AM218">
    <cfRule type="dataBar" priority="40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{FAE711E5-9841-4966-AFF1-940564739567}</x14:id>
        </ext>
      </extLst>
    </cfRule>
  </conditionalFormatting>
  <conditionalFormatting sqref="AL219:AM219">
    <cfRule type="dataBar" priority="39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{22271222-401F-4451-BD75-2A8C6A038018}</x14:id>
        </ext>
      </extLst>
    </cfRule>
  </conditionalFormatting>
  <conditionalFormatting sqref="AL220:AM220">
    <cfRule type="dataBar" priority="38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{2034F9A6-CA2A-4EC4-82D0-CB8B20562973}</x14:id>
        </ext>
      </extLst>
    </cfRule>
  </conditionalFormatting>
  <conditionalFormatting sqref="AL221:AM221">
    <cfRule type="dataBar" priority="56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{95C7A0D5-5EC9-4794-B5AD-3095BB94FB88}</x14:id>
        </ext>
      </extLst>
    </cfRule>
  </conditionalFormatting>
  <conditionalFormatting sqref="AL223:AM223">
    <cfRule type="dataBar" priority="57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{130111B9-588C-44B3-BDAC-7A5B83A1C042}</x14:id>
        </ext>
      </extLst>
    </cfRule>
  </conditionalFormatting>
  <conditionalFormatting sqref="AL224:AM224">
    <cfRule type="dataBar" priority="58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{2DBABE34-7DFA-4F62-96DB-5B0BE5464CCE}</x14:id>
        </ext>
      </extLst>
    </cfRule>
  </conditionalFormatting>
  <conditionalFormatting sqref="AL225:AM225">
    <cfRule type="dataBar" priority="59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{9515FD09-0C64-4BCE-A4AC-2D4018C49A9F}</x14:id>
        </ext>
      </extLst>
    </cfRule>
  </conditionalFormatting>
  <conditionalFormatting sqref="AL226:AM226">
    <cfRule type="dataBar" priority="60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{A13B644B-A431-4109-8E28-9F135C318748}</x14:id>
        </ext>
      </extLst>
    </cfRule>
  </conditionalFormatting>
  <conditionalFormatting sqref="AL227:AM227">
    <cfRule type="dataBar" priority="61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{13E40C9D-2C3F-437E-8056-5CBDBCE651A4}</x14:id>
        </ext>
      </extLst>
    </cfRule>
  </conditionalFormatting>
  <conditionalFormatting sqref="AL228:AM228">
    <cfRule type="dataBar" priority="62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{25DD7AAC-DA43-415D-BA3F-D6B0D6B5E8DF}</x14:id>
        </ext>
      </extLst>
    </cfRule>
  </conditionalFormatting>
  <conditionalFormatting sqref="AL229:AM229">
    <cfRule type="dataBar" priority="37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{C290956C-A902-4D7A-B6B1-6638A019AF80}</x14:id>
        </ext>
      </extLst>
    </cfRule>
  </conditionalFormatting>
  <conditionalFormatting sqref="AL230:AM230">
    <cfRule type="dataBar" priority="36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{45697973-102C-4113-A261-999383E28609}</x14:id>
        </ext>
      </extLst>
    </cfRule>
  </conditionalFormatting>
  <conditionalFormatting sqref="AL231:AM231">
    <cfRule type="dataBar" priority="35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{0A059D89-63E2-4FED-91B6-5B02AE0FF997}</x14:id>
        </ext>
      </extLst>
    </cfRule>
  </conditionalFormatting>
  <conditionalFormatting sqref="AL232:AM232">
    <cfRule type="dataBar" priority="34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{B7B72ED6-713E-4844-B347-C3B57207C78B}</x14:id>
        </ext>
      </extLst>
    </cfRule>
  </conditionalFormatting>
  <conditionalFormatting sqref="AL233:AM233">
    <cfRule type="dataBar" priority="33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{F5BC2E09-371E-4259-86B8-D0DAA970A993}</x14:id>
        </ext>
      </extLst>
    </cfRule>
  </conditionalFormatting>
  <conditionalFormatting sqref="AL234:AM234">
    <cfRule type="dataBar" priority="32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{E3B6F168-C9A8-48FC-AB85-B459C53526AA}</x14:id>
        </ext>
      </extLst>
    </cfRule>
  </conditionalFormatting>
  <conditionalFormatting sqref="AL235:AM235">
    <cfRule type="dataBar" priority="63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{75A3F2A2-8558-4748-958D-4BE58DB2350B}</x14:id>
        </ext>
      </extLst>
    </cfRule>
  </conditionalFormatting>
  <conditionalFormatting sqref="AL236:AM236">
    <cfRule type="dataBar" priority="64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{D0C3AEF3-2D80-415B-A45A-26204682A52A}</x14:id>
        </ext>
      </extLst>
    </cfRule>
  </conditionalFormatting>
  <conditionalFormatting sqref="AL237:AM237">
    <cfRule type="dataBar" priority="65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{3EFA12EC-0644-406F-B4A5-ED0E420452E3}</x14:id>
        </ext>
      </extLst>
    </cfRule>
  </conditionalFormatting>
  <conditionalFormatting sqref="AL238:AM238">
    <cfRule type="dataBar" priority="66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{73BFF120-1A34-43DD-A4FD-8CAC332DD69C}</x14:id>
        </ext>
      </extLst>
    </cfRule>
  </conditionalFormatting>
  <conditionalFormatting sqref="AL239:AM239">
    <cfRule type="dataBar" priority="67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{936587B2-A7AE-413F-B17E-B7D0F04FB8B0}</x14:id>
        </ext>
      </extLst>
    </cfRule>
  </conditionalFormatting>
  <conditionalFormatting sqref="AL240:AM240">
    <cfRule type="dataBar" priority="68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{E9111FF8-E313-4C1D-A495-93762AF1CDB5}</x14:id>
        </ext>
      </extLst>
    </cfRule>
  </conditionalFormatting>
  <conditionalFormatting sqref="AL241:AM241">
    <cfRule type="dataBar" priority="69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{B752A096-FCE9-418A-AAE4-7648D6B1CDFF}</x14:id>
        </ext>
      </extLst>
    </cfRule>
  </conditionalFormatting>
  <conditionalFormatting sqref="AL242:AM242">
    <cfRule type="dataBar" priority="70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{EFC16B3B-3F8D-4386-A280-CFB0F2336FE4}</x14:id>
        </ext>
      </extLst>
    </cfRule>
  </conditionalFormatting>
  <conditionalFormatting sqref="AL243:AM243">
    <cfRule type="dataBar" priority="71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{C89E71F8-3BA3-413F-877B-2DEDB7F91E76}</x14:id>
        </ext>
      </extLst>
    </cfRule>
  </conditionalFormatting>
  <conditionalFormatting sqref="AL244:AM244">
    <cfRule type="dataBar" priority="72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{9F61DD97-796E-47E6-95D6-F4E245DBFD2A}</x14:id>
        </ext>
      </extLst>
    </cfRule>
  </conditionalFormatting>
  <conditionalFormatting sqref="AL245:AM245">
    <cfRule type="dataBar" priority="73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{DF275F9D-C35D-413B-9092-1287F02C1F85}</x14:id>
        </ext>
      </extLst>
    </cfRule>
  </conditionalFormatting>
  <conditionalFormatting sqref="AL246:AM246">
    <cfRule type="dataBar" priority="74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{907AF6F9-D0AA-4776-B0F0-4183ED4E3647}</x14:id>
        </ext>
      </extLst>
    </cfRule>
  </conditionalFormatting>
  <conditionalFormatting sqref="AL247:AM247">
    <cfRule type="dataBar" priority="75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{4C28E52A-7FA6-4678-952D-29F53A5C5C2C}</x14:id>
        </ext>
      </extLst>
    </cfRule>
  </conditionalFormatting>
  <conditionalFormatting sqref="AL248:AM248">
    <cfRule type="dataBar" priority="31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{230631F6-17FD-4DF2-BB41-0057B86C5527}</x14:id>
        </ext>
      </extLst>
    </cfRule>
  </conditionalFormatting>
  <conditionalFormatting sqref="AL249:AM249">
    <cfRule type="dataBar" priority="76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{30A35DAB-E5F7-4BB7-B2A4-060E034F667A}</x14:id>
        </ext>
      </extLst>
    </cfRule>
  </conditionalFormatting>
  <conditionalFormatting sqref="AL250:AM250">
    <cfRule type="dataBar" priority="77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{146119F7-32D3-4137-950E-3108DFF97F54}</x14:id>
        </ext>
      </extLst>
    </cfRule>
  </conditionalFormatting>
  <conditionalFormatting sqref="AL251:AM251">
    <cfRule type="dataBar" priority="78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{F4D2F317-57A6-4571-84B1-9DDAEADFAE39}</x14:id>
        </ext>
      </extLst>
    </cfRule>
  </conditionalFormatting>
  <conditionalFormatting sqref="AL252:AM252">
    <cfRule type="dataBar" priority="79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{CF7DFBF0-1459-43B4-A4BD-FF64B03126B6}</x14:id>
        </ext>
      </extLst>
    </cfRule>
  </conditionalFormatting>
  <conditionalFormatting sqref="AL253:AM253">
    <cfRule type="dataBar" priority="80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{9F926A10-DD18-4BAB-AAC8-BDC7C10941D4}</x14:id>
        </ext>
      </extLst>
    </cfRule>
  </conditionalFormatting>
  <conditionalFormatting sqref="AL254:AM254">
    <cfRule type="dataBar" priority="81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{24321428-C5BA-48BD-846E-0162A8C6E912}</x14:id>
        </ext>
      </extLst>
    </cfRule>
  </conditionalFormatting>
  <conditionalFormatting sqref="AL255:AM255">
    <cfRule type="dataBar" priority="82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{4F1688E2-488C-44C3-8AC1-E39790EEF183}</x14:id>
        </ext>
      </extLst>
    </cfRule>
  </conditionalFormatting>
  <conditionalFormatting sqref="AL256:AM256">
    <cfRule type="dataBar" priority="83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{0F8346B3-3701-4B57-A647-0D35030D614F}</x14:id>
        </ext>
      </extLst>
    </cfRule>
  </conditionalFormatting>
  <conditionalFormatting sqref="AL257:AM257">
    <cfRule type="dataBar" priority="84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{2AF2CC4D-003A-4DB2-9A0A-5C272C117F2E}</x14:id>
        </ext>
      </extLst>
    </cfRule>
  </conditionalFormatting>
  <conditionalFormatting sqref="AL258:AM258">
    <cfRule type="dataBar" priority="30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{EC833855-4CA5-4943-B019-C22936EB7810}</x14:id>
        </ext>
      </extLst>
    </cfRule>
  </conditionalFormatting>
  <conditionalFormatting sqref="AL259:AM259">
    <cfRule type="dataBar" priority="29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{C0D1D35E-C662-4C9A-A3A3-2AD0C09D31A0}</x14:id>
        </ext>
      </extLst>
    </cfRule>
  </conditionalFormatting>
  <conditionalFormatting sqref="AL260:AM260">
    <cfRule type="dataBar" priority="85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{2202CC7F-02C6-464E-957E-9F97E7030648}</x14:id>
        </ext>
      </extLst>
    </cfRule>
  </conditionalFormatting>
  <conditionalFormatting sqref="AL261:AM261">
    <cfRule type="dataBar" priority="86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{BFB468B9-CBD2-4015-9F1E-74F4373C0988}</x14:id>
        </ext>
      </extLst>
    </cfRule>
  </conditionalFormatting>
  <conditionalFormatting sqref="AL262:AM262">
    <cfRule type="dataBar" priority="87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{716811BA-51D2-4CF3-8337-526A6E9D73A0}</x14:id>
        </ext>
      </extLst>
    </cfRule>
  </conditionalFormatting>
  <conditionalFormatting sqref="AL263:AM263">
    <cfRule type="dataBar" priority="88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{46167460-17E1-4F9F-88DD-162BA26237D4}</x14:id>
        </ext>
      </extLst>
    </cfRule>
  </conditionalFormatting>
  <conditionalFormatting sqref="AL264:AM264">
    <cfRule type="dataBar" priority="89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{7040397A-E712-4B23-A72B-45C963563969}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872D98-BC4D-4A41-9BB4-114F04E3C09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313851F-269B-4569-9BE3-13B945E92AC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E35E39F-3877-4098-B34C-B616A1D42BC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10BA3A4-A967-421A-BAC7-16F3C18A030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9A80308-0D5B-45AB-81C5-227F407F4A6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CC8248C-DF1D-46BE-B094-67EE5F4C327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7BB4635-5161-48A5-9B50-BFCEA9DDDE1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994AF00-2717-4970-8402-C6F0B0F1506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A2F63E3-9BE1-40C4-8D89-8344775BB97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8F40041-692B-4B08-ACD9-B38551DEE15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D05BEFF-0B95-4403-9BC1-8CE4A4CAB56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36A0C35-6E6F-4BDE-8F42-FBED21CBA4A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7CD4658-4E40-44B0-AAB4-3B8B136EE94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D44FEC1-44F9-4855-B8D0-B2747874F9C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936907-6DB9-48DD-B045-D410E7A8BF0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AE711E5-9841-4966-AFF1-94056473956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2271222-401F-4451-BD75-2A8C6A03801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034F9A6-CA2A-4EC4-82D0-CB8B20562973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5C7A0D5-5EC9-4794-B5AD-3095BB94FB8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30111B9-588C-44B3-BDAC-7A5B83A1C04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DBABE34-7DFA-4F62-96DB-5B0BE5464CC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515FD09-0C64-4BCE-A4AC-2D4018C49A9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13B644B-A431-4109-8E28-9F135C31874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3E40C9D-2C3F-437E-8056-5CBDBCE651A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5DD7AAC-DA43-415D-BA3F-D6B0D6B5E8D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290956C-A902-4D7A-B6B1-6638A019AF8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5697973-102C-4113-A261-999383E286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A059D89-63E2-4FED-91B6-5B02AE0FF99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7B72ED6-713E-4844-B347-C3B57207C78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5BC2E09-371E-4259-86B8-D0DAA970A99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3B6F168-C9A8-48FC-AB85-B459C53526A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5A3F2A2-8558-4748-958D-4BE58DB2350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0C3AEF3-2D80-415B-A45A-26204682A52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EFA12EC-0644-406F-B4A5-ED0E420452E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3BFF120-1A34-43DD-A4FD-8CAC332DD69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36587B2-A7AE-413F-B17E-B7D0F04FB8B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9111FF8-E313-4C1D-A495-93762AF1CDB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752A096-FCE9-418A-AAE4-7648D6B1CDF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FC16B3B-3F8D-4386-A280-CFB0F2336FE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89E71F8-3BA3-413F-877B-2DEDB7F91E7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F61DD97-796E-47E6-95D6-F4E245DBFD2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F275F9D-C35D-413B-9092-1287F02C1F85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07AF6F9-D0AA-4776-B0F0-4183ED4E364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C28E52A-7FA6-4678-952D-29F53A5C5C2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30631F6-17FD-4DF2-BB41-0057B86C552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0A35DAB-E5F7-4BB7-B2A4-060E034F667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46119F7-32D3-4137-950E-3108DFF97F5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4D2F317-57A6-4571-84B1-9DDAEADFAE3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F7DFBF0-1459-43B4-A4BD-FF64B03126B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926A10-DD18-4BAB-AAC8-BDC7C10941D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24321428-C5BA-48BD-846E-0162A8C6E91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F1688E2-488C-44C3-8AC1-E39790EEF18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F8346B3-3701-4B57-A647-0D35030D614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AF2CC4D-003A-4DB2-9A0A-5C272C117F2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C833855-4CA5-4943-B019-C22936EB781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0D1D35E-C662-4C9A-A3A3-2AD0C09D31A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202CC7F-02C6-464E-957E-9F97E703064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FB468B9-CBD2-4015-9F1E-74F4373C098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6811BA-51D2-4CF3-8337-526A6E9D73A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6167460-17E1-4F9F-88DD-162BA26237D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040397A-E712-4B23-A72B-45C96356396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E1641-61F4-4D9E-8DCF-8552D1014CD6}">
  <dimension ref="A1:AR267"/>
  <sheetViews>
    <sheetView rightToLeft="1" topLeftCell="G33" zoomScale="55" zoomScaleNormal="55" workbookViewId="0">
      <selection activeCell="I49" sqref="I49:I5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8.21875" style="28" bestFit="1" customWidth="1"/>
    <col min="9" max="9" width="29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4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1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0.109375" style="24" bestFit="1" customWidth="1"/>
    <col min="29" max="29" width="17.109375" style="31" customWidth="1"/>
    <col min="30" max="30" width="13.6640625" style="32" bestFit="1" customWidth="1"/>
    <col min="31" max="31" width="77.21875" style="24" bestFit="1" customWidth="1"/>
    <col min="32" max="32" width="28.33203125" style="24" bestFit="1" customWidth="1"/>
    <col min="33" max="33" width="13.5546875" style="24" bestFit="1" customWidth="1"/>
    <col min="34" max="34" width="105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49">
        <v>1</v>
      </c>
      <c r="H2" s="161">
        <v>273498364253</v>
      </c>
      <c r="I2" s="149" t="s">
        <v>1949</v>
      </c>
      <c r="J2" s="9"/>
      <c r="K2" s="11" t="str">
        <f t="shared" ref="K2:K65" ca="1" si="0">IF(C2, TODAY(), "" )</f>
        <v/>
      </c>
      <c r="L2" s="159" t="s">
        <v>331</v>
      </c>
      <c r="M2" s="159" t="s">
        <v>926</v>
      </c>
      <c r="N2" s="159" t="s">
        <v>1981</v>
      </c>
      <c r="O2" s="9">
        <v>3326.2</v>
      </c>
      <c r="P2" s="9">
        <v>2</v>
      </c>
      <c r="Q2" s="13" t="str">
        <f>VLOOKUP(O2, '[3]لیست محصولات اردیبهشت ۱۴۰۳'!B:C,2,0)</f>
        <v>میاگروس | Milagros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18150000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36300000</v>
      </c>
      <c r="Y2" s="17"/>
      <c r="Z2" s="14">
        <f t="shared" ref="Z2:Z65" si="4">X2-Y2</f>
        <v>36300000</v>
      </c>
      <c r="AA2" s="151" t="s">
        <v>399</v>
      </c>
      <c r="AB2" s="153" t="s">
        <v>1982</v>
      </c>
      <c r="AC2" s="155" t="s">
        <v>928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خوزستان اهواز،کیان آباد مجتمع خلیج فارس طبقه‌ی منفی ۱ کافه دیب - محمد صمیمی 09038952354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0"/>
      <c r="H3" s="162"/>
      <c r="I3" s="150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1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1</v>
      </c>
      <c r="X3" s="14">
        <f t="shared" si="3"/>
        <v>69600000</v>
      </c>
      <c r="Y3" s="17"/>
      <c r="Z3" s="14">
        <f t="shared" si="4"/>
        <v>69600000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273499119819</v>
      </c>
      <c r="I4" s="25" t="s">
        <v>1949</v>
      </c>
      <c r="J4" s="9"/>
      <c r="K4" s="11" t="str">
        <f t="shared" ca="1" si="0"/>
        <v/>
      </c>
      <c r="L4" s="12" t="s">
        <v>1005</v>
      </c>
      <c r="M4" s="12" t="s">
        <v>1983</v>
      </c>
      <c r="N4" s="12"/>
      <c r="O4" s="9">
        <v>1130.0999999999999</v>
      </c>
      <c r="P4" s="9">
        <v>1</v>
      </c>
      <c r="Q4" s="13" t="str">
        <f>VLOOKUP(O4, '[3]لیست محصولات اردیبهشت ۱۴۰۳'!B:C,2,0)</f>
        <v>الیدا پلانو | Elida Plano</v>
      </c>
      <c r="R4" s="9"/>
      <c r="S4" s="12">
        <f>VLOOKUP(O4, '[3]لیست محصولات اردیبهشت ۱۴۰۳'!B:F,5,0)</f>
        <v>80</v>
      </c>
      <c r="T4" s="14">
        <f>VLOOKUP(O4, '[3]لیست محصولات اردیبهشت ۱۴۰۳'!B:G,6,0)</f>
        <v>13100000</v>
      </c>
      <c r="U4" s="15"/>
      <c r="V4" s="16">
        <f t="shared" si="1"/>
        <v>0</v>
      </c>
      <c r="W4" s="12">
        <f t="shared" si="2"/>
        <v>1</v>
      </c>
      <c r="X4" s="14">
        <f t="shared" si="3"/>
        <v>13100000</v>
      </c>
      <c r="Y4" s="17"/>
      <c r="Z4" s="14">
        <f t="shared" si="4"/>
        <v>13100000</v>
      </c>
      <c r="AA4" s="18" t="s">
        <v>360</v>
      </c>
      <c r="AB4" s="13" t="s">
        <v>1984</v>
      </c>
      <c r="AC4" s="19" t="s">
        <v>1348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آذربایجان غربی بوکان،شهرک گلستان، بصیرت ۶  - متین رسول‌نژاد 09390591979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49">
        <v>3</v>
      </c>
      <c r="H5" s="161">
        <v>273524705609</v>
      </c>
      <c r="I5" s="149" t="s">
        <v>1949</v>
      </c>
      <c r="J5" s="9"/>
      <c r="K5" s="11" t="str">
        <f t="shared" ca="1" si="0"/>
        <v/>
      </c>
      <c r="L5" s="159" t="s">
        <v>797</v>
      </c>
      <c r="M5" s="159" t="s">
        <v>1985</v>
      </c>
      <c r="N5" s="159"/>
      <c r="O5" s="9">
        <v>5511.22</v>
      </c>
      <c r="P5" s="9">
        <v>1</v>
      </c>
      <c r="Q5" s="127" t="str">
        <f>VLOOKUP(O5, '[3]لیست محصولات اردیبهشت ۱۴۰۳'!B:C,2,0)</f>
        <v>هامبلا(رست دمی) | Hambella( Filter Roast)</v>
      </c>
      <c r="R5" s="9"/>
      <c r="S5" s="12">
        <f>VLOOKUP(O5, '[3]لیست محصولات اردیبهشت ۱۴۰۳'!B:F,5,0)</f>
        <v>750</v>
      </c>
      <c r="T5" s="14">
        <f>VLOOKUP(O5, '[3]لیست محصولات اردیبهشت ۱۴۰۳'!B:G,6,0)</f>
        <v>13350000</v>
      </c>
      <c r="U5" s="15"/>
      <c r="V5" s="16">
        <f t="shared" si="1"/>
        <v>0</v>
      </c>
      <c r="W5" s="12">
        <f t="shared" si="2"/>
        <v>1</v>
      </c>
      <c r="X5" s="14">
        <f t="shared" si="3"/>
        <v>13350000</v>
      </c>
      <c r="Y5" s="17"/>
      <c r="Z5" s="14">
        <f t="shared" si="4"/>
        <v>13350000</v>
      </c>
      <c r="AA5" s="151" t="s">
        <v>240</v>
      </c>
      <c r="AB5" s="153" t="s">
        <v>1987</v>
      </c>
      <c r="AC5" s="155" t="s">
        <v>1988</v>
      </c>
      <c r="AD5" s="157"/>
      <c r="AE5" s="19"/>
      <c r="AF5" s="21"/>
      <c r="AG5" s="22" t="str">
        <f t="shared" si="5"/>
        <v>TRUE</v>
      </c>
      <c r="AH5" s="23" t="str">
        <f t="shared" si="6"/>
        <v>کرمانشاه  شهرک پرواز ، بلوار علیرضا عاصمی بلوک 38 قطعه سه ، سوپر مارکت فخری  - پویا فخر 09217954826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50"/>
      <c r="H6" s="162"/>
      <c r="I6" s="150"/>
      <c r="J6" s="9"/>
      <c r="K6" s="11" t="str">
        <f t="shared" ca="1" si="0"/>
        <v/>
      </c>
      <c r="L6" s="160"/>
      <c r="M6" s="160"/>
      <c r="N6" s="160"/>
      <c r="O6" s="9">
        <v>5511.11</v>
      </c>
      <c r="P6" s="9">
        <v>2</v>
      </c>
      <c r="Q6" s="127" t="str">
        <f>VLOOKUP(O6, '[3]لیست محصولات اردیبهشت ۱۴۰۳'!B:C,2,0)</f>
        <v>هامبلا(رست دمی) | Hambella( Filter Roast)</v>
      </c>
      <c r="R6" s="9" t="s">
        <v>1986</v>
      </c>
      <c r="S6" s="12">
        <f>VLOOKUP(O6, '[3]لیست محصولات اردیبهشت ۱۴۰۳'!B:F,5,0)</f>
        <v>150</v>
      </c>
      <c r="T6" s="14">
        <f>VLOOKUP(O6, '[3]لیست محصولات اردیبهشت ۱۴۰۳'!B:G,6,0)</f>
        <v>2800000</v>
      </c>
      <c r="U6" s="15"/>
      <c r="V6" s="16">
        <f t="shared" si="1"/>
        <v>0</v>
      </c>
      <c r="W6" s="12">
        <f t="shared" si="2"/>
        <v>2</v>
      </c>
      <c r="X6" s="14">
        <f t="shared" si="3"/>
        <v>5600000</v>
      </c>
      <c r="Y6" s="17"/>
      <c r="Z6" s="14">
        <f t="shared" si="4"/>
        <v>5600000</v>
      </c>
      <c r="AA6" s="152"/>
      <c r="AB6" s="154"/>
      <c r="AC6" s="156"/>
      <c r="AD6" s="158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273542317896</v>
      </c>
      <c r="I7" s="9" t="s">
        <v>1949</v>
      </c>
      <c r="J7" s="9"/>
      <c r="K7" s="11" t="str">
        <f t="shared" ca="1" si="0"/>
        <v/>
      </c>
      <c r="L7" s="12" t="s">
        <v>1989</v>
      </c>
      <c r="M7" s="12" t="s">
        <v>1990</v>
      </c>
      <c r="N7" s="12"/>
      <c r="O7" s="9">
        <v>5511.11</v>
      </c>
      <c r="P7" s="9">
        <v>1</v>
      </c>
      <c r="Q7" s="127" t="str">
        <f>VLOOKUP(O7, '[3]لیست محصولات اردیبهشت ۱۴۰۳'!B:C,2,0)</f>
        <v>هامبلا(رست دمی) | Hambella( Filter Roast)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2800000</v>
      </c>
      <c r="U7" s="26"/>
      <c r="V7" s="16">
        <f t="shared" si="1"/>
        <v>0</v>
      </c>
      <c r="W7" s="12">
        <f t="shared" si="2"/>
        <v>1</v>
      </c>
      <c r="X7" s="14">
        <f t="shared" si="3"/>
        <v>2800000</v>
      </c>
      <c r="Y7" s="17"/>
      <c r="Z7" s="14">
        <f t="shared" si="4"/>
        <v>2800000</v>
      </c>
      <c r="AA7" s="18" t="s">
        <v>78</v>
      </c>
      <c r="AB7" s="13" t="s">
        <v>1991</v>
      </c>
      <c r="AC7" s="19" t="s">
        <v>1992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خیابان جمالزاده جنوبی، خیابان دیلمان، پلاک ۳۴، واحد ۱۸، طبقه ۵  - غزل عندلیب 09120613872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49">
        <v>5</v>
      </c>
      <c r="H8" s="161">
        <v>53685473301</v>
      </c>
      <c r="I8" s="149" t="s">
        <v>1976</v>
      </c>
      <c r="J8" s="9"/>
      <c r="K8" s="11" t="str">
        <f t="shared" ca="1" si="0"/>
        <v/>
      </c>
      <c r="L8" s="159" t="s">
        <v>1993</v>
      </c>
      <c r="M8" s="159" t="s">
        <v>1994</v>
      </c>
      <c r="N8" s="159"/>
      <c r="O8" s="9">
        <v>3325.2</v>
      </c>
      <c r="P8" s="9">
        <v>1</v>
      </c>
      <c r="Q8" s="13" t="str">
        <f>VLOOKUP(O8, '[3]لیست محصولات اردیبهشت ۱۴۰۳'!B:C,2,0)</f>
        <v>راتناگری | Ratnagiri</v>
      </c>
      <c r="R8" s="9"/>
      <c r="S8" s="12">
        <f>VLOOKUP(O8, '[3]لیست محصولات اردیبهشت ۱۴۰۳'!B:F,5,0)</f>
        <v>750</v>
      </c>
      <c r="T8" s="14">
        <f>VLOOKUP(O8, '[3]لیست محصولات اردیبهشت ۱۴۰۳'!B:G,6,0)</f>
        <v>20700000</v>
      </c>
      <c r="U8" s="15"/>
      <c r="V8" s="16">
        <f t="shared" si="1"/>
        <v>0</v>
      </c>
      <c r="W8" s="12">
        <f t="shared" si="2"/>
        <v>1</v>
      </c>
      <c r="X8" s="14">
        <f t="shared" si="3"/>
        <v>20700000</v>
      </c>
      <c r="Y8" s="17"/>
      <c r="Z8" s="14">
        <f t="shared" si="4"/>
        <v>20700000</v>
      </c>
      <c r="AA8" s="151" t="s">
        <v>214</v>
      </c>
      <c r="AB8" s="153" t="s">
        <v>1995</v>
      </c>
      <c r="AC8" s="155" t="s">
        <v>1996</v>
      </c>
      <c r="AD8" s="157"/>
      <c r="AE8" s="19"/>
      <c r="AF8" s="21"/>
      <c r="AG8" s="22" t="str">
        <f t="shared" si="5"/>
        <v>TRUE</v>
      </c>
      <c r="AH8" s="23" t="str">
        <f t="shared" si="6"/>
        <v>مازندران ساری،میدان امام-بلوار پاسداران-جنب دیوان محاسبات  - شایا روشن 09035335242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50"/>
      <c r="H9" s="162"/>
      <c r="I9" s="150"/>
      <c r="J9" s="9"/>
      <c r="K9" s="11" t="str">
        <f t="shared" ca="1" si="0"/>
        <v/>
      </c>
      <c r="L9" s="160"/>
      <c r="M9" s="160"/>
      <c r="N9" s="160"/>
      <c r="O9" s="9">
        <v>5522.2</v>
      </c>
      <c r="P9" s="9">
        <v>1</v>
      </c>
      <c r="Q9" s="13" t="str">
        <f>VLOOKUP(O9, '[3]لیست محصولات اردیبهشت ۱۴۰۳'!B:C,2,0)</f>
        <v>تامارا | Tamara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12450000</v>
      </c>
      <c r="U9" s="15"/>
      <c r="V9" s="16">
        <f t="shared" si="1"/>
        <v>0</v>
      </c>
      <c r="W9" s="12">
        <f t="shared" si="2"/>
        <v>1</v>
      </c>
      <c r="X9" s="14">
        <f t="shared" si="3"/>
        <v>12450000</v>
      </c>
      <c r="Y9" s="17"/>
      <c r="Z9" s="14">
        <f t="shared" si="4"/>
        <v>12450000</v>
      </c>
      <c r="AA9" s="152"/>
      <c r="AB9" s="154"/>
      <c r="AC9" s="156"/>
      <c r="AD9" s="158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273564236709</v>
      </c>
      <c r="I10" s="25" t="s">
        <v>1976</v>
      </c>
      <c r="J10" s="9"/>
      <c r="K10" s="11" t="str">
        <f t="shared" ca="1" si="0"/>
        <v/>
      </c>
      <c r="L10" s="27" t="s">
        <v>328</v>
      </c>
      <c r="M10" s="27" t="s">
        <v>494</v>
      </c>
      <c r="N10" s="12" t="s">
        <v>1927</v>
      </c>
      <c r="O10" s="9">
        <v>5518.3</v>
      </c>
      <c r="P10" s="9">
        <v>2</v>
      </c>
      <c r="Q10" s="13" t="str">
        <f>VLOOKUP(O10, '[3]لیست محصولات اردیبهشت ۱۴۰۳'!B:C,2,0)</f>
        <v>هوآنکایو | Peru Huancayo</v>
      </c>
      <c r="R10" s="9"/>
      <c r="S10" s="12">
        <f>VLOOKUP(O10, '[3]لیست محصولات اردیبهشت ۱۴۰۳'!B:F,5,0)</f>
        <v>4000</v>
      </c>
      <c r="T10" s="14">
        <f>VLOOKUP(O10, '[3]لیست محصولات اردیبهشت ۱۴۰۳'!B:G,6,0)</f>
        <v>51600000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103200000</v>
      </c>
      <c r="Y10" s="17"/>
      <c r="Z10" s="14">
        <f t="shared" si="4"/>
        <v>103200000</v>
      </c>
      <c r="AA10" s="18" t="s">
        <v>78</v>
      </c>
      <c r="AB10" s="13" t="s">
        <v>1928</v>
      </c>
      <c r="AC10" s="19" t="s">
        <v>1929</v>
      </c>
      <c r="AD10" s="20"/>
      <c r="AE10" s="19"/>
      <c r="AF10" s="21"/>
      <c r="AG10" s="22" t="str">
        <f t="shared" si="5"/>
        <v>TRUE</v>
      </c>
      <c r="AH10" s="23" t="str">
        <f t="shared" si="6"/>
        <v>تهران رسالت كرمان نبش كوچه صافي نان نونارد - سپیده داسار 09126063261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49">
        <v>7</v>
      </c>
      <c r="H11" s="161">
        <v>273565642952</v>
      </c>
      <c r="I11" s="149" t="s">
        <v>1976</v>
      </c>
      <c r="J11" s="9"/>
      <c r="K11" s="11" t="str">
        <f t="shared" ca="1" si="0"/>
        <v/>
      </c>
      <c r="L11" s="159" t="s">
        <v>1997</v>
      </c>
      <c r="M11" s="159" t="s">
        <v>1998</v>
      </c>
      <c r="N11" s="159"/>
      <c r="O11" s="9">
        <v>5522.1</v>
      </c>
      <c r="P11" s="9">
        <v>2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5200000</v>
      </c>
      <c r="Y11" s="17"/>
      <c r="Z11" s="14">
        <f t="shared" si="4"/>
        <v>5200000</v>
      </c>
      <c r="AA11" s="151" t="s">
        <v>78</v>
      </c>
      <c r="AB11" s="153" t="s">
        <v>1999</v>
      </c>
      <c r="AC11" s="155" t="s">
        <v>2000</v>
      </c>
      <c r="AD11" s="157" t="s">
        <v>104</v>
      </c>
      <c r="AE11" s="19"/>
      <c r="AF11" s="21"/>
      <c r="AG11" s="22" t="str">
        <f t="shared" si="5"/>
        <v>TRUE</v>
      </c>
      <c r="AH11" s="23" t="str">
        <f t="shared" si="6"/>
        <v>تهران بلوار نلسون ماندلا، خیابان سلطانی، خیابان مهرداد، پلاک 15، واحد 8  - عرفان  افشارمقدم 09198134263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50"/>
      <c r="H12" s="162"/>
      <c r="I12" s="150"/>
      <c r="J12" s="9"/>
      <c r="K12" s="11" t="str">
        <f t="shared" ca="1" si="0"/>
        <v/>
      </c>
      <c r="L12" s="160"/>
      <c r="M12" s="160"/>
      <c r="N12" s="160"/>
      <c r="O12" s="9">
        <v>5511.11</v>
      </c>
      <c r="P12" s="9">
        <v>1</v>
      </c>
      <c r="Q12" s="127" t="str">
        <f>VLOOKUP(O12, '[3]لیست محصولات اردیبهشت ۱۴۰۳'!B:C,2,0)</f>
        <v>هامبلا(رست دمی) | Hambella( Filter Roast)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2800000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2800000</v>
      </c>
      <c r="Y12" s="17"/>
      <c r="Z12" s="14">
        <f t="shared" si="4"/>
        <v>2800000</v>
      </c>
      <c r="AA12" s="152"/>
      <c r="AB12" s="154"/>
      <c r="AC12" s="156"/>
      <c r="AD12" s="15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49">
        <v>8</v>
      </c>
      <c r="H13" s="161">
        <v>273569143848</v>
      </c>
      <c r="I13" s="149" t="s">
        <v>1976</v>
      </c>
      <c r="J13" s="9"/>
      <c r="K13" s="11" t="str">
        <f t="shared" ca="1" si="0"/>
        <v/>
      </c>
      <c r="L13" s="159" t="s">
        <v>1278</v>
      </c>
      <c r="M13" s="159" t="s">
        <v>693</v>
      </c>
      <c r="N13" s="159" t="s">
        <v>2001</v>
      </c>
      <c r="O13" s="9">
        <v>5518.2</v>
      </c>
      <c r="P13" s="9">
        <v>14</v>
      </c>
      <c r="Q13" s="13" t="str">
        <f>VLOOKUP(O13, '[3]لیست محصولات اردیبهشت ۱۴۰۳'!B:C,2,0)</f>
        <v>هوآنکایو | Peru Huancayo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10000000</v>
      </c>
      <c r="U13" s="26"/>
      <c r="V13" s="16">
        <f t="shared" si="1"/>
        <v>0</v>
      </c>
      <c r="W13" s="12">
        <f t="shared" si="2"/>
        <v>14</v>
      </c>
      <c r="X13" s="14">
        <f t="shared" si="3"/>
        <v>140000000</v>
      </c>
      <c r="Y13" s="17"/>
      <c r="Z13" s="14">
        <f t="shared" si="4"/>
        <v>140000000</v>
      </c>
      <c r="AA13" s="151" t="s">
        <v>78</v>
      </c>
      <c r="AB13" s="153" t="s">
        <v>1279</v>
      </c>
      <c r="AC13" s="155" t="s">
        <v>1280</v>
      </c>
      <c r="AD13" s="157"/>
      <c r="AE13" s="19"/>
      <c r="AF13" s="21"/>
      <c r="AG13" s="22" t="str">
        <f t="shared" si="5"/>
        <v>TRUE</v>
      </c>
      <c r="AH13" s="23" t="str">
        <f t="shared" si="6"/>
        <v>تهران نیاوران جماران خ حسن پور سرای محله جماران کافه کتاب زنو - بهارک حسینی 09128028406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0"/>
      <c r="H14" s="181"/>
      <c r="I14" s="180"/>
      <c r="J14" s="9"/>
      <c r="K14" s="11" t="str">
        <f t="shared" ca="1" si="0"/>
        <v/>
      </c>
      <c r="L14" s="178"/>
      <c r="M14" s="178"/>
      <c r="N14" s="178"/>
      <c r="O14" s="9">
        <v>3326.1</v>
      </c>
      <c r="P14" s="9">
        <v>3</v>
      </c>
      <c r="Q14" s="13" t="str">
        <f>VLOOKUP(O14, '[3]لیست محصولات اردیبهشت ۱۴۰۳'!B:C,2,0)</f>
        <v>میاگروس | Milagros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3750000</v>
      </c>
      <c r="U14" s="15"/>
      <c r="V14" s="16">
        <f t="shared" si="1"/>
        <v>0</v>
      </c>
      <c r="W14" s="12">
        <f t="shared" si="2"/>
        <v>3</v>
      </c>
      <c r="X14" s="14">
        <f t="shared" si="3"/>
        <v>11250000</v>
      </c>
      <c r="Y14" s="17"/>
      <c r="Z14" s="14">
        <f t="shared" si="4"/>
        <v>11250000</v>
      </c>
      <c r="AA14" s="177"/>
      <c r="AB14" s="176"/>
      <c r="AC14" s="175"/>
      <c r="AD14" s="17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0"/>
        <v/>
      </c>
      <c r="L15" s="160"/>
      <c r="M15" s="160"/>
      <c r="N15" s="160"/>
      <c r="O15" s="9">
        <v>3325.1</v>
      </c>
      <c r="P15" s="9">
        <v>2</v>
      </c>
      <c r="Q15" s="13" t="str">
        <f>VLOOKUP(O15, '[3]لیست محصولات اردیبهشت ۱۴۰۳'!B:C,2,0)</f>
        <v>راتناگری | Ratnagiri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4250000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8500000</v>
      </c>
      <c r="Y15" s="17"/>
      <c r="Z15" s="14">
        <f t="shared" si="4"/>
        <v>8500000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9</v>
      </c>
      <c r="H16" s="10">
        <v>273569559855</v>
      </c>
      <c r="I16" s="9" t="s">
        <v>1976</v>
      </c>
      <c r="J16" s="9"/>
      <c r="K16" s="11" t="str">
        <f t="shared" ca="1" si="0"/>
        <v/>
      </c>
      <c r="L16" s="12" t="s">
        <v>139</v>
      </c>
      <c r="M16" s="12" t="s">
        <v>2002</v>
      </c>
      <c r="N16" s="12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8" t="s">
        <v>214</v>
      </c>
      <c r="AB16" s="13" t="s">
        <v>2003</v>
      </c>
      <c r="AC16" s="19" t="s">
        <v>2004</v>
      </c>
      <c r="AD16" s="20"/>
      <c r="AE16" s="19"/>
      <c r="AF16" s="21"/>
      <c r="AG16" s="22" t="str">
        <f t="shared" si="5"/>
        <v>TRUE</v>
      </c>
      <c r="AH16" s="23" t="str">
        <f t="shared" si="6"/>
        <v>مازندران نوشهر،میدان ولیعصر-خیابان قدرتی - کوچه نصر - ساختمان نصر  - محمدرضا مقصودی 09115805866</v>
      </c>
    </row>
    <row r="17" spans="1:34" ht="22.35" customHeight="1">
      <c r="A17" s="7"/>
      <c r="B17" s="7"/>
      <c r="C17" s="7"/>
      <c r="D17" s="7"/>
      <c r="E17" s="7"/>
      <c r="F17" s="8"/>
      <c r="G17" s="9">
        <v>10</v>
      </c>
      <c r="H17" s="10">
        <v>273582366541</v>
      </c>
      <c r="I17" s="9" t="s">
        <v>1976</v>
      </c>
      <c r="J17" s="9"/>
      <c r="K17" s="11" t="str">
        <f t="shared" ca="1" si="0"/>
        <v/>
      </c>
      <c r="L17" s="12" t="s">
        <v>358</v>
      </c>
      <c r="M17" s="12" t="s">
        <v>440</v>
      </c>
      <c r="N17" s="12" t="s">
        <v>441</v>
      </c>
      <c r="O17" s="9">
        <v>5501.2</v>
      </c>
      <c r="P17" s="9">
        <v>6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9900000</v>
      </c>
      <c r="U17" s="15"/>
      <c r="V17" s="16">
        <f t="shared" si="1"/>
        <v>0</v>
      </c>
      <c r="W17" s="12">
        <f t="shared" si="2"/>
        <v>6</v>
      </c>
      <c r="X17" s="14">
        <f t="shared" si="3"/>
        <v>59400000</v>
      </c>
      <c r="Y17" s="17"/>
      <c r="Z17" s="14">
        <f t="shared" si="4"/>
        <v>59400000</v>
      </c>
      <c r="AA17" s="18" t="s">
        <v>163</v>
      </c>
      <c r="AB17" s="13" t="s">
        <v>2005</v>
      </c>
      <c r="AC17" s="19" t="s">
        <v>443</v>
      </c>
      <c r="AD17" s="20"/>
      <c r="AE17" s="19"/>
      <c r="AF17" s="21"/>
      <c r="AG17" s="22" t="str">
        <f t="shared" si="5"/>
        <v>TRUE</v>
      </c>
      <c r="AH17" s="23" t="str">
        <f t="shared" si="6"/>
        <v>فارس شیراز،روستای قلات .روبرو کوچه۱۷ کافه بنار - امین حاصلی 09170898798</v>
      </c>
    </row>
    <row r="18" spans="1:34" ht="22.35" customHeight="1">
      <c r="A18" s="7"/>
      <c r="B18" s="7"/>
      <c r="C18" s="7"/>
      <c r="D18" s="7"/>
      <c r="E18" s="7"/>
      <c r="F18" s="8"/>
      <c r="G18" s="149">
        <v>11</v>
      </c>
      <c r="H18" s="161">
        <v>273590146799</v>
      </c>
      <c r="I18" s="149" t="s">
        <v>1976</v>
      </c>
      <c r="J18" s="9"/>
      <c r="K18" s="11" t="str">
        <f t="shared" ca="1" si="0"/>
        <v/>
      </c>
      <c r="L18" s="159" t="s">
        <v>2006</v>
      </c>
      <c r="M18" s="159" t="s">
        <v>2007</v>
      </c>
      <c r="N18" s="159"/>
      <c r="O18" s="9">
        <v>5511.2</v>
      </c>
      <c r="P18" s="9">
        <v>1</v>
      </c>
      <c r="Q18" s="13" t="str">
        <f>VLOOKUP(O18, '[3]لیست محصولات اردیبهشت ۱۴۰۳'!B:C,2,0)</f>
        <v>هامبلا | Hambella</v>
      </c>
      <c r="R18" s="9" t="s">
        <v>113</v>
      </c>
      <c r="S18" s="12">
        <f>VLOOKUP(O18, '[3]لیست محصولات اردیبهشت ۱۴۰۳'!B:F,5,0)</f>
        <v>750</v>
      </c>
      <c r="T18" s="14">
        <f>VLOOKUP(O18, '[3]لیست محصولات اردیبهشت ۱۴۰۳'!B:G,6,0)</f>
        <v>13350000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13350000</v>
      </c>
      <c r="Y18" s="17"/>
      <c r="Z18" s="14">
        <f t="shared" si="4"/>
        <v>13350000</v>
      </c>
      <c r="AA18" s="151" t="s">
        <v>78</v>
      </c>
      <c r="AB18" s="153" t="s">
        <v>2008</v>
      </c>
      <c r="AC18" s="155" t="s">
        <v>2009</v>
      </c>
      <c r="AD18" s="157" t="s">
        <v>104</v>
      </c>
      <c r="AE18" s="19"/>
      <c r="AF18" s="21"/>
      <c r="AG18" s="22" t="str">
        <f t="shared" si="5"/>
        <v>TRUE</v>
      </c>
      <c r="AH18" s="23" t="str">
        <f t="shared" si="6"/>
        <v>تهران دیباجی شمالی، کوچه ارغوان غربی، پلاک ۳۹  - ساینا مجتهدزاده 09122953951</v>
      </c>
    </row>
    <row r="19" spans="1:34" ht="22.35" customHeight="1">
      <c r="A19" s="7"/>
      <c r="B19" s="7"/>
      <c r="C19" s="7"/>
      <c r="D19" s="7"/>
      <c r="E19" s="7"/>
      <c r="F19" s="8"/>
      <c r="G19" s="150"/>
      <c r="H19" s="162"/>
      <c r="I19" s="150"/>
      <c r="J19" s="9"/>
      <c r="K19" s="11" t="str">
        <f t="shared" ca="1" si="0"/>
        <v/>
      </c>
      <c r="L19" s="160"/>
      <c r="M19" s="160"/>
      <c r="N19" s="160"/>
      <c r="O19" s="9">
        <v>5511.1</v>
      </c>
      <c r="P19" s="9">
        <v>1</v>
      </c>
      <c r="Q19" s="13" t="str">
        <f>VLOOKUP(O19, '[3]لیست محصولات اردیبهشت ۱۴۰۳'!B:C,2,0)</f>
        <v>هامبلا | Hambella</v>
      </c>
      <c r="R19" s="9" t="s">
        <v>113</v>
      </c>
      <c r="S19" s="12">
        <f>VLOOKUP(O19, '[3]لیست محصولات اردیبهشت ۱۴۰۳'!B:F,5,0)</f>
        <v>150</v>
      </c>
      <c r="T19" s="14">
        <f>VLOOKUP(O19, '[3]لیست محصولات اردیبهشت ۱۴۰۳'!B:G,6,0)</f>
        <v>2800000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2800000</v>
      </c>
      <c r="Y19" s="17"/>
      <c r="Z19" s="14">
        <f t="shared" si="4"/>
        <v>2800000</v>
      </c>
      <c r="AA19" s="152"/>
      <c r="AB19" s="154"/>
      <c r="AC19" s="156"/>
      <c r="AD19" s="15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49">
        <v>12</v>
      </c>
      <c r="H20" s="161">
        <v>273590679736</v>
      </c>
      <c r="I20" s="149" t="s">
        <v>1976</v>
      </c>
      <c r="J20" s="9"/>
      <c r="K20" s="11" t="str">
        <f t="shared" ca="1" si="0"/>
        <v/>
      </c>
      <c r="L20" s="159" t="s">
        <v>331</v>
      </c>
      <c r="M20" s="159" t="s">
        <v>2015</v>
      </c>
      <c r="N20" s="159"/>
      <c r="O20" s="9">
        <v>5511.11</v>
      </c>
      <c r="P20" s="9">
        <v>1</v>
      </c>
      <c r="Q20" s="127" t="str">
        <f>VLOOKUP(O20, '[3]لیست محصولات اردیبهشت ۱۴۰۳'!B:C,2,0)</f>
        <v>هامبلا(رست دمی) | Hambella( Filter Roast)</v>
      </c>
      <c r="R20" s="9" t="s">
        <v>931</v>
      </c>
      <c r="S20" s="12">
        <f>VLOOKUP(O20, '[3]لیست محصولات اردیبهشت ۱۴۰۳'!B:F,5,0)</f>
        <v>150</v>
      </c>
      <c r="T20" s="14">
        <f>VLOOKUP(O20, '[3]لیست محصولات اردیبهشت ۱۴۰۳'!B:G,6,0)</f>
        <v>2800000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2800000</v>
      </c>
      <c r="Y20" s="17"/>
      <c r="Z20" s="14">
        <f t="shared" si="4"/>
        <v>2800000</v>
      </c>
      <c r="AA20" s="151" t="s">
        <v>78</v>
      </c>
      <c r="AB20" s="153" t="s">
        <v>2016</v>
      </c>
      <c r="AC20" s="155" t="s">
        <v>2017</v>
      </c>
      <c r="AD20" s="157" t="s">
        <v>104</v>
      </c>
      <c r="AE20" s="19"/>
      <c r="AF20" s="21"/>
      <c r="AG20" s="22" t="str">
        <f t="shared" si="5"/>
        <v>TRUE</v>
      </c>
      <c r="AH20" s="23" t="str">
        <f t="shared" si="6"/>
        <v>تهران نیاوران جمشیدیه خیابان سی و دوم، پلاک ۳۸ بلوکA واحد ۳۰۱  - محمد وکیلی 09122688140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0"/>
      <c r="H21" s="181"/>
      <c r="I21" s="180"/>
      <c r="J21" s="9"/>
      <c r="K21" s="11" t="str">
        <f t="shared" ca="1" si="0"/>
        <v/>
      </c>
      <c r="L21" s="178"/>
      <c r="M21" s="178"/>
      <c r="N21" s="178"/>
      <c r="O21" s="9">
        <v>5522.1</v>
      </c>
      <c r="P21" s="9">
        <v>1</v>
      </c>
      <c r="Q21" s="13" t="str">
        <f>VLOOKUP(O21, '[3]لیست محصولات اردیبهشت ۱۴۰۳'!B:C,2,0)</f>
        <v>تامارا | Tamara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2600000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2600000</v>
      </c>
      <c r="Y21" s="17"/>
      <c r="Z21" s="14">
        <f t="shared" si="4"/>
        <v>2600000</v>
      </c>
      <c r="AA21" s="177"/>
      <c r="AB21" s="176"/>
      <c r="AC21" s="175"/>
      <c r="AD21" s="174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0"/>
      <c r="H22" s="162"/>
      <c r="I22" s="150"/>
      <c r="J22" s="9"/>
      <c r="K22" s="11" t="str">
        <f t="shared" ca="1" si="0"/>
        <v/>
      </c>
      <c r="L22" s="160"/>
      <c r="M22" s="160"/>
      <c r="N22" s="160"/>
      <c r="O22" s="9">
        <v>5511.1</v>
      </c>
      <c r="P22" s="9">
        <v>1</v>
      </c>
      <c r="Q22" s="13" t="str">
        <f>VLOOKUP(O22, '[3]لیست محصولات اردیبهشت ۱۴۰۳'!B:C,2,0)</f>
        <v>هامبلا | Hambella</v>
      </c>
      <c r="R22" s="9" t="s">
        <v>113</v>
      </c>
      <c r="S22" s="12">
        <f>VLOOKUP(O22, '[3]لیست محصولات اردیبهشت ۱۴۰۳'!B:F,5,0)</f>
        <v>150</v>
      </c>
      <c r="T22" s="14">
        <f>VLOOKUP(O22, '[3]لیست محصولات اردیبهشت ۱۴۰۳'!B:G,6,0)</f>
        <v>2800000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2800000</v>
      </c>
      <c r="Y22" s="17"/>
      <c r="Z22" s="14">
        <f t="shared" si="4"/>
        <v>2800000</v>
      </c>
      <c r="AA22" s="152"/>
      <c r="AB22" s="154"/>
      <c r="AC22" s="156"/>
      <c r="AD22" s="158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13</v>
      </c>
      <c r="H23" s="10">
        <v>53699445201</v>
      </c>
      <c r="I23" s="9" t="s">
        <v>1976</v>
      </c>
      <c r="J23" s="9"/>
      <c r="K23" s="11" t="str">
        <f t="shared" ca="1" si="0"/>
        <v/>
      </c>
      <c r="L23" s="12" t="s">
        <v>2018</v>
      </c>
      <c r="M23" s="12" t="s">
        <v>1187</v>
      </c>
      <c r="N23" s="12"/>
      <c r="O23" s="9">
        <v>5501.1</v>
      </c>
      <c r="P23" s="9">
        <v>1</v>
      </c>
      <c r="Q23" s="13" t="str">
        <f>VLOOKUP(O23, '[3]لیست محصولات اردیبهشت ۱۴۰۳'!B:C,2,0)</f>
        <v>ورتکس | Vortex</v>
      </c>
      <c r="R23" s="9" t="s">
        <v>2019</v>
      </c>
      <c r="S23" s="12">
        <f>VLOOKUP(O23, '[3]لیست محصولات اردیبهشت ۱۴۰۳'!B:F,5,0)</f>
        <v>150</v>
      </c>
      <c r="T23" s="14">
        <f>VLOOKUP(O23, '[3]لیست محصولات اردیبهشت ۱۴۰۳'!B:G,6,0)</f>
        <v>2100000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2100000</v>
      </c>
      <c r="Y23" s="17"/>
      <c r="Z23" s="14">
        <f t="shared" si="4"/>
        <v>2100000</v>
      </c>
      <c r="AA23" s="18" t="s">
        <v>78</v>
      </c>
      <c r="AB23" s="13" t="s">
        <v>2020</v>
      </c>
      <c r="AC23" s="19" t="s">
        <v>1189</v>
      </c>
      <c r="AD23" s="20" t="s">
        <v>104</v>
      </c>
      <c r="AE23" s="19"/>
      <c r="AF23" s="21"/>
      <c r="AG23" s="22" t="str">
        <f t="shared" si="5"/>
        <v>TRUE</v>
      </c>
      <c r="AH23" s="23" t="str">
        <f t="shared" si="6"/>
        <v>تهران یوسف آباد، خیابان اکبری، بین ۲۵و ۲۷ ، پلاک ۶۱  - کاوه  زند 09195069800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49">
        <v>14</v>
      </c>
      <c r="H24" s="161">
        <v>273595679658</v>
      </c>
      <c r="I24" s="149" t="s">
        <v>1976</v>
      </c>
      <c r="J24" s="9"/>
      <c r="K24" s="11" t="str">
        <f t="shared" ca="1" si="0"/>
        <v/>
      </c>
      <c r="L24" s="159" t="s">
        <v>938</v>
      </c>
      <c r="M24" s="159" t="s">
        <v>939</v>
      </c>
      <c r="N24" s="159"/>
      <c r="O24" s="9">
        <v>5522.2</v>
      </c>
      <c r="P24" s="9">
        <v>2</v>
      </c>
      <c r="Q24" s="13" t="str">
        <f>VLOOKUP(O24, '[3]لیست محصولات اردیبهشت ۱۴۰۳'!B:C,2,0)</f>
        <v>تامارا | Tamara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12450000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24900000</v>
      </c>
      <c r="Y24" s="17"/>
      <c r="Z24" s="14">
        <f t="shared" si="4"/>
        <v>24900000</v>
      </c>
      <c r="AA24" s="151" t="s">
        <v>130</v>
      </c>
      <c r="AB24" s="153" t="s">
        <v>2021</v>
      </c>
      <c r="AC24" s="155" t="s">
        <v>942</v>
      </c>
      <c r="AD24" s="157"/>
      <c r="AE24" s="19"/>
      <c r="AF24" s="21"/>
      <c r="AG24" s="22" t="str">
        <f t="shared" si="5"/>
        <v>TRUE</v>
      </c>
      <c r="AH24" s="23" t="str">
        <f t="shared" si="6"/>
        <v>زنجان قیدار،خیابان امام خیابان سرچشمه قهوه دان  - علی اصغر شیری 09125410588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50"/>
      <c r="H25" s="162"/>
      <c r="I25" s="150"/>
      <c r="J25" s="9"/>
      <c r="K25" s="11" t="str">
        <f t="shared" ca="1" si="0"/>
        <v/>
      </c>
      <c r="L25" s="160"/>
      <c r="M25" s="160"/>
      <c r="N25" s="160"/>
      <c r="O25" s="9">
        <v>5511.2</v>
      </c>
      <c r="P25" s="9">
        <v>2</v>
      </c>
      <c r="Q25" s="13" t="str">
        <f>VLOOKUP(O25, '[3]لیست محصولات اردیبهشت ۱۴۰۳'!B:C,2,0)</f>
        <v>هامبلا | Hambella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13350000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26700000</v>
      </c>
      <c r="Y25" s="17"/>
      <c r="Z25" s="14">
        <f t="shared" si="4"/>
        <v>26700000</v>
      </c>
      <c r="AA25" s="152"/>
      <c r="AB25" s="154"/>
      <c r="AC25" s="156"/>
      <c r="AD25" s="158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49">
        <v>15</v>
      </c>
      <c r="H26" s="161">
        <v>273607272154</v>
      </c>
      <c r="I26" s="149" t="s">
        <v>1976</v>
      </c>
      <c r="J26" s="9"/>
      <c r="K26" s="11" t="str">
        <f t="shared" ca="1" si="0"/>
        <v/>
      </c>
      <c r="L26" s="159" t="s">
        <v>139</v>
      </c>
      <c r="M26" s="159" t="s">
        <v>572</v>
      </c>
      <c r="N26" s="159" t="s">
        <v>573</v>
      </c>
      <c r="O26" s="9">
        <v>5511.22</v>
      </c>
      <c r="P26" s="9">
        <v>6</v>
      </c>
      <c r="Q26" s="127" t="str">
        <f>VLOOKUP(O26, '[3]لیست محصولات اردیبهشت ۱۴۰۳'!B:C,2,0)</f>
        <v>هامبلا(رست دمی) | Hambella( Filter Roast)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13350000</v>
      </c>
      <c r="U26" s="15"/>
      <c r="V26" s="16">
        <f t="shared" si="1"/>
        <v>0</v>
      </c>
      <c r="W26" s="12">
        <f t="shared" si="2"/>
        <v>6</v>
      </c>
      <c r="X26" s="14">
        <f t="shared" si="3"/>
        <v>80100000</v>
      </c>
      <c r="Y26" s="17"/>
      <c r="Z26" s="14">
        <f t="shared" si="4"/>
        <v>80100000</v>
      </c>
      <c r="AA26" s="151" t="s">
        <v>130</v>
      </c>
      <c r="AB26" s="153" t="s">
        <v>574</v>
      </c>
      <c r="AC26" s="155" t="s">
        <v>575</v>
      </c>
      <c r="AD26" s="157"/>
      <c r="AE26" s="19"/>
      <c r="AF26" s="21"/>
      <c r="AG26" s="22" t="str">
        <f t="shared" si="5"/>
        <v>TRUE</v>
      </c>
      <c r="AH26" s="23" t="str">
        <f t="shared" si="6"/>
        <v>زنجان چهارراه سعدی به سمت دروازه ارک کوچه شادمان قهوه آفریقا - محمدرضا جلدی 09195241245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50"/>
      <c r="H27" s="162"/>
      <c r="I27" s="150"/>
      <c r="J27" s="9"/>
      <c r="K27" s="11" t="str">
        <f t="shared" ca="1" si="0"/>
        <v/>
      </c>
      <c r="L27" s="160"/>
      <c r="M27" s="160"/>
      <c r="N27" s="160"/>
      <c r="O27" s="9">
        <v>5501.2</v>
      </c>
      <c r="P27" s="9">
        <v>1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9900000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9900000</v>
      </c>
      <c r="Y27" s="17"/>
      <c r="Z27" s="14">
        <f t="shared" si="4"/>
        <v>9900000</v>
      </c>
      <c r="AA27" s="152"/>
      <c r="AB27" s="154"/>
      <c r="AC27" s="156"/>
      <c r="AD27" s="15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16</v>
      </c>
      <c r="H28" s="10">
        <v>273626003284</v>
      </c>
      <c r="I28" s="9" t="s">
        <v>2010</v>
      </c>
      <c r="J28" s="9"/>
      <c r="K28" s="11" t="str">
        <f t="shared" ca="1" si="0"/>
        <v/>
      </c>
      <c r="L28" s="12" t="s">
        <v>464</v>
      </c>
      <c r="M28" s="12" t="s">
        <v>821</v>
      </c>
      <c r="N28" s="12" t="s">
        <v>820</v>
      </c>
      <c r="O28" s="9">
        <v>5501.2</v>
      </c>
      <c r="P28" s="9">
        <v>2</v>
      </c>
      <c r="Q28" s="13" t="str">
        <f>VLOOKUP(O28, '[3]لیست محصولات اردیبهشت ۱۴۰۳'!B:C,2,0)</f>
        <v>ورتکس | Vortex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9900000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19800000</v>
      </c>
      <c r="Y28" s="17"/>
      <c r="Z28" s="14">
        <f t="shared" si="4"/>
        <v>19800000</v>
      </c>
      <c r="AA28" s="18" t="s">
        <v>249</v>
      </c>
      <c r="AB28" s="13" t="s">
        <v>2022</v>
      </c>
      <c r="AC28" s="19" t="s">
        <v>823</v>
      </c>
      <c r="AD28" s="20"/>
      <c r="AE28" s="19"/>
      <c r="AF28" s="21"/>
      <c r="AG28" s="22" t="str">
        <f t="shared" si="5"/>
        <v>TRUE</v>
      </c>
      <c r="AH28" s="23" t="str">
        <f t="shared" si="6"/>
        <v>اصفهان کاشان خیابان امیرالمومنین بعد از میدان حجاب روبه روی کوچه ذوالفقار ۴۱ کافه ساده - مریم ابوترابی گودرزی 09361086713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17</v>
      </c>
      <c r="H29" s="10">
        <v>273629523268</v>
      </c>
      <c r="I29" s="9" t="s">
        <v>2010</v>
      </c>
      <c r="J29" s="9"/>
      <c r="K29" s="11" t="str">
        <f t="shared" ca="1" si="0"/>
        <v/>
      </c>
      <c r="L29" s="12" t="s">
        <v>1050</v>
      </c>
      <c r="M29" s="12" t="s">
        <v>1051</v>
      </c>
      <c r="N29" s="12" t="s">
        <v>2023</v>
      </c>
      <c r="O29" s="9">
        <v>5501.3</v>
      </c>
      <c r="P29" s="9">
        <v>1</v>
      </c>
      <c r="Q29" s="13" t="str">
        <f>VLOOKUP(O29, '[3]لیست محصولات اردیبهشت ۱۴۰۳'!B:C,2,0)</f>
        <v>ورتکس | Vortex</v>
      </c>
      <c r="R29" s="9"/>
      <c r="S29" s="12">
        <f>VLOOKUP(O29, '[3]لیست محصولات اردیبهشت ۱۴۰۳'!B:F,5,0)</f>
        <v>4000</v>
      </c>
      <c r="T29" s="14">
        <f>VLOOKUP(O29, '[3]لیست محصولات اردیبهشت ۱۴۰۳'!B:G,6,0)</f>
        <v>51200000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51200000</v>
      </c>
      <c r="Y29" s="17"/>
      <c r="Z29" s="14">
        <f t="shared" si="4"/>
        <v>51200000</v>
      </c>
      <c r="AA29" s="18" t="s">
        <v>399</v>
      </c>
      <c r="AB29" s="13" t="s">
        <v>2024</v>
      </c>
      <c r="AC29" s="19" t="s">
        <v>1054</v>
      </c>
      <c r="AD29" s="20"/>
      <c r="AE29" s="19"/>
      <c r="AF29" s="21"/>
      <c r="AG29" s="22" t="str">
        <f t="shared" si="5"/>
        <v>TRUE</v>
      </c>
      <c r="AH29" s="23" t="str">
        <f t="shared" si="6"/>
        <v>خوزستان اهواز،کیانپارس اردیبهشت شرقی بین دانشور و شهریور وایب کافه - بهنام پسندیده 09168258954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18</v>
      </c>
      <c r="H30" s="10">
        <v>273632598336</v>
      </c>
      <c r="I30" s="9" t="s">
        <v>2010</v>
      </c>
      <c r="J30" s="9"/>
      <c r="K30" s="11" t="str">
        <f t="shared" ca="1" si="0"/>
        <v/>
      </c>
      <c r="L30" s="12" t="s">
        <v>2025</v>
      </c>
      <c r="M30" s="12" t="s">
        <v>183</v>
      </c>
      <c r="N30" s="12" t="s">
        <v>2026</v>
      </c>
      <c r="O30" s="9">
        <v>5511.3</v>
      </c>
      <c r="P30" s="9">
        <v>1</v>
      </c>
      <c r="Q30" s="13" t="str">
        <f>VLOOKUP(O30, '[3]لیست محصولات اردیبهشت ۱۴۰۳'!B:C,2,0)</f>
        <v>هامبلا | Hambella</v>
      </c>
      <c r="R30" s="9"/>
      <c r="S30" s="12">
        <f>VLOOKUP(O30, '[3]لیست محصولات اردیبهشت ۱۴۰۳'!B:F,5,0)</f>
        <v>4000</v>
      </c>
      <c r="T30" s="14">
        <f>VLOOKUP(O30, '[3]لیست محصولات اردیبهشت ۱۴۰۳'!B:G,6,0)</f>
        <v>69600000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69600000</v>
      </c>
      <c r="Y30" s="17"/>
      <c r="Z30" s="14">
        <f t="shared" si="4"/>
        <v>69600000</v>
      </c>
      <c r="AA30" s="18" t="s">
        <v>249</v>
      </c>
      <c r="AB30" s="13" t="s">
        <v>2027</v>
      </c>
      <c r="AC30" s="19" t="s">
        <v>2028</v>
      </c>
      <c r="AD30" s="20"/>
      <c r="AE30" s="19"/>
      <c r="AF30" s="21"/>
      <c r="AG30" s="22" t="str">
        <f t="shared" si="5"/>
        <v>TRUE</v>
      </c>
      <c r="AH30" s="23" t="str">
        <f t="shared" si="6"/>
        <v>اصفهان چهار راه فلسطین، ابتدای خیابان استانداری. جنب مادی فرشادی غربی کافه نیل - سیدعلی احمدی 09134434253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19</v>
      </c>
      <c r="H31" s="10">
        <v>273632912896</v>
      </c>
      <c r="I31" s="9" t="s">
        <v>2010</v>
      </c>
      <c r="J31" s="9"/>
      <c r="K31" s="11" t="str">
        <f t="shared" ca="1" si="0"/>
        <v/>
      </c>
      <c r="L31" s="12" t="s">
        <v>286</v>
      </c>
      <c r="M31" s="12" t="s">
        <v>2029</v>
      </c>
      <c r="N31" s="12" t="s">
        <v>2030</v>
      </c>
      <c r="O31" s="9">
        <v>5501.1</v>
      </c>
      <c r="P31" s="9">
        <v>1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2100000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2100000</v>
      </c>
      <c r="Y31" s="17"/>
      <c r="Z31" s="14">
        <f t="shared" si="4"/>
        <v>2100000</v>
      </c>
      <c r="AA31" s="18" t="s">
        <v>78</v>
      </c>
      <c r="AB31" s="13" t="s">
        <v>2031</v>
      </c>
      <c r="AC31" s="19" t="s">
        <v>2032</v>
      </c>
      <c r="AD31" s="20" t="s">
        <v>104</v>
      </c>
      <c r="AE31" s="19"/>
      <c r="AF31" s="21"/>
      <c r="AG31" s="22" t="str">
        <f t="shared" si="5"/>
        <v>TRUE</v>
      </c>
      <c r="AH31" s="23" t="str">
        <f t="shared" si="6"/>
        <v>تهران شهرک غرب خیابان دادمان خیابان محمدرضا شجریان نبش کوچه نوزدهم کافه نامبرت تن - علیرضا منصوریان 09125445524</v>
      </c>
    </row>
    <row r="32" spans="1:34" ht="22.35" customHeight="1">
      <c r="A32" s="7"/>
      <c r="B32" s="7"/>
      <c r="C32" s="7"/>
      <c r="D32" s="7"/>
      <c r="E32" s="7"/>
      <c r="F32" s="8"/>
      <c r="G32" s="149">
        <v>20</v>
      </c>
      <c r="H32" s="161">
        <v>273646043680</v>
      </c>
      <c r="I32" s="149" t="s">
        <v>2010</v>
      </c>
      <c r="J32" s="9"/>
      <c r="K32" s="11" t="str">
        <f t="shared" ca="1" si="0"/>
        <v/>
      </c>
      <c r="L32" s="159" t="s">
        <v>187</v>
      </c>
      <c r="M32" s="159" t="s">
        <v>2033</v>
      </c>
      <c r="N32" s="159" t="s">
        <v>2034</v>
      </c>
      <c r="O32" s="9">
        <v>3326.1</v>
      </c>
      <c r="P32" s="9">
        <v>2</v>
      </c>
      <c r="Q32" s="13" t="str">
        <f>VLOOKUP(O32, '[3]لیست محصولات اردیبهشت ۱۴۰۳'!B:C,2,0)</f>
        <v>میاگروس | Milagros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3750000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7500000</v>
      </c>
      <c r="Y32" s="17"/>
      <c r="Z32" s="14">
        <f t="shared" si="4"/>
        <v>7500000</v>
      </c>
      <c r="AA32" s="151" t="s">
        <v>803</v>
      </c>
      <c r="AB32" s="153" t="s">
        <v>2035</v>
      </c>
      <c r="AC32" s="155" t="s">
        <v>2036</v>
      </c>
      <c r="AD32" s="157"/>
      <c r="AE32" s="19"/>
      <c r="AF32" s="21"/>
      <c r="AG32" s="22" t="str">
        <f t="shared" si="5"/>
        <v>TRUE</v>
      </c>
      <c r="AH32" s="23" t="str">
        <f t="shared" si="6"/>
        <v>یزد بلوار فلسطین پلاک 57 کاه میل - علی التفاتی 09135195515</v>
      </c>
    </row>
    <row r="33" spans="1:34" ht="22.35" customHeight="1">
      <c r="A33" s="7"/>
      <c r="B33" s="7"/>
      <c r="C33" s="7"/>
      <c r="D33" s="7"/>
      <c r="E33" s="7"/>
      <c r="F33" s="8"/>
      <c r="G33" s="180"/>
      <c r="H33" s="181"/>
      <c r="I33" s="180"/>
      <c r="J33" s="9"/>
      <c r="K33" s="11" t="str">
        <f t="shared" ca="1" si="0"/>
        <v/>
      </c>
      <c r="L33" s="178"/>
      <c r="M33" s="178"/>
      <c r="N33" s="178"/>
      <c r="O33" s="9">
        <v>3325.1</v>
      </c>
      <c r="P33" s="9">
        <v>2</v>
      </c>
      <c r="Q33" s="13" t="str">
        <f>VLOOKUP(O33, '[3]لیست محصولات اردیبهشت ۱۴۰۳'!B:C,2,0)</f>
        <v>راتناگری | Ratnagiri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4250000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8500000</v>
      </c>
      <c r="Y33" s="17"/>
      <c r="Z33" s="14">
        <f t="shared" si="4"/>
        <v>8500000</v>
      </c>
      <c r="AA33" s="177"/>
      <c r="AB33" s="176"/>
      <c r="AC33" s="175"/>
      <c r="AD33" s="174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50"/>
      <c r="H34" s="162"/>
      <c r="I34" s="150"/>
      <c r="J34" s="9"/>
      <c r="K34" s="11" t="str">
        <f t="shared" ca="1" si="0"/>
        <v/>
      </c>
      <c r="L34" s="160"/>
      <c r="M34" s="160"/>
      <c r="N34" s="160"/>
      <c r="O34" s="9">
        <v>5511.11</v>
      </c>
      <c r="P34" s="9">
        <v>1</v>
      </c>
      <c r="Q34" s="127" t="str">
        <f>VLOOKUP(O34, '[3]لیست محصولات اردیبهشت ۱۴۰۳'!B:C,2,0)</f>
        <v>هامبلا(رست دمی) | Hambella( Filter Roast)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2800000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2800000</v>
      </c>
      <c r="Y34" s="17"/>
      <c r="Z34" s="14">
        <f t="shared" si="4"/>
        <v>2800000</v>
      </c>
      <c r="AA34" s="152"/>
      <c r="AB34" s="154"/>
      <c r="AC34" s="156"/>
      <c r="AD34" s="158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49">
        <v>21</v>
      </c>
      <c r="H35" s="161">
        <v>273647359157</v>
      </c>
      <c r="I35" s="149" t="s">
        <v>2010</v>
      </c>
      <c r="J35" s="9"/>
      <c r="K35" s="11" t="str">
        <f t="shared" ca="1" si="0"/>
        <v/>
      </c>
      <c r="L35" s="159" t="s">
        <v>343</v>
      </c>
      <c r="M35" s="159" t="s">
        <v>188</v>
      </c>
      <c r="N35" s="159"/>
      <c r="O35" s="9">
        <v>1130.0999999999999</v>
      </c>
      <c r="P35" s="9">
        <v>2</v>
      </c>
      <c r="Q35" s="13" t="str">
        <f>VLOOKUP(O35, '[3]لیست محصولات اردیبهشت ۱۴۰۳'!B:C,2,0)</f>
        <v>الیدا پلانو | Elida Plano</v>
      </c>
      <c r="R35" s="9"/>
      <c r="S35" s="12">
        <f>VLOOKUP(O35, '[3]لیست محصولات اردیبهشت ۱۴۰۳'!B:F,5,0)</f>
        <v>80</v>
      </c>
      <c r="T35" s="14">
        <f>VLOOKUP(O35, '[3]لیست محصولات اردیبهشت ۱۴۰۳'!B:G,6,0)</f>
        <v>13100000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26200000</v>
      </c>
      <c r="Y35" s="17"/>
      <c r="Z35" s="14">
        <f t="shared" si="4"/>
        <v>26200000</v>
      </c>
      <c r="AA35" s="151" t="s">
        <v>78</v>
      </c>
      <c r="AB35" s="153" t="s">
        <v>2037</v>
      </c>
      <c r="AC35" s="155" t="s">
        <v>2038</v>
      </c>
      <c r="AD35" s="157" t="s">
        <v>104</v>
      </c>
      <c r="AE35" s="263" t="s">
        <v>2039</v>
      </c>
      <c r="AF35" s="21"/>
      <c r="AG35" s="22" t="str">
        <f t="shared" si="5"/>
        <v>TRUE</v>
      </c>
      <c r="AH35" s="23" t="str">
        <f t="shared" si="6"/>
        <v>تهران خیابان پیروزی - بلوار ابوذر- بین پل اول و دوم - کوچه شهید قمصری- پلاک 8 - طبقه 2  - امیر نوروزی 09122842046</v>
      </c>
    </row>
    <row r="36" spans="1:34" ht="22.35" customHeight="1">
      <c r="A36" s="7"/>
      <c r="B36" s="7"/>
      <c r="C36" s="7"/>
      <c r="D36" s="7"/>
      <c r="E36" s="7"/>
      <c r="F36" s="8"/>
      <c r="G36" s="150"/>
      <c r="H36" s="162"/>
      <c r="I36" s="150"/>
      <c r="J36" s="9"/>
      <c r="K36" s="11" t="str">
        <f t="shared" ca="1" si="0"/>
        <v/>
      </c>
      <c r="L36" s="160"/>
      <c r="M36" s="160"/>
      <c r="N36" s="160"/>
      <c r="O36" s="9">
        <v>3325.1</v>
      </c>
      <c r="P36" s="9">
        <v>2</v>
      </c>
      <c r="Q36" s="13" t="str">
        <f>VLOOKUP(O36, '[3]لیست محصولات اردیبهشت ۱۴۰۳'!B:C,2,0)</f>
        <v>راتناگری | Ratnagiri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4250000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8500000</v>
      </c>
      <c r="Y36" s="17"/>
      <c r="Z36" s="14">
        <f t="shared" si="4"/>
        <v>8500000</v>
      </c>
      <c r="AA36" s="152"/>
      <c r="AB36" s="154"/>
      <c r="AC36" s="156"/>
      <c r="AD36" s="158"/>
      <c r="AE36" s="264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49">
        <v>22</v>
      </c>
      <c r="H37" s="161">
        <v>273649473040</v>
      </c>
      <c r="I37" s="149" t="s">
        <v>2010</v>
      </c>
      <c r="J37" s="9"/>
      <c r="K37" s="11" t="str">
        <f t="shared" ca="1" si="0"/>
        <v/>
      </c>
      <c r="L37" s="159" t="s">
        <v>1027</v>
      </c>
      <c r="M37" s="159" t="s">
        <v>2040</v>
      </c>
      <c r="N37" s="159"/>
      <c r="O37" s="9">
        <v>5501.1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2100000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2100000</v>
      </c>
      <c r="Y37" s="17"/>
      <c r="Z37" s="14">
        <f t="shared" si="4"/>
        <v>2100000</v>
      </c>
      <c r="AA37" s="151" t="s">
        <v>78</v>
      </c>
      <c r="AB37" s="153" t="s">
        <v>2041</v>
      </c>
      <c r="AC37" s="155" t="s">
        <v>2042</v>
      </c>
      <c r="AD37" s="157" t="s">
        <v>104</v>
      </c>
      <c r="AE37" s="19"/>
      <c r="AF37" s="21"/>
      <c r="AG37" s="22" t="str">
        <f t="shared" si="5"/>
        <v>TRUE</v>
      </c>
      <c r="AH37" s="23" t="str">
        <f t="shared" si="6"/>
        <v>تهران ابتدای پاسداران شمالی پلاک ۷۵۰ طبقه همکف واحد ۲  - فواد ونکی 09124304960</v>
      </c>
    </row>
    <row r="38" spans="1:34" ht="22.35" customHeight="1">
      <c r="A38" s="7"/>
      <c r="B38" s="7"/>
      <c r="C38" s="7"/>
      <c r="D38" s="7"/>
      <c r="E38" s="7"/>
      <c r="F38" s="8"/>
      <c r="G38" s="150"/>
      <c r="H38" s="162"/>
      <c r="I38" s="150"/>
      <c r="J38" s="9"/>
      <c r="K38" s="11" t="str">
        <f t="shared" ca="1" si="0"/>
        <v/>
      </c>
      <c r="L38" s="160"/>
      <c r="M38" s="160"/>
      <c r="N38" s="160"/>
      <c r="O38" s="9">
        <v>5522.1</v>
      </c>
      <c r="P38" s="9">
        <v>1</v>
      </c>
      <c r="Q38" s="13" t="str">
        <f>VLOOKUP(O38, '[3]لیست محصولات اردیبهشت ۱۴۰۳'!B:C,2,0)</f>
        <v>تامارا | Tamara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2600000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2600000</v>
      </c>
      <c r="Y38" s="17"/>
      <c r="Z38" s="14">
        <f t="shared" si="4"/>
        <v>2600000</v>
      </c>
      <c r="AA38" s="152"/>
      <c r="AB38" s="154"/>
      <c r="AC38" s="156"/>
      <c r="AD38" s="158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49">
        <v>23</v>
      </c>
      <c r="H39" s="161">
        <v>273650808251</v>
      </c>
      <c r="I39" s="149" t="s">
        <v>2010</v>
      </c>
      <c r="J39" s="9"/>
      <c r="K39" s="11" t="str">
        <f t="shared" ca="1" si="0"/>
        <v/>
      </c>
      <c r="L39" s="159" t="s">
        <v>596</v>
      </c>
      <c r="M39" s="159" t="s">
        <v>597</v>
      </c>
      <c r="N39" s="159" t="s">
        <v>598</v>
      </c>
      <c r="O39" s="9">
        <v>5501.3</v>
      </c>
      <c r="P39" s="9">
        <v>1</v>
      </c>
      <c r="Q39" s="13" t="str">
        <f>VLOOKUP(O39, '[3]لیست محصولات اردیبهشت ۱۴۰۳'!B:C,2,0)</f>
        <v>ورتکس | Vortex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51200000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51200000</v>
      </c>
      <c r="Y39" s="17"/>
      <c r="Z39" s="14">
        <f t="shared" si="4"/>
        <v>51200000</v>
      </c>
      <c r="AA39" s="151" t="s">
        <v>1677</v>
      </c>
      <c r="AB39" s="153" t="s">
        <v>2043</v>
      </c>
      <c r="AC39" s="155" t="s">
        <v>600</v>
      </c>
      <c r="AD39" s="157"/>
      <c r="AE39" s="191" t="s">
        <v>601</v>
      </c>
      <c r="AF39" s="21"/>
      <c r="AG39" s="22" t="str">
        <f t="shared" si="5"/>
        <v>TRUE</v>
      </c>
      <c r="AH39" s="23" t="str">
        <f t="shared" si="6"/>
        <v>ارومیه خیابان درستکار روبروی اکبر جوجه غذای اماده قابلمه کافه بابون - رعنا آزادبخت 09036383804</v>
      </c>
    </row>
    <row r="40" spans="1:34" ht="22.35" customHeight="1">
      <c r="A40" s="7"/>
      <c r="B40" s="7"/>
      <c r="C40" s="7"/>
      <c r="D40" s="7"/>
      <c r="E40" s="7"/>
      <c r="F40" s="8"/>
      <c r="G40" s="150"/>
      <c r="H40" s="162"/>
      <c r="I40" s="150"/>
      <c r="J40" s="9"/>
      <c r="K40" s="11" t="str">
        <f t="shared" ca="1" si="0"/>
        <v/>
      </c>
      <c r="L40" s="160"/>
      <c r="M40" s="160"/>
      <c r="N40" s="160"/>
      <c r="O40" s="9">
        <v>5511.22</v>
      </c>
      <c r="P40" s="9">
        <v>2</v>
      </c>
      <c r="Q40" s="127" t="str">
        <f>VLOOKUP(O40, '[3]لیست محصولات اردیبهشت ۱۴۰۳'!B:C,2,0)</f>
        <v>هامبلا(رست دمی) | Hambella( Filter Roast)</v>
      </c>
      <c r="R40" s="9"/>
      <c r="S40" s="12">
        <f>VLOOKUP(O40, '[3]لیست محصولات اردیبهشت ۱۴۰۳'!B:F,5,0)</f>
        <v>750</v>
      </c>
      <c r="T40" s="14">
        <f>VLOOKUP(O40, '[3]لیست محصولات اردیبهشت ۱۴۰۳'!B:G,6,0)</f>
        <v>13350000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26700000</v>
      </c>
      <c r="Y40" s="17"/>
      <c r="Z40" s="14">
        <f t="shared" si="4"/>
        <v>26700000</v>
      </c>
      <c r="AA40" s="152"/>
      <c r="AB40" s="154"/>
      <c r="AC40" s="156"/>
      <c r="AD40" s="158"/>
      <c r="AE40" s="192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49">
        <v>24</v>
      </c>
      <c r="H41" s="161">
        <v>273657361833</v>
      </c>
      <c r="I41" s="149" t="s">
        <v>2010</v>
      </c>
      <c r="J41" s="9"/>
      <c r="K41" s="11" t="str">
        <f t="shared" ca="1" si="0"/>
        <v/>
      </c>
      <c r="L41" s="159" t="s">
        <v>99</v>
      </c>
      <c r="M41" s="159" t="s">
        <v>1032</v>
      </c>
      <c r="N41" s="159" t="s">
        <v>1033</v>
      </c>
      <c r="O41" s="9">
        <v>3325.1</v>
      </c>
      <c r="P41" s="9">
        <v>1</v>
      </c>
      <c r="Q41" s="13" t="str">
        <f>VLOOKUP(O41, '[3]لیست محصولات اردیبهشت ۱۴۰۳'!B:C,2,0)</f>
        <v>راتناگری | Ratnagiri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4250000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4250000</v>
      </c>
      <c r="Y41" s="17"/>
      <c r="Z41" s="14">
        <f t="shared" si="4"/>
        <v>4250000</v>
      </c>
      <c r="AA41" s="151" t="s">
        <v>78</v>
      </c>
      <c r="AB41" s="153" t="s">
        <v>1034</v>
      </c>
      <c r="AC41" s="155" t="s">
        <v>1035</v>
      </c>
      <c r="AD41" s="157" t="s">
        <v>104</v>
      </c>
      <c r="AE41" s="19"/>
      <c r="AF41" s="21"/>
      <c r="AG41" s="22" t="str">
        <f t="shared" si="5"/>
        <v>TRUE</v>
      </c>
      <c r="AH41" s="23" t="str">
        <f t="shared" si="6"/>
        <v>تهران سازمان برنامه شمالی خیابان براتلو نبش هشتم غربی کافه رادیکال 13 - مهدی آقاپور 09360783913</v>
      </c>
    </row>
    <row r="42" spans="1:34" ht="22.35" customHeight="1">
      <c r="A42" s="7"/>
      <c r="B42" s="7"/>
      <c r="C42" s="7"/>
      <c r="D42" s="7"/>
      <c r="E42" s="7"/>
      <c r="F42" s="8"/>
      <c r="G42" s="150"/>
      <c r="H42" s="162"/>
      <c r="I42" s="150"/>
      <c r="J42" s="9"/>
      <c r="K42" s="11" t="str">
        <f t="shared" ca="1" si="0"/>
        <v/>
      </c>
      <c r="L42" s="160"/>
      <c r="M42" s="160"/>
      <c r="N42" s="160"/>
      <c r="O42" s="9">
        <v>3326.1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3750000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3750000</v>
      </c>
      <c r="Y42" s="17"/>
      <c r="Z42" s="14">
        <f t="shared" si="4"/>
        <v>3750000</v>
      </c>
      <c r="AA42" s="152"/>
      <c r="AB42" s="154"/>
      <c r="AC42" s="156"/>
      <c r="AD42" s="158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>
        <v>25</v>
      </c>
      <c r="H43" s="10">
        <v>273656881688</v>
      </c>
      <c r="I43" s="9" t="s">
        <v>2010</v>
      </c>
      <c r="J43" s="9"/>
      <c r="K43" s="11" t="str">
        <f t="shared" ca="1" si="0"/>
        <v/>
      </c>
      <c r="L43" s="12" t="s">
        <v>2044</v>
      </c>
      <c r="M43" s="12" t="s">
        <v>167</v>
      </c>
      <c r="N43" s="12" t="s">
        <v>168</v>
      </c>
      <c r="O43" s="9">
        <v>5501.3</v>
      </c>
      <c r="P43" s="9">
        <v>3</v>
      </c>
      <c r="Q43" s="13" t="str">
        <f>VLOOKUP(O43, '[3]لیست محصولات اردیبهشت ۱۴۰۳'!B:C,2,0)</f>
        <v>ورتکس | Vortex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51200000</v>
      </c>
      <c r="U43" s="15"/>
      <c r="V43" s="16">
        <f t="shared" si="1"/>
        <v>0</v>
      </c>
      <c r="W43" s="12">
        <f t="shared" si="2"/>
        <v>3</v>
      </c>
      <c r="X43" s="14">
        <f t="shared" si="3"/>
        <v>153600000</v>
      </c>
      <c r="Y43" s="17"/>
      <c r="Z43" s="14">
        <f t="shared" si="4"/>
        <v>153600000</v>
      </c>
      <c r="AA43" s="18" t="s">
        <v>78</v>
      </c>
      <c r="AB43" s="13" t="s">
        <v>169</v>
      </c>
      <c r="AC43" s="19" t="s">
        <v>170</v>
      </c>
      <c r="AD43" s="20"/>
      <c r="AE43" s="19"/>
      <c r="AF43" s="21"/>
      <c r="AG43" s="22" t="str">
        <f t="shared" si="5"/>
        <v>TRUE</v>
      </c>
      <c r="AH43" s="23" t="str">
        <f t="shared" si="6"/>
        <v>تهران بزرگراه حقانى بلوار كتابخانه ملى ضلع جنوبى پرديس تئاتر موسيقى کافه کُر - فهمیه قدم یاری 09124431359</v>
      </c>
    </row>
    <row r="44" spans="1:34" ht="22.35" customHeight="1">
      <c r="A44" s="7"/>
      <c r="B44" s="7"/>
      <c r="C44" s="7"/>
      <c r="D44" s="7"/>
      <c r="E44" s="7"/>
      <c r="F44" s="8"/>
      <c r="G44" s="9">
        <v>26</v>
      </c>
      <c r="H44" s="10">
        <v>273657084299</v>
      </c>
      <c r="I44" s="9" t="s">
        <v>2010</v>
      </c>
      <c r="J44" s="9"/>
      <c r="K44" s="11" t="str">
        <f t="shared" ca="1" si="0"/>
        <v/>
      </c>
      <c r="L44" s="12" t="s">
        <v>2045</v>
      </c>
      <c r="M44" s="12" t="s">
        <v>2046</v>
      </c>
      <c r="N44" s="12"/>
      <c r="O44" s="9">
        <v>5511.22</v>
      </c>
      <c r="P44" s="9">
        <v>1</v>
      </c>
      <c r="Q44" s="127" t="str">
        <f>VLOOKUP(O44, '[3]لیست محصولات اردیبهشت ۱۴۰۳'!B:C,2,0)</f>
        <v>هامبلا(رست دمی) | Hambella( Filter Roast)</v>
      </c>
      <c r="R44" s="9" t="s">
        <v>404</v>
      </c>
      <c r="S44" s="12">
        <f>VLOOKUP(O44, '[3]لیست محصولات اردیبهشت ۱۴۰۳'!B:F,5,0)</f>
        <v>750</v>
      </c>
      <c r="T44" s="14">
        <f>VLOOKUP(O44, '[3]لیست محصولات اردیبهشت ۱۴۰۳'!B:G,6,0)</f>
        <v>13350000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13350000</v>
      </c>
      <c r="Y44" s="17"/>
      <c r="Z44" s="14">
        <f t="shared" si="4"/>
        <v>13350000</v>
      </c>
      <c r="AA44" s="18" t="s">
        <v>78</v>
      </c>
      <c r="AB44" s="13" t="s">
        <v>2047</v>
      </c>
      <c r="AC44" s="19" t="s">
        <v>2048</v>
      </c>
      <c r="AD44" s="20" t="s">
        <v>104</v>
      </c>
      <c r="AE44" s="19"/>
      <c r="AF44" s="21"/>
      <c r="AG44" s="22" t="str">
        <f t="shared" si="5"/>
        <v>TRUE</v>
      </c>
      <c r="AH44" s="23" t="str">
        <f t="shared" si="6"/>
        <v>تهران کامرانیه شمالی، کوچه ترکاشوند، پلاک 35  - مهین چرخی 09125388176</v>
      </c>
    </row>
    <row r="45" spans="1:34" ht="22.35" customHeight="1">
      <c r="A45" s="7"/>
      <c r="B45" s="7"/>
      <c r="C45" s="7"/>
      <c r="D45" s="7"/>
      <c r="E45" s="7"/>
      <c r="F45" s="8"/>
      <c r="G45" s="167">
        <v>27</v>
      </c>
      <c r="H45" s="169" t="s">
        <v>321</v>
      </c>
      <c r="I45" s="167" t="s">
        <v>2010</v>
      </c>
      <c r="J45" s="9"/>
      <c r="K45" s="11" t="str">
        <f t="shared" ca="1" si="0"/>
        <v/>
      </c>
      <c r="L45" s="159" t="s">
        <v>2049</v>
      </c>
      <c r="M45" s="159" t="s">
        <v>2050</v>
      </c>
      <c r="N45" s="159" t="s">
        <v>2053</v>
      </c>
      <c r="O45" s="9">
        <v>5501.3</v>
      </c>
      <c r="P45" s="9">
        <v>3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4000</v>
      </c>
      <c r="T45" s="14">
        <f>VLOOKUP(O45, '[3]لیست محصولات اردیبهشت ۱۴۰۳'!B:G,6,0)</f>
        <v>51200000</v>
      </c>
      <c r="U45" s="26"/>
      <c r="V45" s="16">
        <f t="shared" si="1"/>
        <v>0</v>
      </c>
      <c r="W45" s="12">
        <f t="shared" si="2"/>
        <v>3</v>
      </c>
      <c r="X45" s="14">
        <f t="shared" si="3"/>
        <v>153600000</v>
      </c>
      <c r="Y45" s="17"/>
      <c r="Z45" s="14">
        <f t="shared" si="4"/>
        <v>153600000</v>
      </c>
      <c r="AA45" s="151" t="s">
        <v>1111</v>
      </c>
      <c r="AB45" s="153" t="s">
        <v>2051</v>
      </c>
      <c r="AC45" s="155" t="s">
        <v>2052</v>
      </c>
      <c r="AD45" s="157"/>
      <c r="AE45" s="19"/>
      <c r="AF45" s="21"/>
      <c r="AG45" s="22" t="str">
        <f t="shared" si="5"/>
        <v>TRUE</v>
      </c>
      <c r="AH45" s="23" t="str">
        <f t="shared" si="6"/>
        <v>کرمان خیابان هزارویکشب شمالی نبش کوچه 2 طبقه اول کافه رستوران دلرژ - سید رضا فاطمی 09369347320</v>
      </c>
    </row>
    <row r="46" spans="1:34" ht="22.35" customHeight="1">
      <c r="A46" s="7"/>
      <c r="B46" s="7"/>
      <c r="C46" s="7"/>
      <c r="D46" s="7"/>
      <c r="E46" s="7"/>
      <c r="F46" s="8"/>
      <c r="G46" s="173"/>
      <c r="H46" s="179"/>
      <c r="I46" s="173"/>
      <c r="J46" s="9"/>
      <c r="K46" s="11" t="str">
        <f t="shared" ca="1" si="0"/>
        <v/>
      </c>
      <c r="L46" s="178"/>
      <c r="M46" s="178"/>
      <c r="N46" s="178"/>
      <c r="O46" s="9">
        <v>3326.2</v>
      </c>
      <c r="P46" s="9">
        <v>1</v>
      </c>
      <c r="Q46" s="13" t="str">
        <f>VLOOKUP(O46, '[3]لیست محصولات اردیبهشت ۱۴۰۳'!B:C,2,0)</f>
        <v>میاگروس | Milagros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18150000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18150000</v>
      </c>
      <c r="Y46" s="17"/>
      <c r="Z46" s="14">
        <f t="shared" si="4"/>
        <v>18150000</v>
      </c>
      <c r="AA46" s="177"/>
      <c r="AB46" s="176"/>
      <c r="AC46" s="175"/>
      <c r="AD46" s="174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68"/>
      <c r="H47" s="170"/>
      <c r="I47" s="168"/>
      <c r="J47" s="9"/>
      <c r="K47" s="11" t="str">
        <f t="shared" ca="1" si="0"/>
        <v/>
      </c>
      <c r="L47" s="160"/>
      <c r="M47" s="160"/>
      <c r="N47" s="160"/>
      <c r="O47" s="9">
        <v>3325.2</v>
      </c>
      <c r="P47" s="9">
        <v>1</v>
      </c>
      <c r="Q47" s="13" t="str">
        <f>VLOOKUP(O47, '[3]لیست محصولات اردیبهشت ۱۴۰۳'!B:C,2,0)</f>
        <v>راتناگری | Ratnagiri</v>
      </c>
      <c r="R47" s="9"/>
      <c r="S47" s="12">
        <f>VLOOKUP(O47, '[3]لیست محصولات اردیبهشت ۱۴۰۳'!B:F,5,0)</f>
        <v>750</v>
      </c>
      <c r="T47" s="14">
        <f>VLOOKUP(O47, '[3]لیست محصولات اردیبهشت ۱۴۰۳'!B:G,6,0)</f>
        <v>20700000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20700000</v>
      </c>
      <c r="Y47" s="17"/>
      <c r="Z47" s="14">
        <f t="shared" si="4"/>
        <v>20700000</v>
      </c>
      <c r="AA47" s="152"/>
      <c r="AB47" s="154"/>
      <c r="AC47" s="156"/>
      <c r="AD47" s="158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66">
        <v>28</v>
      </c>
      <c r="H48" s="67" t="s">
        <v>321</v>
      </c>
      <c r="I48" s="66" t="s">
        <v>2010</v>
      </c>
      <c r="J48" s="9"/>
      <c r="K48" s="11" t="str">
        <f t="shared" ca="1" si="0"/>
        <v/>
      </c>
      <c r="L48" s="12" t="s">
        <v>1202</v>
      </c>
      <c r="M48" s="12" t="s">
        <v>1542</v>
      </c>
      <c r="N48" s="12" t="s">
        <v>1543</v>
      </c>
      <c r="O48" s="9">
        <v>5501.3</v>
      </c>
      <c r="P48" s="9">
        <v>4</v>
      </c>
      <c r="Q48" s="13" t="str">
        <f>VLOOKUP(O48, '[3]لیست محصولات اردیبهشت ۱۴۰۳'!B:C,2,0)</f>
        <v>ورتکس | Vortex</v>
      </c>
      <c r="R48" s="9"/>
      <c r="S48" s="12">
        <f>VLOOKUP(O48, '[3]لیست محصولات اردیبهشت ۱۴۰۳'!B:F,5,0)</f>
        <v>4000</v>
      </c>
      <c r="T48" s="14">
        <f>VLOOKUP(O48, '[3]لیست محصولات اردیبهشت ۱۴۰۳'!B:G,6,0)</f>
        <v>51200000</v>
      </c>
      <c r="U48" s="15"/>
      <c r="V48" s="16">
        <f t="shared" si="1"/>
        <v>0</v>
      </c>
      <c r="W48" s="12">
        <f t="shared" si="2"/>
        <v>4</v>
      </c>
      <c r="X48" s="14">
        <f t="shared" si="3"/>
        <v>204800000</v>
      </c>
      <c r="Y48" s="17"/>
      <c r="Z48" s="14">
        <f t="shared" si="4"/>
        <v>204800000</v>
      </c>
      <c r="AA48" s="18" t="s">
        <v>78</v>
      </c>
      <c r="AB48" s="13" t="s">
        <v>2058</v>
      </c>
      <c r="AC48" s="19" t="s">
        <v>1544</v>
      </c>
      <c r="AD48" s="20"/>
      <c r="AE48" s="19"/>
      <c r="AF48" s="21"/>
      <c r="AG48" s="22" t="str">
        <f t="shared" si="5"/>
        <v>TRUE</v>
      </c>
      <c r="AH48" s="23" t="str">
        <f t="shared" si="6"/>
        <v>تهران مرزداران خ ابوالفضل پ ۸ کافه فلورانس - میثم الهی 09121381407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67">
        <v>29</v>
      </c>
      <c r="H49" s="169"/>
      <c r="I49" s="167" t="s">
        <v>2010</v>
      </c>
      <c r="J49" s="9"/>
      <c r="K49" s="11" t="str">
        <f t="shared" ca="1" si="0"/>
        <v/>
      </c>
      <c r="L49" s="159"/>
      <c r="M49" s="159" t="s">
        <v>2054</v>
      </c>
      <c r="N49" s="159" t="s">
        <v>2055</v>
      </c>
      <c r="O49" s="9">
        <v>5518.3</v>
      </c>
      <c r="P49" s="9">
        <v>2</v>
      </c>
      <c r="Q49" s="13" t="str">
        <f>VLOOKUP(O49, '[3]لیست محصولات اردیبهشت ۱۴۰۳'!B:C,2,0)</f>
        <v>هوآنکایو | Peru Huancayo</v>
      </c>
      <c r="R49" s="9"/>
      <c r="S49" s="12">
        <f>VLOOKUP(O49, '[3]لیست محصولات اردیبهشت ۱۴۰۳'!B:F,5,0)</f>
        <v>4000</v>
      </c>
      <c r="T49" s="14">
        <f>VLOOKUP(O49, '[3]لیست محصولات اردیبهشت ۱۴۰۳'!B:G,6,0)</f>
        <v>51600000</v>
      </c>
      <c r="U49" s="15"/>
      <c r="V49" s="16">
        <f t="shared" si="1"/>
        <v>0</v>
      </c>
      <c r="W49" s="12">
        <f t="shared" si="2"/>
        <v>2</v>
      </c>
      <c r="X49" s="14">
        <f t="shared" si="3"/>
        <v>103200000</v>
      </c>
      <c r="Y49" s="17"/>
      <c r="Z49" s="14">
        <f t="shared" si="4"/>
        <v>103200000</v>
      </c>
      <c r="AA49" s="151" t="s">
        <v>78</v>
      </c>
      <c r="AB49" s="153" t="s">
        <v>2056</v>
      </c>
      <c r="AC49" s="155" t="s">
        <v>2057</v>
      </c>
      <c r="AD49" s="157"/>
      <c r="AE49" s="19"/>
      <c r="AF49" s="21"/>
      <c r="AG49" s="22" t="str">
        <f t="shared" si="5"/>
        <v>TRUE</v>
      </c>
      <c r="AH49" s="23" t="str">
        <f t="shared" si="6"/>
        <v>تهران خ حافظ خ نوفل لوشاتو خ هانری کوربن پلاک ۸ - شماره تحویل بار: ۶۶۷۱۱۸۰۴ پلتفرم وست -  واهه 09124753526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73"/>
      <c r="H50" s="170"/>
      <c r="I50" s="173"/>
      <c r="J50" s="9"/>
      <c r="K50" s="11" t="str">
        <f t="shared" ca="1" si="0"/>
        <v/>
      </c>
      <c r="L50" s="178"/>
      <c r="M50" s="178"/>
      <c r="N50" s="178"/>
      <c r="O50" s="9">
        <v>5511.22</v>
      </c>
      <c r="P50" s="9">
        <v>2</v>
      </c>
      <c r="Q50" s="127" t="str">
        <f>VLOOKUP(O50, '[3]لیست محصولات اردیبهشت ۱۴۰۳'!B:C,2,0)</f>
        <v>هامبلا(رست دمی) | Hambella( Filter Roast)</v>
      </c>
      <c r="R50" s="9"/>
      <c r="S50" s="12">
        <f>VLOOKUP(O50, '[3]لیست محصولات اردیبهشت ۱۴۰۳'!B:F,5,0)</f>
        <v>750</v>
      </c>
      <c r="T50" s="14">
        <f>VLOOKUP(O50, '[3]لیست محصولات اردیبهشت ۱۴۰۳'!B:G,6,0)</f>
        <v>13350000</v>
      </c>
      <c r="U50" s="26"/>
      <c r="V50" s="16">
        <f t="shared" si="1"/>
        <v>0</v>
      </c>
      <c r="W50" s="12">
        <f t="shared" si="2"/>
        <v>2</v>
      </c>
      <c r="X50" s="14">
        <f t="shared" si="3"/>
        <v>26700000</v>
      </c>
      <c r="Y50" s="17"/>
      <c r="Z50" s="14">
        <f t="shared" si="4"/>
        <v>26700000</v>
      </c>
      <c r="AA50" s="177"/>
      <c r="AB50" s="176"/>
      <c r="AC50" s="175"/>
      <c r="AD50" s="174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8"/>
      <c r="H51" s="124" t="s">
        <v>844</v>
      </c>
      <c r="I51" s="168"/>
      <c r="J51" s="9"/>
      <c r="K51" s="11" t="str">
        <f t="shared" ca="1" si="0"/>
        <v/>
      </c>
      <c r="L51" s="160"/>
      <c r="M51" s="160"/>
      <c r="N51" s="160"/>
      <c r="O51" s="93">
        <v>5501.2</v>
      </c>
      <c r="P51" s="93">
        <v>1</v>
      </c>
      <c r="Q51" s="95" t="str">
        <f>VLOOKUP(O51, '[3]لیست محصولات اردیبهشت ۱۴۰۳'!B:C,2,0)</f>
        <v>ورتکس | Vortex</v>
      </c>
      <c r="R51" s="93"/>
      <c r="S51" s="96">
        <f>VLOOKUP(O51, '[3]لیست محصولات اردیبهشت ۱۴۰۳'!B:F,5,0)</f>
        <v>750</v>
      </c>
      <c r="T51" s="97">
        <f>VLOOKUP(O51, '[3]لیست محصولات اردیبهشت ۱۴۰۳'!B:G,6,0)</f>
        <v>9900000</v>
      </c>
      <c r="U51" s="98"/>
      <c r="V51" s="99">
        <f t="shared" si="1"/>
        <v>0</v>
      </c>
      <c r="W51" s="96">
        <f t="shared" si="2"/>
        <v>1</v>
      </c>
      <c r="X51" s="97">
        <f t="shared" si="3"/>
        <v>9900000</v>
      </c>
      <c r="Y51" s="100"/>
      <c r="Z51" s="97">
        <f t="shared" si="4"/>
        <v>9900000</v>
      </c>
      <c r="AA51" s="152"/>
      <c r="AB51" s="154"/>
      <c r="AC51" s="156"/>
      <c r="AD51" s="158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67">
        <v>30</v>
      </c>
      <c r="H52" s="169"/>
      <c r="I52" s="167" t="s">
        <v>2010</v>
      </c>
      <c r="J52" s="9"/>
      <c r="K52" s="11" t="str">
        <f t="shared" ca="1" si="0"/>
        <v/>
      </c>
      <c r="L52" s="159" t="s">
        <v>247</v>
      </c>
      <c r="M52" s="159" t="s">
        <v>234</v>
      </c>
      <c r="N52" s="159" t="s">
        <v>235</v>
      </c>
      <c r="O52" s="9">
        <v>5518.3</v>
      </c>
      <c r="P52" s="9">
        <v>5</v>
      </c>
      <c r="Q52" s="13" t="str">
        <f>VLOOKUP(O52, '[3]لیست محصولات اردیبهشت ۱۴۰۳'!B:C,2,0)</f>
        <v>هوآنکایو | Peru Huancayo</v>
      </c>
      <c r="R52" s="9"/>
      <c r="S52" s="12">
        <f>VLOOKUP(O52, '[3]لیست محصولات اردیبهشت ۱۴۰۳'!B:F,5,0)</f>
        <v>4000</v>
      </c>
      <c r="T52" s="14">
        <f>VLOOKUP(O52, '[3]لیست محصولات اردیبهشت ۱۴۰۳'!B:G,6,0)</f>
        <v>51600000</v>
      </c>
      <c r="U52" s="15"/>
      <c r="V52" s="16">
        <f t="shared" si="1"/>
        <v>0</v>
      </c>
      <c r="W52" s="12">
        <f t="shared" si="2"/>
        <v>5</v>
      </c>
      <c r="X52" s="14">
        <f t="shared" si="3"/>
        <v>258000000</v>
      </c>
      <c r="Y52" s="17"/>
      <c r="Z52" s="14">
        <f t="shared" si="4"/>
        <v>258000000</v>
      </c>
      <c r="AA52" s="151" t="s">
        <v>78</v>
      </c>
      <c r="AB52" s="153" t="s">
        <v>1724</v>
      </c>
      <c r="AC52" s="155" t="s">
        <v>236</v>
      </c>
      <c r="AD52" s="157"/>
      <c r="AE52" s="19"/>
      <c r="AF52" s="21"/>
      <c r="AG52" s="22" t="str">
        <f t="shared" si="5"/>
        <v>TRUE</v>
      </c>
      <c r="AH52" s="23" t="str">
        <f t="shared" si="6"/>
        <v>تهران نياوران،خيابان عمار،نرسيده به سه راه ياسر، پلاك ۲۴ کافه بیکری رولن - محمد حسن شمیرانی 09126221305</v>
      </c>
    </row>
    <row r="53" spans="1:34" ht="22.35" customHeight="1">
      <c r="A53" s="7"/>
      <c r="B53" s="7"/>
      <c r="C53" s="7"/>
      <c r="D53" s="7"/>
      <c r="E53" s="7"/>
      <c r="F53" s="8"/>
      <c r="G53" s="173"/>
      <c r="H53" s="170"/>
      <c r="I53" s="173"/>
      <c r="J53" s="9"/>
      <c r="K53" s="11" t="str">
        <f t="shared" ca="1" si="0"/>
        <v/>
      </c>
      <c r="L53" s="178"/>
      <c r="M53" s="178"/>
      <c r="N53" s="178"/>
      <c r="O53" s="9">
        <v>3326.1</v>
      </c>
      <c r="P53" s="9">
        <v>1</v>
      </c>
      <c r="Q53" s="13" t="str">
        <f>VLOOKUP(O53, '[3]لیست محصولات اردیبهشت ۱۴۰۳'!B:C,2,0)</f>
        <v>میاگروس | Milagros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3750000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3750000</v>
      </c>
      <c r="Y53" s="17"/>
      <c r="Z53" s="14">
        <f t="shared" si="4"/>
        <v>3750000</v>
      </c>
      <c r="AA53" s="177"/>
      <c r="AB53" s="176"/>
      <c r="AC53" s="175"/>
      <c r="AD53" s="174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68"/>
      <c r="H54" s="124" t="s">
        <v>844</v>
      </c>
      <c r="I54" s="168"/>
      <c r="J54" s="9"/>
      <c r="K54" s="11" t="str">
        <f t="shared" ca="1" si="0"/>
        <v/>
      </c>
      <c r="L54" s="160"/>
      <c r="M54" s="160"/>
      <c r="N54" s="160"/>
      <c r="O54" s="93">
        <v>5522.1</v>
      </c>
      <c r="P54" s="93">
        <v>2</v>
      </c>
      <c r="Q54" s="95" t="str">
        <f>VLOOKUP(O54, '[3]لیست محصولات اردیبهشت ۱۴۰۳'!B:C,2,0)</f>
        <v>تامارا | Tamara</v>
      </c>
      <c r="R54" s="93"/>
      <c r="S54" s="96">
        <f>VLOOKUP(O54, '[3]لیست محصولات اردیبهشت ۱۴۰۳'!B:F,5,0)</f>
        <v>150</v>
      </c>
      <c r="T54" s="97">
        <f>VLOOKUP(O54, '[3]لیست محصولات اردیبهشت ۱۴۰۳'!B:G,6,0)</f>
        <v>2600000</v>
      </c>
      <c r="U54" s="98"/>
      <c r="V54" s="99">
        <f t="shared" si="1"/>
        <v>0</v>
      </c>
      <c r="W54" s="96">
        <f t="shared" si="2"/>
        <v>2</v>
      </c>
      <c r="X54" s="97">
        <f t="shared" si="3"/>
        <v>5200000</v>
      </c>
      <c r="Y54" s="100"/>
      <c r="Z54" s="97">
        <f t="shared" si="4"/>
        <v>5200000</v>
      </c>
      <c r="AA54" s="152"/>
      <c r="AB54" s="154"/>
      <c r="AC54" s="156"/>
      <c r="AD54" s="158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67">
        <v>31</v>
      </c>
      <c r="H55" s="169"/>
      <c r="I55" s="167" t="s">
        <v>2010</v>
      </c>
      <c r="J55" s="9"/>
      <c r="K55" s="11" t="str">
        <f t="shared" ca="1" si="0"/>
        <v/>
      </c>
      <c r="L55" s="159" t="s">
        <v>256</v>
      </c>
      <c r="M55" s="159" t="s">
        <v>1807</v>
      </c>
      <c r="N55" s="159" t="s">
        <v>1808</v>
      </c>
      <c r="O55" s="9">
        <v>1125.0999999999999</v>
      </c>
      <c r="P55" s="9">
        <v>3</v>
      </c>
      <c r="Q55" s="13" t="str">
        <f>VLOOKUP(O55, '[3]لیست محصولات اردیبهشت ۱۴۰۳'!B:C,2,0)</f>
        <v>بنجامین دیانوس | Benjamin De Dianous</v>
      </c>
      <c r="R55" s="9"/>
      <c r="S55" s="12">
        <f>VLOOKUP(O55, '[3]لیست محصولات اردیبهشت ۱۴۰۳'!B:F,5,0)</f>
        <v>80</v>
      </c>
      <c r="T55" s="14">
        <f>VLOOKUP(O55, '[3]لیست محصولات اردیبهشت ۱۴۰۳'!B:G,6,0)</f>
        <v>11000000</v>
      </c>
      <c r="U55" s="26"/>
      <c r="V55" s="16">
        <f t="shared" si="1"/>
        <v>0</v>
      </c>
      <c r="W55" s="12">
        <f t="shared" si="2"/>
        <v>3</v>
      </c>
      <c r="X55" s="14">
        <f t="shared" si="3"/>
        <v>33000000</v>
      </c>
      <c r="Y55" s="17"/>
      <c r="Z55" s="14">
        <f t="shared" si="4"/>
        <v>33000000</v>
      </c>
      <c r="AA55" s="151" t="s">
        <v>1810</v>
      </c>
      <c r="AB55" s="153" t="s">
        <v>1809</v>
      </c>
      <c r="AC55" s="155" t="s">
        <v>1811</v>
      </c>
      <c r="AD55" s="157"/>
      <c r="AE55" s="19"/>
      <c r="AF55" s="21"/>
      <c r="AG55" s="22" t="str">
        <f t="shared" si="5"/>
        <v>TRUE</v>
      </c>
      <c r="AH55" s="23" t="str">
        <f t="shared" si="6"/>
        <v>رشت بلوار ديلمان، نبش بلوار امام علي قهوه و کیک سایه - مصطفی موحدی فر 09116041874</v>
      </c>
    </row>
    <row r="56" spans="1:34" ht="22.35" customHeight="1">
      <c r="A56" s="7"/>
      <c r="B56" s="7"/>
      <c r="C56" s="7"/>
      <c r="D56" s="7"/>
      <c r="E56" s="7"/>
      <c r="F56" s="8"/>
      <c r="G56" s="168"/>
      <c r="H56" s="170"/>
      <c r="I56" s="168"/>
      <c r="J56" s="9"/>
      <c r="K56" s="11" t="str">
        <f t="shared" ca="1" si="0"/>
        <v/>
      </c>
      <c r="L56" s="160"/>
      <c r="M56" s="160"/>
      <c r="N56" s="160"/>
      <c r="O56" s="9">
        <v>1130.0999999999999</v>
      </c>
      <c r="P56" s="9">
        <v>3</v>
      </c>
      <c r="Q56" s="13" t="str">
        <f>VLOOKUP(O56, '[3]لیست محصولات اردیبهشت ۱۴۰۳'!B:C,2,0)</f>
        <v>الیدا پلانو | Elida Plano</v>
      </c>
      <c r="R56" s="9"/>
      <c r="S56" s="12">
        <f>VLOOKUP(O56, '[3]لیست محصولات اردیبهشت ۱۴۰۳'!B:F,5,0)</f>
        <v>80</v>
      </c>
      <c r="T56" s="14">
        <f>VLOOKUP(O56, '[3]لیست محصولات اردیبهشت ۱۴۰۳'!B:G,6,0)</f>
        <v>13100000</v>
      </c>
      <c r="U56" s="15"/>
      <c r="V56" s="16">
        <f t="shared" si="1"/>
        <v>0</v>
      </c>
      <c r="W56" s="12">
        <f t="shared" si="2"/>
        <v>3</v>
      </c>
      <c r="X56" s="14">
        <f t="shared" si="3"/>
        <v>39300000</v>
      </c>
      <c r="Y56" s="17"/>
      <c r="Z56" s="14">
        <f t="shared" si="4"/>
        <v>39300000</v>
      </c>
      <c r="AA56" s="152"/>
      <c r="AB56" s="154"/>
      <c r="AC56" s="156"/>
      <c r="AD56" s="158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66">
        <v>32</v>
      </c>
      <c r="H57" s="67" t="s">
        <v>74</v>
      </c>
      <c r="I57" s="66" t="s">
        <v>2010</v>
      </c>
      <c r="J57" s="9"/>
      <c r="K57" s="11"/>
      <c r="L57" s="12" t="s">
        <v>198</v>
      </c>
      <c r="M57" s="12" t="s">
        <v>199</v>
      </c>
      <c r="N57" s="12" t="s">
        <v>200</v>
      </c>
      <c r="O57" s="9">
        <v>5511.2</v>
      </c>
      <c r="P57" s="9">
        <v>10</v>
      </c>
      <c r="Q57" s="127" t="str">
        <f>VLOOKUP(O57, '[3]لیست محصولات اردیبهشت ۱۴۰۳'!B:C,2,0)</f>
        <v>هامبلا | Hambella</v>
      </c>
      <c r="R57" s="9"/>
      <c r="S57" s="12">
        <f>VLOOKUP(O57, '[3]لیست محصولات اردیبهشت ۱۴۰۳'!B:F,5,0)</f>
        <v>750</v>
      </c>
      <c r="T57" s="14">
        <f>VLOOKUP(O57, '[3]لیست محصولات اردیبهشت ۱۴۰۳'!B:G,6,0)</f>
        <v>13350000</v>
      </c>
      <c r="U57" s="15"/>
      <c r="V57" s="16">
        <f t="shared" si="1"/>
        <v>0</v>
      </c>
      <c r="W57" s="12">
        <f t="shared" si="2"/>
        <v>10</v>
      </c>
      <c r="X57" s="14">
        <f t="shared" si="3"/>
        <v>133500000</v>
      </c>
      <c r="Y57" s="17"/>
      <c r="Z57" s="14">
        <f t="shared" si="4"/>
        <v>133500000</v>
      </c>
      <c r="AA57" s="18" t="s">
        <v>78</v>
      </c>
      <c r="AB57" s="13" t="s">
        <v>70</v>
      </c>
      <c r="AC57" s="19" t="s">
        <v>202</v>
      </c>
      <c r="AD57" s="20"/>
      <c r="AE57" s="19"/>
      <c r="AF57" s="21"/>
      <c r="AG57" s="22" t="str">
        <f t="shared" si="5"/>
        <v>TRUE</v>
      </c>
      <c r="AH57" s="23" t="str">
        <f t="shared" si="6"/>
        <v>تهران - کافه پرا - افشین امیری 09123060890</v>
      </c>
    </row>
    <row r="58" spans="1:34" ht="22.35" customHeight="1">
      <c r="A58" s="7"/>
      <c r="B58" s="7"/>
      <c r="C58" s="7"/>
      <c r="D58" s="7"/>
      <c r="E58" s="7"/>
      <c r="F58" s="8"/>
      <c r="G58" s="9">
        <v>33</v>
      </c>
      <c r="H58" s="10">
        <v>273735324087</v>
      </c>
      <c r="I58" s="9" t="s">
        <v>2092</v>
      </c>
      <c r="J58" s="9"/>
      <c r="K58" s="11" t="str">
        <f t="shared" ref="K58:K60" ca="1" si="7">IF(C58, TODAY(), "" )</f>
        <v/>
      </c>
      <c r="L58" s="12" t="s">
        <v>2110</v>
      </c>
      <c r="M58" s="12" t="s">
        <v>2111</v>
      </c>
      <c r="N58" s="12" t="s">
        <v>2112</v>
      </c>
      <c r="O58" s="9">
        <v>5501.3</v>
      </c>
      <c r="P58" s="9">
        <v>1</v>
      </c>
      <c r="Q58" s="13" t="str">
        <f>VLOOKUP(O58, '[3]لیست محصولات اردیبهشت ۱۴۰۳'!B:C,2,0)</f>
        <v>ورتکس | Vortex</v>
      </c>
      <c r="R58" s="9"/>
      <c r="S58" s="12">
        <f>VLOOKUP(O58, '[3]لیست محصولات اردیبهشت ۱۴۰۳'!B:F,5,0)</f>
        <v>4000</v>
      </c>
      <c r="T58" s="14">
        <f>VLOOKUP(O58, '[3]لیست محصولات اردیبهشت ۱۴۰۳'!B:G,6,0)</f>
        <v>51200000</v>
      </c>
      <c r="U58" s="15"/>
      <c r="V58" s="16">
        <f t="shared" si="1"/>
        <v>0</v>
      </c>
      <c r="W58" s="12">
        <f t="shared" si="2"/>
        <v>1</v>
      </c>
      <c r="X58" s="14">
        <f t="shared" si="3"/>
        <v>51200000</v>
      </c>
      <c r="Y58" s="17"/>
      <c r="Z58" s="14">
        <f t="shared" si="4"/>
        <v>51200000</v>
      </c>
      <c r="AA58" s="18" t="s">
        <v>803</v>
      </c>
      <c r="AB58" s="13" t="s">
        <v>2113</v>
      </c>
      <c r="AC58" s="19" t="s">
        <v>2114</v>
      </c>
      <c r="AD58" s="20"/>
      <c r="AE58" s="19"/>
      <c r="AF58" s="21"/>
      <c r="AG58" s="22" t="str">
        <f t="shared" si="5"/>
        <v>TRUE</v>
      </c>
      <c r="AH58" s="23" t="str">
        <f t="shared" si="6"/>
        <v>یزد صفاییه.خیابان ارشاد اسلامی کافه لیبرو - صهبا قدوسی 09123622234</v>
      </c>
    </row>
    <row r="59" spans="1:34" ht="22.35" customHeight="1">
      <c r="A59" s="7"/>
      <c r="B59" s="7"/>
      <c r="C59" s="7"/>
      <c r="D59" s="7"/>
      <c r="E59" s="7"/>
      <c r="F59" s="8"/>
      <c r="G59" s="149">
        <v>34</v>
      </c>
      <c r="H59" s="161">
        <v>53762873601</v>
      </c>
      <c r="I59" s="149" t="s">
        <v>2092</v>
      </c>
      <c r="J59" s="9"/>
      <c r="K59" s="11" t="str">
        <f t="shared" ca="1" si="7"/>
        <v/>
      </c>
      <c r="L59" s="159" t="s">
        <v>343</v>
      </c>
      <c r="M59" s="159" t="s">
        <v>2130</v>
      </c>
      <c r="N59" s="159"/>
      <c r="O59" s="9">
        <v>5511.1</v>
      </c>
      <c r="P59" s="9">
        <v>1</v>
      </c>
      <c r="Q59" s="13" t="str">
        <f>VLOOKUP(O59, '[3]لیست محصولات اردیبهشت ۱۴۰۳'!B:C,2,0)</f>
        <v>هامبلا | Hambella</v>
      </c>
      <c r="R59" s="9" t="s">
        <v>113</v>
      </c>
      <c r="S59" s="12">
        <f>VLOOKUP(O59, '[3]لیست محصولات اردیبهشت ۱۴۰۳'!B:F,5,0)</f>
        <v>150</v>
      </c>
      <c r="T59" s="14">
        <f>VLOOKUP(O59, '[3]لیست محصولات اردیبهشت ۱۴۰۳'!B:G,6,0)</f>
        <v>2800000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2800000</v>
      </c>
      <c r="Y59" s="17"/>
      <c r="Z59" s="14">
        <f t="shared" si="4"/>
        <v>2800000</v>
      </c>
      <c r="AA59" s="151" t="s">
        <v>78</v>
      </c>
      <c r="AB59" s="153" t="s">
        <v>2131</v>
      </c>
      <c r="AC59" s="155" t="s">
        <v>2132</v>
      </c>
      <c r="AD59" s="157" t="s">
        <v>104</v>
      </c>
      <c r="AE59" s="19"/>
      <c r="AF59" s="21"/>
      <c r="AG59" s="22" t="str">
        <f t="shared" si="5"/>
        <v>TRUE</v>
      </c>
      <c r="AH59" s="23" t="str">
        <f t="shared" si="6"/>
        <v>تهران میدان آرژانتین خ نلسون ماندلا خ شهیدی مرکز خرید رواق فروشگاه ویکتور  - امیر حجازی 09397911957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50"/>
      <c r="H60" s="162"/>
      <c r="I60" s="150"/>
      <c r="J60" s="9"/>
      <c r="K60" s="11" t="str">
        <f t="shared" ca="1" si="7"/>
        <v/>
      </c>
      <c r="L60" s="160"/>
      <c r="M60" s="160"/>
      <c r="N60" s="160"/>
      <c r="O60" s="9">
        <v>5522.1</v>
      </c>
      <c r="P60" s="9">
        <v>1</v>
      </c>
      <c r="Q60" s="13" t="str">
        <f>VLOOKUP(O60, '[3]لیست محصولات اردیبهشت ۱۴۰۳'!B:C,2,0)</f>
        <v>تامارا | Tamara</v>
      </c>
      <c r="R60" s="9" t="s">
        <v>113</v>
      </c>
      <c r="S60" s="12">
        <f>VLOOKUP(O60, '[3]لیست محصولات اردیبهشت ۱۴۰۳'!B:F,5,0)</f>
        <v>150</v>
      </c>
      <c r="T60" s="14">
        <f>VLOOKUP(O60, '[3]لیست محصولات اردیبهشت ۱۴۰۳'!B:G,6,0)</f>
        <v>2600000</v>
      </c>
      <c r="U60" s="26"/>
      <c r="V60" s="16">
        <f t="shared" si="1"/>
        <v>0</v>
      </c>
      <c r="W60" s="12">
        <f t="shared" si="2"/>
        <v>1</v>
      </c>
      <c r="X60" s="14">
        <f t="shared" si="3"/>
        <v>2600000</v>
      </c>
      <c r="Y60" s="17"/>
      <c r="Z60" s="14">
        <f t="shared" si="4"/>
        <v>2600000</v>
      </c>
      <c r="AA60" s="152"/>
      <c r="AB60" s="154"/>
      <c r="AC60" s="156"/>
      <c r="AD60" s="158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>
        <v>35</v>
      </c>
      <c r="H61" s="10">
        <v>273772310750</v>
      </c>
      <c r="I61" s="9" t="s">
        <v>2092</v>
      </c>
      <c r="J61" s="9"/>
      <c r="K61" s="11" t="str">
        <f t="shared" ca="1" si="0"/>
        <v/>
      </c>
      <c r="L61" s="12" t="s">
        <v>2142</v>
      </c>
      <c r="M61" s="12" t="s">
        <v>2143</v>
      </c>
      <c r="N61" s="12"/>
      <c r="O61" s="9">
        <v>5522.1</v>
      </c>
      <c r="P61" s="9">
        <v>1</v>
      </c>
      <c r="Q61" s="13" t="str">
        <f>VLOOKUP(O61, '[3]لیست محصولات اردیبهشت ۱۴۰۳'!B:C,2,0)</f>
        <v>تامارا | Tamara</v>
      </c>
      <c r="R61" s="9" t="s">
        <v>113</v>
      </c>
      <c r="S61" s="12">
        <f>VLOOKUP(O61, '[3]لیست محصولات اردیبهشت ۱۴۰۳'!B:F,5,0)</f>
        <v>150</v>
      </c>
      <c r="T61" s="14">
        <f>VLOOKUP(O61, '[3]لیست محصولات اردیبهشت ۱۴۰۳'!B:G,6,0)</f>
        <v>2600000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2600000</v>
      </c>
      <c r="Y61" s="17"/>
      <c r="Z61" s="14">
        <f t="shared" si="4"/>
        <v>2600000</v>
      </c>
      <c r="AA61" s="18" t="s">
        <v>78</v>
      </c>
      <c r="AB61" s="13" t="s">
        <v>2144</v>
      </c>
      <c r="AC61" s="19" t="s">
        <v>2145</v>
      </c>
      <c r="AD61" s="20" t="s">
        <v>104</v>
      </c>
      <c r="AE61" s="19"/>
      <c r="AF61" s="21"/>
      <c r="AG61" s="22" t="str">
        <f t="shared" si="5"/>
        <v>TRUE</v>
      </c>
      <c r="AH61" s="23" t="str">
        <f t="shared" si="6"/>
        <v>تهران سهروردی جنوبی، کوچه امین‌زاده، پلاک ۲۶، واحد ۲  - کوثر رضایی 09386855070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8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9">IF(C66, P66, U66 )</f>
        <v>0</v>
      </c>
      <c r="W66" s="12">
        <f t="shared" ref="W66:W200" si="10">P66-V66</f>
        <v>0</v>
      </c>
      <c r="X66" s="14" t="e">
        <f t="shared" ref="X66:X200" si="11">P66*T66</f>
        <v>#N/A</v>
      </c>
      <c r="Y66" s="17"/>
      <c r="Z66" s="14" t="e">
        <f t="shared" ref="Z66:Z200" si="12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3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8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9"/>
        <v>0</v>
      </c>
      <c r="W67" s="12">
        <f t="shared" si="10"/>
        <v>0</v>
      </c>
      <c r="X67" s="14" t="e">
        <f t="shared" si="11"/>
        <v>#N/A</v>
      </c>
      <c r="Y67" s="17"/>
      <c r="Z67" s="14" t="e">
        <f t="shared" si="12"/>
        <v>#N/A</v>
      </c>
      <c r="AA67" s="18"/>
      <c r="AB67" s="13"/>
      <c r="AC67" s="19"/>
      <c r="AD67" s="20"/>
      <c r="AE67" s="19"/>
      <c r="AF67" s="21"/>
      <c r="AG67" s="22" t="str">
        <f t="shared" si="13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8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9"/>
        <v>0</v>
      </c>
      <c r="W68" s="12">
        <f t="shared" si="10"/>
        <v>0</v>
      </c>
      <c r="X68" s="14" t="e">
        <f t="shared" si="11"/>
        <v>#N/A</v>
      </c>
      <c r="Y68" s="17"/>
      <c r="Z68" s="14" t="e">
        <f t="shared" si="12"/>
        <v>#N/A</v>
      </c>
      <c r="AA68" s="18"/>
      <c r="AB68" s="13"/>
      <c r="AC68" s="19"/>
      <c r="AD68" s="20"/>
      <c r="AE68" s="19"/>
      <c r="AF68" s="21"/>
      <c r="AG68" s="22" t="str">
        <f t="shared" si="13"/>
        <v>FALSE</v>
      </c>
      <c r="AH68" s="23" t="str">
        <f t="shared" ref="AH68:AH131" si="14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8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9"/>
        <v>0</v>
      </c>
      <c r="W69" s="12">
        <f t="shared" si="10"/>
        <v>0</v>
      </c>
      <c r="X69" s="14" t="e">
        <f t="shared" si="11"/>
        <v>#N/A</v>
      </c>
      <c r="Y69" s="17"/>
      <c r="Z69" s="14" t="e">
        <f t="shared" si="12"/>
        <v>#N/A</v>
      </c>
      <c r="AA69" s="18"/>
      <c r="AB69" s="13"/>
      <c r="AC69" s="19"/>
      <c r="AD69" s="20"/>
      <c r="AE69" s="19"/>
      <c r="AF69" s="21"/>
      <c r="AG69" s="22" t="str">
        <f t="shared" si="13"/>
        <v>FALSE</v>
      </c>
      <c r="AH69" s="23" t="str">
        <f t="shared" si="14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8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9"/>
        <v>0</v>
      </c>
      <c r="W70" s="12">
        <f t="shared" si="10"/>
        <v>0</v>
      </c>
      <c r="X70" s="14" t="e">
        <f t="shared" si="11"/>
        <v>#N/A</v>
      </c>
      <c r="Y70" s="17"/>
      <c r="Z70" s="14" t="e">
        <f t="shared" si="12"/>
        <v>#N/A</v>
      </c>
      <c r="AA70" s="18"/>
      <c r="AB70" s="13"/>
      <c r="AC70" s="19"/>
      <c r="AD70" s="20"/>
      <c r="AE70" s="19"/>
      <c r="AF70" s="21"/>
      <c r="AG70" s="22" t="str">
        <f t="shared" si="13"/>
        <v>FALSE</v>
      </c>
      <c r="AH70" s="23" t="str">
        <f t="shared" si="14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8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9"/>
        <v>0</v>
      </c>
      <c r="W71" s="12">
        <f t="shared" si="10"/>
        <v>0</v>
      </c>
      <c r="X71" s="14" t="e">
        <f t="shared" si="11"/>
        <v>#N/A</v>
      </c>
      <c r="Y71" s="17"/>
      <c r="Z71" s="14" t="e">
        <f t="shared" si="12"/>
        <v>#N/A</v>
      </c>
      <c r="AA71" s="18"/>
      <c r="AB71" s="13"/>
      <c r="AC71" s="19"/>
      <c r="AD71" s="20"/>
      <c r="AE71" s="19"/>
      <c r="AF71" s="21"/>
      <c r="AG71" s="22" t="str">
        <f t="shared" si="13"/>
        <v>FALSE</v>
      </c>
      <c r="AH71" s="23" t="str">
        <f t="shared" si="14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8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9"/>
        <v>0</v>
      </c>
      <c r="W72" s="12">
        <f t="shared" si="10"/>
        <v>0</v>
      </c>
      <c r="X72" s="14" t="e">
        <f t="shared" si="11"/>
        <v>#N/A</v>
      </c>
      <c r="Y72" s="17"/>
      <c r="Z72" s="14" t="e">
        <f t="shared" si="12"/>
        <v>#N/A</v>
      </c>
      <c r="AA72" s="18"/>
      <c r="AB72" s="13"/>
      <c r="AC72" s="19"/>
      <c r="AD72" s="20"/>
      <c r="AE72" s="19"/>
      <c r="AF72" s="21"/>
      <c r="AG72" s="22" t="str">
        <f t="shared" si="13"/>
        <v>FALSE</v>
      </c>
      <c r="AH72" s="23" t="str">
        <f t="shared" si="14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8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9"/>
        <v>0</v>
      </c>
      <c r="W73" s="12">
        <f t="shared" si="10"/>
        <v>0</v>
      </c>
      <c r="X73" s="14" t="e">
        <f t="shared" si="11"/>
        <v>#N/A</v>
      </c>
      <c r="Y73" s="17"/>
      <c r="Z73" s="14" t="e">
        <f t="shared" si="12"/>
        <v>#N/A</v>
      </c>
      <c r="AA73" s="18"/>
      <c r="AB73" s="13"/>
      <c r="AC73" s="19"/>
      <c r="AD73" s="20"/>
      <c r="AE73" s="19"/>
      <c r="AF73" s="21"/>
      <c r="AG73" s="22" t="str">
        <f t="shared" si="13"/>
        <v>FALSE</v>
      </c>
      <c r="AH73" s="23" t="str">
        <f t="shared" si="14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8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9"/>
        <v>0</v>
      </c>
      <c r="W74" s="12">
        <f t="shared" si="10"/>
        <v>0</v>
      </c>
      <c r="X74" s="14" t="e">
        <f t="shared" si="11"/>
        <v>#N/A</v>
      </c>
      <c r="Y74" s="17"/>
      <c r="Z74" s="14" t="e">
        <f t="shared" si="12"/>
        <v>#N/A</v>
      </c>
      <c r="AA74" s="18"/>
      <c r="AB74" s="13"/>
      <c r="AC74" s="19"/>
      <c r="AD74" s="20"/>
      <c r="AE74" s="19"/>
      <c r="AF74" s="21"/>
      <c r="AG74" s="22" t="str">
        <f t="shared" si="13"/>
        <v>FALSE</v>
      </c>
      <c r="AH74" s="23" t="str">
        <f t="shared" si="14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8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9"/>
        <v>0</v>
      </c>
      <c r="W75" s="12">
        <f t="shared" si="10"/>
        <v>0</v>
      </c>
      <c r="X75" s="14" t="e">
        <f t="shared" si="11"/>
        <v>#N/A</v>
      </c>
      <c r="Y75" s="17"/>
      <c r="Z75" s="14" t="e">
        <f t="shared" si="12"/>
        <v>#N/A</v>
      </c>
      <c r="AA75" s="18"/>
      <c r="AB75" s="13"/>
      <c r="AC75" s="19"/>
      <c r="AD75" s="20"/>
      <c r="AE75" s="19"/>
      <c r="AF75" s="21"/>
      <c r="AG75" s="22" t="str">
        <f t="shared" si="13"/>
        <v>FALSE</v>
      </c>
      <c r="AH75" s="23" t="str">
        <f t="shared" si="14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8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9"/>
        <v>0</v>
      </c>
      <c r="W76" s="12">
        <f t="shared" si="10"/>
        <v>0</v>
      </c>
      <c r="X76" s="14" t="e">
        <f t="shared" si="11"/>
        <v>#N/A</v>
      </c>
      <c r="Y76" s="17"/>
      <c r="Z76" s="14" t="e">
        <f t="shared" si="12"/>
        <v>#N/A</v>
      </c>
      <c r="AA76" s="18"/>
      <c r="AB76" s="13"/>
      <c r="AC76" s="19"/>
      <c r="AD76" s="20"/>
      <c r="AE76" s="19"/>
      <c r="AF76" s="21"/>
      <c r="AG76" s="22" t="str">
        <f t="shared" si="13"/>
        <v>FALSE</v>
      </c>
      <c r="AH76" s="23" t="str">
        <f t="shared" si="14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8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9"/>
        <v>0</v>
      </c>
      <c r="W77" s="12">
        <f t="shared" si="10"/>
        <v>0</v>
      </c>
      <c r="X77" s="14" t="e">
        <f t="shared" si="11"/>
        <v>#N/A</v>
      </c>
      <c r="Y77" s="17"/>
      <c r="Z77" s="14" t="e">
        <f t="shared" si="12"/>
        <v>#N/A</v>
      </c>
      <c r="AA77" s="18"/>
      <c r="AB77" s="13"/>
      <c r="AC77" s="19"/>
      <c r="AD77" s="20"/>
      <c r="AE77" s="19"/>
      <c r="AF77" s="21"/>
      <c r="AG77" s="22" t="str">
        <f t="shared" si="13"/>
        <v>FALSE</v>
      </c>
      <c r="AH77" s="23" t="str">
        <f t="shared" si="14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8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9"/>
        <v>0</v>
      </c>
      <c r="W78" s="12">
        <f t="shared" si="10"/>
        <v>0</v>
      </c>
      <c r="X78" s="14" t="e">
        <f t="shared" si="11"/>
        <v>#N/A</v>
      </c>
      <c r="Y78" s="17"/>
      <c r="Z78" s="14" t="e">
        <f t="shared" si="12"/>
        <v>#N/A</v>
      </c>
      <c r="AA78" s="18"/>
      <c r="AB78" s="13"/>
      <c r="AC78" s="19"/>
      <c r="AD78" s="20"/>
      <c r="AE78" s="19"/>
      <c r="AF78" s="21"/>
      <c r="AG78" s="22" t="str">
        <f t="shared" si="13"/>
        <v>FALSE</v>
      </c>
      <c r="AH78" s="23" t="str">
        <f t="shared" si="14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8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9"/>
        <v>0</v>
      </c>
      <c r="W79" s="12">
        <f t="shared" si="10"/>
        <v>0</v>
      </c>
      <c r="X79" s="14" t="e">
        <f t="shared" si="11"/>
        <v>#N/A</v>
      </c>
      <c r="Y79" s="17"/>
      <c r="Z79" s="14" t="e">
        <f t="shared" si="12"/>
        <v>#N/A</v>
      </c>
      <c r="AA79" s="18"/>
      <c r="AB79" s="13"/>
      <c r="AC79" s="19"/>
      <c r="AD79" s="20"/>
      <c r="AE79" s="19"/>
      <c r="AF79" s="21"/>
      <c r="AG79" s="22" t="str">
        <f t="shared" si="13"/>
        <v>FALSE</v>
      </c>
      <c r="AH79" s="23" t="str">
        <f t="shared" si="14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8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9"/>
        <v>0</v>
      </c>
      <c r="W80" s="12">
        <f t="shared" si="10"/>
        <v>0</v>
      </c>
      <c r="X80" s="14" t="e">
        <f t="shared" si="11"/>
        <v>#N/A</v>
      </c>
      <c r="Y80" s="17"/>
      <c r="Z80" s="14" t="e">
        <f t="shared" si="12"/>
        <v>#N/A</v>
      </c>
      <c r="AA80" s="18"/>
      <c r="AB80" s="13"/>
      <c r="AC80" s="19"/>
      <c r="AD80" s="20"/>
      <c r="AE80" s="19"/>
      <c r="AF80" s="21"/>
      <c r="AG80" s="22" t="str">
        <f t="shared" si="13"/>
        <v>FALSE</v>
      </c>
      <c r="AH80" s="23" t="str">
        <f t="shared" si="14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8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9"/>
        <v>0</v>
      </c>
      <c r="W81" s="12">
        <f t="shared" si="10"/>
        <v>0</v>
      </c>
      <c r="X81" s="14" t="e">
        <f t="shared" si="11"/>
        <v>#N/A</v>
      </c>
      <c r="Y81" s="17"/>
      <c r="Z81" s="14" t="e">
        <f t="shared" si="12"/>
        <v>#N/A</v>
      </c>
      <c r="AA81" s="18"/>
      <c r="AB81" s="13"/>
      <c r="AC81" s="19"/>
      <c r="AD81" s="20"/>
      <c r="AE81" s="19"/>
      <c r="AF81" s="21"/>
      <c r="AG81" s="22" t="str">
        <f t="shared" si="13"/>
        <v>FALSE</v>
      </c>
      <c r="AH81" s="23" t="str">
        <f t="shared" si="14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8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9"/>
        <v>0</v>
      </c>
      <c r="W82" s="12">
        <f t="shared" si="10"/>
        <v>0</v>
      </c>
      <c r="X82" s="14" t="e">
        <f t="shared" si="11"/>
        <v>#N/A</v>
      </c>
      <c r="Y82" s="17"/>
      <c r="Z82" s="14" t="e">
        <f t="shared" si="12"/>
        <v>#N/A</v>
      </c>
      <c r="AA82" s="18"/>
      <c r="AB82" s="13"/>
      <c r="AC82" s="19"/>
      <c r="AD82" s="20"/>
      <c r="AE82" s="19"/>
      <c r="AF82" s="21"/>
      <c r="AG82" s="22" t="str">
        <f t="shared" si="13"/>
        <v>FALSE</v>
      </c>
      <c r="AH82" s="23" t="str">
        <f t="shared" si="14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8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9"/>
        <v>0</v>
      </c>
      <c r="W83" s="12">
        <f t="shared" si="10"/>
        <v>0</v>
      </c>
      <c r="X83" s="14" t="e">
        <f t="shared" si="11"/>
        <v>#N/A</v>
      </c>
      <c r="Y83" s="17"/>
      <c r="Z83" s="14" t="e">
        <f t="shared" si="12"/>
        <v>#N/A</v>
      </c>
      <c r="AA83" s="18"/>
      <c r="AB83" s="13"/>
      <c r="AC83" s="19"/>
      <c r="AD83" s="20"/>
      <c r="AE83" s="19"/>
      <c r="AF83" s="21"/>
      <c r="AG83" s="22" t="str">
        <f t="shared" si="13"/>
        <v>FALSE</v>
      </c>
      <c r="AH83" s="23" t="str">
        <f t="shared" si="14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8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9"/>
        <v>0</v>
      </c>
      <c r="W84" s="12">
        <f t="shared" si="10"/>
        <v>0</v>
      </c>
      <c r="X84" s="14" t="e">
        <f t="shared" si="11"/>
        <v>#N/A</v>
      </c>
      <c r="Y84" s="17"/>
      <c r="Z84" s="14" t="e">
        <f t="shared" si="12"/>
        <v>#N/A</v>
      </c>
      <c r="AA84" s="18"/>
      <c r="AB84" s="13"/>
      <c r="AC84" s="19"/>
      <c r="AD84" s="20"/>
      <c r="AE84" s="19"/>
      <c r="AF84" s="21"/>
      <c r="AG84" s="22" t="str">
        <f t="shared" si="13"/>
        <v>FALSE</v>
      </c>
      <c r="AH84" s="23" t="str">
        <f t="shared" si="14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8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9"/>
        <v>0</v>
      </c>
      <c r="W85" s="12">
        <f t="shared" si="10"/>
        <v>0</v>
      </c>
      <c r="X85" s="14" t="e">
        <f t="shared" si="11"/>
        <v>#N/A</v>
      </c>
      <c r="Y85" s="17"/>
      <c r="Z85" s="14" t="e">
        <f t="shared" si="12"/>
        <v>#N/A</v>
      </c>
      <c r="AA85" s="18"/>
      <c r="AB85" s="13"/>
      <c r="AC85" s="19"/>
      <c r="AD85" s="20"/>
      <c r="AE85" s="19"/>
      <c r="AF85" s="21"/>
      <c r="AG85" s="22" t="str">
        <f t="shared" si="13"/>
        <v>FALSE</v>
      </c>
      <c r="AH85" s="23" t="str">
        <f t="shared" si="14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8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9"/>
        <v>0</v>
      </c>
      <c r="W86" s="12">
        <f t="shared" si="10"/>
        <v>0</v>
      </c>
      <c r="X86" s="14" t="e">
        <f t="shared" si="11"/>
        <v>#N/A</v>
      </c>
      <c r="Y86" s="17"/>
      <c r="Z86" s="14" t="e">
        <f t="shared" si="12"/>
        <v>#N/A</v>
      </c>
      <c r="AA86" s="18"/>
      <c r="AB86" s="13"/>
      <c r="AC86" s="19"/>
      <c r="AD86" s="20"/>
      <c r="AE86" s="19"/>
      <c r="AF86" s="21"/>
      <c r="AG86" s="22" t="str">
        <f t="shared" si="13"/>
        <v>FALSE</v>
      </c>
      <c r="AH86" s="23" t="str">
        <f t="shared" si="14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8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9"/>
        <v>0</v>
      </c>
      <c r="W87" s="12">
        <f t="shared" si="10"/>
        <v>0</v>
      </c>
      <c r="X87" s="14" t="e">
        <f t="shared" si="11"/>
        <v>#N/A</v>
      </c>
      <c r="Y87" s="17"/>
      <c r="Z87" s="14" t="e">
        <f t="shared" si="12"/>
        <v>#N/A</v>
      </c>
      <c r="AA87" s="18"/>
      <c r="AB87" s="13"/>
      <c r="AC87" s="19"/>
      <c r="AD87" s="20"/>
      <c r="AE87" s="19"/>
      <c r="AF87" s="21"/>
      <c r="AG87" s="22" t="str">
        <f t="shared" si="13"/>
        <v>FALSE</v>
      </c>
      <c r="AH87" s="23" t="str">
        <f t="shared" si="14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9"/>
        <v>0</v>
      </c>
      <c r="W88" s="12">
        <f t="shared" si="10"/>
        <v>0</v>
      </c>
      <c r="X88" s="14" t="e">
        <f t="shared" si="11"/>
        <v>#N/A</v>
      </c>
      <c r="Y88" s="17"/>
      <c r="Z88" s="14" t="e">
        <f t="shared" si="12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4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9"/>
        <v>0</v>
      </c>
      <c r="W89" s="12">
        <f t="shared" si="10"/>
        <v>0</v>
      </c>
      <c r="X89" s="14" t="e">
        <f t="shared" si="11"/>
        <v>#N/A</v>
      </c>
      <c r="Y89" s="17"/>
      <c r="Z89" s="14" t="e">
        <f t="shared" si="12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4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9"/>
        <v>0</v>
      </c>
      <c r="W90" s="12">
        <f t="shared" si="10"/>
        <v>0</v>
      </c>
      <c r="X90" s="14" t="e">
        <f t="shared" si="11"/>
        <v>#N/A</v>
      </c>
      <c r="Y90" s="17"/>
      <c r="Z90" s="14" t="e">
        <f t="shared" si="12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4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9"/>
        <v>0</v>
      </c>
      <c r="W91" s="12">
        <f t="shared" si="10"/>
        <v>0</v>
      </c>
      <c r="X91" s="14" t="e">
        <f t="shared" si="11"/>
        <v>#N/A</v>
      </c>
      <c r="Y91" s="17"/>
      <c r="Z91" s="14" t="e">
        <f t="shared" si="12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4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9"/>
        <v>0</v>
      </c>
      <c r="W92" s="12">
        <f t="shared" si="10"/>
        <v>0</v>
      </c>
      <c r="X92" s="14" t="e">
        <f t="shared" si="11"/>
        <v>#N/A</v>
      </c>
      <c r="Y92" s="17"/>
      <c r="Z92" s="14" t="e">
        <f t="shared" si="12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4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9"/>
        <v>0</v>
      </c>
      <c r="W93" s="12">
        <f t="shared" si="10"/>
        <v>0</v>
      </c>
      <c r="X93" s="14" t="e">
        <f t="shared" si="11"/>
        <v>#N/A</v>
      </c>
      <c r="Y93" s="17"/>
      <c r="Z93" s="14" t="e">
        <f t="shared" si="12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4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9"/>
        <v>0</v>
      </c>
      <c r="W94" s="12">
        <f t="shared" si="10"/>
        <v>0</v>
      </c>
      <c r="X94" s="14" t="e">
        <f t="shared" si="11"/>
        <v>#N/A</v>
      </c>
      <c r="Y94" s="17"/>
      <c r="Z94" s="14" t="e">
        <f t="shared" si="12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4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9"/>
        <v>0</v>
      </c>
      <c r="W95" s="12">
        <f t="shared" si="10"/>
        <v>0</v>
      </c>
      <c r="X95" s="14" t="e">
        <f t="shared" si="11"/>
        <v>#N/A</v>
      </c>
      <c r="Y95" s="17"/>
      <c r="Z95" s="14" t="e">
        <f t="shared" si="12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4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9"/>
        <v>0</v>
      </c>
      <c r="W96" s="12">
        <f t="shared" si="10"/>
        <v>0</v>
      </c>
      <c r="X96" s="14" t="e">
        <f t="shared" si="11"/>
        <v>#N/A</v>
      </c>
      <c r="Y96" s="17"/>
      <c r="Z96" s="14" t="e">
        <f t="shared" si="12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4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9"/>
        <v>0</v>
      </c>
      <c r="W97" s="12">
        <f t="shared" si="10"/>
        <v>0</v>
      </c>
      <c r="X97" s="14" t="e">
        <f t="shared" si="11"/>
        <v>#N/A</v>
      </c>
      <c r="Y97" s="17"/>
      <c r="Z97" s="14" t="e">
        <f t="shared" si="12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4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9"/>
        <v>0</v>
      </c>
      <c r="W98" s="12">
        <f t="shared" si="10"/>
        <v>0</v>
      </c>
      <c r="X98" s="14" t="e">
        <f t="shared" si="11"/>
        <v>#N/A</v>
      </c>
      <c r="Y98" s="17"/>
      <c r="Z98" s="14" t="e">
        <f t="shared" si="12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4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9"/>
        <v>0</v>
      </c>
      <c r="W99" s="12">
        <f t="shared" si="10"/>
        <v>0</v>
      </c>
      <c r="X99" s="14" t="e">
        <f t="shared" si="11"/>
        <v>#N/A</v>
      </c>
      <c r="Y99" s="17"/>
      <c r="Z99" s="14" t="e">
        <f t="shared" si="12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4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9"/>
        <v>0</v>
      </c>
      <c r="W100" s="12">
        <f t="shared" si="10"/>
        <v>0</v>
      </c>
      <c r="X100" s="14" t="e">
        <f t="shared" si="11"/>
        <v>#N/A</v>
      </c>
      <c r="Y100" s="17"/>
      <c r="Z100" s="14" t="e">
        <f t="shared" si="12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4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9"/>
        <v>0</v>
      </c>
      <c r="W101" s="12">
        <f t="shared" si="10"/>
        <v>0</v>
      </c>
      <c r="X101" s="14" t="e">
        <f t="shared" si="11"/>
        <v>#N/A</v>
      </c>
      <c r="Y101" s="17"/>
      <c r="Z101" s="14" t="e">
        <f t="shared" si="12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4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9"/>
        <v>0</v>
      </c>
      <c r="W102" s="12">
        <f t="shared" si="10"/>
        <v>0</v>
      </c>
      <c r="X102" s="14" t="e">
        <f t="shared" si="11"/>
        <v>#N/A</v>
      </c>
      <c r="Y102" s="17"/>
      <c r="Z102" s="14" t="e">
        <f t="shared" si="12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4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9"/>
        <v>0</v>
      </c>
      <c r="W103" s="12">
        <f t="shared" si="10"/>
        <v>0</v>
      </c>
      <c r="X103" s="14" t="e">
        <f t="shared" si="11"/>
        <v>#N/A</v>
      </c>
      <c r="Y103" s="17"/>
      <c r="Z103" s="14" t="e">
        <f t="shared" si="12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4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9"/>
        <v>0</v>
      </c>
      <c r="W104" s="12">
        <f t="shared" si="10"/>
        <v>0</v>
      </c>
      <c r="X104" s="14" t="e">
        <f t="shared" si="11"/>
        <v>#N/A</v>
      </c>
      <c r="Y104" s="17"/>
      <c r="Z104" s="14" t="e">
        <f t="shared" si="12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4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9"/>
        <v>0</v>
      </c>
      <c r="W105" s="12">
        <f t="shared" si="10"/>
        <v>0</v>
      </c>
      <c r="X105" s="14" t="e">
        <f t="shared" si="11"/>
        <v>#N/A</v>
      </c>
      <c r="Y105" s="17"/>
      <c r="Z105" s="14" t="e">
        <f t="shared" si="12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4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9"/>
        <v>0</v>
      </c>
      <c r="W106" s="12">
        <f t="shared" si="10"/>
        <v>0</v>
      </c>
      <c r="X106" s="14" t="e">
        <f t="shared" si="11"/>
        <v>#N/A</v>
      </c>
      <c r="Y106" s="17"/>
      <c r="Z106" s="14" t="e">
        <f t="shared" si="12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4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9"/>
        <v>0</v>
      </c>
      <c r="W107" s="12">
        <f t="shared" si="10"/>
        <v>0</v>
      </c>
      <c r="X107" s="14" t="e">
        <f t="shared" si="11"/>
        <v>#N/A</v>
      </c>
      <c r="Y107" s="17"/>
      <c r="Z107" s="14" t="e">
        <f t="shared" si="12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4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9"/>
        <v>0</v>
      </c>
      <c r="W108" s="12">
        <f t="shared" si="10"/>
        <v>0</v>
      </c>
      <c r="X108" s="14" t="e">
        <f t="shared" si="11"/>
        <v>#N/A</v>
      </c>
      <c r="Y108" s="17"/>
      <c r="Z108" s="14" t="e">
        <f t="shared" si="12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4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9"/>
        <v>0</v>
      </c>
      <c r="W109" s="12">
        <f t="shared" si="10"/>
        <v>0</v>
      </c>
      <c r="X109" s="14" t="e">
        <f t="shared" si="11"/>
        <v>#N/A</v>
      </c>
      <c r="Y109" s="17"/>
      <c r="Z109" s="14" t="e">
        <f t="shared" si="12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4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9"/>
        <v>0</v>
      </c>
      <c r="W110" s="12">
        <f t="shared" si="10"/>
        <v>0</v>
      </c>
      <c r="X110" s="14" t="e">
        <f t="shared" si="11"/>
        <v>#N/A</v>
      </c>
      <c r="Y110" s="17"/>
      <c r="Z110" s="14" t="e">
        <f t="shared" si="12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4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9"/>
        <v>0</v>
      </c>
      <c r="W111" s="12">
        <f t="shared" si="10"/>
        <v>0</v>
      </c>
      <c r="X111" s="14" t="e">
        <f t="shared" si="11"/>
        <v>#N/A</v>
      </c>
      <c r="Y111" s="17"/>
      <c r="Z111" s="14" t="e">
        <f t="shared" si="12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4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9"/>
        <v>0</v>
      </c>
      <c r="W112" s="12">
        <f t="shared" si="10"/>
        <v>0</v>
      </c>
      <c r="X112" s="14" t="e">
        <f t="shared" si="11"/>
        <v>#N/A</v>
      </c>
      <c r="Y112" s="17"/>
      <c r="Z112" s="14" t="e">
        <f t="shared" si="12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4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9"/>
        <v>0</v>
      </c>
      <c r="W113" s="12">
        <f t="shared" si="10"/>
        <v>0</v>
      </c>
      <c r="X113" s="14" t="e">
        <f t="shared" si="11"/>
        <v>#N/A</v>
      </c>
      <c r="Y113" s="17"/>
      <c r="Z113" s="14" t="e">
        <f t="shared" si="12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4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9"/>
        <v>0</v>
      </c>
      <c r="W114" s="12">
        <f t="shared" si="10"/>
        <v>0</v>
      </c>
      <c r="X114" s="14" t="e">
        <f t="shared" si="11"/>
        <v>#N/A</v>
      </c>
      <c r="Y114" s="17"/>
      <c r="Z114" s="14" t="e">
        <f t="shared" si="12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4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9"/>
        <v>0</v>
      </c>
      <c r="W115" s="12">
        <f t="shared" si="10"/>
        <v>0</v>
      </c>
      <c r="X115" s="14" t="e">
        <f t="shared" si="11"/>
        <v>#N/A</v>
      </c>
      <c r="Y115" s="17"/>
      <c r="Z115" s="14" t="e">
        <f t="shared" si="12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4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9"/>
        <v>0</v>
      </c>
      <c r="W116" s="12">
        <f t="shared" si="10"/>
        <v>0</v>
      </c>
      <c r="X116" s="14" t="e">
        <f t="shared" si="11"/>
        <v>#N/A</v>
      </c>
      <c r="Y116" s="17"/>
      <c r="Z116" s="14" t="e">
        <f t="shared" si="12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4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9"/>
        <v>0</v>
      </c>
      <c r="W117" s="12">
        <f t="shared" si="10"/>
        <v>0</v>
      </c>
      <c r="X117" s="14" t="e">
        <f t="shared" si="11"/>
        <v>#N/A</v>
      </c>
      <c r="Y117" s="17"/>
      <c r="Z117" s="14" t="e">
        <f t="shared" si="12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4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9"/>
        <v>0</v>
      </c>
      <c r="W118" s="12">
        <f t="shared" si="10"/>
        <v>0</v>
      </c>
      <c r="X118" s="14" t="e">
        <f t="shared" si="11"/>
        <v>#N/A</v>
      </c>
      <c r="Y118" s="17"/>
      <c r="Z118" s="14" t="e">
        <f t="shared" si="12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4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9"/>
        <v>0</v>
      </c>
      <c r="W119" s="12">
        <f t="shared" si="10"/>
        <v>0</v>
      </c>
      <c r="X119" s="14" t="e">
        <f t="shared" si="11"/>
        <v>#N/A</v>
      </c>
      <c r="Y119" s="17"/>
      <c r="Z119" s="14" t="e">
        <f t="shared" si="12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4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9"/>
        <v>0</v>
      </c>
      <c r="W120" s="12">
        <f t="shared" si="10"/>
        <v>0</v>
      </c>
      <c r="X120" s="14" t="e">
        <f t="shared" si="11"/>
        <v>#N/A</v>
      </c>
      <c r="Y120" s="17"/>
      <c r="Z120" s="14" t="e">
        <f t="shared" si="12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4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9"/>
        <v>0</v>
      </c>
      <c r="W121" s="12">
        <f t="shared" si="10"/>
        <v>0</v>
      </c>
      <c r="X121" s="14" t="e">
        <f t="shared" si="11"/>
        <v>#N/A</v>
      </c>
      <c r="Y121" s="17"/>
      <c r="Z121" s="14" t="e">
        <f t="shared" si="12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4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9"/>
        <v>0</v>
      </c>
      <c r="W122" s="12">
        <f t="shared" si="10"/>
        <v>0</v>
      </c>
      <c r="X122" s="14" t="e">
        <f t="shared" si="11"/>
        <v>#N/A</v>
      </c>
      <c r="Y122" s="17"/>
      <c r="Z122" s="14" t="e">
        <f t="shared" si="12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4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9"/>
        <v>0</v>
      </c>
      <c r="W123" s="12">
        <f t="shared" si="10"/>
        <v>0</v>
      </c>
      <c r="X123" s="14" t="e">
        <f t="shared" si="11"/>
        <v>#N/A</v>
      </c>
      <c r="Y123" s="17"/>
      <c r="Z123" s="14" t="e">
        <f t="shared" si="12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4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9"/>
        <v>0</v>
      </c>
      <c r="W124" s="12">
        <f t="shared" si="10"/>
        <v>0</v>
      </c>
      <c r="X124" s="14" t="e">
        <f t="shared" si="11"/>
        <v>#N/A</v>
      </c>
      <c r="Y124" s="17"/>
      <c r="Z124" s="14" t="e">
        <f t="shared" si="12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4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9"/>
        <v>0</v>
      </c>
      <c r="W125" s="12">
        <f t="shared" si="10"/>
        <v>0</v>
      </c>
      <c r="X125" s="14" t="e">
        <f t="shared" si="11"/>
        <v>#N/A</v>
      </c>
      <c r="Y125" s="17"/>
      <c r="Z125" s="14" t="e">
        <f t="shared" si="12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4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9"/>
        <v>0</v>
      </c>
      <c r="W126" s="12">
        <f t="shared" si="10"/>
        <v>0</v>
      </c>
      <c r="X126" s="14" t="e">
        <f t="shared" si="11"/>
        <v>#N/A</v>
      </c>
      <c r="Y126" s="17"/>
      <c r="Z126" s="14" t="e">
        <f t="shared" si="12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4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9"/>
        <v>0</v>
      </c>
      <c r="W127" s="12">
        <f t="shared" si="10"/>
        <v>0</v>
      </c>
      <c r="X127" s="14" t="e">
        <f t="shared" si="11"/>
        <v>#N/A</v>
      </c>
      <c r="Y127" s="17"/>
      <c r="Z127" s="14" t="e">
        <f t="shared" si="12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4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9"/>
        <v>0</v>
      </c>
      <c r="W128" s="12">
        <f t="shared" si="10"/>
        <v>0</v>
      </c>
      <c r="X128" s="14" t="e">
        <f t="shared" si="11"/>
        <v>#N/A</v>
      </c>
      <c r="Y128" s="17"/>
      <c r="Z128" s="14" t="e">
        <f t="shared" si="12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4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9"/>
        <v>0</v>
      </c>
      <c r="W129" s="12">
        <f t="shared" si="10"/>
        <v>0</v>
      </c>
      <c r="X129" s="14" t="e">
        <f t="shared" si="11"/>
        <v>#N/A</v>
      </c>
      <c r="Y129" s="17"/>
      <c r="Z129" s="14" t="e">
        <f t="shared" si="12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4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5">IF(C130, P130, U130 )</f>
        <v>0</v>
      </c>
      <c r="W130" s="12">
        <f t="shared" si="10"/>
        <v>0</v>
      </c>
      <c r="X130" s="14" t="e">
        <f t="shared" si="11"/>
        <v>#N/A</v>
      </c>
      <c r="Y130" s="17"/>
      <c r="Z130" s="14" t="e">
        <f t="shared" si="12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4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5"/>
        <v>0</v>
      </c>
      <c r="W131" s="12">
        <f t="shared" si="10"/>
        <v>0</v>
      </c>
      <c r="X131" s="14" t="e">
        <f t="shared" si="11"/>
        <v>#N/A</v>
      </c>
      <c r="Y131" s="17"/>
      <c r="Z131" s="14" t="e">
        <f t="shared" si="12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4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5"/>
        <v>0</v>
      </c>
      <c r="W132" s="12">
        <f t="shared" si="10"/>
        <v>0</v>
      </c>
      <c r="X132" s="14" t="e">
        <f t="shared" si="11"/>
        <v>#N/A</v>
      </c>
      <c r="Y132" s="17"/>
      <c r="Z132" s="14" t="e">
        <f t="shared" si="12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6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5"/>
        <v>0</v>
      </c>
      <c r="W133" s="12">
        <f t="shared" si="10"/>
        <v>0</v>
      </c>
      <c r="X133" s="14" t="e">
        <f t="shared" si="11"/>
        <v>#N/A</v>
      </c>
      <c r="Y133" s="17"/>
      <c r="Z133" s="14" t="e">
        <f t="shared" si="12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6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5"/>
        <v>0</v>
      </c>
      <c r="W134" s="12">
        <f t="shared" si="10"/>
        <v>0</v>
      </c>
      <c r="X134" s="14" t="e">
        <f t="shared" si="11"/>
        <v>#N/A</v>
      </c>
      <c r="Y134" s="17"/>
      <c r="Z134" s="14" t="e">
        <f t="shared" si="12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6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5"/>
        <v>0</v>
      </c>
      <c r="W135" s="12">
        <f t="shared" si="10"/>
        <v>0</v>
      </c>
      <c r="X135" s="14" t="e">
        <f t="shared" si="11"/>
        <v>#N/A</v>
      </c>
      <c r="Y135" s="17"/>
      <c r="Z135" s="14" t="e">
        <f t="shared" si="12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6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5"/>
        <v>0</v>
      </c>
      <c r="W136" s="12">
        <f t="shared" si="10"/>
        <v>0</v>
      </c>
      <c r="X136" s="14" t="e">
        <f t="shared" si="11"/>
        <v>#N/A</v>
      </c>
      <c r="Y136" s="17"/>
      <c r="Z136" s="14" t="e">
        <f t="shared" si="12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6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5"/>
        <v>0</v>
      </c>
      <c r="W137" s="12">
        <f t="shared" si="10"/>
        <v>0</v>
      </c>
      <c r="X137" s="14" t="e">
        <f t="shared" si="11"/>
        <v>#N/A</v>
      </c>
      <c r="Y137" s="17"/>
      <c r="Z137" s="14" t="e">
        <f t="shared" si="12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6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5"/>
        <v>0</v>
      </c>
      <c r="W138" s="12">
        <f t="shared" si="10"/>
        <v>0</v>
      </c>
      <c r="X138" s="14" t="e">
        <f t="shared" si="11"/>
        <v>#N/A</v>
      </c>
      <c r="Y138" s="17"/>
      <c r="Z138" s="14" t="e">
        <f t="shared" si="12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6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5"/>
        <v>0</v>
      </c>
      <c r="W139" s="12">
        <f t="shared" si="10"/>
        <v>0</v>
      </c>
      <c r="X139" s="14" t="e">
        <f t="shared" si="11"/>
        <v>#N/A</v>
      </c>
      <c r="Y139" s="17"/>
      <c r="Z139" s="14" t="e">
        <f t="shared" si="12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6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5"/>
        <v>0</v>
      </c>
      <c r="W140" s="12">
        <f t="shared" si="10"/>
        <v>0</v>
      </c>
      <c r="X140" s="14" t="e">
        <f t="shared" si="11"/>
        <v>#N/A</v>
      </c>
      <c r="Y140" s="17"/>
      <c r="Z140" s="14" t="e">
        <f t="shared" si="12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6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5"/>
        <v>0</v>
      </c>
      <c r="W141" s="12">
        <f t="shared" si="10"/>
        <v>0</v>
      </c>
      <c r="X141" s="14" t="e">
        <f t="shared" si="11"/>
        <v>#N/A</v>
      </c>
      <c r="Y141" s="17"/>
      <c r="Z141" s="14" t="e">
        <f t="shared" si="12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6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5"/>
        <v>0</v>
      </c>
      <c r="W142" s="12">
        <f t="shared" si="10"/>
        <v>0</v>
      </c>
      <c r="X142" s="14" t="e">
        <f t="shared" si="11"/>
        <v>#N/A</v>
      </c>
      <c r="Y142" s="17"/>
      <c r="Z142" s="14" t="e">
        <f t="shared" si="12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6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5"/>
        <v>0</v>
      </c>
      <c r="W143" s="12">
        <f t="shared" si="10"/>
        <v>0</v>
      </c>
      <c r="X143" s="14" t="e">
        <f t="shared" si="11"/>
        <v>#N/A</v>
      </c>
      <c r="Y143" s="17"/>
      <c r="Z143" s="14" t="e">
        <f t="shared" si="12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6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5"/>
        <v>0</v>
      </c>
      <c r="W144" s="12">
        <f t="shared" si="10"/>
        <v>0</v>
      </c>
      <c r="X144" s="14" t="e">
        <f t="shared" si="11"/>
        <v>#N/A</v>
      </c>
      <c r="Y144" s="17"/>
      <c r="Z144" s="14" t="e">
        <f t="shared" si="12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6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5"/>
        <v>0</v>
      </c>
      <c r="W145" s="12">
        <f t="shared" si="10"/>
        <v>0</v>
      </c>
      <c r="X145" s="14" t="e">
        <f t="shared" si="11"/>
        <v>#N/A</v>
      </c>
      <c r="Y145" s="17"/>
      <c r="Z145" s="14" t="e">
        <f t="shared" si="12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6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5"/>
        <v>0</v>
      </c>
      <c r="W146" s="12">
        <f t="shared" si="10"/>
        <v>0</v>
      </c>
      <c r="X146" s="14" t="e">
        <f t="shared" si="11"/>
        <v>#N/A</v>
      </c>
      <c r="Y146" s="17"/>
      <c r="Z146" s="14" t="e">
        <f t="shared" si="12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6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5"/>
        <v>0</v>
      </c>
      <c r="W147" s="12">
        <f t="shared" si="10"/>
        <v>0</v>
      </c>
      <c r="X147" s="14" t="e">
        <f t="shared" si="11"/>
        <v>#N/A</v>
      </c>
      <c r="Y147" s="17"/>
      <c r="Z147" s="14" t="e">
        <f t="shared" si="12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6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5"/>
        <v>0</v>
      </c>
      <c r="W148" s="12">
        <f t="shared" si="10"/>
        <v>0</v>
      </c>
      <c r="X148" s="14" t="e">
        <f t="shared" si="11"/>
        <v>#N/A</v>
      </c>
      <c r="Y148" s="17"/>
      <c r="Z148" s="14" t="e">
        <f t="shared" si="12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6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5"/>
        <v>0</v>
      </c>
      <c r="W149" s="12">
        <f t="shared" si="10"/>
        <v>0</v>
      </c>
      <c r="X149" s="14" t="e">
        <f t="shared" si="11"/>
        <v>#N/A</v>
      </c>
      <c r="Y149" s="17"/>
      <c r="Z149" s="14" t="e">
        <f t="shared" si="12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6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5"/>
        <v>0</v>
      </c>
      <c r="W150" s="12">
        <f t="shared" si="10"/>
        <v>0</v>
      </c>
      <c r="X150" s="14" t="e">
        <f t="shared" si="11"/>
        <v>#N/A</v>
      </c>
      <c r="Y150" s="17"/>
      <c r="Z150" s="14" t="e">
        <f t="shared" si="12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6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5"/>
        <v>0</v>
      </c>
      <c r="W151" s="12">
        <f t="shared" si="10"/>
        <v>0</v>
      </c>
      <c r="X151" s="14" t="e">
        <f t="shared" si="11"/>
        <v>#N/A</v>
      </c>
      <c r="Y151" s="17"/>
      <c r="Z151" s="14" t="e">
        <f t="shared" si="12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6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5"/>
        <v>0</v>
      </c>
      <c r="W152" s="12">
        <f t="shared" si="10"/>
        <v>0</v>
      </c>
      <c r="X152" s="14" t="e">
        <f t="shared" si="11"/>
        <v>#N/A</v>
      </c>
      <c r="Y152" s="17"/>
      <c r="Z152" s="14" t="e">
        <f t="shared" si="12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6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5"/>
        <v>0</v>
      </c>
      <c r="W153" s="12">
        <f t="shared" si="10"/>
        <v>0</v>
      </c>
      <c r="X153" s="14" t="e">
        <f t="shared" si="11"/>
        <v>#N/A</v>
      </c>
      <c r="Y153" s="17"/>
      <c r="Z153" s="14" t="e">
        <f t="shared" si="12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6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5"/>
        <v>0</v>
      </c>
      <c r="W154" s="12">
        <f t="shared" si="10"/>
        <v>0</v>
      </c>
      <c r="X154" s="14" t="e">
        <f t="shared" si="11"/>
        <v>#N/A</v>
      </c>
      <c r="Y154" s="17"/>
      <c r="Z154" s="14" t="e">
        <f t="shared" si="12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6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5"/>
        <v>0</v>
      </c>
      <c r="W155" s="12">
        <f t="shared" si="10"/>
        <v>0</v>
      </c>
      <c r="X155" s="14" t="e">
        <f t="shared" si="11"/>
        <v>#N/A</v>
      </c>
      <c r="Y155" s="17"/>
      <c r="Z155" s="14" t="e">
        <f t="shared" si="12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6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5"/>
        <v>0</v>
      </c>
      <c r="W156" s="12">
        <f t="shared" si="10"/>
        <v>0</v>
      </c>
      <c r="X156" s="14" t="e">
        <f t="shared" si="11"/>
        <v>#N/A</v>
      </c>
      <c r="Y156" s="17"/>
      <c r="Z156" s="14" t="e">
        <f t="shared" si="12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6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5"/>
        <v>0</v>
      </c>
      <c r="W157" s="12">
        <f t="shared" si="10"/>
        <v>0</v>
      </c>
      <c r="X157" s="14" t="e">
        <f t="shared" si="11"/>
        <v>#N/A</v>
      </c>
      <c r="Y157" s="17"/>
      <c r="Z157" s="14" t="e">
        <f t="shared" si="12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6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5"/>
        <v>0</v>
      </c>
      <c r="W158" s="12">
        <f t="shared" si="10"/>
        <v>0</v>
      </c>
      <c r="X158" s="14" t="e">
        <f t="shared" si="11"/>
        <v>#N/A</v>
      </c>
      <c r="Y158" s="17"/>
      <c r="Z158" s="14" t="e">
        <f t="shared" si="12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6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5"/>
        <v>0</v>
      </c>
      <c r="W159" s="12">
        <f t="shared" si="10"/>
        <v>0</v>
      </c>
      <c r="X159" s="14" t="e">
        <f t="shared" si="11"/>
        <v>#N/A</v>
      </c>
      <c r="Y159" s="17"/>
      <c r="Z159" s="14" t="e">
        <f t="shared" si="12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6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5"/>
        <v>0</v>
      </c>
      <c r="W160" s="12">
        <f t="shared" si="10"/>
        <v>0</v>
      </c>
      <c r="X160" s="14" t="e">
        <f t="shared" si="11"/>
        <v>#N/A</v>
      </c>
      <c r="Y160" s="17"/>
      <c r="Z160" s="14" t="e">
        <f t="shared" si="12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6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5"/>
        <v>0</v>
      </c>
      <c r="W161" s="12">
        <f t="shared" si="10"/>
        <v>0</v>
      </c>
      <c r="X161" s="14" t="e">
        <f t="shared" si="11"/>
        <v>#N/A</v>
      </c>
      <c r="Y161" s="17"/>
      <c r="Z161" s="14" t="e">
        <f t="shared" si="12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6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5"/>
        <v>0</v>
      </c>
      <c r="W162" s="12">
        <f t="shared" si="10"/>
        <v>0</v>
      </c>
      <c r="X162" s="14" t="e">
        <f t="shared" si="11"/>
        <v>#N/A</v>
      </c>
      <c r="Y162" s="17"/>
      <c r="Z162" s="14" t="e">
        <f t="shared" si="12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6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5"/>
        <v>0</v>
      </c>
      <c r="W163" s="12">
        <f t="shared" si="10"/>
        <v>0</v>
      </c>
      <c r="X163" s="14" t="e">
        <f t="shared" si="11"/>
        <v>#N/A</v>
      </c>
      <c r="Y163" s="17"/>
      <c r="Z163" s="14" t="e">
        <f t="shared" si="12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6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5"/>
        <v>0</v>
      </c>
      <c r="W164" s="12">
        <f t="shared" si="10"/>
        <v>0</v>
      </c>
      <c r="X164" s="14" t="e">
        <f t="shared" si="11"/>
        <v>#N/A</v>
      </c>
      <c r="Y164" s="17"/>
      <c r="Z164" s="14" t="e">
        <f t="shared" si="12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6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5"/>
        <v>0</v>
      </c>
      <c r="W165" s="12">
        <f t="shared" si="10"/>
        <v>0</v>
      </c>
      <c r="X165" s="14" t="e">
        <f t="shared" si="11"/>
        <v>#N/A</v>
      </c>
      <c r="Y165" s="17"/>
      <c r="Z165" s="14" t="e">
        <f t="shared" si="12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6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5"/>
        <v>0</v>
      </c>
      <c r="W166" s="12">
        <f t="shared" si="10"/>
        <v>0</v>
      </c>
      <c r="X166" s="14" t="e">
        <f t="shared" si="11"/>
        <v>#N/A</v>
      </c>
      <c r="Y166" s="17"/>
      <c r="Z166" s="14" t="e">
        <f t="shared" si="12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6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5"/>
        <v>0</v>
      </c>
      <c r="W167" s="12">
        <f t="shared" si="10"/>
        <v>0</v>
      </c>
      <c r="X167" s="14" t="e">
        <f t="shared" si="11"/>
        <v>#N/A</v>
      </c>
      <c r="Y167" s="17"/>
      <c r="Z167" s="14" t="e">
        <f t="shared" si="12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6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5"/>
        <v>0</v>
      </c>
      <c r="W168" s="12">
        <f t="shared" si="10"/>
        <v>0</v>
      </c>
      <c r="X168" s="14" t="e">
        <f t="shared" si="11"/>
        <v>#N/A</v>
      </c>
      <c r="Y168" s="17"/>
      <c r="Z168" s="14" t="e">
        <f t="shared" si="12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6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5"/>
        <v>0</v>
      </c>
      <c r="W169" s="12">
        <f t="shared" si="10"/>
        <v>0</v>
      </c>
      <c r="X169" s="14" t="e">
        <f t="shared" si="11"/>
        <v>#N/A</v>
      </c>
      <c r="Y169" s="17"/>
      <c r="Z169" s="14" t="e">
        <f t="shared" si="12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6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5"/>
        <v>0</v>
      </c>
      <c r="W170" s="12">
        <f t="shared" si="10"/>
        <v>0</v>
      </c>
      <c r="X170" s="14" t="e">
        <f t="shared" si="11"/>
        <v>#N/A</v>
      </c>
      <c r="Y170" s="17"/>
      <c r="Z170" s="14" t="e">
        <f t="shared" si="12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6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5"/>
        <v>0</v>
      </c>
      <c r="W171" s="12">
        <f t="shared" si="10"/>
        <v>0</v>
      </c>
      <c r="X171" s="14" t="e">
        <f t="shared" si="11"/>
        <v>#N/A</v>
      </c>
      <c r="Y171" s="17"/>
      <c r="Z171" s="14" t="e">
        <f t="shared" si="12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6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5"/>
        <v>0</v>
      </c>
      <c r="W172" s="12">
        <f t="shared" si="10"/>
        <v>0</v>
      </c>
      <c r="X172" s="14" t="e">
        <f t="shared" si="11"/>
        <v>#N/A</v>
      </c>
      <c r="Y172" s="17"/>
      <c r="Z172" s="14" t="e">
        <f t="shared" si="12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6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5"/>
        <v>0</v>
      </c>
      <c r="W173" s="12">
        <f t="shared" si="10"/>
        <v>0</v>
      </c>
      <c r="X173" s="14" t="e">
        <f t="shared" si="11"/>
        <v>#N/A</v>
      </c>
      <c r="Y173" s="17"/>
      <c r="Z173" s="14" t="e">
        <f t="shared" si="12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6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5"/>
        <v>0</v>
      </c>
      <c r="W174" s="12">
        <f t="shared" si="10"/>
        <v>0</v>
      </c>
      <c r="X174" s="14" t="e">
        <f t="shared" si="11"/>
        <v>#N/A</v>
      </c>
      <c r="Y174" s="17"/>
      <c r="Z174" s="14" t="e">
        <f t="shared" si="12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6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5"/>
        <v>0</v>
      </c>
      <c r="W175" s="12">
        <f t="shared" si="10"/>
        <v>0</v>
      </c>
      <c r="X175" s="14" t="e">
        <f t="shared" si="11"/>
        <v>#N/A</v>
      </c>
      <c r="Y175" s="17"/>
      <c r="Z175" s="14" t="e">
        <f t="shared" si="12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6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5"/>
        <v>0</v>
      </c>
      <c r="W176" s="12">
        <f t="shared" si="10"/>
        <v>0</v>
      </c>
      <c r="X176" s="14" t="e">
        <f t="shared" si="11"/>
        <v>#N/A</v>
      </c>
      <c r="Y176" s="17"/>
      <c r="Z176" s="14" t="e">
        <f t="shared" si="12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6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5"/>
        <v>0</v>
      </c>
      <c r="W177" s="12">
        <f t="shared" si="10"/>
        <v>0</v>
      </c>
      <c r="X177" s="14" t="e">
        <f t="shared" si="11"/>
        <v>#N/A</v>
      </c>
      <c r="Y177" s="17"/>
      <c r="Z177" s="14" t="e">
        <f t="shared" si="12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6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5"/>
        <v>0</v>
      </c>
      <c r="W178" s="12">
        <f t="shared" si="10"/>
        <v>0</v>
      </c>
      <c r="X178" s="14" t="e">
        <f t="shared" si="11"/>
        <v>#N/A</v>
      </c>
      <c r="Y178" s="17"/>
      <c r="Z178" s="14" t="e">
        <f t="shared" si="12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6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5"/>
        <v>0</v>
      </c>
      <c r="W179" s="12">
        <f t="shared" si="10"/>
        <v>0</v>
      </c>
      <c r="X179" s="14" t="e">
        <f t="shared" si="11"/>
        <v>#N/A</v>
      </c>
      <c r="Y179" s="17"/>
      <c r="Z179" s="14" t="e">
        <f t="shared" si="12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6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5"/>
        <v>0</v>
      </c>
      <c r="W180" s="12">
        <f t="shared" si="10"/>
        <v>0</v>
      </c>
      <c r="X180" s="14" t="e">
        <f t="shared" si="11"/>
        <v>#N/A</v>
      </c>
      <c r="Y180" s="17"/>
      <c r="Z180" s="14" t="e">
        <f t="shared" si="12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6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5"/>
        <v>0</v>
      </c>
      <c r="W181" s="12">
        <f t="shared" si="10"/>
        <v>0</v>
      </c>
      <c r="X181" s="14" t="e">
        <f t="shared" si="11"/>
        <v>#N/A</v>
      </c>
      <c r="Y181" s="17"/>
      <c r="Z181" s="14" t="e">
        <f t="shared" si="12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6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5"/>
        <v>0</v>
      </c>
      <c r="W182" s="12">
        <f t="shared" si="10"/>
        <v>0</v>
      </c>
      <c r="X182" s="14" t="e">
        <f t="shared" si="11"/>
        <v>#N/A</v>
      </c>
      <c r="Y182" s="17"/>
      <c r="Z182" s="14" t="e">
        <f t="shared" si="12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6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5"/>
        <v>0</v>
      </c>
      <c r="W183" s="12">
        <f t="shared" si="10"/>
        <v>0</v>
      </c>
      <c r="X183" s="14" t="e">
        <f t="shared" si="11"/>
        <v>#N/A</v>
      </c>
      <c r="Y183" s="17"/>
      <c r="Z183" s="14" t="e">
        <f t="shared" si="12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6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5"/>
        <v>0</v>
      </c>
      <c r="W184" s="12">
        <f t="shared" si="10"/>
        <v>0</v>
      </c>
      <c r="X184" s="14" t="e">
        <f t="shared" si="11"/>
        <v>#N/A</v>
      </c>
      <c r="Y184" s="17"/>
      <c r="Z184" s="14" t="e">
        <f t="shared" si="12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6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5"/>
        <v>0</v>
      </c>
      <c r="W185" s="12">
        <f t="shared" si="10"/>
        <v>0</v>
      </c>
      <c r="X185" s="14" t="e">
        <f t="shared" si="11"/>
        <v>#N/A</v>
      </c>
      <c r="Y185" s="17"/>
      <c r="Z185" s="14" t="e">
        <f t="shared" si="12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6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5"/>
        <v>0</v>
      </c>
      <c r="W186" s="12">
        <f t="shared" si="10"/>
        <v>0</v>
      </c>
      <c r="X186" s="14" t="e">
        <f t="shared" si="11"/>
        <v>#N/A</v>
      </c>
      <c r="Y186" s="17"/>
      <c r="Z186" s="14" t="e">
        <f t="shared" si="12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6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5"/>
        <v>0</v>
      </c>
      <c r="W187" s="12">
        <f t="shared" si="10"/>
        <v>0</v>
      </c>
      <c r="X187" s="14" t="e">
        <f t="shared" si="11"/>
        <v>#N/A</v>
      </c>
      <c r="Y187" s="17"/>
      <c r="Z187" s="14" t="e">
        <f t="shared" si="12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6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5"/>
        <v>0</v>
      </c>
      <c r="W188" s="12">
        <f t="shared" si="10"/>
        <v>0</v>
      </c>
      <c r="X188" s="14" t="e">
        <f t="shared" si="11"/>
        <v>#N/A</v>
      </c>
      <c r="Y188" s="17"/>
      <c r="Z188" s="14" t="e">
        <f t="shared" si="12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6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5"/>
        <v>0</v>
      </c>
      <c r="W189" s="12">
        <f t="shared" si="10"/>
        <v>0</v>
      </c>
      <c r="X189" s="14" t="e">
        <f t="shared" si="11"/>
        <v>#N/A</v>
      </c>
      <c r="Y189" s="17"/>
      <c r="Z189" s="14" t="e">
        <f t="shared" si="12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6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5"/>
        <v>0</v>
      </c>
      <c r="W190" s="12">
        <f t="shared" si="10"/>
        <v>0</v>
      </c>
      <c r="X190" s="14" t="e">
        <f t="shared" si="11"/>
        <v>#N/A</v>
      </c>
      <c r="Y190" s="17"/>
      <c r="Z190" s="14" t="e">
        <f t="shared" si="12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6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5"/>
        <v>0</v>
      </c>
      <c r="W191" s="12">
        <f t="shared" si="10"/>
        <v>0</v>
      </c>
      <c r="X191" s="14" t="e">
        <f t="shared" si="11"/>
        <v>#N/A</v>
      </c>
      <c r="Y191" s="17"/>
      <c r="Z191" s="14" t="e">
        <f t="shared" si="12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6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5"/>
        <v>0</v>
      </c>
      <c r="W192" s="12">
        <f t="shared" si="10"/>
        <v>0</v>
      </c>
      <c r="X192" s="14" t="e">
        <f t="shared" si="11"/>
        <v>#N/A</v>
      </c>
      <c r="Y192" s="17"/>
      <c r="Z192" s="14" t="e">
        <f t="shared" si="12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6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5"/>
        <v>0</v>
      </c>
      <c r="W193" s="12">
        <f t="shared" si="10"/>
        <v>0</v>
      </c>
      <c r="X193" s="14" t="e">
        <f t="shared" si="11"/>
        <v>#N/A</v>
      </c>
      <c r="Y193" s="17"/>
      <c r="Z193" s="14" t="e">
        <f t="shared" si="12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6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7">IF(C194, P194, U194 )</f>
        <v>0</v>
      </c>
      <c r="W194" s="12">
        <f t="shared" si="10"/>
        <v>0</v>
      </c>
      <c r="X194" s="14" t="e">
        <f t="shared" si="11"/>
        <v>#N/A</v>
      </c>
      <c r="Y194" s="17"/>
      <c r="Z194" s="14" t="e">
        <f t="shared" si="12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6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7"/>
        <v>0</v>
      </c>
      <c r="W195" s="12">
        <f t="shared" si="10"/>
        <v>0</v>
      </c>
      <c r="X195" s="14" t="e">
        <f t="shared" si="11"/>
        <v>#N/A</v>
      </c>
      <c r="Y195" s="17"/>
      <c r="Z195" s="14" t="e">
        <f t="shared" si="12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6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7"/>
        <v>0</v>
      </c>
      <c r="W196" s="12">
        <f t="shared" si="10"/>
        <v>0</v>
      </c>
      <c r="X196" s="14" t="e">
        <f t="shared" si="11"/>
        <v>#N/A</v>
      </c>
      <c r="Y196" s="17"/>
      <c r="Z196" s="14" t="e">
        <f t="shared" si="12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8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7"/>
        <v>0</v>
      </c>
      <c r="W197" s="12">
        <f t="shared" si="10"/>
        <v>0</v>
      </c>
      <c r="X197" s="14" t="e">
        <f t="shared" si="11"/>
        <v>#N/A</v>
      </c>
      <c r="Y197" s="17"/>
      <c r="Z197" s="14" t="e">
        <f t="shared" si="12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8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7"/>
        <v>0</v>
      </c>
      <c r="W198" s="12">
        <f t="shared" si="10"/>
        <v>0</v>
      </c>
      <c r="X198" s="14" t="e">
        <f t="shared" si="11"/>
        <v>#N/A</v>
      </c>
      <c r="Y198" s="17"/>
      <c r="Z198" s="14" t="e">
        <f t="shared" si="12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8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7"/>
        <v>0</v>
      </c>
      <c r="W199" s="12">
        <f t="shared" si="10"/>
        <v>0</v>
      </c>
      <c r="X199" s="14" t="e">
        <f t="shared" si="11"/>
        <v>#N/A</v>
      </c>
      <c r="Y199" s="17"/>
      <c r="Z199" s="14" t="e">
        <f t="shared" si="12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8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7"/>
        <v>0</v>
      </c>
      <c r="W200" s="12">
        <f t="shared" si="10"/>
        <v>0</v>
      </c>
      <c r="X200" s="14" t="e">
        <f t="shared" si="11"/>
        <v>#N/A</v>
      </c>
      <c r="Y200" s="17"/>
      <c r="Z200" s="14" t="e">
        <f t="shared" si="12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8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9">SUMIF(O:O,AA203,P:P)</f>
        <v>0</v>
      </c>
      <c r="AI203" s="42">
        <f t="shared" ref="AI203:AI266" si="20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9"/>
        <v>0</v>
      </c>
      <c r="AI204" s="42">
        <f t="shared" si="20"/>
        <v>0</v>
      </c>
      <c r="AJ204" s="43">
        <f t="shared" ref="AJ204:AJ222" si="21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2">AL204*AG204/1000</f>
        <v>0</v>
      </c>
      <c r="AO204" s="45"/>
      <c r="AP204" s="44" t="str">
        <f t="shared" ref="AP204:AP267" si="23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9"/>
        <v>0</v>
      </c>
      <c r="AI205" s="42">
        <f t="shared" si="20"/>
        <v>0</v>
      </c>
      <c r="AJ205" s="43">
        <f t="shared" si="21"/>
        <v>0</v>
      </c>
      <c r="AK205" s="44">
        <f>AH205*AG205/1000</f>
        <v>0</v>
      </c>
      <c r="AL205" s="45"/>
      <c r="AM205" s="45"/>
      <c r="AN205" s="44">
        <f t="shared" si="22"/>
        <v>0</v>
      </c>
      <c r="AO205" s="44"/>
      <c r="AP205" s="44" t="str">
        <f t="shared" si="23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9"/>
        <v>0</v>
      </c>
      <c r="AI206" s="42">
        <f t="shared" si="20"/>
        <v>0</v>
      </c>
      <c r="AJ206" s="43">
        <f t="shared" si="21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2"/>
        <v>0</v>
      </c>
      <c r="AO206" s="45"/>
      <c r="AP206" s="44" t="str">
        <f t="shared" si="23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9"/>
        <v>0</v>
      </c>
      <c r="AI207" s="42">
        <f t="shared" si="20"/>
        <v>0</v>
      </c>
      <c r="AJ207" s="43">
        <f t="shared" si="21"/>
        <v>0</v>
      </c>
      <c r="AK207" s="44">
        <f t="shared" ref="AK207:AK240" si="24">AH207*AG207/1000</f>
        <v>0</v>
      </c>
      <c r="AL207" s="45">
        <f>AO207+AQ207-[2]Sheet1!$AH208</f>
        <v>0</v>
      </c>
      <c r="AM207" s="45">
        <f t="shared" ref="AM207:AM216" si="25">AL207-AJ207</f>
        <v>0</v>
      </c>
      <c r="AN207" s="44">
        <f t="shared" si="22"/>
        <v>0</v>
      </c>
      <c r="AO207" s="45"/>
      <c r="AP207" s="44" t="str">
        <f t="shared" si="23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9"/>
        <v>0</v>
      </c>
      <c r="AI208" s="42">
        <f t="shared" si="20"/>
        <v>0</v>
      </c>
      <c r="AJ208" s="43">
        <f t="shared" si="21"/>
        <v>0</v>
      </c>
      <c r="AK208" s="44">
        <f t="shared" si="24"/>
        <v>0</v>
      </c>
      <c r="AL208" s="45">
        <f>AO208+AQ208-[2]Sheet1!$AH209</f>
        <v>0</v>
      </c>
      <c r="AM208" s="45">
        <f t="shared" si="25"/>
        <v>0</v>
      </c>
      <c r="AN208" s="44">
        <f t="shared" si="22"/>
        <v>0</v>
      </c>
      <c r="AO208" s="45"/>
      <c r="AP208" s="44" t="str">
        <f t="shared" si="23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9"/>
        <v>0</v>
      </c>
      <c r="AI209" s="42">
        <f t="shared" si="20"/>
        <v>0</v>
      </c>
      <c r="AJ209" s="43">
        <f t="shared" si="21"/>
        <v>0</v>
      </c>
      <c r="AK209" s="44">
        <f t="shared" si="24"/>
        <v>0</v>
      </c>
      <c r="AL209" s="45">
        <f>AO209+AQ209-[2]Sheet1!$AH210</f>
        <v>0</v>
      </c>
      <c r="AM209" s="45">
        <f t="shared" si="25"/>
        <v>0</v>
      </c>
      <c r="AN209" s="44">
        <f t="shared" si="22"/>
        <v>0</v>
      </c>
      <c r="AO209" s="45"/>
      <c r="AP209" s="44" t="str">
        <f t="shared" si="23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9"/>
        <v>0</v>
      </c>
      <c r="AI210" s="42">
        <f t="shared" si="20"/>
        <v>0</v>
      </c>
      <c r="AJ210" s="43">
        <f t="shared" si="21"/>
        <v>0</v>
      </c>
      <c r="AK210" s="44">
        <f t="shared" si="24"/>
        <v>0</v>
      </c>
      <c r="AL210" s="45">
        <f>AO210+AQ210-[2]Sheet1!$AH211</f>
        <v>0</v>
      </c>
      <c r="AM210" s="45">
        <f t="shared" si="25"/>
        <v>0</v>
      </c>
      <c r="AN210" s="44">
        <f t="shared" si="22"/>
        <v>0</v>
      </c>
      <c r="AO210" s="45"/>
      <c r="AP210" s="44" t="str">
        <f t="shared" si="23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9"/>
        <v>0</v>
      </c>
      <c r="AI211" s="42">
        <f t="shared" si="20"/>
        <v>0</v>
      </c>
      <c r="AJ211" s="43">
        <f t="shared" si="21"/>
        <v>0</v>
      </c>
      <c r="AK211" s="44">
        <f t="shared" si="24"/>
        <v>0</v>
      </c>
      <c r="AL211" s="45">
        <f>AO211+AQ211-[2]Sheet1!$AH212</f>
        <v>0</v>
      </c>
      <c r="AM211" s="45">
        <f t="shared" si="25"/>
        <v>0</v>
      </c>
      <c r="AN211" s="44">
        <f t="shared" si="22"/>
        <v>0</v>
      </c>
      <c r="AO211" s="45"/>
      <c r="AP211" s="44" t="str">
        <f t="shared" si="23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9"/>
        <v>0</v>
      </c>
      <c r="AI212" s="42">
        <f t="shared" si="20"/>
        <v>0</v>
      </c>
      <c r="AJ212" s="43">
        <f t="shared" si="21"/>
        <v>0</v>
      </c>
      <c r="AK212" s="44">
        <f t="shared" si="24"/>
        <v>0</v>
      </c>
      <c r="AL212" s="45">
        <f>AO212+AQ212-[2]Sheet1!$AH213</f>
        <v>0</v>
      </c>
      <c r="AM212" s="45">
        <f t="shared" si="25"/>
        <v>0</v>
      </c>
      <c r="AN212" s="44">
        <f t="shared" si="22"/>
        <v>0</v>
      </c>
      <c r="AO212" s="45"/>
      <c r="AP212" s="44" t="str">
        <f t="shared" si="23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9"/>
        <v>0</v>
      </c>
      <c r="AI213" s="42">
        <f t="shared" si="20"/>
        <v>0</v>
      </c>
      <c r="AJ213" s="43">
        <f t="shared" si="21"/>
        <v>0</v>
      </c>
      <c r="AK213" s="44">
        <f t="shared" si="24"/>
        <v>0</v>
      </c>
      <c r="AL213" s="45">
        <f>AO213+AQ213-[2]Sheet1!$AH214</f>
        <v>0</v>
      </c>
      <c r="AM213" s="45">
        <f t="shared" si="25"/>
        <v>0</v>
      </c>
      <c r="AN213" s="44">
        <f t="shared" si="22"/>
        <v>0</v>
      </c>
      <c r="AO213" s="45"/>
      <c r="AP213" s="44" t="str">
        <f t="shared" si="23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9"/>
        <v>0</v>
      </c>
      <c r="AI214" s="42">
        <f t="shared" si="20"/>
        <v>0</v>
      </c>
      <c r="AJ214" s="43">
        <f t="shared" si="21"/>
        <v>0</v>
      </c>
      <c r="AK214" s="44">
        <f t="shared" si="24"/>
        <v>0</v>
      </c>
      <c r="AL214" s="45">
        <f>AO214+AQ214-[2]Sheet1!$AH215</f>
        <v>0</v>
      </c>
      <c r="AM214" s="45">
        <f t="shared" si="25"/>
        <v>0</v>
      </c>
      <c r="AN214" s="44">
        <f t="shared" si="22"/>
        <v>0</v>
      </c>
      <c r="AO214" s="45"/>
      <c r="AP214" s="44" t="str">
        <f t="shared" si="23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9"/>
        <v>0</v>
      </c>
      <c r="AI215" s="42">
        <f t="shared" si="20"/>
        <v>0</v>
      </c>
      <c r="AJ215" s="43">
        <f t="shared" si="21"/>
        <v>0</v>
      </c>
      <c r="AK215" s="44">
        <f t="shared" si="24"/>
        <v>0</v>
      </c>
      <c r="AL215" s="45">
        <f>AO215+AQ215-[2]Sheet1!$AH216</f>
        <v>0</v>
      </c>
      <c r="AM215" s="45">
        <f t="shared" si="25"/>
        <v>0</v>
      </c>
      <c r="AN215" s="44">
        <f t="shared" si="22"/>
        <v>0</v>
      </c>
      <c r="AO215" s="45"/>
      <c r="AP215" s="44" t="str">
        <f t="shared" si="23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9"/>
        <v>0</v>
      </c>
      <c r="AI216" s="42">
        <f t="shared" si="20"/>
        <v>0</v>
      </c>
      <c r="AJ216" s="43">
        <f t="shared" si="21"/>
        <v>0</v>
      </c>
      <c r="AK216" s="44">
        <f t="shared" si="24"/>
        <v>0</v>
      </c>
      <c r="AL216" s="45">
        <f>AO216+AQ216-[2]Sheet1!$AH217</f>
        <v>0</v>
      </c>
      <c r="AM216" s="45">
        <f t="shared" si="25"/>
        <v>0</v>
      </c>
      <c r="AN216" s="44">
        <f t="shared" si="22"/>
        <v>0</v>
      </c>
      <c r="AO216" s="44"/>
      <c r="AP216" s="44" t="str">
        <f t="shared" si="23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9"/>
        <v>0</v>
      </c>
      <c r="AI217" s="42">
        <f t="shared" si="20"/>
        <v>0</v>
      </c>
      <c r="AJ217" s="43">
        <f t="shared" si="21"/>
        <v>0</v>
      </c>
      <c r="AK217" s="44">
        <f t="shared" si="24"/>
        <v>0</v>
      </c>
      <c r="AL217" s="45">
        <f>AO217+AQ217-[2]Sheet1!$AH218</f>
        <v>0</v>
      </c>
      <c r="AM217" s="45">
        <f>AL217-AJ217</f>
        <v>0</v>
      </c>
      <c r="AN217" s="44">
        <f t="shared" si="22"/>
        <v>0</v>
      </c>
      <c r="AO217" s="45"/>
      <c r="AP217" s="44" t="str">
        <f t="shared" si="23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9"/>
        <v>0</v>
      </c>
      <c r="AI218" s="42">
        <f t="shared" si="20"/>
        <v>0</v>
      </c>
      <c r="AJ218" s="43">
        <f t="shared" si="21"/>
        <v>0</v>
      </c>
      <c r="AK218" s="44">
        <f t="shared" si="24"/>
        <v>0</v>
      </c>
      <c r="AL218" s="45">
        <f>AO218+AQ218-[2]Sheet1!$AH219</f>
        <v>0</v>
      </c>
      <c r="AM218" s="45">
        <f t="shared" ref="AM218:AM267" si="26">AL218-AJ218</f>
        <v>0</v>
      </c>
      <c r="AN218" s="44">
        <f t="shared" si="22"/>
        <v>0</v>
      </c>
      <c r="AO218" s="45"/>
      <c r="AP218" s="44" t="str">
        <f t="shared" si="23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9"/>
        <v>0</v>
      </c>
      <c r="AI219" s="42">
        <f t="shared" si="20"/>
        <v>0</v>
      </c>
      <c r="AJ219" s="43">
        <f t="shared" si="21"/>
        <v>0</v>
      </c>
      <c r="AK219" s="44">
        <f t="shared" si="24"/>
        <v>0</v>
      </c>
      <c r="AL219" s="45">
        <f>AO219+AQ219-[2]Sheet1!$AH220</f>
        <v>0</v>
      </c>
      <c r="AM219" s="45">
        <f t="shared" si="26"/>
        <v>0</v>
      </c>
      <c r="AN219" s="44">
        <f t="shared" si="22"/>
        <v>0</v>
      </c>
      <c r="AO219" s="45"/>
      <c r="AP219" s="44" t="str">
        <f t="shared" si="23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9"/>
        <v>0</v>
      </c>
      <c r="AI220" s="42">
        <f t="shared" si="20"/>
        <v>0</v>
      </c>
      <c r="AJ220" s="43">
        <f t="shared" si="21"/>
        <v>0</v>
      </c>
      <c r="AK220" s="44">
        <f t="shared" si="24"/>
        <v>0</v>
      </c>
      <c r="AL220" s="45">
        <f>AO220+AQ220-[2]Sheet1!$AH221</f>
        <v>0</v>
      </c>
      <c r="AM220" s="45">
        <f t="shared" si="26"/>
        <v>0</v>
      </c>
      <c r="AN220" s="44">
        <f t="shared" si="22"/>
        <v>0</v>
      </c>
      <c r="AO220" s="45"/>
      <c r="AP220" s="44" t="str">
        <f t="shared" si="23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9"/>
        <v>0</v>
      </c>
      <c r="AI221" s="42">
        <f t="shared" si="20"/>
        <v>0</v>
      </c>
      <c r="AJ221" s="43">
        <f t="shared" si="21"/>
        <v>0</v>
      </c>
      <c r="AK221" s="44">
        <f t="shared" si="24"/>
        <v>0</v>
      </c>
      <c r="AL221" s="45">
        <f>AO221+AQ221-[2]Sheet1!$AH222</f>
        <v>0</v>
      </c>
      <c r="AM221" s="45">
        <f t="shared" si="26"/>
        <v>0</v>
      </c>
      <c r="AN221" s="44">
        <f t="shared" si="22"/>
        <v>0</v>
      </c>
      <c r="AO221" s="45"/>
      <c r="AP221" s="44" t="str">
        <f t="shared" si="23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9"/>
        <v>0</v>
      </c>
      <c r="AI222" s="42">
        <f t="shared" si="20"/>
        <v>0</v>
      </c>
      <c r="AJ222" s="43">
        <f t="shared" si="21"/>
        <v>0</v>
      </c>
      <c r="AK222" s="44">
        <f t="shared" si="24"/>
        <v>0</v>
      </c>
      <c r="AL222" s="45">
        <f>AO222+AQ222-[2]Sheet1!$AH223</f>
        <v>0</v>
      </c>
      <c r="AM222" s="45">
        <f t="shared" si="26"/>
        <v>0</v>
      </c>
      <c r="AN222" s="44">
        <f t="shared" si="22"/>
        <v>0</v>
      </c>
      <c r="AO222" s="45"/>
      <c r="AP222" s="44" t="str">
        <f t="shared" si="23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9"/>
        <v>0</v>
      </c>
      <c r="AI223" s="49">
        <f t="shared" si="20"/>
        <v>0</v>
      </c>
      <c r="AJ223" s="50">
        <f>AH223-AI223</f>
        <v>0</v>
      </c>
      <c r="AK223" s="51">
        <f t="shared" si="24"/>
        <v>0</v>
      </c>
      <c r="AL223" s="52">
        <f>AO223+AQ223-[2]Sheet1!$AH224</f>
        <v>0</v>
      </c>
      <c r="AM223" s="52">
        <f t="shared" si="26"/>
        <v>0</v>
      </c>
      <c r="AN223" s="51">
        <f t="shared" si="22"/>
        <v>0</v>
      </c>
      <c r="AO223" s="52"/>
      <c r="AP223" s="51" t="str">
        <f t="shared" si="23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9"/>
        <v>0</v>
      </c>
      <c r="AI224" s="49">
        <f t="shared" si="20"/>
        <v>0</v>
      </c>
      <c r="AJ224" s="50">
        <f t="shared" ref="AJ224:AJ239" si="27">AH224-AI224</f>
        <v>0</v>
      </c>
      <c r="AK224" s="51">
        <f t="shared" si="24"/>
        <v>0</v>
      </c>
      <c r="AL224" s="52">
        <f>AO224+AQ224-[2]Sheet1!$AH225</f>
        <v>0</v>
      </c>
      <c r="AM224" s="52">
        <f t="shared" si="26"/>
        <v>0</v>
      </c>
      <c r="AN224" s="51">
        <f t="shared" si="22"/>
        <v>0</v>
      </c>
      <c r="AO224" s="52"/>
      <c r="AP224" s="51" t="str">
        <f t="shared" si="23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9"/>
        <v>0</v>
      </c>
      <c r="AI225" s="49">
        <f t="shared" si="20"/>
        <v>0</v>
      </c>
      <c r="AJ225" s="50">
        <f t="shared" si="27"/>
        <v>0</v>
      </c>
      <c r="AK225" s="51">
        <f t="shared" si="24"/>
        <v>0</v>
      </c>
      <c r="AL225" s="52">
        <f>AO225+AQ225-[2]Sheet1!$AH226</f>
        <v>0</v>
      </c>
      <c r="AM225" s="52">
        <f t="shared" si="26"/>
        <v>0</v>
      </c>
      <c r="AN225" s="51">
        <f t="shared" si="22"/>
        <v>0</v>
      </c>
      <c r="AO225" s="52"/>
      <c r="AP225" s="51" t="str">
        <f t="shared" si="23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9"/>
        <v>0</v>
      </c>
      <c r="AI226" s="49">
        <f t="shared" si="20"/>
        <v>0</v>
      </c>
      <c r="AJ226" s="50">
        <f t="shared" si="27"/>
        <v>0</v>
      </c>
      <c r="AK226" s="51">
        <f t="shared" si="24"/>
        <v>0</v>
      </c>
      <c r="AL226" s="52">
        <f>AO226+AQ226-[2]Sheet1!$AH227</f>
        <v>0</v>
      </c>
      <c r="AM226" s="52">
        <f t="shared" si="26"/>
        <v>0</v>
      </c>
      <c r="AN226" s="51">
        <f t="shared" si="22"/>
        <v>0</v>
      </c>
      <c r="AO226" s="52"/>
      <c r="AP226" s="51" t="str">
        <f t="shared" si="23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9"/>
        <v>0</v>
      </c>
      <c r="AI227" s="49">
        <f t="shared" si="20"/>
        <v>0</v>
      </c>
      <c r="AJ227" s="50">
        <f t="shared" si="27"/>
        <v>0</v>
      </c>
      <c r="AK227" s="51">
        <f t="shared" si="24"/>
        <v>0</v>
      </c>
      <c r="AL227" s="52">
        <f>AO227+AQ227-[2]Sheet1!$AH228</f>
        <v>0</v>
      </c>
      <c r="AM227" s="52">
        <f t="shared" si="26"/>
        <v>0</v>
      </c>
      <c r="AN227" s="51">
        <f t="shared" si="22"/>
        <v>0</v>
      </c>
      <c r="AO227" s="52"/>
      <c r="AP227" s="51" t="str">
        <f t="shared" si="23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9"/>
        <v>0</v>
      </c>
      <c r="AI228" s="49">
        <f t="shared" si="20"/>
        <v>0</v>
      </c>
      <c r="AJ228" s="50">
        <f t="shared" si="27"/>
        <v>0</v>
      </c>
      <c r="AK228" s="51">
        <f t="shared" si="24"/>
        <v>0</v>
      </c>
      <c r="AL228" s="52">
        <f>AO228+AQ228-[2]Sheet1!$AH229</f>
        <v>0</v>
      </c>
      <c r="AM228" s="52">
        <f t="shared" si="26"/>
        <v>0</v>
      </c>
      <c r="AN228" s="51">
        <f t="shared" si="22"/>
        <v>0</v>
      </c>
      <c r="AO228" s="52"/>
      <c r="AP228" s="51" t="str">
        <f t="shared" si="23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9"/>
        <v>0</v>
      </c>
      <c r="AI229" s="49">
        <f t="shared" si="20"/>
        <v>0</v>
      </c>
      <c r="AJ229" s="50">
        <f t="shared" si="27"/>
        <v>0</v>
      </c>
      <c r="AK229" s="51">
        <f t="shared" si="24"/>
        <v>0</v>
      </c>
      <c r="AL229" s="52">
        <f>AO229+AQ229-[2]Sheet1!$AH230</f>
        <v>0</v>
      </c>
      <c r="AM229" s="52">
        <f t="shared" si="26"/>
        <v>0</v>
      </c>
      <c r="AN229" s="51">
        <f t="shared" si="22"/>
        <v>0</v>
      </c>
      <c r="AO229" s="52"/>
      <c r="AP229" s="51" t="str">
        <f t="shared" si="23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9"/>
        <v>0</v>
      </c>
      <c r="AI230" s="49">
        <f t="shared" si="20"/>
        <v>0</v>
      </c>
      <c r="AJ230" s="50">
        <f t="shared" si="27"/>
        <v>0</v>
      </c>
      <c r="AK230" s="51">
        <f t="shared" si="24"/>
        <v>0</v>
      </c>
      <c r="AL230" s="52">
        <f>AO230+AQ230-[2]Sheet1!$AH231</f>
        <v>0</v>
      </c>
      <c r="AM230" s="52">
        <f t="shared" si="26"/>
        <v>0</v>
      </c>
      <c r="AN230" s="51">
        <f t="shared" si="22"/>
        <v>0</v>
      </c>
      <c r="AO230" s="52"/>
      <c r="AP230" s="51" t="str">
        <f t="shared" si="23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9"/>
        <v>0</v>
      </c>
      <c r="AI231" s="49">
        <f t="shared" si="20"/>
        <v>0</v>
      </c>
      <c r="AJ231" s="50">
        <f t="shared" si="27"/>
        <v>0</v>
      </c>
      <c r="AK231" s="51">
        <f t="shared" si="24"/>
        <v>0</v>
      </c>
      <c r="AL231" s="52">
        <f>AO231+AQ231-[2]Sheet1!$AH232</f>
        <v>0</v>
      </c>
      <c r="AM231" s="52">
        <f t="shared" si="26"/>
        <v>0</v>
      </c>
      <c r="AN231" s="51">
        <f t="shared" si="22"/>
        <v>0</v>
      </c>
      <c r="AO231" s="52"/>
      <c r="AP231" s="51" t="str">
        <f t="shared" si="23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9"/>
        <v>0</v>
      </c>
      <c r="AI232" s="49">
        <f t="shared" si="20"/>
        <v>0</v>
      </c>
      <c r="AJ232" s="50">
        <f t="shared" si="27"/>
        <v>0</v>
      </c>
      <c r="AK232" s="51">
        <f t="shared" si="24"/>
        <v>0</v>
      </c>
      <c r="AL232" s="52">
        <f>AO232+AQ232-[2]Sheet1!$AH233</f>
        <v>0</v>
      </c>
      <c r="AM232" s="52">
        <f t="shared" si="26"/>
        <v>0</v>
      </c>
      <c r="AN232" s="51">
        <f t="shared" si="22"/>
        <v>0</v>
      </c>
      <c r="AO232" s="52"/>
      <c r="AP232" s="51" t="str">
        <f t="shared" si="23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9"/>
        <v>0</v>
      </c>
      <c r="AI233" s="49">
        <f t="shared" si="20"/>
        <v>0</v>
      </c>
      <c r="AJ233" s="50">
        <f t="shared" si="27"/>
        <v>0</v>
      </c>
      <c r="AK233" s="51">
        <f t="shared" si="24"/>
        <v>0</v>
      </c>
      <c r="AL233" s="52">
        <f>AO233+AQ233-[2]Sheet1!$AH234</f>
        <v>0</v>
      </c>
      <c r="AM233" s="52">
        <f t="shared" si="26"/>
        <v>0</v>
      </c>
      <c r="AN233" s="51">
        <f t="shared" si="22"/>
        <v>0</v>
      </c>
      <c r="AO233" s="52"/>
      <c r="AP233" s="51" t="str">
        <f t="shared" si="23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9"/>
        <v>0</v>
      </c>
      <c r="AI234" s="49">
        <f t="shared" si="20"/>
        <v>0</v>
      </c>
      <c r="AJ234" s="50">
        <f t="shared" si="27"/>
        <v>0</v>
      </c>
      <c r="AK234" s="51">
        <f t="shared" si="24"/>
        <v>0</v>
      </c>
      <c r="AL234" s="52">
        <f>AO234+AQ234-[2]Sheet1!$AH235</f>
        <v>0</v>
      </c>
      <c r="AM234" s="52">
        <f t="shared" si="26"/>
        <v>0</v>
      </c>
      <c r="AN234" s="51">
        <f t="shared" si="22"/>
        <v>0</v>
      </c>
      <c r="AO234" s="52"/>
      <c r="AP234" s="51" t="str">
        <f t="shared" si="23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9"/>
        <v>0</v>
      </c>
      <c r="AI235" s="49">
        <f t="shared" si="20"/>
        <v>0</v>
      </c>
      <c r="AJ235" s="50">
        <f t="shared" si="27"/>
        <v>0</v>
      </c>
      <c r="AK235" s="51">
        <f t="shared" si="24"/>
        <v>0</v>
      </c>
      <c r="AL235" s="52">
        <f>AO235+AQ235-[2]Sheet1!$AH236</f>
        <v>0</v>
      </c>
      <c r="AM235" s="52">
        <f t="shared" si="26"/>
        <v>0</v>
      </c>
      <c r="AN235" s="51">
        <f t="shared" si="22"/>
        <v>0</v>
      </c>
      <c r="AO235" s="52"/>
      <c r="AP235" s="51" t="str">
        <f t="shared" si="23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9"/>
        <v>0</v>
      </c>
      <c r="AI236" s="49">
        <f t="shared" si="20"/>
        <v>0</v>
      </c>
      <c r="AJ236" s="50">
        <f t="shared" si="27"/>
        <v>0</v>
      </c>
      <c r="AK236" s="51">
        <f t="shared" si="24"/>
        <v>0</v>
      </c>
      <c r="AL236" s="52">
        <f>AO236+AQ236-[2]Sheet1!$AH237</f>
        <v>0</v>
      </c>
      <c r="AM236" s="52">
        <f t="shared" si="26"/>
        <v>0</v>
      </c>
      <c r="AN236" s="51">
        <f t="shared" si="22"/>
        <v>0</v>
      </c>
      <c r="AO236" s="52"/>
      <c r="AP236" s="51" t="str">
        <f t="shared" si="23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9"/>
        <v>0</v>
      </c>
      <c r="AI237" s="49">
        <f t="shared" si="20"/>
        <v>0</v>
      </c>
      <c r="AJ237" s="50">
        <f t="shared" si="27"/>
        <v>0</v>
      </c>
      <c r="AK237" s="51">
        <f t="shared" si="24"/>
        <v>0</v>
      </c>
      <c r="AL237" s="52">
        <f>AO237+AQ237-[2]Sheet1!$AH238</f>
        <v>0</v>
      </c>
      <c r="AM237" s="52">
        <f t="shared" si="26"/>
        <v>0</v>
      </c>
      <c r="AN237" s="51">
        <f t="shared" si="22"/>
        <v>0</v>
      </c>
      <c r="AO237" s="52"/>
      <c r="AP237" s="51" t="str">
        <f t="shared" si="23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9"/>
        <v>0</v>
      </c>
      <c r="AI238" s="49">
        <f t="shared" si="20"/>
        <v>0</v>
      </c>
      <c r="AJ238" s="50">
        <f t="shared" si="27"/>
        <v>0</v>
      </c>
      <c r="AK238" s="51">
        <f t="shared" si="24"/>
        <v>0</v>
      </c>
      <c r="AL238" s="52">
        <f>AO238+AQ238-[2]Sheet1!$AH239</f>
        <v>0</v>
      </c>
      <c r="AM238" s="52">
        <f t="shared" si="26"/>
        <v>0</v>
      </c>
      <c r="AN238" s="51">
        <f t="shared" si="22"/>
        <v>0</v>
      </c>
      <c r="AO238" s="52"/>
      <c r="AP238" s="51" t="str">
        <f t="shared" si="23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9"/>
        <v>0</v>
      </c>
      <c r="AI239" s="49">
        <f t="shared" si="20"/>
        <v>0</v>
      </c>
      <c r="AJ239" s="50">
        <f t="shared" si="27"/>
        <v>0</v>
      </c>
      <c r="AK239" s="51">
        <f t="shared" si="24"/>
        <v>0</v>
      </c>
      <c r="AL239" s="52">
        <f>AO239+AQ239-[2]Sheet1!$AH240</f>
        <v>0</v>
      </c>
      <c r="AM239" s="52">
        <f t="shared" si="26"/>
        <v>0</v>
      </c>
      <c r="AN239" s="51">
        <f t="shared" si="22"/>
        <v>0</v>
      </c>
      <c r="AO239" s="52"/>
      <c r="AP239" s="51" t="str">
        <f t="shared" si="23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9"/>
        <v>3</v>
      </c>
      <c r="AI240" s="56">
        <f t="shared" si="20"/>
        <v>0</v>
      </c>
      <c r="AJ240" s="57">
        <f>AH240-AI240</f>
        <v>3</v>
      </c>
      <c r="AK240" s="58">
        <f t="shared" si="24"/>
        <v>0.45</v>
      </c>
      <c r="AL240" s="59">
        <f>AO240+AQ240-[2]Sheet1!$AH241</f>
        <v>0</v>
      </c>
      <c r="AM240" s="59">
        <f t="shared" si="26"/>
        <v>-3</v>
      </c>
      <c r="AN240" s="58">
        <f t="shared" si="22"/>
        <v>0</v>
      </c>
      <c r="AO240" s="59"/>
      <c r="AP240" s="58">
        <f t="shared" si="23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9"/>
        <v>10</v>
      </c>
      <c r="AI241" s="56">
        <f t="shared" si="20"/>
        <v>0</v>
      </c>
      <c r="AJ241" s="57">
        <f t="shared" ref="AJ241:AJ264" si="28">AH241-AI241</f>
        <v>10</v>
      </c>
      <c r="AK241" s="58">
        <f>AH241*AG241/1000</f>
        <v>7.5</v>
      </c>
      <c r="AL241" s="59">
        <f>AO241+AQ241-[2]Sheet1!$AH242</f>
        <v>0</v>
      </c>
      <c r="AM241" s="59">
        <f t="shared" si="26"/>
        <v>-10</v>
      </c>
      <c r="AN241" s="58">
        <f t="shared" si="22"/>
        <v>0</v>
      </c>
      <c r="AO241" s="59"/>
      <c r="AP241" s="58">
        <f t="shared" si="23"/>
        <v>-7.5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9"/>
        <v>13</v>
      </c>
      <c r="AI242" s="56">
        <f t="shared" si="20"/>
        <v>0</v>
      </c>
      <c r="AJ242" s="57">
        <f t="shared" si="28"/>
        <v>13</v>
      </c>
      <c r="AK242" s="58">
        <f t="shared" ref="AK242:AK267" si="29">AH242*AG242/1000</f>
        <v>52</v>
      </c>
      <c r="AL242" s="59">
        <f>AO242+AQ242-[2]Sheet1!$AH243</f>
        <v>0</v>
      </c>
      <c r="AM242" s="59">
        <f t="shared" si="26"/>
        <v>-13</v>
      </c>
      <c r="AN242" s="58">
        <f t="shared" si="22"/>
        <v>0</v>
      </c>
      <c r="AO242" s="59"/>
      <c r="AP242" s="58">
        <f t="shared" si="23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9"/>
        <v>0</v>
      </c>
      <c r="AI243" s="56">
        <f t="shared" si="20"/>
        <v>0</v>
      </c>
      <c r="AJ243" s="57">
        <f t="shared" si="28"/>
        <v>0</v>
      </c>
      <c r="AK243" s="58">
        <f t="shared" si="29"/>
        <v>0</v>
      </c>
      <c r="AL243" s="59">
        <f>AO243+AQ243-[2]Sheet1!$AH244</f>
        <v>0</v>
      </c>
      <c r="AM243" s="59">
        <f t="shared" si="26"/>
        <v>0</v>
      </c>
      <c r="AN243" s="58">
        <f t="shared" si="22"/>
        <v>0</v>
      </c>
      <c r="AO243" s="59"/>
      <c r="AP243" s="58" t="str">
        <f t="shared" si="23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9"/>
        <v>0</v>
      </c>
      <c r="AI244" s="56">
        <f t="shared" si="20"/>
        <v>0</v>
      </c>
      <c r="AJ244" s="57">
        <f t="shared" si="28"/>
        <v>0</v>
      </c>
      <c r="AK244" s="58">
        <f t="shared" si="29"/>
        <v>0</v>
      </c>
      <c r="AL244" s="59">
        <f>AO244+AQ244-[2]Sheet1!$AH245</f>
        <v>0</v>
      </c>
      <c r="AM244" s="59">
        <f t="shared" si="26"/>
        <v>0</v>
      </c>
      <c r="AN244" s="58">
        <f t="shared" si="22"/>
        <v>0</v>
      </c>
      <c r="AO244" s="59"/>
      <c r="AP244" s="58" t="str">
        <f t="shared" si="23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9"/>
        <v>0</v>
      </c>
      <c r="AI245" s="56">
        <f t="shared" si="20"/>
        <v>0</v>
      </c>
      <c r="AJ245" s="57">
        <f t="shared" si="28"/>
        <v>0</v>
      </c>
      <c r="AK245" s="58">
        <f t="shared" si="29"/>
        <v>0</v>
      </c>
      <c r="AL245" s="59">
        <f>AO245+AQ245-[2]Sheet1!$AH246</f>
        <v>0</v>
      </c>
      <c r="AM245" s="59">
        <f t="shared" si="26"/>
        <v>0</v>
      </c>
      <c r="AN245" s="58">
        <f t="shared" si="22"/>
        <v>0</v>
      </c>
      <c r="AO245" s="59"/>
      <c r="AP245" s="58" t="str">
        <f t="shared" si="23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9"/>
        <v>0</v>
      </c>
      <c r="AI246" s="56">
        <f t="shared" si="20"/>
        <v>0</v>
      </c>
      <c r="AJ246" s="57">
        <f t="shared" si="28"/>
        <v>0</v>
      </c>
      <c r="AK246" s="58">
        <f t="shared" si="29"/>
        <v>0</v>
      </c>
      <c r="AL246" s="59">
        <f>AO246+AQ246-[2]Sheet1!$AH247</f>
        <v>0</v>
      </c>
      <c r="AM246" s="59">
        <f t="shared" si="26"/>
        <v>0</v>
      </c>
      <c r="AN246" s="58">
        <f t="shared" si="22"/>
        <v>0</v>
      </c>
      <c r="AO246" s="59"/>
      <c r="AP246" s="58" t="str">
        <f t="shared" si="23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9"/>
        <v>0</v>
      </c>
      <c r="AI247" s="56">
        <f t="shared" si="20"/>
        <v>0</v>
      </c>
      <c r="AJ247" s="57">
        <f t="shared" si="28"/>
        <v>0</v>
      </c>
      <c r="AK247" s="58">
        <f t="shared" si="29"/>
        <v>0</v>
      </c>
      <c r="AL247" s="59">
        <f>AO247+AQ247-[2]Sheet1!$AH248</f>
        <v>0</v>
      </c>
      <c r="AM247" s="59">
        <f t="shared" si="26"/>
        <v>0</v>
      </c>
      <c r="AN247" s="58">
        <f t="shared" si="22"/>
        <v>0</v>
      </c>
      <c r="AO247" s="59"/>
      <c r="AP247" s="58" t="str">
        <f t="shared" si="23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9"/>
        <v>0</v>
      </c>
      <c r="AI248" s="56">
        <f t="shared" si="20"/>
        <v>0</v>
      </c>
      <c r="AJ248" s="57">
        <f t="shared" si="28"/>
        <v>0</v>
      </c>
      <c r="AK248" s="58">
        <f t="shared" si="29"/>
        <v>0</v>
      </c>
      <c r="AL248" s="59">
        <f>AO248+AQ248-[2]Sheet1!$AH249</f>
        <v>0</v>
      </c>
      <c r="AM248" s="59">
        <f t="shared" si="26"/>
        <v>0</v>
      </c>
      <c r="AN248" s="58">
        <f t="shared" si="22"/>
        <v>0</v>
      </c>
      <c r="AO248" s="59"/>
      <c r="AP248" s="58" t="str">
        <f t="shared" si="23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9"/>
        <v>0</v>
      </c>
      <c r="AI249" s="56">
        <f t="shared" si="20"/>
        <v>0</v>
      </c>
      <c r="AJ249" s="57">
        <f t="shared" si="28"/>
        <v>0</v>
      </c>
      <c r="AK249" s="58">
        <f t="shared" si="29"/>
        <v>0</v>
      </c>
      <c r="AL249" s="59">
        <f>AO249+AQ249-[2]Sheet1!$AH250</f>
        <v>0</v>
      </c>
      <c r="AM249" s="59">
        <f t="shared" si="26"/>
        <v>0</v>
      </c>
      <c r="AN249" s="58">
        <f t="shared" si="22"/>
        <v>0</v>
      </c>
      <c r="AO249" s="59"/>
      <c r="AP249" s="58" t="str">
        <f t="shared" si="23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9"/>
        <v>0</v>
      </c>
      <c r="AI250" s="56">
        <f t="shared" si="20"/>
        <v>0</v>
      </c>
      <c r="AJ250" s="57">
        <f t="shared" si="28"/>
        <v>0</v>
      </c>
      <c r="AK250" s="58">
        <f t="shared" si="29"/>
        <v>0</v>
      </c>
      <c r="AL250" s="59">
        <f>AO250+AQ250-[2]Sheet1!$AH251</f>
        <v>0</v>
      </c>
      <c r="AM250" s="59">
        <f t="shared" si="26"/>
        <v>0</v>
      </c>
      <c r="AN250" s="58">
        <f t="shared" si="22"/>
        <v>0</v>
      </c>
      <c r="AO250" s="59"/>
      <c r="AP250" s="58" t="str">
        <f t="shared" si="23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9"/>
        <v>3</v>
      </c>
      <c r="AI251" s="56">
        <f t="shared" si="20"/>
        <v>0</v>
      </c>
      <c r="AJ251" s="57">
        <f t="shared" si="28"/>
        <v>3</v>
      </c>
      <c r="AK251" s="58">
        <f t="shared" si="29"/>
        <v>0.45</v>
      </c>
      <c r="AL251" s="59">
        <f>AO251+AQ251-[2]Sheet1!$AH252</f>
        <v>0</v>
      </c>
      <c r="AM251" s="59">
        <f t="shared" si="26"/>
        <v>-3</v>
      </c>
      <c r="AN251" s="58">
        <f t="shared" si="22"/>
        <v>0</v>
      </c>
      <c r="AO251" s="59"/>
      <c r="AP251" s="58">
        <f t="shared" si="23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9"/>
        <v>13</v>
      </c>
      <c r="AI252" s="56">
        <f t="shared" si="20"/>
        <v>0</v>
      </c>
      <c r="AJ252" s="57">
        <f t="shared" si="28"/>
        <v>13</v>
      </c>
      <c r="AK252" s="58">
        <f t="shared" si="29"/>
        <v>9.75</v>
      </c>
      <c r="AL252" s="59">
        <f>AO252+AQ252-[2]Sheet1!$AH253</f>
        <v>0</v>
      </c>
      <c r="AM252" s="59">
        <f t="shared" si="26"/>
        <v>-13</v>
      </c>
      <c r="AN252" s="58">
        <f t="shared" si="22"/>
        <v>0</v>
      </c>
      <c r="AO252" s="59"/>
      <c r="AP252" s="58">
        <f t="shared" si="23"/>
        <v>-9.75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9"/>
        <v>6</v>
      </c>
      <c r="AI253" s="56">
        <f t="shared" si="20"/>
        <v>0</v>
      </c>
      <c r="AJ253" s="57">
        <f t="shared" si="28"/>
        <v>6</v>
      </c>
      <c r="AK253" s="58">
        <f t="shared" si="29"/>
        <v>0.9</v>
      </c>
      <c r="AL253" s="59">
        <f>AO253+AQ253-[2]Sheet1!$AH254</f>
        <v>0</v>
      </c>
      <c r="AM253" s="59">
        <f t="shared" si="26"/>
        <v>-6</v>
      </c>
      <c r="AN253" s="58">
        <f t="shared" si="22"/>
        <v>0</v>
      </c>
      <c r="AO253" s="59"/>
      <c r="AP253" s="58">
        <f t="shared" si="23"/>
        <v>-0.9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9"/>
        <v>12</v>
      </c>
      <c r="AI254" s="56">
        <f t="shared" si="20"/>
        <v>0</v>
      </c>
      <c r="AJ254" s="57">
        <f t="shared" si="28"/>
        <v>12</v>
      </c>
      <c r="AK254" s="58">
        <f t="shared" si="29"/>
        <v>9</v>
      </c>
      <c r="AL254" s="59">
        <f>AO254+AQ254-[2]Sheet1!$AH255</f>
        <v>0</v>
      </c>
      <c r="AM254" s="59">
        <f t="shared" si="26"/>
        <v>-12</v>
      </c>
      <c r="AN254" s="58">
        <f t="shared" si="22"/>
        <v>0</v>
      </c>
      <c r="AO254" s="59"/>
      <c r="AP254" s="58">
        <f t="shared" si="23"/>
        <v>-9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9"/>
        <v>0</v>
      </c>
      <c r="AI255" s="56">
        <f t="shared" si="20"/>
        <v>0</v>
      </c>
      <c r="AJ255" s="57">
        <f t="shared" si="28"/>
        <v>0</v>
      </c>
      <c r="AK255" s="58">
        <f t="shared" si="29"/>
        <v>0</v>
      </c>
      <c r="AL255" s="59">
        <f>AO255+AQ255-[2]Sheet1!$AH256</f>
        <v>0</v>
      </c>
      <c r="AM255" s="59">
        <f t="shared" si="26"/>
        <v>0</v>
      </c>
      <c r="AN255" s="58">
        <f t="shared" si="22"/>
        <v>0</v>
      </c>
      <c r="AO255" s="59"/>
      <c r="AP255" s="58" t="str">
        <f t="shared" si="23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9"/>
        <v>0</v>
      </c>
      <c r="AI256" s="56">
        <f t="shared" si="20"/>
        <v>0</v>
      </c>
      <c r="AJ256" s="57">
        <f t="shared" si="28"/>
        <v>0</v>
      </c>
      <c r="AK256" s="58">
        <f t="shared" si="29"/>
        <v>0</v>
      </c>
      <c r="AL256" s="59">
        <f>AO256+AQ256-[2]Sheet1!$AH257</f>
        <v>0</v>
      </c>
      <c r="AM256" s="59">
        <f t="shared" si="26"/>
        <v>0</v>
      </c>
      <c r="AN256" s="58">
        <f t="shared" si="22"/>
        <v>0</v>
      </c>
      <c r="AO256" s="59"/>
      <c r="AP256" s="58" t="str">
        <f t="shared" si="23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9"/>
        <v>0</v>
      </c>
      <c r="AI257" s="56">
        <f t="shared" si="20"/>
        <v>0</v>
      </c>
      <c r="AJ257" s="57">
        <f t="shared" si="28"/>
        <v>0</v>
      </c>
      <c r="AK257" s="58">
        <f t="shared" si="29"/>
        <v>0</v>
      </c>
      <c r="AL257" s="59">
        <f>AO257+AQ257-[2]Sheet1!$AH258</f>
        <v>0</v>
      </c>
      <c r="AM257" s="59">
        <f t="shared" si="26"/>
        <v>0</v>
      </c>
      <c r="AN257" s="58">
        <f t="shared" si="22"/>
        <v>0</v>
      </c>
      <c r="AO257" s="59"/>
      <c r="AP257" s="58" t="str">
        <f t="shared" si="23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9"/>
        <v>0</v>
      </c>
      <c r="AI258" s="56">
        <f t="shared" si="20"/>
        <v>0</v>
      </c>
      <c r="AJ258" s="57">
        <f t="shared" si="28"/>
        <v>0</v>
      </c>
      <c r="AK258" s="58">
        <f t="shared" si="29"/>
        <v>0</v>
      </c>
      <c r="AL258" s="59">
        <f>AO258+AQ258-[2]Sheet1!$AH259</f>
        <v>0</v>
      </c>
      <c r="AM258" s="59">
        <f t="shared" si="26"/>
        <v>0</v>
      </c>
      <c r="AN258" s="58">
        <f t="shared" si="22"/>
        <v>0</v>
      </c>
      <c r="AO258" s="59"/>
      <c r="AP258" s="58" t="str">
        <f t="shared" si="23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9"/>
        <v>0</v>
      </c>
      <c r="AI259" s="56">
        <f t="shared" si="20"/>
        <v>0</v>
      </c>
      <c r="AJ259" s="57">
        <f t="shared" si="28"/>
        <v>0</v>
      </c>
      <c r="AK259" s="58">
        <f t="shared" si="29"/>
        <v>0</v>
      </c>
      <c r="AL259" s="59">
        <f>AO259+AQ259-[2]Sheet1!$AH260</f>
        <v>0</v>
      </c>
      <c r="AM259" s="59">
        <f t="shared" si="26"/>
        <v>0</v>
      </c>
      <c r="AN259" s="58">
        <f t="shared" si="22"/>
        <v>0</v>
      </c>
      <c r="AO259" s="59"/>
      <c r="AP259" s="58" t="str">
        <f t="shared" si="23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9"/>
        <v>14</v>
      </c>
      <c r="AI260" s="56">
        <f t="shared" si="20"/>
        <v>0</v>
      </c>
      <c r="AJ260" s="57">
        <f t="shared" si="28"/>
        <v>14</v>
      </c>
      <c r="AK260" s="58">
        <f t="shared" si="29"/>
        <v>10.5</v>
      </c>
      <c r="AL260" s="59">
        <f>AO260+AQ260-[2]Sheet1!$AH261</f>
        <v>0</v>
      </c>
      <c r="AM260" s="59">
        <f t="shared" si="26"/>
        <v>-14</v>
      </c>
      <c r="AN260" s="58">
        <f t="shared" si="22"/>
        <v>0</v>
      </c>
      <c r="AO260" s="59"/>
      <c r="AP260" s="58">
        <f t="shared" si="23"/>
        <v>-10.5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9"/>
        <v>9</v>
      </c>
      <c r="AI261" s="56">
        <f t="shared" si="20"/>
        <v>0</v>
      </c>
      <c r="AJ261" s="57">
        <f t="shared" si="28"/>
        <v>9</v>
      </c>
      <c r="AK261" s="58">
        <f t="shared" si="29"/>
        <v>36</v>
      </c>
      <c r="AL261" s="59">
        <f>AO261+AQ261-[2]Sheet1!$AH262</f>
        <v>0</v>
      </c>
      <c r="AM261" s="59">
        <f t="shared" si="26"/>
        <v>-9</v>
      </c>
      <c r="AN261" s="58">
        <f t="shared" si="22"/>
        <v>0</v>
      </c>
      <c r="AO261" s="59"/>
      <c r="AP261" s="58">
        <f t="shared" si="23"/>
        <v>-36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9"/>
        <v>0</v>
      </c>
      <c r="AI262" s="56">
        <f t="shared" si="20"/>
        <v>0</v>
      </c>
      <c r="AJ262" s="57">
        <f t="shared" si="28"/>
        <v>0</v>
      </c>
      <c r="AK262" s="58">
        <f t="shared" si="29"/>
        <v>0</v>
      </c>
      <c r="AL262" s="59">
        <f>AO262+AQ262-[2]Sheet1!$AH263</f>
        <v>0</v>
      </c>
      <c r="AM262" s="59">
        <f t="shared" si="26"/>
        <v>0</v>
      </c>
      <c r="AN262" s="58">
        <f t="shared" si="22"/>
        <v>0</v>
      </c>
      <c r="AO262" s="59"/>
      <c r="AP262" s="58" t="str">
        <f t="shared" si="23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9"/>
        <v>0</v>
      </c>
      <c r="AI263" s="56">
        <f t="shared" si="20"/>
        <v>0</v>
      </c>
      <c r="AJ263" s="57">
        <f t="shared" si="28"/>
        <v>0</v>
      </c>
      <c r="AK263" s="58">
        <f t="shared" si="29"/>
        <v>0</v>
      </c>
      <c r="AL263" s="59">
        <f>AO263+AQ263-[2]Sheet1!$AH264</f>
        <v>0</v>
      </c>
      <c r="AM263" s="59">
        <f t="shared" si="26"/>
        <v>0</v>
      </c>
      <c r="AN263" s="58">
        <f t="shared" si="22"/>
        <v>0</v>
      </c>
      <c r="AO263" s="59"/>
      <c r="AP263" s="58" t="str">
        <f t="shared" si="23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9"/>
        <v>0</v>
      </c>
      <c r="AI264" s="56">
        <f t="shared" si="20"/>
        <v>0</v>
      </c>
      <c r="AJ264" s="57">
        <f t="shared" si="28"/>
        <v>0</v>
      </c>
      <c r="AK264" s="58">
        <f t="shared" si="29"/>
        <v>0</v>
      </c>
      <c r="AL264" s="59">
        <f>AO264+AQ264-[2]Sheet1!$AH265</f>
        <v>0</v>
      </c>
      <c r="AM264" s="59">
        <f t="shared" si="26"/>
        <v>0</v>
      </c>
      <c r="AN264" s="58">
        <f t="shared" si="22"/>
        <v>0</v>
      </c>
      <c r="AO264" s="59"/>
      <c r="AP264" s="58" t="str">
        <f t="shared" si="23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9"/>
        <v>0</v>
      </c>
      <c r="AI265" s="61">
        <f t="shared" si="20"/>
        <v>0</v>
      </c>
      <c r="AJ265" s="61"/>
      <c r="AK265" s="64" t="e">
        <f t="shared" si="29"/>
        <v>#VALUE!</v>
      </c>
      <c r="AL265" s="64">
        <f>AO265+AQ265-[2]Sheet1!$AH266</f>
        <v>0</v>
      </c>
      <c r="AM265" s="64">
        <f t="shared" si="26"/>
        <v>0</v>
      </c>
      <c r="AN265" s="64" t="e">
        <f t="shared" si="22"/>
        <v>#VALUE!</v>
      </c>
      <c r="AO265" s="65"/>
      <c r="AP265" s="64" t="str">
        <f t="shared" si="23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9"/>
        <v>0</v>
      </c>
      <c r="AI266" s="61">
        <f t="shared" si="20"/>
        <v>0</v>
      </c>
      <c r="AJ266" s="61"/>
      <c r="AK266" s="64" t="e">
        <f t="shared" si="29"/>
        <v>#VALUE!</v>
      </c>
      <c r="AL266" s="64">
        <f>AO266+AQ266-[2]Sheet1!$AH267</f>
        <v>0</v>
      </c>
      <c r="AM266" s="64">
        <f t="shared" si="26"/>
        <v>0</v>
      </c>
      <c r="AN266" s="64" t="e">
        <f t="shared" si="22"/>
        <v>#VALUE!</v>
      </c>
      <c r="AO266" s="65"/>
      <c r="AP266" s="64" t="str">
        <f t="shared" si="23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0">SUMIF(O:O,AA267,P:P)</f>
        <v>0</v>
      </c>
      <c r="AI267" s="61">
        <f t="shared" ref="AI267" si="31">SUMIF(O:O,AA267,V:V)</f>
        <v>0</v>
      </c>
      <c r="AJ267" s="61"/>
      <c r="AK267" s="64" t="e">
        <f t="shared" si="29"/>
        <v>#VALUE!</v>
      </c>
      <c r="AL267" s="64">
        <f>AO267+AQ267-[2]Sheet1!$AH268</f>
        <v>0</v>
      </c>
      <c r="AM267" s="64">
        <f t="shared" si="26"/>
        <v>0</v>
      </c>
      <c r="AN267" s="64" t="e">
        <f t="shared" si="22"/>
        <v>#VALUE!</v>
      </c>
      <c r="AO267" s="65"/>
      <c r="AP267" s="64" t="str">
        <f t="shared" si="23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58 W61:W200" name="باقیمانده_5_1"/>
    <protectedRange algorithmName="SHA-512" hashValue="f5WsBkExWTs/LKakVBbNBXjGjwaAPcOxHhJFt4MnEAAY0TgGUtLBwc6BQDnps5THm9Gccqda3SWXIrg2Z9o+GA==" saltValue="9EXh0tvvNrwpkDbSuYJ+Uw==" spinCount="100000" sqref="V2:V58 V61:V200" name="تعداد ارسال شده_4_1"/>
    <protectedRange algorithmName="SHA-512" hashValue="jjrV5Hy6JwvVqOO7tKoZVoRg7rpBcjqvT96GSIFiDncBaImziwFUF2JC6d0rT0SfgZv+eJ/5g2VdqSB7bdW0mg==" saltValue="0Igh3j97EZBwjtfDd8U1wg==" spinCount="100000" sqref="W59:W60" name="باقیمانده_5_1_1"/>
    <protectedRange algorithmName="SHA-512" hashValue="f5WsBkExWTs/LKakVBbNBXjGjwaAPcOxHhJFt4MnEAAY0TgGUtLBwc6BQDnps5THm9Gccqda3SWXIrg2Z9o+GA==" saltValue="9EXh0tvvNrwpkDbSuYJ+Uw==" spinCount="100000" sqref="V59:V60" name="تعداد ارسال شده_4_1_1"/>
  </protectedRanges>
  <mergeCells count="196">
    <mergeCell ref="AD35:AD36"/>
    <mergeCell ref="AE35:AE36"/>
    <mergeCell ref="N32:N34"/>
    <mergeCell ref="AA32:AA34"/>
    <mergeCell ref="AB32:AB34"/>
    <mergeCell ref="AC32:AC34"/>
    <mergeCell ref="G35:G36"/>
    <mergeCell ref="H35:H36"/>
    <mergeCell ref="I35:I36"/>
    <mergeCell ref="L35:L36"/>
    <mergeCell ref="M35:M36"/>
    <mergeCell ref="N35:N36"/>
    <mergeCell ref="AA35:AA36"/>
    <mergeCell ref="AB35:AB36"/>
    <mergeCell ref="AC35:AC36"/>
    <mergeCell ref="G32:G34"/>
    <mergeCell ref="H32:H34"/>
    <mergeCell ref="I32:I34"/>
    <mergeCell ref="L32:L34"/>
    <mergeCell ref="M32:M34"/>
    <mergeCell ref="AD24:AD25"/>
    <mergeCell ref="N26:N27"/>
    <mergeCell ref="AA26:AA27"/>
    <mergeCell ref="AB26:AB27"/>
    <mergeCell ref="AC26:AC27"/>
    <mergeCell ref="G26:G27"/>
    <mergeCell ref="H26:H27"/>
    <mergeCell ref="I26:I27"/>
    <mergeCell ref="L26:L27"/>
    <mergeCell ref="M26:M27"/>
    <mergeCell ref="G24:G25"/>
    <mergeCell ref="H24:H25"/>
    <mergeCell ref="I24:I25"/>
    <mergeCell ref="L24:L25"/>
    <mergeCell ref="M24:M25"/>
    <mergeCell ref="N24:N25"/>
    <mergeCell ref="AA24:AA25"/>
    <mergeCell ref="AB24:AB25"/>
    <mergeCell ref="AC24:AC25"/>
    <mergeCell ref="AD18:AD19"/>
    <mergeCell ref="G20:G22"/>
    <mergeCell ref="H20:H22"/>
    <mergeCell ref="I20:I22"/>
    <mergeCell ref="L20:L22"/>
    <mergeCell ref="M20:M22"/>
    <mergeCell ref="N20:N22"/>
    <mergeCell ref="AA20:AA22"/>
    <mergeCell ref="AB20:AB22"/>
    <mergeCell ref="AC20:AC22"/>
    <mergeCell ref="G18:G19"/>
    <mergeCell ref="H18:H19"/>
    <mergeCell ref="I18:I19"/>
    <mergeCell ref="L18:L19"/>
    <mergeCell ref="M18:M19"/>
    <mergeCell ref="N18:N19"/>
    <mergeCell ref="AA18:AA19"/>
    <mergeCell ref="AB18:AB19"/>
    <mergeCell ref="AC18:AC19"/>
    <mergeCell ref="AD20:AD22"/>
    <mergeCell ref="AD11:AD12"/>
    <mergeCell ref="G13:G15"/>
    <mergeCell ref="H13:H15"/>
    <mergeCell ref="I13:I15"/>
    <mergeCell ref="L13:L15"/>
    <mergeCell ref="M13:M15"/>
    <mergeCell ref="N13:N15"/>
    <mergeCell ref="AA13:AA15"/>
    <mergeCell ref="AB13:AB15"/>
    <mergeCell ref="AC13:AC15"/>
    <mergeCell ref="AD13:AD15"/>
    <mergeCell ref="N8:N9"/>
    <mergeCell ref="AA8:AA9"/>
    <mergeCell ref="AB8:AB9"/>
    <mergeCell ref="AC8:AC9"/>
    <mergeCell ref="G11:G12"/>
    <mergeCell ref="H11:H12"/>
    <mergeCell ref="I11:I12"/>
    <mergeCell ref="L11:L12"/>
    <mergeCell ref="M11:M12"/>
    <mergeCell ref="N11:N12"/>
    <mergeCell ref="AA11:AA12"/>
    <mergeCell ref="AB11:AB12"/>
    <mergeCell ref="AC11:AC12"/>
    <mergeCell ref="G8:G9"/>
    <mergeCell ref="H8:H9"/>
    <mergeCell ref="I8:I9"/>
    <mergeCell ref="L8:L9"/>
    <mergeCell ref="M8:M9"/>
    <mergeCell ref="AA2:AA3"/>
    <mergeCell ref="AB2:AB3"/>
    <mergeCell ref="AC2:AC3"/>
    <mergeCell ref="I2:I3"/>
    <mergeCell ref="G5:G6"/>
    <mergeCell ref="H5:H6"/>
    <mergeCell ref="I5:I6"/>
    <mergeCell ref="L5:L6"/>
    <mergeCell ref="M5:M6"/>
    <mergeCell ref="N5:N6"/>
    <mergeCell ref="AA5:AA6"/>
    <mergeCell ref="AB5:AB6"/>
    <mergeCell ref="AC5:AC6"/>
    <mergeCell ref="A1:B1"/>
    <mergeCell ref="C1:D1"/>
    <mergeCell ref="E1:F1"/>
    <mergeCell ref="U1:V1"/>
    <mergeCell ref="G2:G3"/>
    <mergeCell ref="H2:H3"/>
    <mergeCell ref="L2:L3"/>
    <mergeCell ref="M2:M3"/>
    <mergeCell ref="N2:N3"/>
    <mergeCell ref="N37:N38"/>
    <mergeCell ref="M37:M38"/>
    <mergeCell ref="L37:L38"/>
    <mergeCell ref="I37:I38"/>
    <mergeCell ref="H37:H38"/>
    <mergeCell ref="G37:G38"/>
    <mergeCell ref="AD37:AD38"/>
    <mergeCell ref="AC37:AC38"/>
    <mergeCell ref="AB37:AB38"/>
    <mergeCell ref="AA37:AA38"/>
    <mergeCell ref="N39:N40"/>
    <mergeCell ref="M39:M40"/>
    <mergeCell ref="L39:L40"/>
    <mergeCell ref="I39:I40"/>
    <mergeCell ref="H39:H40"/>
    <mergeCell ref="G39:G40"/>
    <mergeCell ref="AE39:AE40"/>
    <mergeCell ref="AD39:AD40"/>
    <mergeCell ref="AC39:AC40"/>
    <mergeCell ref="AB39:AB40"/>
    <mergeCell ref="AA39:AA40"/>
    <mergeCell ref="N41:N42"/>
    <mergeCell ref="M41:M42"/>
    <mergeCell ref="L41:L42"/>
    <mergeCell ref="I41:I42"/>
    <mergeCell ref="H41:H42"/>
    <mergeCell ref="G41:G42"/>
    <mergeCell ref="AD41:AD42"/>
    <mergeCell ref="AC41:AC42"/>
    <mergeCell ref="AB41:AB42"/>
    <mergeCell ref="AA41:AA42"/>
    <mergeCell ref="N45:N47"/>
    <mergeCell ref="M45:M47"/>
    <mergeCell ref="L45:L47"/>
    <mergeCell ref="I45:I47"/>
    <mergeCell ref="H45:H47"/>
    <mergeCell ref="G45:G47"/>
    <mergeCell ref="AD45:AD47"/>
    <mergeCell ref="AC45:AC47"/>
    <mergeCell ref="AB45:AB47"/>
    <mergeCell ref="AA45:AA47"/>
    <mergeCell ref="N49:N51"/>
    <mergeCell ref="M49:M51"/>
    <mergeCell ref="L49:L51"/>
    <mergeCell ref="I49:I51"/>
    <mergeCell ref="H49:H50"/>
    <mergeCell ref="G49:G51"/>
    <mergeCell ref="AD49:AD51"/>
    <mergeCell ref="AC49:AC51"/>
    <mergeCell ref="AB49:AB51"/>
    <mergeCell ref="AA49:AA51"/>
    <mergeCell ref="AA55:AA56"/>
    <mergeCell ref="N52:N54"/>
    <mergeCell ref="M52:M54"/>
    <mergeCell ref="L52:L54"/>
    <mergeCell ref="I52:I54"/>
    <mergeCell ref="H52:H53"/>
    <mergeCell ref="G52:G54"/>
    <mergeCell ref="AD52:AD54"/>
    <mergeCell ref="AC52:AC54"/>
    <mergeCell ref="AB52:AB54"/>
    <mergeCell ref="AA52:AA54"/>
    <mergeCell ref="AD8:AD9"/>
    <mergeCell ref="AD5:AD6"/>
    <mergeCell ref="AD2:AD3"/>
    <mergeCell ref="AD32:AD34"/>
    <mergeCell ref="AD26:AD27"/>
    <mergeCell ref="G59:G60"/>
    <mergeCell ref="H59:H60"/>
    <mergeCell ref="I59:I60"/>
    <mergeCell ref="L59:L60"/>
    <mergeCell ref="M59:M60"/>
    <mergeCell ref="N59:N60"/>
    <mergeCell ref="AA59:AA60"/>
    <mergeCell ref="AB59:AB60"/>
    <mergeCell ref="AC59:AC60"/>
    <mergeCell ref="AD59:AD60"/>
    <mergeCell ref="N55:N56"/>
    <mergeCell ref="M55:M56"/>
    <mergeCell ref="L55:L56"/>
    <mergeCell ref="I55:I56"/>
    <mergeCell ref="H55:H56"/>
    <mergeCell ref="G55:G56"/>
    <mergeCell ref="AD55:AD56"/>
    <mergeCell ref="AC55:AC56"/>
    <mergeCell ref="AB55:AB56"/>
  </mergeCells>
  <conditionalFormatting sqref="G59:I59 K59:AF59 J59:J60 O60:Z60 K60 AE60:AF60">
    <cfRule type="expression" dxfId="24" priority="5">
      <formula>$C59</formula>
    </cfRule>
  </conditionalFormatting>
  <conditionalFormatting sqref="G59:I59 AD59 J59:J60 Z59:Z60">
    <cfRule type="expression" dxfId="23" priority="6">
      <formula>$E59</formula>
    </cfRule>
  </conditionalFormatting>
  <conditionalFormatting sqref="G59:I59">
    <cfRule type="expression" dxfId="22" priority="4">
      <formula>$A59</formula>
    </cfRule>
  </conditionalFormatting>
  <conditionalFormatting sqref="G2:J2 AD2 J3:J4 AD4:AD5 G5:J5 J6:J7 AD7:AD8 G8:J8 J9:J10 AD10:AD11 G11:J11 J12 G13:J13 AD13 J14:J15 G16:J18 AD16:AD18 J19 G20:J20 AD20 J21:J22 G23:J24 AD23:AD24 J25 G26:J26 AD26 J27 G28:J32 AD28:AD32 J33:J34 G35:J35 AD35 J36 G37:J37 AD37 J38 G39:J39 AD39 J40 G41:J41 AD41 J42 G43:J45 AD43:AD45 J46:J47 G48:J49 AD48:AD49 J50:J51 H51 G52:J52 AD52 J53:J54 H54 G55:J55 AD55 J56 G61:J200 AD61:AD200">
    <cfRule type="expression" dxfId="21" priority="73">
      <formula>$A2</formula>
    </cfRule>
  </conditionalFormatting>
  <conditionalFormatting sqref="G2:J2 AD2 Z2:Z58 J3:J4 AD4:AD5 G5:J5 J6:J7 AD7:AD8 G8:J8 J9:J10 AD10:AD11 G11:J11 J12 G13:J13 AD13 J14:J15 G16:J18 AD16:AD18 J19 G20:J20 AD20 J21:J22 G23:J24 AD23:AD24 J25 G26:J26 AD26 J27 G28:J32 AD28:AD32 J33:J34 G35:J35 AD35 J36 G37:J37 AD37 J38 G39:J39 AD39 J40 G41:J41 AD41 J42 G43:J45 AD43:AD45 J46:J47 G48:J49 AD48:AD49 J50:J51 H51 G52:J52 AD52 J53:J54 H54 G55:J55 AD55 J56 AD57:AD58 G61:J200 Z61:Z200 AD61:AD200">
    <cfRule type="expression" dxfId="20" priority="75">
      <formula>$E2</formula>
    </cfRule>
  </conditionalFormatting>
  <conditionalFormatting sqref="G57:J58">
    <cfRule type="expression" dxfId="19" priority="7">
      <formula>$A57</formula>
    </cfRule>
    <cfRule type="expression" dxfId="18" priority="10">
      <formula>$E57</formula>
    </cfRule>
  </conditionalFormatting>
  <conditionalFormatting sqref="G57:P58">
    <cfRule type="expression" dxfId="17" priority="9">
      <formula>$C57</formula>
    </cfRule>
  </conditionalFormatting>
  <conditionalFormatting sqref="G2:AF2 J3:K4 AA4:AF5 G5:N5 J6:K7 AA7:AF8 G8:N8 J9:K10 AA10:AF11 G11:N11 J12:K12 G13:P13 AA13:AF13 J14:K15 G16:P17 AA16:AF18 G18:N18 J19:K19 G20:P20 AA20:AF20 J21:K22 G23:P23 AA23:AF24 G24:N24 J25:K25 G26:N26 AA26:AF26 J27:K27 G28:N29 AA28:AF32 G30:P31 G32:N32 J33:K34 G35:N35 AA35:AF35 J36:K36 G37:P37 AA37:AF37 J38:K38 G39:P39 AA39:AF39 J40:K40 G41:P41 AA41:AF41 J42:K42 G43:P45 AA43:AF45 J46:K47 G48:P49 AA48:AF49 J50:K51 H51 G52:P52 AA52:AF52 J53:K54 H54 G55:P55 AA55:AF55 J56:K56 G61:AF200 Q3:Z58 AA57:AF58 AE3:AF3 O3:P12 H4 AE6:AF6 H7 AE9:AF9 H10 AE12:AF12 O14:P15 AE14:AF15 O18:P19 AE19:AF19 O21:P22 AE21:AF22 O24:P29 AE25:AF25 AE27:AF27 O32:P36 AE33:AF34 AF36 O38:P38 AE38:AF38 O40:P40 AF40 O42:P42 AE42:AF42 O46:P47 AE46:AF47 O50:P51 AE50:AF51 O53:P54 AE53:AF54 O56:P56 AE56:AF56">
    <cfRule type="expression" dxfId="16" priority="74">
      <formula>$C2</formula>
    </cfRule>
  </conditionalFormatting>
  <conditionalFormatting sqref="W2:W200">
    <cfRule type="expression" dxfId="15" priority="2">
      <formula>$AG2</formula>
    </cfRule>
  </conditionalFormatting>
  <conditionalFormatting sqref="Z2:Z200 J59:J60">
    <cfRule type="expression" dxfId="14" priority="3">
      <formula>$A2</formula>
    </cfRule>
  </conditionalFormatting>
  <conditionalFormatting sqref="AD57:AD59">
    <cfRule type="expression" dxfId="13" priority="1">
      <formula>$A57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{B0BFC38C-1538-437C-8BF7-292AA2367A68}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{B7C8844E-090C-4666-95BE-AEE5A10810BE}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{473CB65F-1ECB-49EE-A914-02A4F3E3C26C}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{22B68BEA-97F5-467C-AB82-C35F70E07D85}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{37510EC5-62E6-4749-B60D-784869C85424}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{0E2D3685-1788-47B3-9FD9-8C95275DC31E}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{E3AF7166-E146-4EEA-A423-C6B9AEDE3F3B}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{7AFA4382-7D1F-4F2A-BD95-B2900BE34090}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{A532EC98-F21F-4329-87D7-A860F87C4478}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{E58EBAAC-6A43-4253-A91E-9B9A596A25A8}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{813325FD-E4CD-4262-94B1-DC5A6B1A4ABD}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{CA44074D-2F1E-4D1B-BC5B-FD082D841683}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{D7367290-4D92-4C8C-A567-AB74A127FB04}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{7A7EDD3A-2870-44EE-9F54-E37C38F9F79F}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{D4A994F6-B96E-4705-BA07-4F07403032A8}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{6CD7C986-BE44-4D51-A609-30473A54D8A7}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{120E7F1C-9076-43A7-ADDD-C90861C3A405}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{02AAC97A-B8F7-4A43-AAD9-8644E2F00A59}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{CF8F28C0-408D-439C-BBBE-2CC9CEF1D348}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{2FD4EFD4-2C4B-4D39-8595-1E18AAE5B1C3}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{FEBFA44C-92E2-4DA2-968C-366E630BD141}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{F829DDC4-A12A-4BB2-B482-49ACABC8A80D}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{E63159D8-920A-493B-957B-CAF3D8B17927}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{08AF9692-B990-4CB9-9C7C-532B36F238C1}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{74A913B7-7D50-41ED-9EA0-B07271F91237}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{4D3993FD-967D-416E-808C-264F86B5429D}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{88BBE23A-ABFE-483A-9A0C-19C7B038960D}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{6F613F63-EF1A-4EF4-88EE-DFDE719D0CD2}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{9F46AC01-8004-4AAA-9974-12210B4A4366}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{71F4979B-A9F6-49C0-949D-7E16E4709AA3}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{D7F3AAAE-6EE0-4AC9-A206-FAA4EB21A55A}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{59D9E005-70D9-44E2-AD36-55664DA0BC55}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{5F809141-E95D-4A19-AF0D-BE3FBE2C1FC4}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{BBFD2782-E3F6-4317-A309-C32F4DE98884}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{71B8D1A0-E933-41D9-9559-1F4D2ED5CB55}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{E7B1F0E8-8F9D-4F69-80E4-E1841B6CB446}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{0250215C-80FD-4C6B-B2DE-6941317C26B0}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{B8E8F613-892D-44E4-8D80-B479F333BE0A}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{3565539D-CEA0-424C-92B5-64B70B60C8BA}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{77271861-0DBD-481F-90CC-1B4C5CAC90A3}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{575D4339-0DEE-4E45-B64C-BBCFF8633230}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{BF56BF64-98B1-450D-A635-1039555EBEAC}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{688110C8-B27E-4F72-8ED6-E44B22763057}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{63CDEA7B-C626-470C-B973-4438B6FC6E18}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{F59525DC-A4F6-4D2C-BC4B-DB3F0EACE440}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{DF0F651C-6D10-413E-BE25-0CD48621FD2E}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{4E2F487E-E79B-4A47-A36D-EE4BB8FE3566}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{2CC9C8AC-D873-42D7-ADA1-85E9174B79F0}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{627C8D7D-F799-4BD0-9034-21F9BE0746A9}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{B03375AB-C852-4289-BF31-2F4B12A49BAF}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{E706CC8B-097E-46F4-A96D-B4E0246651C2}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{E58A77BB-CAD2-4A16-B353-73F212A62ED8}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{58D005EC-17F7-4C1E-AC23-185AA568047C}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{200A2E27-5CDB-4BF3-B1C2-4F7DD762019A}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{ABDAEB99-FDF5-4981-9416-0313A180A605}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{B0484DCF-6D7B-43C8-A536-F97D7835CABC}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{4685ECDD-CAD9-447E-9FB9-058654547125}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{831419A8-7321-40E1-810F-87855D365186}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{FA6AECA1-FB33-4485-A290-4A7F1B2A255D}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{FD60AB4F-74A4-4C0D-9B0B-8A96C6F960F9}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{378FA538-8257-4FED-BEC4-2DF9953EFFA7}</x14:id>
        </ext>
      </extLst>
    </cfRule>
  </conditionalFormatting>
  <hyperlinks>
    <hyperlink ref="AC16" r:id="rId1" display="tel:09115805866" xr:uid="{68256932-B0C6-428B-B795-874EB82F96BA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BFC38C-1538-437C-8BF7-292AA2367A6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7C8844E-090C-4666-95BE-AEE5A10810B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73CB65F-1ECB-49EE-A914-02A4F3E3C26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2B68BEA-97F5-467C-AB82-C35F70E07D8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7510EC5-62E6-4749-B60D-784869C8542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E2D3685-1788-47B3-9FD9-8C95275DC31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3AF7166-E146-4EEA-A423-C6B9AEDE3F3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AFA4382-7D1F-4F2A-BD95-B2900BE3409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532EC98-F21F-4329-87D7-A860F87C447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58EBAAC-6A43-4253-A91E-9B9A596A25A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13325FD-E4CD-4262-94B1-DC5A6B1A4AB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A44074D-2F1E-4D1B-BC5B-FD082D8416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7367290-4D92-4C8C-A567-AB74A127FB0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A7EDD3A-2870-44EE-9F54-E37C38F9F79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4A994F6-B96E-4705-BA07-4F07403032A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CD7C986-BE44-4D51-A609-30473A54D8A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20E7F1C-9076-43A7-ADDD-C90861C3A40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2AAC97A-B8F7-4A43-AAD9-8644E2F00A5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F8F28C0-408D-439C-BBBE-2CC9CEF1D34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FD4EFD4-2C4B-4D39-8595-1E18AAE5B1C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EBFA44C-92E2-4DA2-968C-366E630BD14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829DDC4-A12A-4BB2-B482-49ACABC8A80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63159D8-920A-493B-957B-CAF3D8B1792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8AF9692-B990-4CB9-9C7C-532B36F238C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4A913B7-7D50-41ED-9EA0-B07271F9123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4D3993FD-967D-416E-808C-264F86B5429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8BBE23A-ABFE-483A-9A0C-19C7B038960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F613F63-EF1A-4EF4-88EE-DFDE719D0CD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F46AC01-8004-4AAA-9974-12210B4A436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1F4979B-A9F6-49C0-949D-7E16E4709AA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7F3AAAE-6EE0-4AC9-A206-FAA4EB21A55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9D9E005-70D9-44E2-AD36-55664DA0BC5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F809141-E95D-4A19-AF0D-BE3FBE2C1FC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BFD2782-E3F6-4317-A309-C32F4DE9888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1B8D1A0-E933-41D9-9559-1F4D2ED5CB5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7B1F0E8-8F9D-4F69-80E4-E1841B6CB44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250215C-80FD-4C6B-B2DE-6941317C26B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8E8F613-892D-44E4-8D80-B479F333BE0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565539D-CEA0-424C-92B5-64B70B60C8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7271861-0DBD-481F-90CC-1B4C5CAC90A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75D4339-0DEE-4E45-B64C-BBCFF863323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BF56BF64-98B1-450D-A635-1039555EBE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688110C8-B27E-4F72-8ED6-E44B2276305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3CDEA7B-C626-470C-B973-4438B6FC6E1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F59525DC-A4F6-4D2C-BC4B-DB3F0EACE44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F0F651C-6D10-413E-BE25-0CD48621FD2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E2F487E-E79B-4A47-A36D-EE4BB8FE356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CC9C8AC-D873-42D7-ADA1-85E9174B79F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27C8D7D-F799-4BD0-9034-21F9BE0746A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03375AB-C852-4289-BF31-2F4B12A49BA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706CC8B-097E-46F4-A96D-B4E0246651C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58A77BB-CAD2-4A16-B353-73F212A62ED8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8D005EC-17F7-4C1E-AC23-185AA568047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00A2E27-5CDB-4BF3-B1C2-4F7DD762019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BDAEB99-FDF5-4981-9416-0313A180A60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0484DCF-6D7B-43C8-A536-F97D7835CAB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685ECDD-CAD9-447E-9FB9-05865454712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31419A8-7321-40E1-810F-87855D36518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A6AECA1-FB33-4485-A290-4A7F1B2A255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D60AB4F-74A4-4C0D-9B0B-8A96C6F960F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78FA538-8257-4FED-BEC4-2DF9953EFFA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6072-01D8-4FF4-998F-520E18C3D070}">
  <dimension ref="A1:AR267"/>
  <sheetViews>
    <sheetView rightToLeft="1" topLeftCell="G46" zoomScale="70" zoomScaleNormal="70" workbookViewId="0">
      <selection activeCell="M54" sqref="M54:M5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21875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9.33203125" style="24" bestFit="1" customWidth="1"/>
    <col min="29" max="29" width="15.77734375" style="31" bestFit="1" customWidth="1"/>
    <col min="30" max="30" width="13.6640625" style="32" bestFit="1" customWidth="1"/>
    <col min="31" max="31" width="52.44140625" style="24" bestFit="1" customWidth="1"/>
    <col min="32" max="32" width="28.33203125" style="24" bestFit="1" customWidth="1"/>
    <col min="33" max="33" width="13.5546875" style="24" bestFit="1" customWidth="1"/>
    <col min="34" max="34" width="114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63" t="s">
        <v>0</v>
      </c>
      <c r="B1" s="164"/>
      <c r="C1" s="163" t="s">
        <v>1</v>
      </c>
      <c r="D1" s="164"/>
      <c r="E1" s="163" t="s">
        <v>2</v>
      </c>
      <c r="F1" s="16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65" t="s">
        <v>17</v>
      </c>
      <c r="V1" s="16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 t="s">
        <v>1946</v>
      </c>
      <c r="I2" s="167" t="s">
        <v>1948</v>
      </c>
      <c r="J2" s="9"/>
      <c r="K2" s="11" t="str">
        <f t="shared" ref="K2:K4" ca="1" si="0">IF(C2, TODAY(), "" )</f>
        <v/>
      </c>
      <c r="L2" s="159"/>
      <c r="M2" s="159" t="s">
        <v>76</v>
      </c>
      <c r="N2" s="159" t="s">
        <v>80</v>
      </c>
      <c r="O2" s="9">
        <v>5501.3</v>
      </c>
      <c r="P2" s="9">
        <v>5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4" si="1">IF(C2, P2, U2 )</f>
        <v>0</v>
      </c>
      <c r="W2" s="12">
        <f t="shared" ref="W2:W4" si="2">P2-V2</f>
        <v>5</v>
      </c>
      <c r="X2" s="14">
        <f t="shared" ref="X2:X4" si="3">P2*T2</f>
        <v>256000000</v>
      </c>
      <c r="Y2" s="17"/>
      <c r="Z2" s="14">
        <f t="shared" ref="Z2:Z4" si="4">X2-Y2</f>
        <v>256000000</v>
      </c>
      <c r="AA2" s="151" t="s">
        <v>78</v>
      </c>
      <c r="AB2" s="153" t="s">
        <v>70</v>
      </c>
      <c r="AC2" s="155" t="s">
        <v>79</v>
      </c>
      <c r="AD2" s="157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0"/>
      <c r="M3" s="160"/>
      <c r="N3" s="160"/>
      <c r="O3" s="9">
        <v>5511.3</v>
      </c>
      <c r="P3" s="9">
        <v>6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6</v>
      </c>
      <c r="X3" s="14">
        <f t="shared" si="3"/>
        <v>417600000</v>
      </c>
      <c r="Y3" s="17"/>
      <c r="Z3" s="14">
        <f t="shared" si="4"/>
        <v>417600000</v>
      </c>
      <c r="AA3" s="152"/>
      <c r="AB3" s="154"/>
      <c r="AC3" s="156"/>
      <c r="AD3" s="15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 t="s">
        <v>1946</v>
      </c>
      <c r="I4" s="66" t="s">
        <v>1948</v>
      </c>
      <c r="J4" s="9"/>
      <c r="K4" s="11" t="str">
        <f t="shared" ca="1" si="0"/>
        <v/>
      </c>
      <c r="L4" s="12"/>
      <c r="M4" s="12" t="s">
        <v>76</v>
      </c>
      <c r="N4" s="12" t="s">
        <v>77</v>
      </c>
      <c r="O4" s="9">
        <v>5501.3</v>
      </c>
      <c r="P4" s="9">
        <v>5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5</v>
      </c>
      <c r="X4" s="14">
        <f t="shared" si="3"/>
        <v>256000000</v>
      </c>
      <c r="Y4" s="17"/>
      <c r="Z4" s="14">
        <f t="shared" si="4"/>
        <v>256000000</v>
      </c>
      <c r="AA4" s="18" t="s">
        <v>78</v>
      </c>
      <c r="AB4" s="13" t="s">
        <v>70</v>
      </c>
      <c r="AC4" s="19" t="s">
        <v>79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49">
        <v>3</v>
      </c>
      <c r="H5" s="161">
        <v>273661932701</v>
      </c>
      <c r="I5" s="149" t="s">
        <v>2060</v>
      </c>
      <c r="J5" s="9"/>
      <c r="K5" s="11" t="str">
        <f t="shared" ref="K5:K65" ca="1" si="7">IF(C5, TODAY(), "" )</f>
        <v/>
      </c>
      <c r="L5" s="159" t="s">
        <v>272</v>
      </c>
      <c r="M5" s="159" t="s">
        <v>273</v>
      </c>
      <c r="N5" s="159" t="s">
        <v>274</v>
      </c>
      <c r="O5" s="9">
        <v>5501.2</v>
      </c>
      <c r="P5" s="9">
        <v>12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750</v>
      </c>
      <c r="T5" s="14">
        <f>VLOOKUP(O5, '[3]لیست محصولات اردیبهشت ۱۴۰۳'!B:G,6,0)</f>
        <v>9900000</v>
      </c>
      <c r="U5" s="15"/>
      <c r="V5" s="16">
        <f t="shared" ref="V5:V65" si="8">IF(C5, P5, U5 )</f>
        <v>0</v>
      </c>
      <c r="W5" s="12">
        <f t="shared" ref="W5:W65" si="9">P5-V5</f>
        <v>12</v>
      </c>
      <c r="X5" s="14">
        <f t="shared" ref="X5:X65" si="10">P5*T5</f>
        <v>118800000</v>
      </c>
      <c r="Y5" s="17"/>
      <c r="Z5" s="14">
        <f t="shared" ref="Z5:Z65" si="11">X5-Y5</f>
        <v>118800000</v>
      </c>
      <c r="AA5" s="151" t="s">
        <v>1515</v>
      </c>
      <c r="AB5" s="153" t="s">
        <v>2059</v>
      </c>
      <c r="AC5" s="155" t="s">
        <v>276</v>
      </c>
      <c r="AD5" s="157"/>
      <c r="AE5" s="19"/>
      <c r="AF5" s="21"/>
      <c r="AG5" s="22" t="str">
        <f t="shared" si="5"/>
        <v>TRUE</v>
      </c>
      <c r="AH5" s="23" t="str">
        <f t="shared" si="6"/>
        <v>لاهیجان خیابان حشمت رو به رو ورزشگاه شهدا ما بین حشمت ۶ و ۸ کافه کیوباکس - میر پوریا سید حاتمی 09194153151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0"/>
      <c r="H6" s="181"/>
      <c r="I6" s="180"/>
      <c r="J6" s="9"/>
      <c r="K6" s="11" t="str">
        <f t="shared" ca="1" si="7"/>
        <v/>
      </c>
      <c r="L6" s="178"/>
      <c r="M6" s="178"/>
      <c r="N6" s="178"/>
      <c r="O6" s="9">
        <v>3326.1</v>
      </c>
      <c r="P6" s="9">
        <v>1</v>
      </c>
      <c r="Q6" s="13" t="str">
        <f>VLOOKUP(O6, '[3]لیست محصولات اردیبهشت ۱۴۰۳'!B:C,2,0)</f>
        <v>میاگروس | Milagros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3750000</v>
      </c>
      <c r="U6" s="15"/>
      <c r="V6" s="16">
        <f t="shared" si="8"/>
        <v>0</v>
      </c>
      <c r="W6" s="12">
        <f t="shared" si="9"/>
        <v>1</v>
      </c>
      <c r="X6" s="14">
        <f t="shared" si="10"/>
        <v>3750000</v>
      </c>
      <c r="Y6" s="17"/>
      <c r="Z6" s="14">
        <f t="shared" si="11"/>
        <v>3750000</v>
      </c>
      <c r="AA6" s="177"/>
      <c r="AB6" s="176"/>
      <c r="AC6" s="175"/>
      <c r="AD6" s="174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50"/>
      <c r="H7" s="162"/>
      <c r="I7" s="150"/>
      <c r="J7" s="9"/>
      <c r="K7" s="11" t="str">
        <f t="shared" ca="1" si="7"/>
        <v/>
      </c>
      <c r="L7" s="160"/>
      <c r="M7" s="160"/>
      <c r="N7" s="160"/>
      <c r="O7" s="9">
        <v>5511.22</v>
      </c>
      <c r="P7" s="9">
        <v>4</v>
      </c>
      <c r="Q7" s="69" t="str">
        <f>VLOOKUP(O7, '[3]لیست محصولات اردیبهشت ۱۴۰۳'!B:C,2,0)</f>
        <v>هامبلا(رست دمی) | Hambella( Filter Roast)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13350000</v>
      </c>
      <c r="U7" s="26"/>
      <c r="V7" s="16">
        <f t="shared" si="8"/>
        <v>0</v>
      </c>
      <c r="W7" s="12">
        <f t="shared" si="9"/>
        <v>4</v>
      </c>
      <c r="X7" s="14">
        <f t="shared" si="10"/>
        <v>53400000</v>
      </c>
      <c r="Y7" s="17"/>
      <c r="Z7" s="14">
        <f t="shared" si="11"/>
        <v>53400000</v>
      </c>
      <c r="AA7" s="152"/>
      <c r="AB7" s="154"/>
      <c r="AC7" s="156"/>
      <c r="AD7" s="158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4</v>
      </c>
      <c r="H8" s="10">
        <v>273662608768</v>
      </c>
      <c r="I8" s="9" t="s">
        <v>2060</v>
      </c>
      <c r="J8" s="9"/>
      <c r="K8" s="11" t="str">
        <f t="shared" ca="1" si="7"/>
        <v/>
      </c>
      <c r="L8" s="12" t="s">
        <v>1001</v>
      </c>
      <c r="M8" s="12" t="s">
        <v>2061</v>
      </c>
      <c r="N8" s="12"/>
      <c r="O8" s="9">
        <v>3325.1</v>
      </c>
      <c r="P8" s="9">
        <v>1</v>
      </c>
      <c r="Q8" s="13" t="str">
        <f>VLOOKUP(O8, '[3]لیست محصولات اردیبهشت ۱۴۰۳'!B:C,2,0)</f>
        <v>راتناگری | Ratnagiri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4250000</v>
      </c>
      <c r="U8" s="15"/>
      <c r="V8" s="16">
        <f t="shared" si="8"/>
        <v>0</v>
      </c>
      <c r="W8" s="12">
        <f t="shared" si="9"/>
        <v>1</v>
      </c>
      <c r="X8" s="14">
        <f t="shared" si="10"/>
        <v>4250000</v>
      </c>
      <c r="Y8" s="17"/>
      <c r="Z8" s="14">
        <f t="shared" si="11"/>
        <v>4250000</v>
      </c>
      <c r="AA8" s="18" t="s">
        <v>78</v>
      </c>
      <c r="AB8" s="13" t="s">
        <v>2062</v>
      </c>
      <c r="AC8" s="19" t="s">
        <v>2063</v>
      </c>
      <c r="AD8" s="20" t="s">
        <v>104</v>
      </c>
      <c r="AE8" s="19"/>
      <c r="AF8" s="21"/>
      <c r="AG8" s="22" t="str">
        <f t="shared" si="5"/>
        <v>TRUE</v>
      </c>
      <c r="AH8" s="23" t="str">
        <f t="shared" si="6"/>
        <v>تهران سعادت آباد تقاطع بلوار بهزاد و باغستان یکم پلاک ۲ طبقه ۴ شرکت دیوار  - سروش صادقیان 09180055910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5</v>
      </c>
      <c r="H9" s="10">
        <v>273665574747</v>
      </c>
      <c r="I9" s="25" t="s">
        <v>2060</v>
      </c>
      <c r="J9" s="9"/>
      <c r="K9" s="11" t="str">
        <f t="shared" ca="1" si="7"/>
        <v/>
      </c>
      <c r="L9" s="27" t="s">
        <v>99</v>
      </c>
      <c r="M9" s="12" t="s">
        <v>2064</v>
      </c>
      <c r="N9" s="12" t="s">
        <v>2065</v>
      </c>
      <c r="O9" s="9">
        <v>5501.2</v>
      </c>
      <c r="P9" s="9">
        <v>1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9900000</v>
      </c>
      <c r="U9" s="15"/>
      <c r="V9" s="16">
        <f t="shared" si="8"/>
        <v>0</v>
      </c>
      <c r="W9" s="12">
        <f t="shared" si="9"/>
        <v>1</v>
      </c>
      <c r="X9" s="14">
        <f t="shared" si="10"/>
        <v>9900000</v>
      </c>
      <c r="Y9" s="17"/>
      <c r="Z9" s="14">
        <f t="shared" si="11"/>
        <v>9900000</v>
      </c>
      <c r="AA9" s="18" t="s">
        <v>1686</v>
      </c>
      <c r="AB9" s="13" t="s">
        <v>2066</v>
      </c>
      <c r="AC9" s="19" t="s">
        <v>2067</v>
      </c>
      <c r="AD9" s="20"/>
      <c r="AE9" s="19"/>
      <c r="AF9" s="21"/>
      <c r="AG9" s="22" t="str">
        <f t="shared" si="5"/>
        <v>TRUE</v>
      </c>
      <c r="AH9" s="23" t="str">
        <f t="shared" si="6"/>
        <v>کرج رجایی شهر بلوار موذن روبروی بانک ملی دانشگاه آزاد ساختمان البرز طبقه زیرین شهرکتاب البرز کافه مُستطاب - مهدی رهبری 09106009059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273665980091</v>
      </c>
      <c r="I10" s="25" t="s">
        <v>2060</v>
      </c>
      <c r="J10" s="9"/>
      <c r="K10" s="11" t="str">
        <f t="shared" ca="1" si="7"/>
        <v/>
      </c>
      <c r="L10" s="27" t="s">
        <v>1439</v>
      </c>
      <c r="M10" s="27" t="s">
        <v>2068</v>
      </c>
      <c r="N10" s="12"/>
      <c r="O10" s="9">
        <v>5522.2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12450000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12450000</v>
      </c>
      <c r="Y10" s="17"/>
      <c r="Z10" s="14">
        <f t="shared" si="11"/>
        <v>12450000</v>
      </c>
      <c r="AA10" s="18" t="s">
        <v>2069</v>
      </c>
      <c r="AB10" s="13" t="s">
        <v>2070</v>
      </c>
      <c r="AC10" s="19" t="s">
        <v>2071</v>
      </c>
      <c r="AD10" s="20"/>
      <c r="AE10" s="19"/>
      <c r="AF10" s="21"/>
      <c r="AG10" s="22" t="str">
        <f t="shared" si="5"/>
        <v>TRUE</v>
      </c>
      <c r="AH10" s="23" t="str">
        <f t="shared" si="6"/>
        <v>دلیجان خیابان بهشتی شمالی کوچه سلامت پلاک ۷  - پیمان عبداله پور 09128841171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7</v>
      </c>
      <c r="H11" s="10">
        <v>273667386117</v>
      </c>
      <c r="I11" s="9" t="s">
        <v>2060</v>
      </c>
      <c r="J11" s="9"/>
      <c r="K11" s="11" t="str">
        <f t="shared" ca="1" si="7"/>
        <v/>
      </c>
      <c r="L11" s="12" t="s">
        <v>397</v>
      </c>
      <c r="M11" s="12" t="s">
        <v>398</v>
      </c>
      <c r="N11" s="12"/>
      <c r="O11" s="9">
        <v>5511.11</v>
      </c>
      <c r="P11" s="9">
        <v>1</v>
      </c>
      <c r="Q11" s="69" t="str">
        <f>VLOOKUP(O11, '[3]لیست محصولات اردیبهشت ۱۴۰۳'!B:C,2,0)</f>
        <v>هامبلا(رست دمی) | Hambella( Filter Roast)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2800000</v>
      </c>
      <c r="Y11" s="17"/>
      <c r="Z11" s="14">
        <f t="shared" si="11"/>
        <v>2800000</v>
      </c>
      <c r="AA11" s="18" t="s">
        <v>2072</v>
      </c>
      <c r="AB11" s="13" t="s">
        <v>2073</v>
      </c>
      <c r="AC11" s="19" t="s">
        <v>401</v>
      </c>
      <c r="AD11" s="20"/>
      <c r="AE11" s="19"/>
      <c r="AF11" s="21"/>
      <c r="AG11" s="22" t="str">
        <f t="shared" si="5"/>
        <v>TRUE</v>
      </c>
      <c r="AH11" s="23" t="str">
        <f t="shared" si="6"/>
        <v>اهواز گلستان خ فرهنگ ۲ ساختمان ترنج ۷ واحد ۴  - حامد عرفانی نژاد 09167399644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8</v>
      </c>
      <c r="H12" s="10">
        <v>273667892984</v>
      </c>
      <c r="I12" s="9" t="s">
        <v>2060</v>
      </c>
      <c r="J12" s="9"/>
      <c r="K12" s="11" t="str">
        <f t="shared" ca="1" si="7"/>
        <v/>
      </c>
      <c r="L12" s="12" t="s">
        <v>331</v>
      </c>
      <c r="M12" s="12" t="s">
        <v>2074</v>
      </c>
      <c r="N12" s="12" t="s">
        <v>2075</v>
      </c>
      <c r="O12" s="9">
        <v>5511.22</v>
      </c>
      <c r="P12" s="9">
        <v>1</v>
      </c>
      <c r="Q12" s="69" t="str">
        <f>VLOOKUP(O12, '[3]لیست محصولات اردیبهشت ۱۴۰۳'!B:C,2,0)</f>
        <v>هامبلا(رست دمی) | Hambella( Filter Roast)</v>
      </c>
      <c r="R12" s="9"/>
      <c r="S12" s="12">
        <f>VLOOKUP(O12, '[3]لیست محصولات اردیبهشت ۱۴۰۳'!B:F,5,0)</f>
        <v>750</v>
      </c>
      <c r="T12" s="14">
        <f>VLOOKUP(O12, '[3]لیست محصولات اردیبهشت ۱۴۰۳'!B:G,6,0)</f>
        <v>13350000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13350000</v>
      </c>
      <c r="Y12" s="17"/>
      <c r="Z12" s="14">
        <f t="shared" si="11"/>
        <v>13350000</v>
      </c>
      <c r="AA12" s="18" t="s">
        <v>1826</v>
      </c>
      <c r="AB12" s="13" t="s">
        <v>2076</v>
      </c>
      <c r="AC12" s="19" t="s">
        <v>2077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بلوار میرزای شیرازی شرقی روبه روی کوچه هشت باغ ارمغان قسمت کافه کافه ارمغان - محمد نجفی 09928796024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9</v>
      </c>
      <c r="H13" s="10">
        <v>273668326541</v>
      </c>
      <c r="I13" s="9" t="s">
        <v>2060</v>
      </c>
      <c r="J13" s="9"/>
      <c r="K13" s="11" t="str">
        <f t="shared" ca="1" si="7"/>
        <v/>
      </c>
      <c r="L13" s="12" t="s">
        <v>187</v>
      </c>
      <c r="M13" s="12" t="s">
        <v>2078</v>
      </c>
      <c r="N13" s="12" t="s">
        <v>2079</v>
      </c>
      <c r="O13" s="9">
        <v>5501.2</v>
      </c>
      <c r="P13" s="9">
        <v>2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9900000</v>
      </c>
      <c r="U13" s="26"/>
      <c r="V13" s="16">
        <f t="shared" si="8"/>
        <v>0</v>
      </c>
      <c r="W13" s="12">
        <f t="shared" si="9"/>
        <v>2</v>
      </c>
      <c r="X13" s="14">
        <f t="shared" si="10"/>
        <v>19800000</v>
      </c>
      <c r="Y13" s="17"/>
      <c r="Z13" s="14">
        <f t="shared" si="11"/>
        <v>19800000</v>
      </c>
      <c r="AA13" s="18" t="s">
        <v>305</v>
      </c>
      <c r="AB13" s="13" t="s">
        <v>2080</v>
      </c>
      <c r="AC13" s="19" t="s">
        <v>2081</v>
      </c>
      <c r="AD13" s="20"/>
      <c r="AE13" s="19"/>
      <c r="AF13" s="21"/>
      <c r="AG13" s="22" t="str">
        <f t="shared" si="5"/>
        <v>TRUE</v>
      </c>
      <c r="AH13" s="23" t="str">
        <f t="shared" si="6"/>
        <v>بوشهر خیابان مطهری،عرفان ۲۳،روبروی فرعی ۱ کافه توکیو - علی صلح دوست 09176434258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9">
        <v>10</v>
      </c>
      <c r="H14" s="161">
        <v>273669381650</v>
      </c>
      <c r="I14" s="149" t="s">
        <v>2060</v>
      </c>
      <c r="J14" s="9"/>
      <c r="K14" s="11" t="str">
        <f t="shared" ca="1" si="7"/>
        <v/>
      </c>
      <c r="L14" s="159" t="s">
        <v>139</v>
      </c>
      <c r="M14" s="159" t="s">
        <v>1232</v>
      </c>
      <c r="N14" s="159"/>
      <c r="O14" s="9">
        <v>5501.1</v>
      </c>
      <c r="P14" s="9">
        <v>1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2100000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2100000</v>
      </c>
      <c r="Y14" s="17"/>
      <c r="Z14" s="14">
        <f t="shared" si="11"/>
        <v>2100000</v>
      </c>
      <c r="AA14" s="151" t="s">
        <v>1826</v>
      </c>
      <c r="AB14" s="153" t="s">
        <v>2082</v>
      </c>
      <c r="AC14" s="155" t="s">
        <v>1234</v>
      </c>
      <c r="AD14" s="157"/>
      <c r="AE14" s="19"/>
      <c r="AF14" s="21"/>
      <c r="AG14" s="22" t="str">
        <f t="shared" si="5"/>
        <v>TRUE</v>
      </c>
      <c r="AH14" s="23" t="str">
        <f t="shared" si="6"/>
        <v>شیراز خیابان ارم ، کوچه ۱۷ ، فرعی ۱۷/۴ پلاک ۴۰ زنگ ۱  - محمدرضا بامد 09173209290</v>
      </c>
    </row>
    <row r="15" spans="1:34" ht="22.35" customHeight="1">
      <c r="A15" s="7"/>
      <c r="B15" s="7"/>
      <c r="C15" s="7"/>
      <c r="D15" s="7"/>
      <c r="E15" s="7"/>
      <c r="F15" s="8"/>
      <c r="G15" s="150"/>
      <c r="H15" s="162"/>
      <c r="I15" s="150"/>
      <c r="J15" s="9"/>
      <c r="K15" s="11" t="str">
        <f t="shared" ca="1" si="7"/>
        <v/>
      </c>
      <c r="L15" s="160"/>
      <c r="M15" s="160"/>
      <c r="N15" s="160"/>
      <c r="O15" s="9">
        <v>5522.1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2600000</v>
      </c>
      <c r="U15" s="15"/>
      <c r="V15" s="16">
        <f t="shared" si="8"/>
        <v>0</v>
      </c>
      <c r="W15" s="12">
        <f t="shared" si="9"/>
        <v>1</v>
      </c>
      <c r="X15" s="14">
        <f t="shared" si="10"/>
        <v>2600000</v>
      </c>
      <c r="Y15" s="17"/>
      <c r="Z15" s="14">
        <f t="shared" si="11"/>
        <v>2600000</v>
      </c>
      <c r="AA15" s="152"/>
      <c r="AB15" s="154"/>
      <c r="AC15" s="156"/>
      <c r="AD15" s="15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53733178001</v>
      </c>
      <c r="I16" s="9" t="s">
        <v>2060</v>
      </c>
      <c r="J16" s="9"/>
      <c r="K16" s="11" t="str">
        <f t="shared" ca="1" si="7"/>
        <v/>
      </c>
      <c r="L16" s="12" t="s">
        <v>2083</v>
      </c>
      <c r="M16" s="12" t="s">
        <v>713</v>
      </c>
      <c r="N16" s="12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8"/>
        <v>0</v>
      </c>
      <c r="W16" s="12">
        <f t="shared" si="9"/>
        <v>1</v>
      </c>
      <c r="X16" s="14">
        <f t="shared" si="10"/>
        <v>3750000</v>
      </c>
      <c r="Y16" s="17"/>
      <c r="Z16" s="14">
        <f t="shared" si="11"/>
        <v>3750000</v>
      </c>
      <c r="AA16" s="18" t="s">
        <v>1558</v>
      </c>
      <c r="AB16" s="13" t="s">
        <v>2084</v>
      </c>
      <c r="AC16" s="19" t="s">
        <v>715</v>
      </c>
      <c r="AD16" s="20"/>
      <c r="AE16" s="19"/>
      <c r="AF16" s="21"/>
      <c r="AG16" s="22" t="str">
        <f t="shared" si="5"/>
        <v>TRUE</v>
      </c>
      <c r="AH16" s="23" t="str">
        <f t="shared" si="6"/>
        <v>بندرانزلی خیابان تهران،کوچه شیرازی،ساختمان مبین،طبقه دوم،واحد دوم  - امیرمحمد خوش ودود 09118367783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273701637642</v>
      </c>
      <c r="I17" s="9" t="s">
        <v>2060</v>
      </c>
      <c r="J17" s="9"/>
      <c r="K17" s="11" t="str">
        <f t="shared" ca="1" si="7"/>
        <v/>
      </c>
      <c r="L17" s="12" t="s">
        <v>583</v>
      </c>
      <c r="M17" s="12" t="s">
        <v>584</v>
      </c>
      <c r="N17" s="12" t="s">
        <v>585</v>
      </c>
      <c r="O17" s="9">
        <v>5501.3</v>
      </c>
      <c r="P17" s="9">
        <v>1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4000</v>
      </c>
      <c r="T17" s="14">
        <f>VLOOKUP(O17, '[3]لیست محصولات اردیبهشت ۱۴۰۳'!B:G,6,0)</f>
        <v>51200000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51200000</v>
      </c>
      <c r="Y17" s="17"/>
      <c r="Z17" s="14">
        <f t="shared" si="11"/>
        <v>51200000</v>
      </c>
      <c r="AA17" s="18" t="s">
        <v>249</v>
      </c>
      <c r="AB17" s="13" t="s">
        <v>586</v>
      </c>
      <c r="AC17" s="19" t="s">
        <v>587</v>
      </c>
      <c r="AD17" s="20"/>
      <c r="AE17" s="19"/>
      <c r="AF17" s="21"/>
      <c r="AG17" s="22" t="str">
        <f t="shared" si="5"/>
        <v>TRUE</v>
      </c>
      <c r="AH17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18" spans="1:34" ht="22.35" customHeight="1">
      <c r="A18" s="7"/>
      <c r="B18" s="7"/>
      <c r="C18" s="7"/>
      <c r="D18" s="7"/>
      <c r="E18" s="7"/>
      <c r="F18" s="8"/>
      <c r="G18" s="149">
        <v>13</v>
      </c>
      <c r="H18" s="161">
        <v>53739199401</v>
      </c>
      <c r="I18" s="149" t="s">
        <v>2060</v>
      </c>
      <c r="J18" s="9"/>
      <c r="K18" s="11" t="str">
        <f t="shared" ca="1" si="7"/>
        <v/>
      </c>
      <c r="L18" s="159" t="s">
        <v>2085</v>
      </c>
      <c r="M18" s="159" t="s">
        <v>2086</v>
      </c>
      <c r="N18" s="159" t="s">
        <v>2087</v>
      </c>
      <c r="O18" s="9">
        <v>3326.1</v>
      </c>
      <c r="P18" s="9">
        <v>1</v>
      </c>
      <c r="Q18" s="13" t="str">
        <f>VLOOKUP(O18, '[3]لیست محصولات اردیبهشت ۱۴۰۳'!B:C,2,0)</f>
        <v>میاگروس | Milagros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3750000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3750000</v>
      </c>
      <c r="Y18" s="17"/>
      <c r="Z18" s="14">
        <f t="shared" si="11"/>
        <v>3750000</v>
      </c>
      <c r="AA18" s="151" t="s">
        <v>967</v>
      </c>
      <c r="AB18" s="153" t="s">
        <v>2088</v>
      </c>
      <c r="AC18" s="155" t="s">
        <v>2089</v>
      </c>
      <c r="AD18" s="157"/>
      <c r="AE18" s="182" t="s">
        <v>2090</v>
      </c>
      <c r="AF18" s="21"/>
      <c r="AG18" s="22" t="str">
        <f t="shared" si="5"/>
        <v>TRUE</v>
      </c>
      <c r="AH18" s="23" t="str">
        <f t="shared" si="6"/>
        <v>نوشهر خیابان شهید کریمی منتهی به میدان آزادی( خیابان مسجد جامع) کافه قنادی داریوش - موریم پژومان 09339697256</v>
      </c>
    </row>
    <row r="19" spans="1:34" ht="22.35" customHeight="1">
      <c r="A19" s="7"/>
      <c r="B19" s="7"/>
      <c r="C19" s="7"/>
      <c r="D19" s="7"/>
      <c r="E19" s="7"/>
      <c r="F19" s="8"/>
      <c r="G19" s="180"/>
      <c r="H19" s="181"/>
      <c r="I19" s="180"/>
      <c r="J19" s="9"/>
      <c r="K19" s="11" t="str">
        <f t="shared" ca="1" si="7"/>
        <v/>
      </c>
      <c r="L19" s="178"/>
      <c r="M19" s="178"/>
      <c r="N19" s="178"/>
      <c r="O19" s="9">
        <v>5501.1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2100000</v>
      </c>
      <c r="U19" s="15"/>
      <c r="V19" s="16">
        <f t="shared" si="8"/>
        <v>0</v>
      </c>
      <c r="W19" s="12">
        <f t="shared" si="9"/>
        <v>1</v>
      </c>
      <c r="X19" s="14">
        <f t="shared" si="10"/>
        <v>2100000</v>
      </c>
      <c r="Y19" s="17"/>
      <c r="Z19" s="14">
        <f t="shared" si="11"/>
        <v>2100000</v>
      </c>
      <c r="AA19" s="177"/>
      <c r="AB19" s="176"/>
      <c r="AC19" s="175"/>
      <c r="AD19" s="174"/>
      <c r="AE19" s="2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50"/>
      <c r="H20" s="162"/>
      <c r="I20" s="150"/>
      <c r="J20" s="9"/>
      <c r="K20" s="11" t="str">
        <f t="shared" ca="1" si="7"/>
        <v/>
      </c>
      <c r="L20" s="160"/>
      <c r="M20" s="160"/>
      <c r="N20" s="160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2600000</v>
      </c>
      <c r="U20" s="15"/>
      <c r="V20" s="16">
        <f t="shared" si="8"/>
        <v>0</v>
      </c>
      <c r="W20" s="12">
        <f t="shared" si="9"/>
        <v>1</v>
      </c>
      <c r="X20" s="14">
        <f t="shared" si="10"/>
        <v>2600000</v>
      </c>
      <c r="Y20" s="17"/>
      <c r="Z20" s="14">
        <f t="shared" si="11"/>
        <v>2600000</v>
      </c>
      <c r="AA20" s="152"/>
      <c r="AB20" s="154"/>
      <c r="AC20" s="156"/>
      <c r="AD20" s="158"/>
      <c r="AE20" s="183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14</v>
      </c>
      <c r="H21" s="10">
        <v>53742283801</v>
      </c>
      <c r="I21" s="9" t="s">
        <v>2060</v>
      </c>
      <c r="J21" s="9"/>
      <c r="K21" s="11" t="str">
        <f t="shared" ca="1" si="7"/>
        <v/>
      </c>
      <c r="L21" s="12" t="s">
        <v>354</v>
      </c>
      <c r="M21" s="12" t="s">
        <v>2091</v>
      </c>
      <c r="N21" s="12" t="s">
        <v>785</v>
      </c>
      <c r="O21" s="9">
        <v>3326.2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18150000</v>
      </c>
      <c r="U21" s="15"/>
      <c r="V21" s="16">
        <f t="shared" si="8"/>
        <v>0</v>
      </c>
      <c r="W21" s="12">
        <f t="shared" si="9"/>
        <v>1</v>
      </c>
      <c r="X21" s="14">
        <f t="shared" si="10"/>
        <v>18150000</v>
      </c>
      <c r="Y21" s="17"/>
      <c r="Z21" s="14">
        <f t="shared" si="11"/>
        <v>18150000</v>
      </c>
      <c r="AA21" s="18" t="s">
        <v>78</v>
      </c>
      <c r="AB21" s="13" t="s">
        <v>786</v>
      </c>
      <c r="AC21" s="19" t="s">
        <v>787</v>
      </c>
      <c r="AD21" s="20" t="s">
        <v>104</v>
      </c>
      <c r="AE21" s="19"/>
      <c r="AF21" s="21"/>
      <c r="AG21" s="22" t="str">
        <f t="shared" si="5"/>
        <v>TRUE</v>
      </c>
      <c r="AH21" s="23" t="str">
        <f t="shared" si="6"/>
        <v>تهران خیابان فلسطین جنوبی خیابان بزرگمهر کوچه برادران مظفر شمالی کافه حیات هزار افسان - احسان میرب زاده 09122969326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15</v>
      </c>
      <c r="H22" s="10">
        <v>53742372501</v>
      </c>
      <c r="I22" s="9" t="s">
        <v>2060</v>
      </c>
      <c r="J22" s="9"/>
      <c r="K22" s="11" t="str">
        <f t="shared" ca="1" si="7"/>
        <v/>
      </c>
      <c r="L22" s="12" t="s">
        <v>139</v>
      </c>
      <c r="M22" s="12" t="s">
        <v>212</v>
      </c>
      <c r="N22" s="12" t="s">
        <v>213</v>
      </c>
      <c r="O22" s="9">
        <v>5501.3</v>
      </c>
      <c r="P22" s="9">
        <v>2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8"/>
        <v>0</v>
      </c>
      <c r="W22" s="12">
        <f t="shared" si="9"/>
        <v>2</v>
      </c>
      <c r="X22" s="14">
        <f t="shared" si="10"/>
        <v>102400000</v>
      </c>
      <c r="Y22" s="17"/>
      <c r="Z22" s="14">
        <f t="shared" si="11"/>
        <v>102400000</v>
      </c>
      <c r="AA22" s="18" t="s">
        <v>1530</v>
      </c>
      <c r="AB22" s="13" t="s">
        <v>1589</v>
      </c>
      <c r="AC22" s="19" t="s">
        <v>216</v>
      </c>
      <c r="AD22" s="20"/>
      <c r="AE22" s="19"/>
      <c r="AF22" s="21"/>
      <c r="AG22" s="22" t="str">
        <f t="shared" si="5"/>
        <v>TRUE</v>
      </c>
      <c r="AH22" s="23" t="str">
        <f t="shared" si="6"/>
        <v>ساری میدان امام بلوار آزادی خیابان بعثت بین بعثت ۲ و ۴ کافه قهومون - محمدرضا غلامی شه بندی 09376143341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6">
        <v>16</v>
      </c>
      <c r="H23" s="67" t="s">
        <v>321</v>
      </c>
      <c r="I23" s="66" t="s">
        <v>2092</v>
      </c>
      <c r="J23" s="9"/>
      <c r="K23" s="11" t="str">
        <f t="shared" ca="1" si="7"/>
        <v/>
      </c>
      <c r="L23" s="12" t="s">
        <v>2093</v>
      </c>
      <c r="M23" s="12" t="s">
        <v>2094</v>
      </c>
      <c r="N23" s="12" t="s">
        <v>2095</v>
      </c>
      <c r="O23" s="9">
        <v>5511.3</v>
      </c>
      <c r="P23" s="9">
        <v>2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69600000</v>
      </c>
      <c r="U23" s="15"/>
      <c r="V23" s="16">
        <f t="shared" si="8"/>
        <v>0</v>
      </c>
      <c r="W23" s="12">
        <f t="shared" si="9"/>
        <v>2</v>
      </c>
      <c r="X23" s="14">
        <f t="shared" si="10"/>
        <v>139200000</v>
      </c>
      <c r="Y23" s="17"/>
      <c r="Z23" s="14">
        <f t="shared" si="11"/>
        <v>139200000</v>
      </c>
      <c r="AA23" s="18" t="s">
        <v>78</v>
      </c>
      <c r="AB23" s="13" t="s">
        <v>70</v>
      </c>
      <c r="AC23" s="19" t="s">
        <v>2096</v>
      </c>
      <c r="AD23" s="20"/>
      <c r="AE23" s="19"/>
      <c r="AF23" s="21"/>
      <c r="AG23" s="22" t="str">
        <f t="shared" si="5"/>
        <v>TRUE</v>
      </c>
      <c r="AH23" s="23" t="str">
        <f t="shared" si="6"/>
        <v>تهران - کیا کافی گستر - نیایش روزبان 09940749771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17</v>
      </c>
      <c r="H24" s="10">
        <v>273716056617</v>
      </c>
      <c r="I24" s="9" t="s">
        <v>2092</v>
      </c>
      <c r="J24" s="9"/>
      <c r="K24" s="11" t="str">
        <f t="shared" ca="1" si="7"/>
        <v/>
      </c>
      <c r="L24" s="12" t="s">
        <v>99</v>
      </c>
      <c r="M24" s="12" t="s">
        <v>2097</v>
      </c>
      <c r="N24" s="12"/>
      <c r="O24" s="9">
        <v>3325.1</v>
      </c>
      <c r="P24" s="9">
        <v>1</v>
      </c>
      <c r="Q24" s="13" t="str">
        <f>VLOOKUP(O24, '[3]لیست محصولات اردیبهشت ۱۴۰۳'!B:C,2,0)</f>
        <v>راتناگری | Ratnagiri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4250000</v>
      </c>
      <c r="U24" s="15"/>
      <c r="V24" s="16">
        <f t="shared" si="8"/>
        <v>0</v>
      </c>
      <c r="W24" s="12">
        <f t="shared" si="9"/>
        <v>1</v>
      </c>
      <c r="X24" s="14">
        <f t="shared" si="10"/>
        <v>4250000</v>
      </c>
      <c r="Y24" s="17"/>
      <c r="Z24" s="14">
        <f t="shared" si="11"/>
        <v>4250000</v>
      </c>
      <c r="AA24" s="18" t="s">
        <v>78</v>
      </c>
      <c r="AB24" s="13" t="s">
        <v>2098</v>
      </c>
      <c r="AC24" s="19" t="s">
        <v>2099</v>
      </c>
      <c r="AD24" s="20" t="s">
        <v>104</v>
      </c>
      <c r="AE24" s="19"/>
      <c r="AF24" s="21"/>
      <c r="AG24" s="22" t="str">
        <f t="shared" si="5"/>
        <v>TRUE</v>
      </c>
      <c r="AH24" s="23" t="str">
        <f t="shared" si="6"/>
        <v>تهران شهرک اکباتان، فاز ۲، بلوک ۸، ورودی ۳، طبقه اول، واحد ۲۷۹  - مهدی کیوانی 09351456269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49">
        <v>18</v>
      </c>
      <c r="H25" s="161">
        <v>273722588353</v>
      </c>
      <c r="I25" s="149" t="s">
        <v>2092</v>
      </c>
      <c r="J25" s="9"/>
      <c r="K25" s="11" t="str">
        <f t="shared" ca="1" si="7"/>
        <v/>
      </c>
      <c r="L25" s="159" t="s">
        <v>559</v>
      </c>
      <c r="M25" s="159" t="s">
        <v>2100</v>
      </c>
      <c r="N25" s="159"/>
      <c r="O25" s="9">
        <v>5522.1</v>
      </c>
      <c r="P25" s="9">
        <v>1</v>
      </c>
      <c r="Q25" s="13" t="str">
        <f>VLOOKUP(O25, '[3]لیست محصولات اردیبهشت ۱۴۰۳'!B:C,2,0)</f>
        <v>تامارا | Tamara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2600000</v>
      </c>
      <c r="U25" s="15"/>
      <c r="V25" s="16">
        <f t="shared" si="8"/>
        <v>0</v>
      </c>
      <c r="W25" s="12">
        <f t="shared" si="9"/>
        <v>1</v>
      </c>
      <c r="X25" s="14">
        <f t="shared" si="10"/>
        <v>2600000</v>
      </c>
      <c r="Y25" s="17"/>
      <c r="Z25" s="14">
        <f t="shared" si="11"/>
        <v>2600000</v>
      </c>
      <c r="AA25" s="151" t="s">
        <v>78</v>
      </c>
      <c r="AB25" s="153" t="s">
        <v>2101</v>
      </c>
      <c r="AC25" s="155" t="s">
        <v>2102</v>
      </c>
      <c r="AD25" s="157" t="s">
        <v>104</v>
      </c>
      <c r="AE25" s="19"/>
      <c r="AF25" s="21"/>
      <c r="AG25" s="22" t="str">
        <f t="shared" si="5"/>
        <v>TRUE</v>
      </c>
      <c r="AH25" s="23" t="str">
        <f t="shared" si="6"/>
        <v>تهران میدان ونک خیابان ولیعصر خیابان دامن افشار پلاک 55  - پریسا هدایتی 09128369791</v>
      </c>
    </row>
    <row r="26" spans="1:34" ht="22.35" customHeight="1">
      <c r="A26" s="7"/>
      <c r="B26" s="7"/>
      <c r="C26" s="7"/>
      <c r="D26" s="7"/>
      <c r="E26" s="7"/>
      <c r="F26" s="8"/>
      <c r="G26" s="150"/>
      <c r="H26" s="162"/>
      <c r="I26" s="150"/>
      <c r="J26" s="9"/>
      <c r="K26" s="11" t="str">
        <f t="shared" ca="1" si="7"/>
        <v/>
      </c>
      <c r="L26" s="160"/>
      <c r="M26" s="160"/>
      <c r="N26" s="160"/>
      <c r="O26" s="9">
        <v>5511.11</v>
      </c>
      <c r="P26" s="9">
        <v>1</v>
      </c>
      <c r="Q26" s="69" t="str">
        <f>VLOOKUP(O26, '[3]لیست محصولات اردیبهشت ۱۴۰۳'!B:C,2,0)</f>
        <v>هامبلا(رست دمی) | Hambella( Filter Roast)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2800000</v>
      </c>
      <c r="U26" s="15"/>
      <c r="V26" s="16">
        <f t="shared" si="8"/>
        <v>0</v>
      </c>
      <c r="W26" s="12">
        <f t="shared" si="9"/>
        <v>1</v>
      </c>
      <c r="X26" s="14">
        <f t="shared" si="10"/>
        <v>2800000</v>
      </c>
      <c r="Y26" s="17"/>
      <c r="Z26" s="14">
        <f t="shared" si="11"/>
        <v>2800000</v>
      </c>
      <c r="AA26" s="152"/>
      <c r="AB26" s="154"/>
      <c r="AC26" s="156"/>
      <c r="AD26" s="15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9">
        <v>19</v>
      </c>
      <c r="H27" s="161">
        <v>273728277091</v>
      </c>
      <c r="I27" s="149" t="s">
        <v>2092</v>
      </c>
      <c r="J27" s="9"/>
      <c r="K27" s="11" t="str">
        <f t="shared" ca="1" si="7"/>
        <v/>
      </c>
      <c r="L27" s="159" t="s">
        <v>1119</v>
      </c>
      <c r="M27" s="159" t="s">
        <v>1120</v>
      </c>
      <c r="N27" s="159" t="s">
        <v>1121</v>
      </c>
      <c r="O27" s="9">
        <v>5511.22</v>
      </c>
      <c r="P27" s="9">
        <v>1</v>
      </c>
      <c r="Q27" s="69" t="str">
        <f>VLOOKUP(O27, '[3]لیست محصولات اردیبهشت ۱۴۰۳'!B:C,2,0)</f>
        <v>هامبلا(رست دمی) | Hambella( Filter Roast)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13350000</v>
      </c>
      <c r="U27" s="15"/>
      <c r="V27" s="16">
        <f t="shared" si="8"/>
        <v>0</v>
      </c>
      <c r="W27" s="12">
        <f t="shared" si="9"/>
        <v>1</v>
      </c>
      <c r="X27" s="14">
        <f t="shared" si="10"/>
        <v>13350000</v>
      </c>
      <c r="Y27" s="17"/>
      <c r="Z27" s="14">
        <f t="shared" si="11"/>
        <v>13350000</v>
      </c>
      <c r="AA27" s="151" t="s">
        <v>249</v>
      </c>
      <c r="AB27" s="153" t="s">
        <v>1122</v>
      </c>
      <c r="AC27" s="155" t="s">
        <v>1123</v>
      </c>
      <c r="AD27" s="157"/>
      <c r="AE27" s="19"/>
      <c r="AF27" s="21"/>
      <c r="AG27" s="22" t="str">
        <f t="shared" si="5"/>
        <v>TRUE</v>
      </c>
      <c r="AH27" s="23" t="str">
        <f t="shared" si="6"/>
        <v>اصفهان شهرضا - خیابان ولی عصر شرقی روبروی داروخانه کافه سل - محمد امین شاه علی 09390331705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50"/>
      <c r="H28" s="162"/>
      <c r="I28" s="150"/>
      <c r="J28" s="9"/>
      <c r="K28" s="11" t="str">
        <f t="shared" ca="1" si="7"/>
        <v/>
      </c>
      <c r="L28" s="160"/>
      <c r="M28" s="160"/>
      <c r="N28" s="160"/>
      <c r="O28" s="9">
        <v>3325.1</v>
      </c>
      <c r="P28" s="9">
        <v>1</v>
      </c>
      <c r="Q28" s="13" t="str">
        <f>VLOOKUP(O28, '[3]لیست محصولات اردیبهشت ۱۴۰۳'!B:C,2,0)</f>
        <v>راتناگری | Ratnagiri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4250000</v>
      </c>
      <c r="U28" s="15"/>
      <c r="V28" s="16">
        <f t="shared" si="8"/>
        <v>0</v>
      </c>
      <c r="W28" s="12">
        <f t="shared" si="9"/>
        <v>1</v>
      </c>
      <c r="X28" s="14">
        <f t="shared" si="10"/>
        <v>4250000</v>
      </c>
      <c r="Y28" s="17"/>
      <c r="Z28" s="14">
        <f t="shared" si="11"/>
        <v>4250000</v>
      </c>
      <c r="AA28" s="152"/>
      <c r="AB28" s="154"/>
      <c r="AC28" s="156"/>
      <c r="AD28" s="15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49">
        <v>20</v>
      </c>
      <c r="H29" s="161">
        <v>273733255051</v>
      </c>
      <c r="I29" s="149" t="s">
        <v>2092</v>
      </c>
      <c r="J29" s="9"/>
      <c r="K29" s="11" t="str">
        <f t="shared" ca="1" si="7"/>
        <v/>
      </c>
      <c r="L29" s="159" t="s">
        <v>2103</v>
      </c>
      <c r="M29" s="159" t="s">
        <v>2104</v>
      </c>
      <c r="N29" s="159"/>
      <c r="O29" s="9">
        <v>3326.1</v>
      </c>
      <c r="P29" s="9">
        <v>1</v>
      </c>
      <c r="Q29" s="13" t="str">
        <f>VLOOKUP(O29, '[3]لیست محصولات اردیبهشت ۱۴۰۳'!B:C,2,0)</f>
        <v>میاگروس | Milagros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3750000</v>
      </c>
      <c r="U29" s="15"/>
      <c r="V29" s="16">
        <f t="shared" si="8"/>
        <v>0</v>
      </c>
      <c r="W29" s="12">
        <f t="shared" si="9"/>
        <v>1</v>
      </c>
      <c r="X29" s="14">
        <f t="shared" si="10"/>
        <v>3750000</v>
      </c>
      <c r="Y29" s="17"/>
      <c r="Z29" s="14">
        <f t="shared" si="11"/>
        <v>3750000</v>
      </c>
      <c r="AA29" s="151" t="s">
        <v>78</v>
      </c>
      <c r="AB29" s="153" t="s">
        <v>2105</v>
      </c>
      <c r="AC29" s="155" t="s">
        <v>2106</v>
      </c>
      <c r="AD29" s="157" t="s">
        <v>104</v>
      </c>
      <c r="AE29" s="19"/>
      <c r="AF29" s="21"/>
      <c r="AG29" s="22" t="str">
        <f t="shared" si="5"/>
        <v>TRUE</v>
      </c>
      <c r="AH29" s="23" t="str">
        <f t="shared" si="6"/>
        <v>تهران بلوار دادمان خیابان گلستان خیابان گستان دوم(غروی) پلاک ۹ زنگ ۲  - آرمان دیوسالار 09370268161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0"/>
      <c r="H30" s="162"/>
      <c r="I30" s="150"/>
      <c r="J30" s="9"/>
      <c r="K30" s="11" t="str">
        <f t="shared" ca="1" si="7"/>
        <v/>
      </c>
      <c r="L30" s="160"/>
      <c r="M30" s="160"/>
      <c r="N30" s="160"/>
      <c r="O30" s="9">
        <v>5501.1</v>
      </c>
      <c r="P30" s="9">
        <v>1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2100000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2100000</v>
      </c>
      <c r="Y30" s="17"/>
      <c r="Z30" s="14">
        <f t="shared" si="11"/>
        <v>2100000</v>
      </c>
      <c r="AA30" s="152"/>
      <c r="AB30" s="154"/>
      <c r="AC30" s="156"/>
      <c r="AD30" s="158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6">
        <v>21</v>
      </c>
      <c r="H31" s="67" t="s">
        <v>321</v>
      </c>
      <c r="I31" s="66" t="s">
        <v>2092</v>
      </c>
      <c r="J31" s="9"/>
      <c r="K31" s="11" t="str">
        <f t="shared" ca="1" si="7"/>
        <v/>
      </c>
      <c r="L31" s="12" t="s">
        <v>950</v>
      </c>
      <c r="M31" s="12" t="s">
        <v>951</v>
      </c>
      <c r="N31" s="12" t="s">
        <v>949</v>
      </c>
      <c r="O31" s="9">
        <v>5501.3</v>
      </c>
      <c r="P31" s="9">
        <v>3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4000</v>
      </c>
      <c r="T31" s="14">
        <f>VLOOKUP(O31, '[3]لیست محصولات اردیبهشت ۱۴۰۳'!B:G,6,0)</f>
        <v>51200000</v>
      </c>
      <c r="U31" s="15"/>
      <c r="V31" s="16">
        <f t="shared" si="8"/>
        <v>0</v>
      </c>
      <c r="W31" s="12">
        <f t="shared" si="9"/>
        <v>3</v>
      </c>
      <c r="X31" s="14">
        <f t="shared" si="10"/>
        <v>153600000</v>
      </c>
      <c r="Y31" s="17"/>
      <c r="Z31" s="14">
        <f t="shared" si="11"/>
        <v>153600000</v>
      </c>
      <c r="AA31" s="18" t="s">
        <v>224</v>
      </c>
      <c r="AB31" s="13"/>
      <c r="AC31" s="19" t="s">
        <v>953</v>
      </c>
      <c r="AD31" s="20"/>
      <c r="AE31" s="19"/>
      <c r="AF31" s="21"/>
      <c r="AG31" s="22" t="str">
        <f t="shared" si="5"/>
        <v>TRUE</v>
      </c>
      <c r="AH31" s="23" t="str">
        <f t="shared" si="6"/>
        <v>قم  کاژه لانژ - صادق کریمی 09365088010</v>
      </c>
    </row>
    <row r="32" spans="1:34" ht="22.35" customHeight="1">
      <c r="A32" s="7"/>
      <c r="B32" s="7"/>
      <c r="C32" s="7"/>
      <c r="D32" s="7"/>
      <c r="E32" s="7"/>
      <c r="F32" s="8"/>
      <c r="G32" s="149">
        <v>22</v>
      </c>
      <c r="H32" s="161">
        <v>273733917224</v>
      </c>
      <c r="I32" s="149" t="s">
        <v>2092</v>
      </c>
      <c r="J32" s="9"/>
      <c r="K32" s="11" t="str">
        <f t="shared" ca="1" si="7"/>
        <v/>
      </c>
      <c r="L32" s="159" t="s">
        <v>1235</v>
      </c>
      <c r="M32" s="159" t="s">
        <v>2107</v>
      </c>
      <c r="N32" s="159"/>
      <c r="O32" s="9">
        <v>3326.1</v>
      </c>
      <c r="P32" s="9">
        <v>1</v>
      </c>
      <c r="Q32" s="13" t="str">
        <f>VLOOKUP(O32, '[3]لیست محصولات اردیبهشت ۱۴۰۳'!B:C,2,0)</f>
        <v>میاگروس | Milagros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3750000</v>
      </c>
      <c r="U32" s="15"/>
      <c r="V32" s="16">
        <f t="shared" si="8"/>
        <v>0</v>
      </c>
      <c r="W32" s="12">
        <f t="shared" si="9"/>
        <v>1</v>
      </c>
      <c r="X32" s="14">
        <f t="shared" si="10"/>
        <v>3750000</v>
      </c>
      <c r="Y32" s="17"/>
      <c r="Z32" s="14">
        <f t="shared" si="11"/>
        <v>3750000</v>
      </c>
      <c r="AA32" s="151" t="s">
        <v>1810</v>
      </c>
      <c r="AB32" s="153" t="s">
        <v>2108</v>
      </c>
      <c r="AC32" s="155" t="s">
        <v>2109</v>
      </c>
      <c r="AD32" s="157"/>
      <c r="AE32" s="19"/>
      <c r="AF32" s="21"/>
      <c r="AG32" s="22" t="str">
        <f t="shared" si="5"/>
        <v>TRUE</v>
      </c>
      <c r="AH32" s="23" t="str">
        <f t="shared" si="6"/>
        <v>رشت بلوار منظریه - خیابان بهرام - کوچه گلایل - پلاک 14 - واحد 2  - کیارش کوچکی پسیخانی 09112488808</v>
      </c>
    </row>
    <row r="33" spans="1:34" ht="22.35" customHeight="1">
      <c r="A33" s="7"/>
      <c r="B33" s="7"/>
      <c r="C33" s="7"/>
      <c r="D33" s="7"/>
      <c r="E33" s="7"/>
      <c r="F33" s="8"/>
      <c r="G33" s="150"/>
      <c r="H33" s="162"/>
      <c r="I33" s="150"/>
      <c r="J33" s="9"/>
      <c r="K33" s="11" t="str">
        <f t="shared" ca="1" si="7"/>
        <v/>
      </c>
      <c r="L33" s="160"/>
      <c r="M33" s="160"/>
      <c r="N33" s="160"/>
      <c r="O33" s="9">
        <v>1125.0999999999999</v>
      </c>
      <c r="P33" s="9">
        <v>1</v>
      </c>
      <c r="Q33" s="13" t="str">
        <f>VLOOKUP(O33, '[3]لیست محصولات اردیبهشت ۱۴۰۳'!B:C,2,0)</f>
        <v>بنجامین دیانوس | Benjamin De Dianous</v>
      </c>
      <c r="R33" s="9"/>
      <c r="S33" s="12">
        <f>VLOOKUP(O33, '[3]لیست محصولات اردیبهشت ۱۴۰۳'!B:F,5,0)</f>
        <v>80</v>
      </c>
      <c r="T33" s="14">
        <f>VLOOKUP(O33, '[3]لیست محصولات اردیبهشت ۱۴۰۳'!B:G,6,0)</f>
        <v>11000000</v>
      </c>
      <c r="U33" s="15"/>
      <c r="V33" s="16">
        <f t="shared" si="8"/>
        <v>0</v>
      </c>
      <c r="W33" s="12">
        <f t="shared" si="9"/>
        <v>1</v>
      </c>
      <c r="X33" s="14">
        <f t="shared" si="10"/>
        <v>11000000</v>
      </c>
      <c r="Y33" s="17"/>
      <c r="Z33" s="14">
        <f t="shared" si="11"/>
        <v>11000000</v>
      </c>
      <c r="AA33" s="152"/>
      <c r="AB33" s="154"/>
      <c r="AC33" s="156"/>
      <c r="AD33" s="158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49">
        <v>23</v>
      </c>
      <c r="H34" s="161">
        <v>273739997521</v>
      </c>
      <c r="I34" s="149" t="s">
        <v>2092</v>
      </c>
      <c r="J34" s="9"/>
      <c r="K34" s="11" t="str">
        <f t="shared" ca="1" si="7"/>
        <v/>
      </c>
      <c r="L34" s="159" t="s">
        <v>541</v>
      </c>
      <c r="M34" s="159" t="s">
        <v>2115</v>
      </c>
      <c r="N34" s="159"/>
      <c r="O34" s="9">
        <v>5522.1</v>
      </c>
      <c r="P34" s="9">
        <v>1</v>
      </c>
      <c r="Q34" s="13" t="str">
        <f>VLOOKUP(O34, '[3]لیست محصولات اردیبهشت ۱۴۰۳'!B:C,2,0)</f>
        <v>تامارا | Tamara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2600000</v>
      </c>
      <c r="U34" s="15"/>
      <c r="V34" s="16">
        <f t="shared" si="8"/>
        <v>0</v>
      </c>
      <c r="W34" s="12">
        <f t="shared" si="9"/>
        <v>1</v>
      </c>
      <c r="X34" s="14">
        <f t="shared" si="10"/>
        <v>2600000</v>
      </c>
      <c r="Y34" s="17"/>
      <c r="Z34" s="14">
        <f t="shared" si="11"/>
        <v>2600000</v>
      </c>
      <c r="AA34" s="151" t="s">
        <v>78</v>
      </c>
      <c r="AB34" s="153" t="s">
        <v>2116</v>
      </c>
      <c r="AC34" s="155" t="s">
        <v>2117</v>
      </c>
      <c r="AD34" s="157" t="s">
        <v>104</v>
      </c>
      <c r="AE34" s="19"/>
      <c r="AF34" s="21"/>
      <c r="AG34" s="22" t="str">
        <f t="shared" si="5"/>
        <v>TRUE</v>
      </c>
      <c r="AH34" s="23" t="str">
        <f t="shared" si="6"/>
        <v>تهران دهکده المپیک، شهرک لاله، گلستان یکم، پلاک۳۳, واحد ۱  - سامان خدری 09125337669</v>
      </c>
    </row>
    <row r="35" spans="1:34" ht="22.35" customHeight="1">
      <c r="A35" s="7"/>
      <c r="B35" s="7"/>
      <c r="C35" s="7"/>
      <c r="D35" s="7"/>
      <c r="E35" s="7"/>
      <c r="F35" s="8"/>
      <c r="G35" s="180"/>
      <c r="H35" s="181"/>
      <c r="I35" s="180"/>
      <c r="J35" s="9"/>
      <c r="K35" s="11" t="str">
        <f t="shared" ca="1" si="7"/>
        <v/>
      </c>
      <c r="L35" s="178"/>
      <c r="M35" s="178"/>
      <c r="N35" s="178"/>
      <c r="O35" s="9">
        <v>5511.11</v>
      </c>
      <c r="P35" s="9">
        <v>1</v>
      </c>
      <c r="Q35" s="69" t="str">
        <f>VLOOKUP(O35, '[3]لیست محصولات اردیبهشت ۱۴۰۳'!B:C,2,0)</f>
        <v>هامبلا(رست دمی) | Hambella( Filter Roast)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2800000</v>
      </c>
      <c r="U35" s="15"/>
      <c r="V35" s="16">
        <f t="shared" si="8"/>
        <v>0</v>
      </c>
      <c r="W35" s="12">
        <f t="shared" si="9"/>
        <v>1</v>
      </c>
      <c r="X35" s="14">
        <f t="shared" si="10"/>
        <v>2800000</v>
      </c>
      <c r="Y35" s="17"/>
      <c r="Z35" s="14">
        <f t="shared" si="11"/>
        <v>2800000</v>
      </c>
      <c r="AA35" s="177"/>
      <c r="AB35" s="176"/>
      <c r="AC35" s="175"/>
      <c r="AD35" s="174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50"/>
      <c r="H36" s="162"/>
      <c r="I36" s="150"/>
      <c r="J36" s="9"/>
      <c r="K36" s="11" t="str">
        <f t="shared" ca="1" si="7"/>
        <v/>
      </c>
      <c r="L36" s="160"/>
      <c r="M36" s="160"/>
      <c r="N36" s="160"/>
      <c r="O36" s="9">
        <v>3326.1</v>
      </c>
      <c r="P36" s="9">
        <v>1</v>
      </c>
      <c r="Q36" s="13" t="str">
        <f>VLOOKUP(O36, '[3]لیست محصولات اردیبهشت ۱۴۰۳'!B:C,2,0)</f>
        <v>میاگروس | Milagros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3750000</v>
      </c>
      <c r="U36" s="15"/>
      <c r="V36" s="16">
        <f t="shared" si="8"/>
        <v>0</v>
      </c>
      <c r="W36" s="12">
        <f t="shared" si="9"/>
        <v>1</v>
      </c>
      <c r="X36" s="14">
        <f t="shared" si="10"/>
        <v>3750000</v>
      </c>
      <c r="Y36" s="17"/>
      <c r="Z36" s="14">
        <f t="shared" si="11"/>
        <v>3750000</v>
      </c>
      <c r="AA36" s="152"/>
      <c r="AB36" s="154"/>
      <c r="AC36" s="156"/>
      <c r="AD36" s="158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66">
        <v>24</v>
      </c>
      <c r="H37" s="67"/>
      <c r="I37" s="66" t="s">
        <v>2092</v>
      </c>
      <c r="J37" s="9"/>
      <c r="K37" s="11" t="str">
        <f t="shared" ca="1" si="7"/>
        <v/>
      </c>
      <c r="L37" s="12" t="s">
        <v>464</v>
      </c>
      <c r="M37" s="12" t="s">
        <v>1173</v>
      </c>
      <c r="N37" s="12" t="s">
        <v>1155</v>
      </c>
      <c r="O37" s="9">
        <v>5501.3</v>
      </c>
      <c r="P37" s="9">
        <v>4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8"/>
        <v>0</v>
      </c>
      <c r="W37" s="12">
        <f t="shared" si="9"/>
        <v>4</v>
      </c>
      <c r="X37" s="14">
        <f t="shared" si="10"/>
        <v>204800000</v>
      </c>
      <c r="Y37" s="17"/>
      <c r="Z37" s="14">
        <f t="shared" si="11"/>
        <v>204800000</v>
      </c>
      <c r="AA37" s="18" t="s">
        <v>78</v>
      </c>
      <c r="AB37" s="13" t="s">
        <v>70</v>
      </c>
      <c r="AC37" s="19" t="s">
        <v>1156</v>
      </c>
      <c r="AD37" s="20"/>
      <c r="AE37" s="19"/>
      <c r="AF37" s="21"/>
      <c r="AG37" s="22" t="str">
        <f t="shared" si="5"/>
        <v>TRUE</v>
      </c>
      <c r="AH37" s="23" t="str">
        <f t="shared" si="6"/>
        <v>تهران - کافه رزتو - مریم ناظم زاده 09381574707</v>
      </c>
    </row>
    <row r="38" spans="1:34" ht="22.35" customHeight="1">
      <c r="A38" s="7"/>
      <c r="B38" s="7"/>
      <c r="C38" s="7"/>
      <c r="D38" s="7"/>
      <c r="E38" s="7"/>
      <c r="F38" s="8"/>
      <c r="G38" s="149">
        <v>25</v>
      </c>
      <c r="H38" s="161">
        <v>273741008215</v>
      </c>
      <c r="I38" s="149" t="s">
        <v>2092</v>
      </c>
      <c r="J38" s="9"/>
      <c r="K38" s="11" t="str">
        <f t="shared" ca="1" si="7"/>
        <v/>
      </c>
      <c r="L38" s="159" t="s">
        <v>1306</v>
      </c>
      <c r="M38" s="159" t="s">
        <v>1307</v>
      </c>
      <c r="N38" s="159"/>
      <c r="O38" s="9">
        <v>3326.1</v>
      </c>
      <c r="P38" s="9">
        <v>1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8"/>
        <v>0</v>
      </c>
      <c r="W38" s="12">
        <f t="shared" si="9"/>
        <v>1</v>
      </c>
      <c r="X38" s="14">
        <f t="shared" si="10"/>
        <v>3750000</v>
      </c>
      <c r="Y38" s="17"/>
      <c r="Z38" s="14">
        <f t="shared" si="11"/>
        <v>3750000</v>
      </c>
      <c r="AA38" s="18" t="s">
        <v>78</v>
      </c>
      <c r="AB38" s="13" t="s">
        <v>1308</v>
      </c>
      <c r="AC38" s="155" t="s">
        <v>1309</v>
      </c>
      <c r="AD38" s="157" t="s">
        <v>104</v>
      </c>
      <c r="AE38" s="68" t="s">
        <v>2120</v>
      </c>
      <c r="AF38" s="21"/>
      <c r="AG38" s="22" t="str">
        <f t="shared" si="5"/>
        <v>TRUE</v>
      </c>
      <c r="AH38" s="23" t="str">
        <f t="shared" si="6"/>
        <v>تهران میرداماد نبش آقازاده فرد پلاک 161  - بهرام میرمیران 09121213455</v>
      </c>
    </row>
    <row r="39" spans="1:34" ht="22.35" customHeight="1">
      <c r="A39" s="7"/>
      <c r="B39" s="7"/>
      <c r="C39" s="7"/>
      <c r="D39" s="7"/>
      <c r="E39" s="7"/>
      <c r="F39" s="8"/>
      <c r="G39" s="150"/>
      <c r="H39" s="162"/>
      <c r="I39" s="150"/>
      <c r="J39" s="9"/>
      <c r="K39" s="11" t="str">
        <f t="shared" ca="1" si="7"/>
        <v/>
      </c>
      <c r="L39" s="160"/>
      <c r="M39" s="160"/>
      <c r="N39" s="160"/>
      <c r="O39" s="136"/>
      <c r="P39" s="136"/>
      <c r="Q39" s="137"/>
      <c r="R39" s="136"/>
      <c r="S39" s="138"/>
      <c r="T39" s="139"/>
      <c r="U39" s="140"/>
      <c r="V39" s="141"/>
      <c r="W39" s="138"/>
      <c r="X39" s="139"/>
      <c r="Y39" s="142"/>
      <c r="Z39" s="139"/>
      <c r="AA39" s="18" t="s">
        <v>78</v>
      </c>
      <c r="AB39" s="13" t="s">
        <v>2118</v>
      </c>
      <c r="AC39" s="156"/>
      <c r="AD39" s="158"/>
      <c r="AE39" s="68" t="s">
        <v>2119</v>
      </c>
      <c r="AF39" s="21"/>
      <c r="AG39" s="22" t="str">
        <f t="shared" si="5"/>
        <v>FALSE</v>
      </c>
      <c r="AH39" s="23" t="str">
        <f t="shared" si="6"/>
        <v xml:space="preserve">تهران خ تخت طاووس (مطهری) بعد از تقاطع شریعتی - خ شهدا ناجا - خ سلیمی جنوبی - کوچه علایی - پلاک ۲ ط ۱  -   </v>
      </c>
    </row>
    <row r="40" spans="1:34" ht="22.35" customHeight="1">
      <c r="A40" s="7"/>
      <c r="B40" s="7"/>
      <c r="C40" s="7"/>
      <c r="D40" s="7"/>
      <c r="E40" s="7"/>
      <c r="F40" s="8"/>
      <c r="G40" s="9">
        <v>26</v>
      </c>
      <c r="H40" s="10">
        <v>273743707017</v>
      </c>
      <c r="I40" s="9" t="s">
        <v>2092</v>
      </c>
      <c r="J40" s="9"/>
      <c r="K40" s="11" t="str">
        <f t="shared" ca="1" si="7"/>
        <v/>
      </c>
      <c r="L40" s="12" t="s">
        <v>331</v>
      </c>
      <c r="M40" s="12" t="s">
        <v>332</v>
      </c>
      <c r="N40" s="12" t="s">
        <v>2121</v>
      </c>
      <c r="O40" s="9">
        <v>5501.3</v>
      </c>
      <c r="P40" s="9">
        <v>4</v>
      </c>
      <c r="Q40" s="13" t="str">
        <f>VLOOKUP(O40, '[3]لیست محصولات اردیبهشت ۱۴۰۳'!B:C,2,0)</f>
        <v>ورتکس | Vortex</v>
      </c>
      <c r="R40" s="9"/>
      <c r="S40" s="12">
        <f>VLOOKUP(O40, '[3]لیست محصولات اردیبهشت ۱۴۰۳'!B:F,5,0)</f>
        <v>4000</v>
      </c>
      <c r="T40" s="14">
        <f>VLOOKUP(O40, '[3]لیست محصولات اردیبهشت ۱۴۰۳'!B:G,6,0)</f>
        <v>51200000</v>
      </c>
      <c r="U40" s="15"/>
      <c r="V40" s="16">
        <f t="shared" si="8"/>
        <v>0</v>
      </c>
      <c r="W40" s="12">
        <f t="shared" si="9"/>
        <v>4</v>
      </c>
      <c r="X40" s="14">
        <f t="shared" si="10"/>
        <v>204800000</v>
      </c>
      <c r="Y40" s="17"/>
      <c r="Z40" s="14">
        <f t="shared" si="11"/>
        <v>204800000</v>
      </c>
      <c r="AA40" s="18" t="s">
        <v>78</v>
      </c>
      <c r="AB40" s="13" t="s">
        <v>2122</v>
      </c>
      <c r="AC40" s="19" t="s">
        <v>333</v>
      </c>
      <c r="AD40" s="20"/>
      <c r="AE40" s="19"/>
      <c r="AF40" s="21"/>
      <c r="AG40" s="22" t="str">
        <f t="shared" si="5"/>
        <v>TRUE</v>
      </c>
      <c r="AH40" s="23" t="str">
        <f t="shared" si="6"/>
        <v>تهران میدان هروی. خیابان کاظم موسوی. روبروی خیابان شمشاد. پاساژ هدیش مال. طبقه همکف اول پلاک ۱ کافه قنادی نون خامه‌ای - محمد محمودسلطانی 09125858773</v>
      </c>
    </row>
    <row r="41" spans="1:34" ht="22.35" customHeight="1">
      <c r="A41" s="7"/>
      <c r="B41" s="7"/>
      <c r="C41" s="7"/>
      <c r="D41" s="7"/>
      <c r="E41" s="7"/>
      <c r="F41" s="8"/>
      <c r="G41" s="9">
        <v>27</v>
      </c>
      <c r="H41" s="10">
        <v>273744281594</v>
      </c>
      <c r="I41" s="9" t="s">
        <v>2092</v>
      </c>
      <c r="J41" s="9"/>
      <c r="K41" s="11" t="str">
        <f t="shared" ca="1" si="7"/>
        <v/>
      </c>
      <c r="L41" s="12" t="s">
        <v>1082</v>
      </c>
      <c r="M41" s="12" t="s">
        <v>1083</v>
      </c>
      <c r="N41" s="12"/>
      <c r="O41" s="9">
        <v>3325.2</v>
      </c>
      <c r="P41" s="9">
        <v>1</v>
      </c>
      <c r="Q41" s="13" t="str">
        <f>VLOOKUP(O41, '[3]لیست محصولات اردیبهشت ۱۴۰۳'!B:C,2,0)</f>
        <v>راتناگری | Ratnagiri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20700000</v>
      </c>
      <c r="U41" s="15"/>
      <c r="V41" s="16">
        <f t="shared" si="8"/>
        <v>0</v>
      </c>
      <c r="W41" s="12">
        <f t="shared" si="9"/>
        <v>1</v>
      </c>
      <c r="X41" s="14">
        <f t="shared" si="10"/>
        <v>20700000</v>
      </c>
      <c r="Y41" s="17"/>
      <c r="Z41" s="14">
        <f t="shared" si="11"/>
        <v>20700000</v>
      </c>
      <c r="AA41" s="18" t="s">
        <v>2072</v>
      </c>
      <c r="AB41" s="13" t="s">
        <v>2124</v>
      </c>
      <c r="AC41" s="19" t="s">
        <v>1085</v>
      </c>
      <c r="AD41" s="20"/>
      <c r="AE41" s="68" t="s">
        <v>318</v>
      </c>
      <c r="AF41" s="21"/>
      <c r="AG41" s="22" t="str">
        <f t="shared" si="5"/>
        <v>TRUE</v>
      </c>
      <c r="AH41" s="23" t="str">
        <f t="shared" si="6"/>
        <v>اهواز شهرک نفت،فاز ۵،خیابان آبان ۲،پلاک ۱۲۱۷  - دانیال دهبان نژاد 09376324393</v>
      </c>
    </row>
    <row r="42" spans="1:34" ht="22.35" customHeight="1">
      <c r="A42" s="7"/>
      <c r="B42" s="7"/>
      <c r="C42" s="7"/>
      <c r="D42" s="7"/>
      <c r="E42" s="7"/>
      <c r="F42" s="8"/>
      <c r="G42" s="9">
        <v>28</v>
      </c>
      <c r="H42" s="10">
        <v>273748226027</v>
      </c>
      <c r="I42" s="9" t="s">
        <v>2092</v>
      </c>
      <c r="J42" s="9"/>
      <c r="K42" s="11" t="str">
        <f t="shared" ca="1" si="7"/>
        <v/>
      </c>
      <c r="L42" s="12" t="s">
        <v>2125</v>
      </c>
      <c r="M42" s="12" t="s">
        <v>2126</v>
      </c>
      <c r="N42" s="12" t="s">
        <v>2127</v>
      </c>
      <c r="O42" s="9">
        <v>5511.11</v>
      </c>
      <c r="P42" s="9">
        <v>1</v>
      </c>
      <c r="Q42" s="69" t="str">
        <f>VLOOKUP(O42, '[3]لیست محصولات اردیبهشت ۱۴۰۳'!B:C,2,0)</f>
        <v>هامبلا(رست دمی) | Hambella( Filter Roast)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2800000</v>
      </c>
      <c r="U42" s="15"/>
      <c r="V42" s="16">
        <f t="shared" si="8"/>
        <v>0</v>
      </c>
      <c r="W42" s="12">
        <f t="shared" si="9"/>
        <v>1</v>
      </c>
      <c r="X42" s="14">
        <f t="shared" si="10"/>
        <v>2800000</v>
      </c>
      <c r="Y42" s="17"/>
      <c r="Z42" s="14">
        <f t="shared" si="11"/>
        <v>2800000</v>
      </c>
      <c r="AA42" s="18" t="s">
        <v>78</v>
      </c>
      <c r="AB42" s="13" t="s">
        <v>2128</v>
      </c>
      <c r="AC42" s="19" t="s">
        <v>2129</v>
      </c>
      <c r="AD42" s="20" t="s">
        <v>104</v>
      </c>
      <c r="AE42" s="19"/>
      <c r="AF42" s="21"/>
      <c r="AG42" s="22" t="str">
        <f t="shared" si="5"/>
        <v>TRUE</v>
      </c>
      <c r="AH42" s="23" t="str">
        <f t="shared" si="6"/>
        <v>تهران خیابان انفلاب خیابان رازی تقاطع هاشمی فر نبش بن بست پریناز پلاک 53  کافه گالری آرت - عادل معروفی 09195047376</v>
      </c>
    </row>
    <row r="43" spans="1:34" ht="22.35" customHeight="1">
      <c r="A43" s="7"/>
      <c r="B43" s="7"/>
      <c r="C43" s="7"/>
      <c r="D43" s="7"/>
      <c r="E43" s="7"/>
      <c r="F43" s="8"/>
      <c r="G43" s="149">
        <v>29</v>
      </c>
      <c r="H43" s="161">
        <v>273748576283</v>
      </c>
      <c r="I43" s="149" t="s">
        <v>2092</v>
      </c>
      <c r="J43" s="9"/>
      <c r="K43" s="11" t="str">
        <f t="shared" ca="1" si="7"/>
        <v/>
      </c>
      <c r="L43" s="159" t="s">
        <v>337</v>
      </c>
      <c r="M43" s="159" t="s">
        <v>1921</v>
      </c>
      <c r="N43" s="159"/>
      <c r="O43" s="9">
        <v>1125.3</v>
      </c>
      <c r="P43" s="9">
        <v>1</v>
      </c>
      <c r="Q43" s="13" t="str">
        <f>VLOOKUP(O43, '[3]لیست محصولات اردیبهشت ۱۴۰۳'!B:C,2,0)</f>
        <v>بنجامین دیانوس | Benjamin De Dianous</v>
      </c>
      <c r="R43" s="9"/>
      <c r="S43" s="12">
        <f>VLOOKUP(O43, '[3]لیست محصولات اردیبهشت ۱۴۰۳'!B:F,5,0)</f>
        <v>40</v>
      </c>
      <c r="T43" s="14">
        <f>VLOOKUP(O43, '[3]لیست محصولات اردیبهشت ۱۴۰۳'!B:G,6,0)</f>
        <v>5600000</v>
      </c>
      <c r="U43" s="15"/>
      <c r="V43" s="16">
        <f t="shared" si="8"/>
        <v>0</v>
      </c>
      <c r="W43" s="12">
        <f t="shared" si="9"/>
        <v>1</v>
      </c>
      <c r="X43" s="14">
        <f t="shared" si="10"/>
        <v>5600000</v>
      </c>
      <c r="Y43" s="17"/>
      <c r="Z43" s="14">
        <f t="shared" si="11"/>
        <v>5600000</v>
      </c>
      <c r="AA43" s="151" t="s">
        <v>78</v>
      </c>
      <c r="AB43" s="153" t="s">
        <v>1922</v>
      </c>
      <c r="AC43" s="155" t="s">
        <v>1923</v>
      </c>
      <c r="AD43" s="157"/>
      <c r="AE43" s="19"/>
      <c r="AF43" s="21"/>
      <c r="AG43" s="22" t="str">
        <f t="shared" si="5"/>
        <v>TRUE</v>
      </c>
      <c r="AH43" s="23" t="str">
        <f t="shared" si="6"/>
        <v>تهران خیابان امیرکبیر خ ملت کوچه ملت پاساژ ملت همکف پلاک۴  - حسین سقائیان 09121229391</v>
      </c>
    </row>
    <row r="44" spans="1:34" ht="22.35" customHeight="1">
      <c r="A44" s="7"/>
      <c r="B44" s="7"/>
      <c r="C44" s="7"/>
      <c r="D44" s="7"/>
      <c r="E44" s="7"/>
      <c r="F44" s="8"/>
      <c r="G44" s="180"/>
      <c r="H44" s="181"/>
      <c r="I44" s="180"/>
      <c r="J44" s="9"/>
      <c r="K44" s="11" t="str">
        <f t="shared" ca="1" si="7"/>
        <v/>
      </c>
      <c r="L44" s="178"/>
      <c r="M44" s="178"/>
      <c r="N44" s="178"/>
      <c r="O44" s="9">
        <v>1130.3</v>
      </c>
      <c r="P44" s="9">
        <v>1</v>
      </c>
      <c r="Q44" s="13" t="str">
        <f>VLOOKUP(O44, '[3]لیست محصولات اردیبهشت ۱۴۰۳'!B:C,2,0)</f>
        <v>الیدا پلانو | Elida Plano</v>
      </c>
      <c r="R44" s="9"/>
      <c r="S44" s="12">
        <f>VLOOKUP(O44, '[3]لیست محصولات اردیبهشت ۱۴۰۳'!B:F,5,0)</f>
        <v>40</v>
      </c>
      <c r="T44" s="14">
        <f>VLOOKUP(O44, '[3]لیست محصولات اردیبهشت ۱۴۰۳'!B:G,6,0)</f>
        <v>6650000</v>
      </c>
      <c r="U44" s="15"/>
      <c r="V44" s="16">
        <f t="shared" si="8"/>
        <v>0</v>
      </c>
      <c r="W44" s="12">
        <f t="shared" si="9"/>
        <v>1</v>
      </c>
      <c r="X44" s="14">
        <f t="shared" si="10"/>
        <v>6650000</v>
      </c>
      <c r="Y44" s="17"/>
      <c r="Z44" s="14">
        <f t="shared" si="11"/>
        <v>6650000</v>
      </c>
      <c r="AA44" s="177"/>
      <c r="AB44" s="176"/>
      <c r="AC44" s="175"/>
      <c r="AD44" s="174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80"/>
      <c r="H45" s="181"/>
      <c r="I45" s="180"/>
      <c r="J45" s="9"/>
      <c r="K45" s="11" t="str">
        <f t="shared" ca="1" si="7"/>
        <v/>
      </c>
      <c r="L45" s="178"/>
      <c r="M45" s="178"/>
      <c r="N45" s="178"/>
      <c r="O45" s="9">
        <v>3325.3</v>
      </c>
      <c r="P45" s="9">
        <v>1</v>
      </c>
      <c r="Q45" s="13" t="str">
        <f>VLOOKUP(O45, '[3]لیست محصولات اردیبهشت ۱۴۰۳'!B:C,2,0)</f>
        <v>راتناگری | Ratnagiri</v>
      </c>
      <c r="R45" s="9"/>
      <c r="S45" s="12">
        <f>VLOOKUP(O45, '[3]لیست محصولات اردیبهشت ۱۴۰۳'!B:F,5,0)</f>
        <v>40</v>
      </c>
      <c r="T45" s="14">
        <f>VLOOKUP(O45, '[3]لیست محصولات اردیبهشت ۱۴۰۳'!B:G,6,0)</f>
        <v>1250000</v>
      </c>
      <c r="U45" s="26"/>
      <c r="V45" s="16">
        <f t="shared" si="8"/>
        <v>0</v>
      </c>
      <c r="W45" s="12">
        <f t="shared" si="9"/>
        <v>1</v>
      </c>
      <c r="X45" s="14">
        <f t="shared" si="10"/>
        <v>1250000</v>
      </c>
      <c r="Y45" s="17"/>
      <c r="Z45" s="14">
        <f t="shared" si="11"/>
        <v>1250000</v>
      </c>
      <c r="AA45" s="177"/>
      <c r="AB45" s="176"/>
      <c r="AC45" s="175"/>
      <c r="AD45" s="174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80"/>
      <c r="H46" s="181"/>
      <c r="I46" s="180"/>
      <c r="J46" s="9"/>
      <c r="K46" s="11" t="str">
        <f t="shared" ca="1" si="7"/>
        <v/>
      </c>
      <c r="L46" s="178"/>
      <c r="M46" s="178"/>
      <c r="N46" s="178"/>
      <c r="O46" s="9">
        <v>3326.3</v>
      </c>
      <c r="P46" s="9">
        <v>1</v>
      </c>
      <c r="Q46" s="13" t="str">
        <f>VLOOKUP(O46, '[3]لیست محصولات اردیبهشت ۱۴۰۳'!B:C,2,0)</f>
        <v>میاگروس | Milagros</v>
      </c>
      <c r="R46" s="9"/>
      <c r="S46" s="12">
        <f>VLOOKUP(O46, '[3]لیست محصولات اردیبهشت ۱۴۰۳'!B:F,5,0)</f>
        <v>40</v>
      </c>
      <c r="T46" s="14">
        <f>VLOOKUP(O46, '[3]لیست محصولات اردیبهشت ۱۴۰۳'!B:G,6,0)</f>
        <v>1100000</v>
      </c>
      <c r="U46" s="26"/>
      <c r="V46" s="16">
        <f t="shared" si="8"/>
        <v>0</v>
      </c>
      <c r="W46" s="12">
        <f t="shared" si="9"/>
        <v>1</v>
      </c>
      <c r="X46" s="14">
        <f t="shared" si="10"/>
        <v>1100000</v>
      </c>
      <c r="Y46" s="17"/>
      <c r="Z46" s="14">
        <f t="shared" si="11"/>
        <v>1100000</v>
      </c>
      <c r="AA46" s="177"/>
      <c r="AB46" s="176"/>
      <c r="AC46" s="175"/>
      <c r="AD46" s="174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50"/>
      <c r="H47" s="162"/>
      <c r="I47" s="150"/>
      <c r="J47" s="9"/>
      <c r="K47" s="11" t="str">
        <f t="shared" ca="1" si="7"/>
        <v/>
      </c>
      <c r="L47" s="160"/>
      <c r="M47" s="160"/>
      <c r="N47" s="160"/>
      <c r="O47" s="9">
        <v>5511.1</v>
      </c>
      <c r="P47" s="9">
        <v>1</v>
      </c>
      <c r="Q47" s="13" t="str">
        <f>VLOOKUP(O47, '[3]لیست محصولات اردیبهشت ۱۴۰۳'!B:C,2,0)</f>
        <v>هامبلا | Hambella</v>
      </c>
      <c r="R47" s="9"/>
      <c r="S47" s="12">
        <f>VLOOKUP(O47, '[3]لیست محصولات اردیبهشت ۱۴۰۳'!B:F,5,0)</f>
        <v>150</v>
      </c>
      <c r="T47" s="14">
        <f>VLOOKUP(O47, '[3]لیست محصولات اردیبهشت ۱۴۰۳'!B:G,6,0)</f>
        <v>2800000</v>
      </c>
      <c r="U47" s="15"/>
      <c r="V47" s="16">
        <f t="shared" si="8"/>
        <v>0</v>
      </c>
      <c r="W47" s="12">
        <f t="shared" si="9"/>
        <v>1</v>
      </c>
      <c r="X47" s="14">
        <f t="shared" si="10"/>
        <v>2800000</v>
      </c>
      <c r="Y47" s="17"/>
      <c r="Z47" s="14">
        <f t="shared" si="11"/>
        <v>2800000</v>
      </c>
      <c r="AA47" s="152"/>
      <c r="AB47" s="154"/>
      <c r="AC47" s="156"/>
      <c r="AD47" s="158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28">
        <v>30</v>
      </c>
      <c r="H48" s="134">
        <v>273751984190</v>
      </c>
      <c r="I48" s="128" t="s">
        <v>2092</v>
      </c>
      <c r="J48" s="128"/>
      <c r="K48" s="145" t="str">
        <f t="shared" ca="1" si="7"/>
        <v/>
      </c>
      <c r="L48" s="133" t="s">
        <v>512</v>
      </c>
      <c r="M48" s="133" t="s">
        <v>1879</v>
      </c>
      <c r="N48" s="133"/>
      <c r="O48" s="9">
        <v>5522.1</v>
      </c>
      <c r="P48" s="9">
        <v>1</v>
      </c>
      <c r="Q48" s="13" t="str">
        <f>VLOOKUP(O48, '[3]لیست محصولات اردیبهشت ۱۴۰۳'!B:C,2,0)</f>
        <v>تامارا | Tamara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2600000</v>
      </c>
      <c r="U48" s="15"/>
      <c r="V48" s="16">
        <f t="shared" si="8"/>
        <v>0</v>
      </c>
      <c r="W48" s="12">
        <f t="shared" si="9"/>
        <v>1</v>
      </c>
      <c r="X48" s="14">
        <f t="shared" si="10"/>
        <v>2600000</v>
      </c>
      <c r="Y48" s="17"/>
      <c r="Z48" s="14">
        <f t="shared" si="11"/>
        <v>2600000</v>
      </c>
      <c r="AA48" s="129" t="s">
        <v>78</v>
      </c>
      <c r="AB48" s="130" t="s">
        <v>1880</v>
      </c>
      <c r="AC48" s="131" t="s">
        <v>1881</v>
      </c>
      <c r="AD48" s="132" t="s">
        <v>104</v>
      </c>
      <c r="AE48" s="19"/>
      <c r="AF48" s="21"/>
      <c r="AG48" s="22" t="str">
        <f t="shared" si="5"/>
        <v>TRUE</v>
      </c>
      <c r="AH48" s="23" t="str">
        <f t="shared" si="6"/>
        <v>تهران سعادت آباد-علامه جنوبی-کوچه24شرقی-پلاک24-واحد53  - سیاوش لطیفی 09021376166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271">
        <v>31</v>
      </c>
      <c r="H49" s="272">
        <v>273753924694</v>
      </c>
      <c r="I49" s="271" t="s">
        <v>2092</v>
      </c>
      <c r="J49" s="147"/>
      <c r="K49" s="148"/>
      <c r="L49" s="273" t="s">
        <v>217</v>
      </c>
      <c r="M49" s="273" t="s">
        <v>2133</v>
      </c>
      <c r="N49" s="273"/>
      <c r="O49" s="144">
        <v>5522.1</v>
      </c>
      <c r="P49" s="9">
        <v>1</v>
      </c>
      <c r="Q49" s="13" t="str">
        <f>VLOOKUP(O49, '[3]لیست محصولات اردیبهشت ۱۴۰۳'!B:C,2,0)</f>
        <v>تامارا | Tamara</v>
      </c>
      <c r="R49" s="9"/>
      <c r="S49" s="12">
        <f>VLOOKUP(O49, '[3]لیست محصولات اردیبهشت ۱۴۰۳'!B:F,5,0)</f>
        <v>150</v>
      </c>
      <c r="T49" s="14">
        <f>VLOOKUP(O49, '[3]لیست محصولات اردیبهشت ۱۴۰۳'!B:G,6,0)</f>
        <v>2600000</v>
      </c>
      <c r="U49" s="15"/>
      <c r="V49" s="16">
        <f t="shared" si="8"/>
        <v>0</v>
      </c>
      <c r="W49" s="12">
        <f t="shared" si="9"/>
        <v>1</v>
      </c>
      <c r="X49" s="14">
        <f t="shared" si="10"/>
        <v>2600000</v>
      </c>
      <c r="Y49" s="17"/>
      <c r="Z49" s="143">
        <f t="shared" si="11"/>
        <v>2600000</v>
      </c>
      <c r="AA49" s="275" t="s">
        <v>249</v>
      </c>
      <c r="AB49" s="274" t="s">
        <v>2134</v>
      </c>
      <c r="AC49" s="276" t="s">
        <v>2135</v>
      </c>
      <c r="AD49" s="277"/>
      <c r="AE49" s="265" t="s">
        <v>1055</v>
      </c>
      <c r="AF49" s="21"/>
      <c r="AG49" s="22" t="str">
        <f t="shared" si="5"/>
        <v>TRUE</v>
      </c>
      <c r="AH49" s="23" t="str">
        <f t="shared" si="6"/>
        <v>اصفهان اتوبان خرازی قبل از سه راه کهندز کوچه 68 پلاک 40  - امیرحسین رمضانی 09365889425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271"/>
      <c r="H50" s="272"/>
      <c r="I50" s="271"/>
      <c r="J50" s="147"/>
      <c r="K50" s="148"/>
      <c r="L50" s="273"/>
      <c r="M50" s="273"/>
      <c r="N50" s="273"/>
      <c r="O50" s="144">
        <v>5511.1</v>
      </c>
      <c r="P50" s="9">
        <v>1</v>
      </c>
      <c r="Q50" s="13" t="str">
        <f>VLOOKUP(O50, '[3]لیست محصولات اردیبهشت ۱۴۰۳'!B:C,2,0)</f>
        <v>هامبلا | Hambella</v>
      </c>
      <c r="R50" s="9"/>
      <c r="S50" s="12">
        <f>VLOOKUP(O50, '[3]لیست محصولات اردیبهشت ۱۴۰۳'!B:F,5,0)</f>
        <v>150</v>
      </c>
      <c r="T50" s="14">
        <f>VLOOKUP(O50, '[3]لیست محصولات اردیبهشت ۱۴۰۳'!B:G,6,0)</f>
        <v>2800000</v>
      </c>
      <c r="U50" s="26"/>
      <c r="V50" s="16">
        <f t="shared" si="8"/>
        <v>0</v>
      </c>
      <c r="W50" s="12">
        <f t="shared" si="9"/>
        <v>1</v>
      </c>
      <c r="X50" s="14">
        <f t="shared" si="10"/>
        <v>2800000</v>
      </c>
      <c r="Y50" s="17"/>
      <c r="Z50" s="143">
        <f t="shared" si="11"/>
        <v>2800000</v>
      </c>
      <c r="AA50" s="275"/>
      <c r="AB50" s="274"/>
      <c r="AC50" s="276"/>
      <c r="AD50" s="277"/>
      <c r="AE50" s="266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271"/>
      <c r="H51" s="272"/>
      <c r="I51" s="271"/>
      <c r="J51" s="147"/>
      <c r="K51" s="148" t="str">
        <f t="shared" ca="1" si="7"/>
        <v/>
      </c>
      <c r="L51" s="273"/>
      <c r="M51" s="273"/>
      <c r="N51" s="273"/>
      <c r="O51" s="144">
        <v>5501.1</v>
      </c>
      <c r="P51" s="9">
        <v>1</v>
      </c>
      <c r="Q51" s="13" t="str">
        <f>VLOOKUP(O51, '[3]لیست محصولات اردیبهشت ۱۴۰۳'!B:C,2,0)</f>
        <v>ورتکس | Vortex</v>
      </c>
      <c r="R51" s="9"/>
      <c r="S51" s="12">
        <f>VLOOKUP(O51, '[3]لیست محصولات اردیبهشت ۱۴۰۳'!B:F,5,0)</f>
        <v>150</v>
      </c>
      <c r="T51" s="14">
        <f>VLOOKUP(O51, '[3]لیست محصولات اردیبهشت ۱۴۰۳'!B:G,6,0)</f>
        <v>2100000</v>
      </c>
      <c r="U51" s="15"/>
      <c r="V51" s="16">
        <f t="shared" si="8"/>
        <v>0</v>
      </c>
      <c r="W51" s="12">
        <f t="shared" si="9"/>
        <v>1</v>
      </c>
      <c r="X51" s="14">
        <f t="shared" si="10"/>
        <v>2100000</v>
      </c>
      <c r="Y51" s="17"/>
      <c r="Z51" s="143">
        <f t="shared" si="11"/>
        <v>2100000</v>
      </c>
      <c r="AA51" s="275"/>
      <c r="AB51" s="274"/>
      <c r="AC51" s="276"/>
      <c r="AD51" s="277"/>
      <c r="AE51" s="267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25">
        <v>32</v>
      </c>
      <c r="H52" s="135">
        <v>273754117882</v>
      </c>
      <c r="I52" s="25" t="s">
        <v>2092</v>
      </c>
      <c r="J52" s="25"/>
      <c r="K52" s="146" t="str">
        <f t="shared" ca="1" si="7"/>
        <v/>
      </c>
      <c r="L52" s="27" t="s">
        <v>337</v>
      </c>
      <c r="M52" s="27" t="s">
        <v>1921</v>
      </c>
      <c r="N52" s="27"/>
      <c r="O52" s="9">
        <v>3325.1</v>
      </c>
      <c r="P52" s="9">
        <v>1</v>
      </c>
      <c r="Q52" s="13" t="str">
        <f>VLOOKUP(O52, '[3]لیست محصولات اردیبهشت ۱۴۰۳'!B:C,2,0)</f>
        <v>راتناگری | Ratnagiri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4250000</v>
      </c>
      <c r="U52" s="15"/>
      <c r="V52" s="16">
        <f t="shared" si="8"/>
        <v>0</v>
      </c>
      <c r="W52" s="12">
        <f t="shared" si="9"/>
        <v>1</v>
      </c>
      <c r="X52" s="14">
        <f t="shared" si="10"/>
        <v>4250000</v>
      </c>
      <c r="Y52" s="17"/>
      <c r="Z52" s="14">
        <f t="shared" si="11"/>
        <v>4250000</v>
      </c>
      <c r="AA52" s="268" t="s">
        <v>2136</v>
      </c>
      <c r="AB52" s="269"/>
      <c r="AC52" s="269"/>
      <c r="AD52" s="270"/>
      <c r="AE52" s="68" t="s">
        <v>1222</v>
      </c>
      <c r="AF52" s="21"/>
      <c r="AG52" s="22" t="str">
        <f t="shared" si="5"/>
        <v>TRUE</v>
      </c>
      <c r="AH52" s="23" t="str">
        <f t="shared" si="6"/>
        <v xml:space="preserve">ادامه سفارش شماره 29   - حسین سقائیان </v>
      </c>
    </row>
    <row r="53" spans="1:34" ht="22.35" customHeight="1">
      <c r="A53" s="7"/>
      <c r="B53" s="7"/>
      <c r="C53" s="7"/>
      <c r="D53" s="7"/>
      <c r="E53" s="7"/>
      <c r="F53" s="8"/>
      <c r="G53" s="9">
        <v>33</v>
      </c>
      <c r="H53" s="10">
        <v>273754965338</v>
      </c>
      <c r="I53" s="9" t="s">
        <v>2092</v>
      </c>
      <c r="J53" s="9"/>
      <c r="K53" s="11" t="str">
        <f t="shared" ca="1" si="7"/>
        <v/>
      </c>
      <c r="L53" s="12" t="s">
        <v>343</v>
      </c>
      <c r="M53" s="12" t="s">
        <v>817</v>
      </c>
      <c r="N53" s="12" t="s">
        <v>2137</v>
      </c>
      <c r="O53" s="9">
        <v>1130.0999999999999</v>
      </c>
      <c r="P53" s="9">
        <v>1</v>
      </c>
      <c r="Q53" s="13" t="str">
        <f>VLOOKUP(O53, '[3]لیست محصولات اردیبهشت ۱۴۰۳'!B:C,2,0)</f>
        <v>الیدا پلانو | Elida Plano</v>
      </c>
      <c r="R53" s="9"/>
      <c r="S53" s="12">
        <f>VLOOKUP(O53, '[3]لیست محصولات اردیبهشت ۱۴۰۳'!B:F,5,0)</f>
        <v>80</v>
      </c>
      <c r="T53" s="14">
        <f>VLOOKUP(O53, '[3]لیست محصولات اردیبهشت ۱۴۰۳'!B:G,6,0)</f>
        <v>13100000</v>
      </c>
      <c r="U53" s="15"/>
      <c r="V53" s="16">
        <f t="shared" si="8"/>
        <v>0</v>
      </c>
      <c r="W53" s="12">
        <f t="shared" si="9"/>
        <v>1</v>
      </c>
      <c r="X53" s="14">
        <f t="shared" si="10"/>
        <v>13100000</v>
      </c>
      <c r="Y53" s="17"/>
      <c r="Z53" s="14">
        <f t="shared" si="11"/>
        <v>13100000</v>
      </c>
      <c r="AA53" s="18" t="s">
        <v>240</v>
      </c>
      <c r="AB53" s="13" t="s">
        <v>2138</v>
      </c>
      <c r="AC53" s="19" t="s">
        <v>2139</v>
      </c>
      <c r="AD53" s="20"/>
      <c r="AE53" s="19"/>
      <c r="AF53" s="21"/>
      <c r="AG53" s="22" t="str">
        <f t="shared" si="5"/>
        <v>TRUE</v>
      </c>
      <c r="AH53" s="23" t="str">
        <f t="shared" si="6"/>
        <v>کرمانشاه میدان فاطمیه خیابان دکتر فاطمی کافه سپهری - امیر محمدی 09331373000</v>
      </c>
    </row>
    <row r="54" spans="1:34" ht="22.35" customHeight="1">
      <c r="A54" s="7"/>
      <c r="B54" s="7"/>
      <c r="C54" s="7"/>
      <c r="D54" s="7"/>
      <c r="E54" s="7"/>
      <c r="F54" s="8"/>
      <c r="G54" s="149">
        <v>34</v>
      </c>
      <c r="H54" s="161">
        <v>273757159896</v>
      </c>
      <c r="I54" s="149" t="s">
        <v>2092</v>
      </c>
      <c r="J54" s="9"/>
      <c r="K54" s="11" t="str">
        <f t="shared" ca="1" si="7"/>
        <v/>
      </c>
      <c r="L54" s="159" t="s">
        <v>378</v>
      </c>
      <c r="M54" s="159" t="s">
        <v>379</v>
      </c>
      <c r="N54" s="159"/>
      <c r="O54" s="9">
        <v>5511.11</v>
      </c>
      <c r="P54" s="9">
        <v>2</v>
      </c>
      <c r="Q54" s="69" t="str">
        <f>VLOOKUP(O54, '[3]لیست محصولات اردیبهشت ۱۴۰۳'!B:C,2,0)</f>
        <v>هامبلا(رست دمی) | Hambella( Filter Roast)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2800000</v>
      </c>
      <c r="U54" s="15"/>
      <c r="V54" s="16">
        <f t="shared" si="8"/>
        <v>0</v>
      </c>
      <c r="W54" s="12">
        <f t="shared" si="9"/>
        <v>2</v>
      </c>
      <c r="X54" s="14">
        <f t="shared" si="10"/>
        <v>5600000</v>
      </c>
      <c r="Y54" s="17"/>
      <c r="Z54" s="14">
        <f t="shared" si="11"/>
        <v>5600000</v>
      </c>
      <c r="AA54" s="151" t="s">
        <v>78</v>
      </c>
      <c r="AB54" s="153" t="s">
        <v>380</v>
      </c>
      <c r="AC54" s="155" t="s">
        <v>381</v>
      </c>
      <c r="AD54" s="157" t="s">
        <v>104</v>
      </c>
      <c r="AE54" s="182" t="s">
        <v>1055</v>
      </c>
      <c r="AF54" s="21"/>
      <c r="AG54" s="22" t="str">
        <f t="shared" si="5"/>
        <v>TRUE</v>
      </c>
      <c r="AH54" s="23" t="str">
        <f t="shared" si="6"/>
        <v>تهران یوسف آباد- میدان اسد آبادی- بن بست باغچه بان  - آرین سپهری 09113213912</v>
      </c>
    </row>
    <row r="55" spans="1:34" ht="22.35" customHeight="1">
      <c r="A55" s="7"/>
      <c r="B55" s="7"/>
      <c r="C55" s="7"/>
      <c r="D55" s="7"/>
      <c r="E55" s="7"/>
      <c r="F55" s="8"/>
      <c r="G55" s="180"/>
      <c r="H55" s="181"/>
      <c r="I55" s="180"/>
      <c r="J55" s="9"/>
      <c r="K55" s="11" t="str">
        <f t="shared" ca="1" si="7"/>
        <v/>
      </c>
      <c r="L55" s="178"/>
      <c r="M55" s="178"/>
      <c r="N55" s="178"/>
      <c r="O55" s="9">
        <v>5501.1</v>
      </c>
      <c r="P55" s="9">
        <v>1</v>
      </c>
      <c r="Q55" s="13" t="str">
        <f>VLOOKUP(O55, '[3]لیست محصولات اردیبهشت ۱۴۰۳'!B:C,2,0)</f>
        <v>ورتکس | Vortex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2100000</v>
      </c>
      <c r="U55" s="26"/>
      <c r="V55" s="16">
        <f t="shared" si="8"/>
        <v>0</v>
      </c>
      <c r="W55" s="12">
        <f t="shared" si="9"/>
        <v>1</v>
      </c>
      <c r="X55" s="14">
        <f t="shared" si="10"/>
        <v>2100000</v>
      </c>
      <c r="Y55" s="17"/>
      <c r="Z55" s="14">
        <f t="shared" si="11"/>
        <v>2100000</v>
      </c>
      <c r="AA55" s="177"/>
      <c r="AB55" s="176"/>
      <c r="AC55" s="175"/>
      <c r="AD55" s="174"/>
      <c r="AE55" s="2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50"/>
      <c r="H56" s="162"/>
      <c r="I56" s="150"/>
      <c r="J56" s="9"/>
      <c r="K56" s="11" t="str">
        <f t="shared" ca="1" si="7"/>
        <v/>
      </c>
      <c r="L56" s="160"/>
      <c r="M56" s="160"/>
      <c r="N56" s="160"/>
      <c r="O56" s="9">
        <v>3326.1</v>
      </c>
      <c r="P56" s="9">
        <v>1</v>
      </c>
      <c r="Q56" s="13" t="str">
        <f>VLOOKUP(O56, '[3]لیست محصولات اردیبهشت ۱۴۰۳'!B:C,2,0)</f>
        <v>میاگروس | Milagros</v>
      </c>
      <c r="R56" s="9"/>
      <c r="S56" s="12">
        <f>VLOOKUP(O56, '[3]لیست محصولات اردیبهشت ۱۴۰۳'!B:F,5,0)</f>
        <v>150</v>
      </c>
      <c r="T56" s="14">
        <f>VLOOKUP(O56, '[3]لیست محصولات اردیبهشت ۱۴۰۳'!B:G,6,0)</f>
        <v>3750000</v>
      </c>
      <c r="U56" s="15"/>
      <c r="V56" s="16">
        <f t="shared" si="8"/>
        <v>0</v>
      </c>
      <c r="W56" s="12">
        <f t="shared" si="9"/>
        <v>1</v>
      </c>
      <c r="X56" s="14">
        <f t="shared" si="10"/>
        <v>3750000</v>
      </c>
      <c r="Y56" s="17"/>
      <c r="Z56" s="14">
        <f t="shared" si="11"/>
        <v>3750000</v>
      </c>
      <c r="AA56" s="152"/>
      <c r="AB56" s="154"/>
      <c r="AC56" s="156"/>
      <c r="AD56" s="158"/>
      <c r="AE56" s="183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>
        <v>35</v>
      </c>
      <c r="H57" s="10">
        <v>53765247301</v>
      </c>
      <c r="I57" s="9" t="s">
        <v>2092</v>
      </c>
      <c r="J57" s="9"/>
      <c r="K57" s="11" t="str">
        <f t="shared" ca="1" si="7"/>
        <v/>
      </c>
      <c r="L57" s="12" t="s">
        <v>464</v>
      </c>
      <c r="M57" s="12" t="s">
        <v>705</v>
      </c>
      <c r="N57" s="12"/>
      <c r="O57" s="9">
        <v>3325.1</v>
      </c>
      <c r="P57" s="9">
        <v>1</v>
      </c>
      <c r="Q57" s="13" t="str">
        <f>VLOOKUP(O57, '[3]لیست محصولات اردیبهشت ۱۴۰۳'!B:C,2,0)</f>
        <v>راتناگری | Ratnagiri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4250000</v>
      </c>
      <c r="U57" s="15"/>
      <c r="V57" s="16">
        <f t="shared" si="8"/>
        <v>0</v>
      </c>
      <c r="W57" s="12">
        <f t="shared" si="9"/>
        <v>1</v>
      </c>
      <c r="X57" s="14">
        <f t="shared" si="10"/>
        <v>4250000</v>
      </c>
      <c r="Y57" s="17"/>
      <c r="Z57" s="14">
        <f t="shared" si="11"/>
        <v>4250000</v>
      </c>
      <c r="AA57" s="18" t="s">
        <v>78</v>
      </c>
      <c r="AB57" s="13" t="s">
        <v>2140</v>
      </c>
      <c r="AC57" s="19" t="s">
        <v>2141</v>
      </c>
      <c r="AD57" s="20" t="s">
        <v>104</v>
      </c>
      <c r="AE57" s="19"/>
      <c r="AF57" s="21"/>
      <c r="AG57" s="22" t="str">
        <f t="shared" si="5"/>
        <v>TRUE</v>
      </c>
      <c r="AH57" s="23" t="str">
        <f t="shared" si="6"/>
        <v>تهران ازگل، نوبهار جنوبی، فرهنگیان، آرش، برج سپید، طبقه پنجم واحد ۱۹  - مریم صادقی 09918746745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5</v>
      </c>
      <c r="AI240" s="56">
        <f t="shared" si="24"/>
        <v>0</v>
      </c>
      <c r="AJ240" s="57">
        <f>AH240-AI240</f>
        <v>5</v>
      </c>
      <c r="AK240" s="58">
        <f t="shared" si="28"/>
        <v>0.75</v>
      </c>
      <c r="AL240" s="59">
        <f>AO240+AQ240-[2]Sheet1!$AH241</f>
        <v>0</v>
      </c>
      <c r="AM240" s="59">
        <f t="shared" si="30"/>
        <v>-5</v>
      </c>
      <c r="AN240" s="58">
        <f t="shared" si="26"/>
        <v>0</v>
      </c>
      <c r="AO240" s="59"/>
      <c r="AP240" s="58">
        <f t="shared" si="27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15</v>
      </c>
      <c r="AI241" s="56">
        <f t="shared" si="24"/>
        <v>0</v>
      </c>
      <c r="AJ241" s="57">
        <f t="shared" ref="AJ241:AJ264" si="32">AH241-AI241</f>
        <v>15</v>
      </c>
      <c r="AK241" s="58">
        <f>AH241*AG241/1000</f>
        <v>11.25</v>
      </c>
      <c r="AL241" s="59">
        <f>AO241+AQ241-[2]Sheet1!$AH242</f>
        <v>0</v>
      </c>
      <c r="AM241" s="59">
        <f t="shared" si="30"/>
        <v>-15</v>
      </c>
      <c r="AN241" s="58">
        <f t="shared" si="26"/>
        <v>0</v>
      </c>
      <c r="AO241" s="59"/>
      <c r="AP241" s="58">
        <f t="shared" si="27"/>
        <v>-11.25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24</v>
      </c>
      <c r="AI242" s="56">
        <f t="shared" si="24"/>
        <v>0</v>
      </c>
      <c r="AJ242" s="57">
        <f t="shared" si="32"/>
        <v>24</v>
      </c>
      <c r="AK242" s="58">
        <f t="shared" ref="AK242:AK267" si="33">AH242*AG242/1000</f>
        <v>96</v>
      </c>
      <c r="AL242" s="59">
        <f>AO242+AQ242-[2]Sheet1!$AH243</f>
        <v>0</v>
      </c>
      <c r="AM242" s="59">
        <f t="shared" si="30"/>
        <v>-24</v>
      </c>
      <c r="AN242" s="58">
        <f t="shared" si="26"/>
        <v>0</v>
      </c>
      <c r="AO242" s="59"/>
      <c r="AP242" s="58">
        <f t="shared" si="27"/>
        <v>-96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2</v>
      </c>
      <c r="AI251" s="56">
        <f t="shared" si="24"/>
        <v>0</v>
      </c>
      <c r="AJ251" s="57">
        <f t="shared" si="32"/>
        <v>2</v>
      </c>
      <c r="AK251" s="58">
        <f t="shared" si="33"/>
        <v>0.3</v>
      </c>
      <c r="AL251" s="59">
        <f>AO251+AQ251-[2]Sheet1!$AH252</f>
        <v>0</v>
      </c>
      <c r="AM251" s="59">
        <f t="shared" si="30"/>
        <v>-2</v>
      </c>
      <c r="AN251" s="58">
        <f t="shared" si="26"/>
        <v>0</v>
      </c>
      <c r="AO251" s="59"/>
      <c r="AP251" s="58">
        <f t="shared" si="27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6</v>
      </c>
      <c r="AI253" s="56">
        <f t="shared" si="24"/>
        <v>0</v>
      </c>
      <c r="AJ253" s="57">
        <f t="shared" si="32"/>
        <v>6</v>
      </c>
      <c r="AK253" s="58">
        <f t="shared" si="33"/>
        <v>0.9</v>
      </c>
      <c r="AL253" s="59">
        <f>AO253+AQ253-[2]Sheet1!$AH254</f>
        <v>0</v>
      </c>
      <c r="AM253" s="59">
        <f t="shared" si="30"/>
        <v>-6</v>
      </c>
      <c r="AN253" s="58">
        <f t="shared" si="26"/>
        <v>0</v>
      </c>
      <c r="AO253" s="59"/>
      <c r="AP253" s="58">
        <f t="shared" si="27"/>
        <v>-0.9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6</v>
      </c>
      <c r="AI254" s="56">
        <f t="shared" si="24"/>
        <v>0</v>
      </c>
      <c r="AJ254" s="57">
        <f t="shared" si="32"/>
        <v>6</v>
      </c>
      <c r="AK254" s="58">
        <f t="shared" si="33"/>
        <v>4.5</v>
      </c>
      <c r="AL254" s="59">
        <f>AO254+AQ254-[2]Sheet1!$AH255</f>
        <v>0</v>
      </c>
      <c r="AM254" s="59">
        <f t="shared" si="30"/>
        <v>-6</v>
      </c>
      <c r="AN254" s="58">
        <f t="shared" si="26"/>
        <v>0</v>
      </c>
      <c r="AO254" s="59"/>
      <c r="AP254" s="58">
        <f t="shared" si="27"/>
        <v>-4.5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5:W200" name="باقیمانده_5_1"/>
    <protectedRange algorithmName="SHA-512" hashValue="f5WsBkExWTs/LKakVBbNBXjGjwaAPcOxHhJFt4MnEAAY0TgGUtLBwc6BQDnps5THm9Gccqda3SWXIrg2Z9o+GA==" saltValue="9EXh0tvvNrwpkDbSuYJ+Uw==" spinCount="100000" sqref="V5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  <protectedRange algorithmName="SHA-512" hashValue="jjrV5Hy6JwvVqOO7tKoZVoRg7rpBcjqvT96GSIFiDncBaImziwFUF2JC6d0rT0SfgZv+eJ/5g2VdqSB7bdW0mg==" saltValue="0Igh3j97EZBwjtfDd8U1wg==" spinCount="100000" sqref="W4" name="باقیمانده_5_1_2"/>
    <protectedRange algorithmName="SHA-512" hashValue="f5WsBkExWTs/LKakVBbNBXjGjwaAPcOxHhJFt4MnEAAY0TgGUtLBwc6BQDnps5THm9Gccqda3SWXIrg2Z9o+GA==" saltValue="9EXh0tvvNrwpkDbSuYJ+Uw==" spinCount="100000" sqref="V4" name="تعداد ارسال شده_4_1_2"/>
  </protectedRanges>
  <mergeCells count="136"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G5:G7"/>
    <mergeCell ref="AD5:AD7"/>
    <mergeCell ref="AC5:AC7"/>
    <mergeCell ref="AB5:AB7"/>
    <mergeCell ref="AA5:AA7"/>
    <mergeCell ref="N5:N7"/>
    <mergeCell ref="M5:M7"/>
    <mergeCell ref="L5:L7"/>
    <mergeCell ref="I5:I7"/>
    <mergeCell ref="H5:H7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H25:H26"/>
    <mergeCell ref="G25:G26"/>
    <mergeCell ref="AD25:AD26"/>
    <mergeCell ref="AC25:AC26"/>
    <mergeCell ref="AB25:AB26"/>
    <mergeCell ref="AA25:AA26"/>
    <mergeCell ref="AE18:AE20"/>
    <mergeCell ref="N25:N26"/>
    <mergeCell ref="M25:M26"/>
    <mergeCell ref="L25:L26"/>
    <mergeCell ref="I25:I26"/>
    <mergeCell ref="G18:G20"/>
    <mergeCell ref="AD18:AD20"/>
    <mergeCell ref="AC18:AC20"/>
    <mergeCell ref="AB18:AB20"/>
    <mergeCell ref="AA18:AA20"/>
    <mergeCell ref="N18:N20"/>
    <mergeCell ref="M18:M20"/>
    <mergeCell ref="L18:L20"/>
    <mergeCell ref="I18:I20"/>
    <mergeCell ref="H18:H20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I27:I28"/>
    <mergeCell ref="H27:H28"/>
    <mergeCell ref="G29:G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34:G36"/>
    <mergeCell ref="AD34:AD36"/>
    <mergeCell ref="AC34:AC36"/>
    <mergeCell ref="AB34:AB36"/>
    <mergeCell ref="AA34:AA36"/>
    <mergeCell ref="N34:N36"/>
    <mergeCell ref="M34:M36"/>
    <mergeCell ref="L34:L36"/>
    <mergeCell ref="I34:I36"/>
    <mergeCell ref="H34:H36"/>
    <mergeCell ref="I38:I39"/>
    <mergeCell ref="H38:H39"/>
    <mergeCell ref="G38:G39"/>
    <mergeCell ref="AD43:AD47"/>
    <mergeCell ref="AC43:AC47"/>
    <mergeCell ref="AB43:AB47"/>
    <mergeCell ref="AA43:AA47"/>
    <mergeCell ref="G43:G47"/>
    <mergeCell ref="H43:H47"/>
    <mergeCell ref="I43:I47"/>
    <mergeCell ref="L43:L47"/>
    <mergeCell ref="M43:M47"/>
    <mergeCell ref="N43:N47"/>
    <mergeCell ref="AD38:AD39"/>
    <mergeCell ref="AC38:AC39"/>
    <mergeCell ref="N38:N39"/>
    <mergeCell ref="M38:M39"/>
    <mergeCell ref="L38:L39"/>
    <mergeCell ref="I54:I56"/>
    <mergeCell ref="H54:H56"/>
    <mergeCell ref="G54:G56"/>
    <mergeCell ref="AA54:AA56"/>
    <mergeCell ref="AB54:AB56"/>
    <mergeCell ref="AE49:AE51"/>
    <mergeCell ref="AA52:AD52"/>
    <mergeCell ref="N54:N56"/>
    <mergeCell ref="M54:M56"/>
    <mergeCell ref="L54:L56"/>
    <mergeCell ref="AE54:AE56"/>
    <mergeCell ref="AC54:AC56"/>
    <mergeCell ref="AD54:AD56"/>
    <mergeCell ref="G49:G51"/>
    <mergeCell ref="H49:H51"/>
    <mergeCell ref="I49:I51"/>
    <mergeCell ref="L49:L51"/>
    <mergeCell ref="M49:M51"/>
    <mergeCell ref="N49:N51"/>
    <mergeCell ref="AB49:AB51"/>
    <mergeCell ref="AA49:AA51"/>
    <mergeCell ref="AC49:AC51"/>
    <mergeCell ref="AD49:AD51"/>
  </mergeCells>
  <conditionalFormatting sqref="G11:I14 G16:I18 G21:I25 G27:I27 G29:I29 G31:I32 G34:I34 G37:I38 G40:I43 G48:I49 G52:I54 G57:I200 Q5:AF5 J5:J200 Q6:Z7 Q8:AF14 O15:Z15 K16:AF18 O19:Z20 K21:AF25 O26:Z26 K27:AF27 O28:Z28 K29:AF29 O30:Z30 K31:AF32 O33:Z33 K34:AF34 O35:Z36 K37:AF38 O39:AB39 K40:AF43 O44:Z47 K48:AF49 O50:Z51 K52:AA52 K53:AF54 O55:Z56 K57:AF200 K5:K10 O5:P10 AE6:AF7 K11:P14 K15 AE15:AF15 K19:K20 AF19:AF20 K26 AE26:AF26 K28 AE28:AF28 K30 AE30:AF30 K33 AE33:AF33 K35:K36 AE35:AF36 K39 AE39:AF39 K44:K47 AE44:AF47 K50:K51 AF50:AF51 AE52:AF52 K55:K56 AF55:AF56">
    <cfRule type="expression" dxfId="12" priority="78">
      <formula>$C5</formula>
    </cfRule>
  </conditionalFormatting>
  <conditionalFormatting sqref="G11:I14 G16:I18 G21:I25 G27:I27 G29:I29 G31:I32 G34:I34 G37:I38 G40:I43 G48:I49 G52:I54 G57:I200">
    <cfRule type="expression" dxfId="11" priority="77">
      <formula>$A11</formula>
    </cfRule>
  </conditionalFormatting>
  <conditionalFormatting sqref="G2:J2 AD2 Z2:Z3">
    <cfRule type="expression" dxfId="10" priority="14">
      <formula>$E2</formula>
    </cfRule>
  </conditionalFormatting>
  <conditionalFormatting sqref="G2:J2 AD2">
    <cfRule type="expression" dxfId="9" priority="12">
      <formula>$A2</formula>
    </cfRule>
  </conditionalFormatting>
  <conditionalFormatting sqref="G2:AF2">
    <cfRule type="expression" dxfId="8" priority="13">
      <formula>$C2</formula>
    </cfRule>
  </conditionalFormatting>
  <conditionalFormatting sqref="J3:J4 Z4">
    <cfRule type="expression" dxfId="7" priority="7">
      <formula>$E3</formula>
    </cfRule>
  </conditionalFormatting>
  <conditionalFormatting sqref="J3:K4 O3:Z4 AE3:AF4 H4:H5 H8:H10">
    <cfRule type="expression" dxfId="6" priority="6">
      <formula>$C3</formula>
    </cfRule>
  </conditionalFormatting>
  <conditionalFormatting sqref="W2:W200">
    <cfRule type="expression" dxfId="5" priority="4">
      <formula>$AG2</formula>
    </cfRule>
  </conditionalFormatting>
  <conditionalFormatting sqref="Z2:Z200 J3:J200">
    <cfRule type="expression" dxfId="4" priority="5">
      <formula>$A2</formula>
    </cfRule>
  </conditionalFormatting>
  <conditionalFormatting sqref="AA4:AD4">
    <cfRule type="expression" dxfId="3" priority="2">
      <formula>$C4</formula>
    </cfRule>
  </conditionalFormatting>
  <conditionalFormatting sqref="AD4">
    <cfRule type="expression" dxfId="2" priority="3">
      <formula>$E4</formula>
    </cfRule>
  </conditionalFormatting>
  <conditionalFormatting sqref="AD4:AD5 AD8:AD14 AD16:AD18 AD21:AD25 AD27 AD29 AD31:AD32 AD34 AD37:AD38 AD40:AD43 AD48:AD49 AD53:AD54 AD57:AD200">
    <cfRule type="expression" dxfId="1" priority="1">
      <formula>$A4</formula>
    </cfRule>
  </conditionalFormatting>
  <conditionalFormatting sqref="AD5 J5:J200 Z5:Z200 AD8:AD14 G11:I14 G16:I18 AD16:AD18 G21:I25 AD21:AD25 G27:I27 AD27 G29:I29 AD29 G31:I32 AD31:AD32 G34:I34 AD34 G37:I38 AD37:AD38 G40:I43 AD40:AD43 G48:I49 AD48:AD49 G52:I54 AD53:AD54 G57:I200 AD57:AD200">
    <cfRule type="expression" dxfId="0" priority="79">
      <formula>$E5</formula>
    </cfRule>
  </conditionalFormatting>
  <conditionalFormatting sqref="AL203:AM203">
    <cfRule type="dataBar" priority="4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{D05A1F4B-EA1E-481C-9396-1B7F18A157F2}</x14:id>
        </ext>
      </extLst>
    </cfRule>
  </conditionalFormatting>
  <conditionalFormatting sqref="AL204:AM204">
    <cfRule type="dataBar" priority="4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{D658287E-4F8C-4D2E-A921-C77E8CF1FAD4}</x14:id>
        </ext>
      </extLst>
    </cfRule>
  </conditionalFormatting>
  <conditionalFormatting sqref="AL205:AM205">
    <cfRule type="dataBar" priority="3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{07E57518-CAA8-4BD7-B9EC-A37E24E547E6}</x14:id>
        </ext>
      </extLst>
    </cfRule>
  </conditionalFormatting>
  <conditionalFormatting sqref="AL206:AM206">
    <cfRule type="dataBar" priority="3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{76941E1B-EC10-4A9A-BE0A-2D2CD5BED9AE}</x14:id>
        </ext>
      </extLst>
    </cfRule>
  </conditionalFormatting>
  <conditionalFormatting sqref="AL207:AM207">
    <cfRule type="dataBar" priority="3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{90AD5C40-637A-4AAB-992A-CF9D348FC3A3}</x14:id>
        </ext>
      </extLst>
    </cfRule>
  </conditionalFormatting>
  <conditionalFormatting sqref="AL208:AM208">
    <cfRule type="dataBar" priority="3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{7C8A98AD-974E-4A04-A0B9-B41092A2D341}</x14:id>
        </ext>
      </extLst>
    </cfRule>
  </conditionalFormatting>
  <conditionalFormatting sqref="AL209:AM209">
    <cfRule type="dataBar" priority="3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{C1EA6717-1767-48C4-BA90-4784EE21B9D5}</x14:id>
        </ext>
      </extLst>
    </cfRule>
  </conditionalFormatting>
  <conditionalFormatting sqref="AL210:AM210">
    <cfRule type="dataBar" priority="3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{5690B11E-6EA0-4EEF-A25B-E9A8C74E4FC9}</x14:id>
        </ext>
      </extLst>
    </cfRule>
  </conditionalFormatting>
  <conditionalFormatting sqref="AL211:AM211">
    <cfRule type="dataBar" priority="3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{D892562C-7365-42E6-839D-A2818434828E}</x14:id>
        </ext>
      </extLst>
    </cfRule>
  </conditionalFormatting>
  <conditionalFormatting sqref="AL212:AM212">
    <cfRule type="dataBar" priority="3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{AD9A4587-623B-40E1-A505-0778E4D8CF1A}</x14:id>
        </ext>
      </extLst>
    </cfRule>
  </conditionalFormatting>
  <conditionalFormatting sqref="AL213:AM213">
    <cfRule type="dataBar" priority="3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{CB4D0B8D-C532-4F3A-8A7D-719151396E94}</x14:id>
        </ext>
      </extLst>
    </cfRule>
  </conditionalFormatting>
  <conditionalFormatting sqref="AL214:AM214">
    <cfRule type="dataBar" priority="3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{ACEB8339-D26B-4CEF-93C7-14394EE9356F}</x14:id>
        </ext>
      </extLst>
    </cfRule>
  </conditionalFormatting>
  <conditionalFormatting sqref="AL215:AM215">
    <cfRule type="dataBar" priority="2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{433E3B0B-C2CC-4D66-BA56-66B90F86DBD3}</x14:id>
        </ext>
      </extLst>
    </cfRule>
  </conditionalFormatting>
  <conditionalFormatting sqref="AL216:AM216">
    <cfRule type="dataBar" priority="2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{56C7B02C-1B03-4544-BF8E-01482D1027EE}</x14:id>
        </ext>
      </extLst>
    </cfRule>
  </conditionalFormatting>
  <conditionalFormatting sqref="AL217:AM217">
    <cfRule type="dataBar" priority="2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{C83394F4-5B56-4814-BCE9-68C2517502F5}</x14:id>
        </ext>
      </extLst>
    </cfRule>
  </conditionalFormatting>
  <conditionalFormatting sqref="AL218:AM218">
    <cfRule type="dataBar" priority="2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{5579C295-2EC3-48B6-B254-A80695990F91}</x14:id>
        </ext>
      </extLst>
    </cfRule>
  </conditionalFormatting>
  <conditionalFormatting sqref="AL219:AM219">
    <cfRule type="dataBar" priority="2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{C725CBCE-688C-48A2-B67A-40CB3ED80DBE}</x14:id>
        </ext>
      </extLst>
    </cfRule>
  </conditionalFormatting>
  <conditionalFormatting sqref="AL220:AM220">
    <cfRule type="dataBar" priority="2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{5E27C13B-7D9E-4BD0-82DF-B5BD0756EC11}</x14:id>
        </ext>
      </extLst>
    </cfRule>
  </conditionalFormatting>
  <conditionalFormatting sqref="AL221:AM221">
    <cfRule type="dataBar" priority="4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{0F53C67B-A969-4B14-AE89-D8EDB2279BEE}</x14:id>
        </ext>
      </extLst>
    </cfRule>
  </conditionalFormatting>
  <conditionalFormatting sqref="AL223:AM223">
    <cfRule type="dataBar" priority="4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{5DFD8353-9F1C-4A2E-9FEC-7C7B04551321}</x14:id>
        </ext>
      </extLst>
    </cfRule>
  </conditionalFormatting>
  <conditionalFormatting sqref="AL224:AM224">
    <cfRule type="dataBar" priority="4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{9503BBB1-0C60-4BB7-8A13-13F1249337A1}</x14:id>
        </ext>
      </extLst>
    </cfRule>
  </conditionalFormatting>
  <conditionalFormatting sqref="AL225:AM225">
    <cfRule type="dataBar" priority="4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{7BDF04D5-9B5B-4591-B72E-5D804AB8278D}</x14:id>
        </ext>
      </extLst>
    </cfRule>
  </conditionalFormatting>
  <conditionalFormatting sqref="AL226:AM226">
    <cfRule type="dataBar" priority="4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{2E939203-6B3F-4A5D-B342-8D72AFEA7373}</x14:id>
        </ext>
      </extLst>
    </cfRule>
  </conditionalFormatting>
  <conditionalFormatting sqref="AL227:AM227">
    <cfRule type="dataBar" priority="4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{C4848EB7-3FA5-485B-B8DA-CD8C66D9B842}</x14:id>
        </ext>
      </extLst>
    </cfRule>
  </conditionalFormatting>
  <conditionalFormatting sqref="AL228:AM228">
    <cfRule type="dataBar" priority="4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{70481B7E-D1BF-4D70-AC13-332C6368D54E}</x14:id>
        </ext>
      </extLst>
    </cfRule>
  </conditionalFormatting>
  <conditionalFormatting sqref="AL229:AM229">
    <cfRule type="dataBar" priority="2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{912F77DC-7936-4F11-B8DA-4C96756CBCCB}</x14:id>
        </ext>
      </extLst>
    </cfRule>
  </conditionalFormatting>
  <conditionalFormatting sqref="AL230:AM230">
    <cfRule type="dataBar" priority="2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{4A754B38-6361-476B-B02E-1F8A1700328A}</x14:id>
        </ext>
      </extLst>
    </cfRule>
  </conditionalFormatting>
  <conditionalFormatting sqref="AL231:AM231">
    <cfRule type="dataBar" priority="2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{F14F5B3C-2E36-4FFD-94F3-0E02ADAF170F}</x14:id>
        </ext>
      </extLst>
    </cfRule>
  </conditionalFormatting>
  <conditionalFormatting sqref="AL232:AM232">
    <cfRule type="dataBar" priority="2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{FB0ABDAB-A59F-461D-913A-6D761DF8F307}</x14:id>
        </ext>
      </extLst>
    </cfRule>
  </conditionalFormatting>
  <conditionalFormatting sqref="AL233:AM233">
    <cfRule type="dataBar" priority="1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{A6054DAF-3BB7-4C62-8B41-289CA11CDA2F}</x14:id>
        </ext>
      </extLst>
    </cfRule>
  </conditionalFormatting>
  <conditionalFormatting sqref="AL234:AM234">
    <cfRule type="dataBar" priority="1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{169F275A-A2BE-4E55-9B47-ECA94D32F91A}</x14:id>
        </ext>
      </extLst>
    </cfRule>
  </conditionalFormatting>
  <conditionalFormatting sqref="AL235:AM235">
    <cfRule type="dataBar" priority="4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{98D0E643-3052-4912-BDB5-CD3B1C881F5D}</x14:id>
        </ext>
      </extLst>
    </cfRule>
  </conditionalFormatting>
  <conditionalFormatting sqref="AL236:AM236">
    <cfRule type="dataBar" priority="5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{A8C377EC-A0DB-4A49-9EDB-D0FB71B0245F}</x14:id>
        </ext>
      </extLst>
    </cfRule>
  </conditionalFormatting>
  <conditionalFormatting sqref="AL237:AM237">
    <cfRule type="dataBar" priority="5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{E4A1044C-34B7-44BC-88B4-77EC0B5E3B95}</x14:id>
        </ext>
      </extLst>
    </cfRule>
  </conditionalFormatting>
  <conditionalFormatting sqref="AL238:AM238">
    <cfRule type="dataBar" priority="5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{7D3F19CB-5957-4190-8F23-2E5110D96893}</x14:id>
        </ext>
      </extLst>
    </cfRule>
  </conditionalFormatting>
  <conditionalFormatting sqref="AL239:AM239">
    <cfRule type="dataBar" priority="5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{07918DF9-7E3A-440B-8DBF-8ABD3ED09BD7}</x14:id>
        </ext>
      </extLst>
    </cfRule>
  </conditionalFormatting>
  <conditionalFormatting sqref="AL240:AM240">
    <cfRule type="dataBar" priority="5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{85CF0A31-46C2-4A74-8C20-6DC10EDA8440}</x14:id>
        </ext>
      </extLst>
    </cfRule>
  </conditionalFormatting>
  <conditionalFormatting sqref="AL241:AM241">
    <cfRule type="dataBar" priority="5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{4CA17B66-313C-41AE-959F-2B711B83E9BD}</x14:id>
        </ext>
      </extLst>
    </cfRule>
  </conditionalFormatting>
  <conditionalFormatting sqref="AL242:AM242">
    <cfRule type="dataBar" priority="5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{F9745EC9-26A2-42A7-858E-B3B9862B62A9}</x14:id>
        </ext>
      </extLst>
    </cfRule>
  </conditionalFormatting>
  <conditionalFormatting sqref="AL243:AM243">
    <cfRule type="dataBar" priority="5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{273D8899-38BE-40FD-AE57-0706965B53CB}</x14:id>
        </ext>
      </extLst>
    </cfRule>
  </conditionalFormatting>
  <conditionalFormatting sqref="AL244:AM244">
    <cfRule type="dataBar" priority="5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{9CF3504A-E65D-4DAF-91DC-9802FD1C4838}</x14:id>
        </ext>
      </extLst>
    </cfRule>
  </conditionalFormatting>
  <conditionalFormatting sqref="AL245:AM245">
    <cfRule type="dataBar" priority="5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{B41F6BA2-EB03-406D-AB88-8FC4C346319D}</x14:id>
        </ext>
      </extLst>
    </cfRule>
  </conditionalFormatting>
  <conditionalFormatting sqref="AL246:AM246">
    <cfRule type="dataBar" priority="6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{B37C0796-3FC3-4AC0-B089-1A69C8808033}</x14:id>
        </ext>
      </extLst>
    </cfRule>
  </conditionalFormatting>
  <conditionalFormatting sqref="AL247:AM247">
    <cfRule type="dataBar" priority="6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{1733A993-CB57-4D32-9C78-874CFD109E8E}</x14:id>
        </ext>
      </extLst>
    </cfRule>
  </conditionalFormatting>
  <conditionalFormatting sqref="AL248:AM248">
    <cfRule type="dataBar" priority="1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{C2A274E0-2439-4C87-AD15-DEE91EB42BEC}</x14:id>
        </ext>
      </extLst>
    </cfRule>
  </conditionalFormatting>
  <conditionalFormatting sqref="AL249:AM249">
    <cfRule type="dataBar" priority="6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{16EEC821-77A8-4626-8705-EC1DD78E2290}</x14:id>
        </ext>
      </extLst>
    </cfRule>
  </conditionalFormatting>
  <conditionalFormatting sqref="AL250:AM250">
    <cfRule type="dataBar" priority="6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{B29E8706-62E6-4E63-A834-5E6751DCBE58}</x14:id>
        </ext>
      </extLst>
    </cfRule>
  </conditionalFormatting>
  <conditionalFormatting sqref="AL251:AM251">
    <cfRule type="dataBar" priority="6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{08C30479-C501-41B5-9F51-B8E5E070A17B}</x14:id>
        </ext>
      </extLst>
    </cfRule>
  </conditionalFormatting>
  <conditionalFormatting sqref="AL252:AM252">
    <cfRule type="dataBar" priority="6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{226AC004-3178-42F9-B045-7164B93B746F}</x14:id>
        </ext>
      </extLst>
    </cfRule>
  </conditionalFormatting>
  <conditionalFormatting sqref="AL253:AM253">
    <cfRule type="dataBar" priority="6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{5FAB89EF-E1DB-440E-8472-4BFAE7C4AE77}</x14:id>
        </ext>
      </extLst>
    </cfRule>
  </conditionalFormatting>
  <conditionalFormatting sqref="AL254:AM254">
    <cfRule type="dataBar" priority="6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{D8D6D435-7A68-4390-9C0E-C8473F70285E}</x14:id>
        </ext>
      </extLst>
    </cfRule>
  </conditionalFormatting>
  <conditionalFormatting sqref="AL255:AM255">
    <cfRule type="dataBar" priority="6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{E82BAA6C-15D4-45F6-ABD2-E1F17E8304D7}</x14:id>
        </ext>
      </extLst>
    </cfRule>
  </conditionalFormatting>
  <conditionalFormatting sqref="AL256:AM256">
    <cfRule type="dataBar" priority="6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{992D6DBB-87ED-4B72-A1C4-ADA1E869BD87}</x14:id>
        </ext>
      </extLst>
    </cfRule>
  </conditionalFormatting>
  <conditionalFormatting sqref="AL257:AM257">
    <cfRule type="dataBar" priority="7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{C6AC3FA4-B047-4DA3-AC11-6A59D8F7803A}</x14:id>
        </ext>
      </extLst>
    </cfRule>
  </conditionalFormatting>
  <conditionalFormatting sqref="AL258:AM258">
    <cfRule type="dataBar" priority="1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{2E290290-889E-43E8-948F-1FB7C5AA7E3E}</x14:id>
        </ext>
      </extLst>
    </cfRule>
  </conditionalFormatting>
  <conditionalFormatting sqref="AL259:AM259">
    <cfRule type="dataBar" priority="1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{FE10B1A1-72BC-4801-B618-3D5489437E63}</x14:id>
        </ext>
      </extLst>
    </cfRule>
  </conditionalFormatting>
  <conditionalFormatting sqref="AL260:AM260">
    <cfRule type="dataBar" priority="7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{ACF53EFA-DDDF-4D17-90E4-F40E21EC8012}</x14:id>
        </ext>
      </extLst>
    </cfRule>
  </conditionalFormatting>
  <conditionalFormatting sqref="AL261:AM261">
    <cfRule type="dataBar" priority="7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{115AEF4E-5F61-4B5F-A29D-7A804610A598}</x14:id>
        </ext>
      </extLst>
    </cfRule>
  </conditionalFormatting>
  <conditionalFormatting sqref="AL262:AM262">
    <cfRule type="dataBar" priority="7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{41A0C2EC-E1CB-44FE-B135-860B92A5C2E5}</x14:id>
        </ext>
      </extLst>
    </cfRule>
  </conditionalFormatting>
  <conditionalFormatting sqref="AL263:AM263">
    <cfRule type="dataBar" priority="7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{E6A668F4-7EFC-4DC6-BD86-CE9EE6ED31C2}</x14:id>
        </ext>
      </extLst>
    </cfRule>
  </conditionalFormatting>
  <conditionalFormatting sqref="AL264:AM264">
    <cfRule type="dataBar" priority="7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{23409952-373D-41AB-936E-E93FAACAB610}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5A1F4B-EA1E-481C-9396-1B7F18A157F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658287E-4F8C-4D2E-A921-C77E8CF1FAD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7E57518-CAA8-4BD7-B9EC-A37E24E547E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76941E1B-EC10-4A9A-BE0A-2D2CD5BED9A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0AD5C40-637A-4AAB-992A-CF9D348FC3A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7C8A98AD-974E-4A04-A0B9-B41092A2D3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C1EA6717-1767-48C4-BA90-4784EE21B9D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690B11E-6EA0-4EEF-A25B-E9A8C74E4FC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892562C-7365-42E6-839D-A2818434828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D9A4587-623B-40E1-A505-0778E4D8CF1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B4D0B8D-C532-4F3A-8A7D-719151396E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CEB8339-D26B-4CEF-93C7-14394EE9356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33E3B0B-C2CC-4D66-BA56-66B90F86DBD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6C7B02C-1B03-4544-BF8E-01482D1027E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C83394F4-5B56-4814-BCE9-68C2517502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579C295-2EC3-48B6-B254-A80695990F9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725CBCE-688C-48A2-B67A-40CB3ED80DB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E27C13B-7D9E-4BD0-82DF-B5BD0756EC1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F53C67B-A969-4B14-AE89-D8EDB2279BE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DFD8353-9F1C-4A2E-9FEC-7C7B0455132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503BBB1-0C60-4BB7-8A13-13F1249337A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BDF04D5-9B5B-4591-B72E-5D804AB8278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E939203-6B3F-4A5D-B342-8D72AFEA737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4848EB7-3FA5-485B-B8DA-CD8C66D9B84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0481B7E-D1BF-4D70-AC13-332C6368D54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12F77DC-7936-4F11-B8DA-4C96756CBCC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A754B38-6361-476B-B02E-1F8A1700328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14F5B3C-2E36-4FFD-94F3-0E02ADAF170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B0ABDAB-A59F-461D-913A-6D761DF8F30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054DAF-3BB7-4C62-8B41-289CA11CDA2F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69F275A-A2BE-4E55-9B47-ECA94D32F91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8D0E643-3052-4912-BDB5-CD3B1C881F5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8C377EC-A0DB-4A49-9EDB-D0FB71B0245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4A1044C-34B7-44BC-88B4-77EC0B5E3B9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D3F19CB-5957-4190-8F23-2E5110D9689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7918DF9-7E3A-440B-8DBF-8ABD3ED09BD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5CF0A31-46C2-4A74-8C20-6DC10EDA844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CA17B66-313C-41AE-959F-2B711B83E9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9745EC9-26A2-42A7-858E-B3B9862B62A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73D8899-38BE-40FD-AE57-0706965B53C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CF3504A-E65D-4DAF-91DC-9802FD1C483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B41F6BA2-EB03-406D-AB88-8FC4C346319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37C0796-3FC3-4AC0-B089-1A69C880803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733A993-CB57-4D32-9C78-874CFD109E8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2A274E0-2439-4C87-AD15-DEE91EB42BE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6EEC821-77A8-4626-8705-EC1DD78E229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29E8706-62E6-4E63-A834-5E6751DCBE5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8C30479-C501-41B5-9F51-B8E5E070A17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26AC004-3178-42F9-B045-7164B93B746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FAB89EF-E1DB-440E-8472-4BFAE7C4AE7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8D6D435-7A68-4390-9C0E-C8473F70285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82BAA6C-15D4-45F6-ABD2-E1F17E8304D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92D6DBB-87ED-4B72-A1C4-ADA1E869BD8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6AC3FA4-B047-4DA3-AC11-6A59D8F7803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E290290-889E-43E8-948F-1FB7C5AA7E3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E10B1A1-72BC-4801-B618-3D5489437E6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CF53EFA-DDDF-4D17-90E4-F40E21EC801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15AEF4E-5F61-4B5F-A29D-7A804610A59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1A0C2EC-E1CB-44FE-B135-860B92A5C2E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6A668F4-7EFC-4DC6-BD86-CE9EE6ED31C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3409952-373D-41AB-936E-E93FAACAB61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4</vt:lpstr>
      <vt:lpstr>5</vt:lpstr>
      <vt:lpstr>6</vt:lpstr>
      <vt:lpstr>8</vt:lpstr>
      <vt:lpstr>9</vt:lpstr>
      <vt:lpstr>10</vt:lpstr>
      <vt:lpstr>11</vt:lpstr>
      <vt:lpstr>12</vt:lpstr>
      <vt:lpstr>13</vt:lpstr>
      <vt:lpstr>16</vt:lpstr>
      <vt:lpstr>17</vt:lpstr>
      <vt:lpstr>18</vt:lpstr>
      <vt:lpstr>19</vt:lpstr>
      <vt:lpstr>20</vt:lpstr>
      <vt:lpstr>22</vt:lpstr>
      <vt:lpstr>23</vt:lpstr>
      <vt:lpstr>24</vt:lpstr>
      <vt:lpstr>25</vt:lpstr>
      <vt:lpstr>26</vt:lpstr>
      <vt:lpstr>27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dcterms:created xsi:type="dcterms:W3CDTF">2024-04-15T11:16:25Z</dcterms:created>
  <dcterms:modified xsi:type="dcterms:W3CDTF">2024-05-25T11:05:17Z</dcterms:modified>
</cp:coreProperties>
</file>