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0" yWindow="0" windowWidth="19200" windowHeight="7930" activeTab="2"/>
  </bookViews>
  <sheets>
    <sheet name="Data" sheetId="1" r:id="rId1"/>
    <sheet name="Actions" sheetId="2" r:id="rId2"/>
    <sheet name="Analysis" sheetId="3" r:id="rId3"/>
    <sheet name="Analysis2" sheetId="4" r:id="rId4"/>
  </sheets>
  <definedNames>
    <definedName name="DataGenerationComputeStatisticsFromCardDraws_Seed319" localSheetId="2">Analysis!$A$2:$C$31</definedName>
  </definedNames>
  <calcPr calcId="171027"/>
</workbook>
</file>

<file path=xl/calcChain.xml><?xml version="1.0" encoding="utf-8"?>
<calcChain xmlns="http://schemas.openxmlformats.org/spreadsheetml/2006/main">
  <c r="I6" i="3" l="1"/>
  <c r="I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2" i="3"/>
  <c r="I2" i="3"/>
  <c r="J7" i="3"/>
  <c r="K5" i="3"/>
  <c r="J5" i="3"/>
  <c r="O16" i="1"/>
  <c r="O15" i="1"/>
  <c r="O14" i="1"/>
  <c r="O9" i="1"/>
  <c r="O8" i="1"/>
  <c r="O7" i="1"/>
  <c r="G3" i="4" l="1"/>
  <c r="I3" i="4" s="1"/>
  <c r="H3" i="4"/>
  <c r="J3" i="4" s="1"/>
  <c r="G4" i="4"/>
  <c r="I4" i="4" s="1"/>
  <c r="H4" i="4"/>
  <c r="J4" i="4" s="1"/>
  <c r="G5" i="4"/>
  <c r="I5" i="4" s="1"/>
  <c r="H5" i="4"/>
  <c r="J5" i="4" s="1"/>
  <c r="G6" i="4"/>
  <c r="I6" i="4" s="1"/>
  <c r="H6" i="4"/>
  <c r="J6" i="4" s="1"/>
  <c r="G7" i="4"/>
  <c r="I7" i="4" s="1"/>
  <c r="H7" i="4"/>
  <c r="J7" i="4" s="1"/>
  <c r="G8" i="4"/>
  <c r="I8" i="4" s="1"/>
  <c r="H8" i="4"/>
  <c r="J8" i="4" s="1"/>
  <c r="G9" i="4"/>
  <c r="I9" i="4" s="1"/>
  <c r="H9" i="4"/>
  <c r="J9" i="4" s="1"/>
  <c r="G10" i="4"/>
  <c r="I10" i="4" s="1"/>
  <c r="H10" i="4"/>
  <c r="J10" i="4" s="1"/>
  <c r="G11" i="4"/>
  <c r="I11" i="4" s="1"/>
  <c r="H11" i="4"/>
  <c r="J11" i="4" s="1"/>
  <c r="G12" i="4"/>
  <c r="I12" i="4" s="1"/>
  <c r="H12" i="4"/>
  <c r="J12" i="4" s="1"/>
  <c r="G13" i="4"/>
  <c r="I13" i="4" s="1"/>
  <c r="H13" i="4"/>
  <c r="J13" i="4" s="1"/>
  <c r="G14" i="4"/>
  <c r="I14" i="4" s="1"/>
  <c r="H14" i="4"/>
  <c r="J14" i="4" s="1"/>
  <c r="G15" i="4"/>
  <c r="I15" i="4" s="1"/>
  <c r="H15" i="4"/>
  <c r="J15" i="4" s="1"/>
  <c r="G16" i="4"/>
  <c r="I16" i="4" s="1"/>
  <c r="H16" i="4"/>
  <c r="J16" i="4" s="1"/>
  <c r="G17" i="4"/>
  <c r="I17" i="4" s="1"/>
  <c r="H17" i="4"/>
  <c r="J17" i="4" s="1"/>
  <c r="G18" i="4"/>
  <c r="I18" i="4" s="1"/>
  <c r="H18" i="4"/>
  <c r="J18" i="4" s="1"/>
  <c r="G19" i="4"/>
  <c r="I19" i="4" s="1"/>
  <c r="H19" i="4"/>
  <c r="J19" i="4" s="1"/>
  <c r="G20" i="4"/>
  <c r="I20" i="4" s="1"/>
  <c r="H20" i="4"/>
  <c r="J20" i="4" s="1"/>
  <c r="G21" i="4"/>
  <c r="I21" i="4" s="1"/>
  <c r="H21" i="4"/>
  <c r="J21" i="4" s="1"/>
  <c r="G22" i="4"/>
  <c r="I22" i="4" s="1"/>
  <c r="H22" i="4"/>
  <c r="J22" i="4" s="1"/>
  <c r="G23" i="4"/>
  <c r="I23" i="4" s="1"/>
  <c r="H23" i="4"/>
  <c r="J23" i="4" s="1"/>
  <c r="G24" i="4"/>
  <c r="I24" i="4" s="1"/>
  <c r="H24" i="4"/>
  <c r="J24" i="4" s="1"/>
  <c r="G25" i="4"/>
  <c r="I25" i="4" s="1"/>
  <c r="H25" i="4"/>
  <c r="J25" i="4" s="1"/>
  <c r="G26" i="4"/>
  <c r="I26" i="4" s="1"/>
  <c r="H26" i="4"/>
  <c r="J26" i="4" s="1"/>
  <c r="G27" i="4"/>
  <c r="I27" i="4" s="1"/>
  <c r="H27" i="4"/>
  <c r="J27" i="4" s="1"/>
  <c r="G28" i="4"/>
  <c r="I28" i="4" s="1"/>
  <c r="H28" i="4"/>
  <c r="J28" i="4" s="1"/>
  <c r="G29" i="4"/>
  <c r="I29" i="4" s="1"/>
  <c r="H29" i="4"/>
  <c r="J29" i="4" s="1"/>
  <c r="G30" i="4"/>
  <c r="I30" i="4" s="1"/>
  <c r="H30" i="4"/>
  <c r="J30" i="4" s="1"/>
  <c r="G31" i="4"/>
  <c r="I31" i="4" s="1"/>
  <c r="H31" i="4"/>
  <c r="J31" i="4" s="1"/>
  <c r="H2" i="4"/>
  <c r="J2" i="4" s="1"/>
  <c r="G2" i="4"/>
  <c r="I2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2" i="4"/>
  <c r="K7" i="4" l="1"/>
  <c r="L12" i="4"/>
  <c r="L16" i="4"/>
  <c r="L28" i="4"/>
  <c r="L24" i="4"/>
  <c r="L8" i="4"/>
  <c r="K23" i="4"/>
  <c r="L20" i="4"/>
  <c r="L4" i="4"/>
  <c r="L25" i="4"/>
  <c r="L9" i="4"/>
  <c r="K21" i="4"/>
  <c r="K29" i="4"/>
  <c r="K13" i="4"/>
  <c r="L30" i="4"/>
  <c r="L26" i="4"/>
  <c r="L22" i="4"/>
  <c r="L18" i="4"/>
  <c r="L14" i="4"/>
  <c r="L10" i="4"/>
  <c r="L6" i="4"/>
  <c r="L29" i="4"/>
  <c r="L21" i="4"/>
  <c r="L17" i="4"/>
  <c r="L13" i="4"/>
  <c r="L5" i="4"/>
  <c r="K5" i="4"/>
  <c r="K31" i="4"/>
  <c r="K15" i="4"/>
  <c r="L31" i="4"/>
  <c r="L27" i="4"/>
  <c r="L23" i="4"/>
  <c r="L19" i="4"/>
  <c r="L15" i="4"/>
  <c r="L11" i="4"/>
  <c r="L7" i="4"/>
  <c r="L3" i="4"/>
  <c r="K27" i="4"/>
  <c r="K19" i="4"/>
  <c r="K11" i="4"/>
  <c r="K3" i="4"/>
  <c r="M3" i="4" s="1"/>
  <c r="K25" i="4"/>
  <c r="M25" i="4" s="1"/>
  <c r="K17" i="4"/>
  <c r="K9" i="4"/>
  <c r="L2" i="4"/>
  <c r="K30" i="4"/>
  <c r="K26" i="4"/>
  <c r="K22" i="4"/>
  <c r="K18" i="4"/>
  <c r="K14" i="4"/>
  <c r="K10" i="4"/>
  <c r="K6" i="4"/>
  <c r="K28" i="4"/>
  <c r="K24" i="4"/>
  <c r="K20" i="4"/>
  <c r="K16" i="4"/>
  <c r="K12" i="4"/>
  <c r="K8" i="4"/>
  <c r="M8" i="4" s="1"/>
  <c r="K4" i="4"/>
  <c r="K2" i="4"/>
  <c r="D11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2" i="3"/>
  <c r="O4" i="1"/>
  <c r="F6" i="3" l="1"/>
  <c r="F4" i="3"/>
  <c r="D18" i="3"/>
  <c r="F7" i="3"/>
  <c r="D14" i="3"/>
  <c r="M4" i="4"/>
  <c r="M19" i="4"/>
  <c r="M5" i="4"/>
  <c r="M20" i="4"/>
  <c r="M10" i="4"/>
  <c r="M26" i="4"/>
  <c r="M17" i="4"/>
  <c r="M23" i="4"/>
  <c r="M24" i="4"/>
  <c r="M13" i="4"/>
  <c r="M28" i="4"/>
  <c r="M7" i="4"/>
  <c r="M30" i="4"/>
  <c r="M15" i="4"/>
  <c r="M16" i="4"/>
  <c r="M6" i="4"/>
  <c r="M22" i="4"/>
  <c r="M9" i="4"/>
  <c r="M11" i="4"/>
  <c r="M31" i="4"/>
  <c r="M21" i="4"/>
  <c r="M14" i="4"/>
  <c r="M27" i="4"/>
  <c r="M12" i="4"/>
  <c r="M18" i="4"/>
  <c r="M29" i="4"/>
  <c r="M2" i="4"/>
  <c r="D27" i="3"/>
  <c r="E30" i="3"/>
  <c r="E18" i="3"/>
  <c r="E6" i="3"/>
  <c r="F23" i="3"/>
  <c r="F15" i="3"/>
  <c r="F3" i="3"/>
  <c r="D26" i="3"/>
  <c r="D6" i="3"/>
  <c r="E29" i="3"/>
  <c r="E17" i="3"/>
  <c r="E5" i="3"/>
  <c r="F22" i="3"/>
  <c r="F10" i="3"/>
  <c r="D29" i="3"/>
  <c r="G29" i="3" s="1"/>
  <c r="D25" i="3"/>
  <c r="D21" i="3"/>
  <c r="D17" i="3"/>
  <c r="D13" i="3"/>
  <c r="G13" i="3" s="1"/>
  <c r="D9" i="3"/>
  <c r="D5" i="3"/>
  <c r="E2" i="3"/>
  <c r="E28" i="3"/>
  <c r="E24" i="3"/>
  <c r="E20" i="3"/>
  <c r="E16" i="3"/>
  <c r="E12" i="3"/>
  <c r="E8" i="3"/>
  <c r="E4" i="3"/>
  <c r="F29" i="3"/>
  <c r="F25" i="3"/>
  <c r="F21" i="3"/>
  <c r="F17" i="3"/>
  <c r="F13" i="3"/>
  <c r="F9" i="3"/>
  <c r="F5" i="3"/>
  <c r="D31" i="3"/>
  <c r="D23" i="3"/>
  <c r="D19" i="3"/>
  <c r="G19" i="3" s="1"/>
  <c r="D15" i="3"/>
  <c r="D7" i="3"/>
  <c r="D3" i="3"/>
  <c r="E26" i="3"/>
  <c r="E22" i="3"/>
  <c r="E14" i="3"/>
  <c r="E10" i="3"/>
  <c r="F31" i="3"/>
  <c r="F27" i="3"/>
  <c r="F19" i="3"/>
  <c r="F11" i="3"/>
  <c r="D30" i="3"/>
  <c r="G30" i="3" s="1"/>
  <c r="D22" i="3"/>
  <c r="G22" i="3" s="1"/>
  <c r="D10" i="3"/>
  <c r="F2" i="3"/>
  <c r="E25" i="3"/>
  <c r="E21" i="3"/>
  <c r="E13" i="3"/>
  <c r="E9" i="3"/>
  <c r="F30" i="3"/>
  <c r="F26" i="3"/>
  <c r="F18" i="3"/>
  <c r="F14" i="3"/>
  <c r="D2" i="3"/>
  <c r="G2" i="3" s="1"/>
  <c r="D28" i="3"/>
  <c r="D24" i="3"/>
  <c r="D20" i="3"/>
  <c r="G20" i="3" s="1"/>
  <c r="D16" i="3"/>
  <c r="G16" i="3" s="1"/>
  <c r="D12" i="3"/>
  <c r="D8" i="3"/>
  <c r="D4" i="3"/>
  <c r="G4" i="3" s="1"/>
  <c r="E31" i="3"/>
  <c r="E27" i="3"/>
  <c r="E23" i="3"/>
  <c r="E19" i="3"/>
  <c r="E15" i="3"/>
  <c r="E11" i="3"/>
  <c r="G11" i="3" s="1"/>
  <c r="E7" i="3"/>
  <c r="E3" i="3"/>
  <c r="F28" i="3"/>
  <c r="F24" i="3"/>
  <c r="F20" i="3"/>
  <c r="F16" i="3"/>
  <c r="F12" i="3"/>
  <c r="F8" i="3"/>
  <c r="G3" i="3" l="1"/>
  <c r="G23" i="3"/>
  <c r="G17" i="3"/>
  <c r="G18" i="3"/>
  <c r="G8" i="3"/>
  <c r="G24" i="3"/>
  <c r="G10" i="3"/>
  <c r="G7" i="3"/>
  <c r="G31" i="3"/>
  <c r="G5" i="3"/>
  <c r="G21" i="3"/>
  <c r="G6" i="3"/>
  <c r="K2" i="3" s="1"/>
  <c r="G27" i="3"/>
  <c r="G14" i="3"/>
  <c r="G12" i="3"/>
  <c r="G28" i="3"/>
  <c r="G15" i="3"/>
  <c r="G9" i="3"/>
  <c r="J2" i="3" s="1"/>
  <c r="G25" i="3"/>
  <c r="G26" i="3"/>
  <c r="N2" i="4"/>
  <c r="O2" i="4"/>
  <c r="C25" i="2"/>
  <c r="B28" i="2"/>
  <c r="L25" i="2" s="1"/>
  <c r="B4" i="2"/>
  <c r="B5" i="2"/>
  <c r="B6" i="2"/>
  <c r="B3" i="2"/>
  <c r="C24" i="2" l="1"/>
  <c r="I25" i="2"/>
  <c r="L24" i="2"/>
  <c r="I24" i="2"/>
  <c r="F25" i="2"/>
  <c r="L23" i="2"/>
  <c r="F24" i="2"/>
  <c r="B15" i="2"/>
  <c r="G2" i="2"/>
  <c r="H2" i="2" s="1"/>
  <c r="E2" i="2"/>
  <c r="I23" i="2"/>
  <c r="F23" i="2"/>
  <c r="C23" i="2"/>
  <c r="C17" i="2" l="1"/>
  <c r="D17" i="2" s="1"/>
  <c r="C30" i="2"/>
  <c r="I12" i="2"/>
  <c r="L13" i="2"/>
  <c r="I13" i="2"/>
  <c r="F13" i="2"/>
  <c r="C13" i="2"/>
  <c r="L11" i="2"/>
  <c r="F11" i="2"/>
  <c r="L12" i="2"/>
  <c r="C12" i="2"/>
  <c r="L10" i="2"/>
  <c r="I10" i="2"/>
  <c r="F10" i="2"/>
  <c r="C10" i="2"/>
  <c r="I11" i="2"/>
  <c r="C11" i="2"/>
  <c r="F12" i="2"/>
  <c r="B29" i="2"/>
  <c r="B30" i="2" s="1"/>
  <c r="O1" i="1"/>
  <c r="E4" i="1" l="1"/>
  <c r="E8" i="1"/>
  <c r="E12" i="1"/>
  <c r="E16" i="1"/>
  <c r="E20" i="1"/>
  <c r="E24" i="1"/>
  <c r="E28" i="1"/>
  <c r="E32" i="1"/>
  <c r="E36" i="1"/>
  <c r="E40" i="1"/>
  <c r="E44" i="1"/>
  <c r="E48" i="1"/>
  <c r="E52" i="1"/>
  <c r="E7" i="1"/>
  <c r="E15" i="1"/>
  <c r="E23" i="1"/>
  <c r="E31" i="1"/>
  <c r="E39" i="1"/>
  <c r="E47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6" i="1"/>
  <c r="E10" i="1"/>
  <c r="E14" i="1"/>
  <c r="E18" i="1"/>
  <c r="E22" i="1"/>
  <c r="E26" i="1"/>
  <c r="E30" i="1"/>
  <c r="E34" i="1"/>
  <c r="E42" i="1"/>
  <c r="E46" i="1"/>
  <c r="E50" i="1"/>
  <c r="E2" i="1"/>
  <c r="O2" i="1" s="1"/>
  <c r="O3" i="1" s="1"/>
  <c r="E38" i="1"/>
  <c r="E3" i="1"/>
  <c r="E11" i="1"/>
  <c r="E19" i="1"/>
  <c r="E27" i="1"/>
  <c r="E35" i="1"/>
  <c r="E43" i="1"/>
  <c r="E51" i="1"/>
  <c r="B16" i="2"/>
  <c r="B17" i="2" s="1"/>
</calcChain>
</file>

<file path=xl/connections.xml><?xml version="1.0" encoding="utf-8"?>
<connections xmlns="http://schemas.openxmlformats.org/spreadsheetml/2006/main">
  <connection id="1" name="DataGenerationComputeStatisticsFromCardDraws-Seed319" type="6" refreshedVersion="4" background="1" saveData="1">
    <textPr codePage="1257" sourceFile="C:\Users\DIALLO_MAM\Documents\GitHub\DataAnalystUdacityNanodegree\DataGenerationComputeStatisticsFromCardDraws-Seed319.dat" tab="0" space="1" consecutive="1">
      <textFields count="3"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<sst xmlns="http://schemas.openxmlformats.org/spreadsheetml/2006/main" count="473" uniqueCount="129">
  <si>
    <t>Card</t>
  </si>
  <si>
    <t>Suit</t>
  </si>
  <si>
    <t>Spade</t>
  </si>
  <si>
    <t>Heart</t>
  </si>
  <si>
    <t>Diamond</t>
  </si>
  <si>
    <t>Club</t>
  </si>
  <si>
    <t>#</t>
  </si>
  <si>
    <t>Bins</t>
  </si>
  <si>
    <t>Card Value</t>
  </si>
  <si>
    <t>More</t>
  </si>
  <si>
    <t>Frequency</t>
  </si>
  <si>
    <t>&lt;-MEAN</t>
  </si>
  <si>
    <t>Which?</t>
  </si>
  <si>
    <t>You will be sampling from the deck without replacement.</t>
  </si>
  <si>
    <t>1,2</t>
  </si>
  <si>
    <t>1,3</t>
  </si>
  <si>
    <t>2,1</t>
  </si>
  <si>
    <t>2,3</t>
  </si>
  <si>
    <t>3,1</t>
  </si>
  <si>
    <t>3,2</t>
  </si>
  <si>
    <t>MEAN</t>
  </si>
  <si>
    <t>SE</t>
  </si>
  <si>
    <t>1, 2,3</t>
  </si>
  <si>
    <t>SD</t>
  </si>
  <si>
    <t>Without replacement</t>
  </si>
  <si>
    <t>With replacement</t>
  </si>
  <si>
    <t>1,1</t>
  </si>
  <si>
    <t>2,2</t>
  </si>
  <si>
    <t>3,3</t>
  </si>
  <si>
    <t>Population</t>
  </si>
  <si>
    <t>1,4</t>
  </si>
  <si>
    <t>2,4</t>
  </si>
  <si>
    <t>3,4</t>
  </si>
  <si>
    <t>4,1</t>
  </si>
  <si>
    <t>4,2</t>
  </si>
  <si>
    <t>4,3</t>
  </si>
  <si>
    <t>4,4</t>
  </si>
  <si>
    <t>mean (MU)</t>
  </si>
  <si>
    <t>Source: https://people.richland.edu/james/lecture/m170/ch07-clt.html</t>
  </si>
  <si>
    <t>Correction Error</t>
  </si>
  <si>
    <t>Source2: http://sites.stat.psu.edu/~ajw13/stat500_su_res/notes/lesson05/lesson05_03.html</t>
  </si>
  <si>
    <t>Values</t>
  </si>
  <si>
    <t>source3: https://onlinecourses.science.psu.edu/stat500/book/export/html/25</t>
  </si>
  <si>
    <t>&lt;-SD</t>
  </si>
  <si>
    <t>&lt;-MEDIAN</t>
  </si>
  <si>
    <t>SEED</t>
  </si>
  <si>
    <t>10c</t>
  </si>
  <si>
    <t>9d</t>
  </si>
  <si>
    <t>3d</t>
  </si>
  <si>
    <t>2h</t>
  </si>
  <si>
    <t>6h</t>
  </si>
  <si>
    <t>7h</t>
  </si>
  <si>
    <t>Qc</t>
  </si>
  <si>
    <t>Kh</t>
  </si>
  <si>
    <t>6c</t>
  </si>
  <si>
    <t>10h</t>
  </si>
  <si>
    <t>10d</t>
  </si>
  <si>
    <t>Jd</t>
  </si>
  <si>
    <t>2d</t>
  </si>
  <si>
    <t>Jc</t>
  </si>
  <si>
    <t>5h</t>
  </si>
  <si>
    <t>Ac</t>
  </si>
  <si>
    <t>Ks</t>
  </si>
  <si>
    <t>7s</t>
  </si>
  <si>
    <t>8s</t>
  </si>
  <si>
    <t>3c</t>
  </si>
  <si>
    <t>Ah</t>
  </si>
  <si>
    <t>Kd</t>
  </si>
  <si>
    <t>Qs</t>
  </si>
  <si>
    <t>3h</t>
  </si>
  <si>
    <t>Qh</t>
  </si>
  <si>
    <t>9c</t>
  </si>
  <si>
    <t>As</t>
  </si>
  <si>
    <t>4h</t>
  </si>
  <si>
    <t>8d</t>
  </si>
  <si>
    <t>8h</t>
  </si>
  <si>
    <t>4s</t>
  </si>
  <si>
    <t>Jh</t>
  </si>
  <si>
    <t>4d</t>
  </si>
  <si>
    <t>9s</t>
  </si>
  <si>
    <t>6d</t>
  </si>
  <si>
    <t>Ad</t>
  </si>
  <si>
    <t>7d</t>
  </si>
  <si>
    <t>4c</t>
  </si>
  <si>
    <t>5d</t>
  </si>
  <si>
    <t>5s</t>
  </si>
  <si>
    <t>5c</t>
  </si>
  <si>
    <t>2s</t>
  </si>
  <si>
    <t>Kc</t>
  </si>
  <si>
    <t>2c</t>
  </si>
  <si>
    <t>Qd</t>
  </si>
  <si>
    <t>Card1</t>
  </si>
  <si>
    <t>Card2</t>
  </si>
  <si>
    <t>Card3</t>
  </si>
  <si>
    <t>A</t>
  </si>
  <si>
    <t>J</t>
  </si>
  <si>
    <t>Q</t>
  </si>
  <si>
    <t>K</t>
  </si>
  <si>
    <t>s</t>
  </si>
  <si>
    <t>h</t>
  </si>
  <si>
    <t>d</t>
  </si>
  <si>
    <t>c</t>
  </si>
  <si>
    <t>ValueCard1</t>
  </si>
  <si>
    <t>ValueCard2</t>
  </si>
  <si>
    <t>ValueCard3</t>
  </si>
  <si>
    <t>MIN</t>
  </si>
  <si>
    <t>MAX</t>
  </si>
  <si>
    <t>CardFace</t>
  </si>
  <si>
    <t>CArd1</t>
  </si>
  <si>
    <t>CArd2</t>
  </si>
  <si>
    <t>3s</t>
  </si>
  <si>
    <t>6s</t>
  </si>
  <si>
    <t>7c</t>
  </si>
  <si>
    <t>8c</t>
  </si>
  <si>
    <t>9h</t>
  </si>
  <si>
    <t>10s</t>
  </si>
  <si>
    <t>Js</t>
  </si>
  <si>
    <t>Val1</t>
  </si>
  <si>
    <t>Val2</t>
  </si>
  <si>
    <t>IQR</t>
  </si>
  <si>
    <t>RANGE</t>
  </si>
  <si>
    <t>N</t>
  </si>
  <si>
    <t>MEDIAN</t>
  </si>
  <si>
    <t>26-27</t>
  </si>
  <si>
    <t>Q1</t>
  </si>
  <si>
    <t>13-14</t>
  </si>
  <si>
    <t>Q3</t>
  </si>
  <si>
    <t>39-40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</si>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</sst>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quotePrefix="1"/>
    <xf numFmtId="0" fontId="3" fillId="0" borderId="0" xfId="0" applyFont="1"/>
    <xf numFmtId="0" fontId="2" fillId="2" borderId="3" xfId="0" applyFont="1" applyFill="1" applyBorder="1"/>
    <xf numFmtId="0" fontId="2" fillId="2" borderId="4" xfId="0" applyFont="1" applyFill="1" applyBorder="1"/>
    <xf numFmtId="0" fontId="3" fillId="2" borderId="0" xfId="0" applyFont="1" applyFill="1"/>
    <xf numFmtId="0" fontId="2" fillId="0" borderId="0" xfId="0" applyFont="1"/>
    <xf numFmtId="0" fontId="2" fillId="0" borderId="0" xfId="0" quotePrefix="1" applyFont="1"/>
    <xf numFmtId="49" fontId="0" fillId="0" borderId="0" xfId="0" applyNumberForma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Data!$K$2:$K$12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More</c:v>
                </c:pt>
              </c:strCache>
            </c:strRef>
          </c:cat>
          <c:val>
            <c:numRef>
              <c:f>Data!$L$2:$L$12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16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3-4756-8145-FFF687705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8954624"/>
        <c:axId val="138956160"/>
      </c:barChart>
      <c:catAx>
        <c:axId val="13895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956160"/>
        <c:crosses val="autoZero"/>
        <c:auto val="1"/>
        <c:lblAlgn val="ctr"/>
        <c:lblOffset val="100"/>
        <c:noMultiLvlLbl val="0"/>
      </c:catAx>
      <c:valAx>
        <c:axId val="1389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95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Actions!$R$1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Actions!$Q$2:$Q$8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More</c:v>
                </c:pt>
              </c:strCache>
            </c:strRef>
          </c:cat>
          <c:val>
            <c:numRef>
              <c:f>Actions!$R$2:$R$8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4-4B23-A103-EA3209E00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921664"/>
        <c:axId val="115923200"/>
      </c:barChart>
      <c:catAx>
        <c:axId val="11592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923200"/>
        <c:crosses val="autoZero"/>
        <c:auto val="1"/>
        <c:lblAlgn val="ctr"/>
        <c:lblOffset val="100"/>
        <c:noMultiLvlLbl val="0"/>
      </c:catAx>
      <c:valAx>
        <c:axId val="11592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92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Analysis!$O$1</c:f>
              <c:strCache>
                <c:ptCount val="1"/>
                <c:pt idx="0">
                  <c:v>Frequency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invertIfNegative val="0"/>
          <c:cat>
            <c:strRef>
              <c:f>Analysis!$N$2:$N$12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More</c:v>
                </c:pt>
              </c:strCache>
            </c:strRef>
          </c:cat>
          <c:val>
            <c:numRef>
              <c:f>Analysis!$O$2:$O$12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A-4A1E-B67B-FC5121FFC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4305536"/>
        <c:axId val="163615872"/>
      </c:barChart>
      <c:catAx>
        <c:axId val="144305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615872"/>
        <c:crosses val="autoZero"/>
        <c:auto val="1"/>
        <c:lblAlgn val="ctr"/>
        <c:lblOffset val="100"/>
        <c:noMultiLvlLbl val="0"/>
      </c:catAx>
      <c:valAx>
        <c:axId val="16361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30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Analysis2!$W$1</c:f>
              <c:strCache>
                <c:ptCount val="1"/>
                <c:pt idx="0">
                  <c:v>Frequency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invertIfNegative val="0"/>
          <c:cat>
            <c:strRef>
              <c:f>Analysis2!$V$2:$V$12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More</c:v>
                </c:pt>
              </c:strCache>
            </c:strRef>
          </c:cat>
          <c:val>
            <c:numRef>
              <c:f>Analysis2!$W$2:$W$12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D-4C09-9D17-15F0286D4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3750656"/>
        <c:axId val="163752192"/>
      </c:barChart>
      <c:catAx>
        <c:axId val="16375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752192"/>
        <c:crosses val="autoZero"/>
        <c:auto val="1"/>
        <c:lblAlgn val="ctr"/>
        <c:lblOffset val="100"/>
        <c:noMultiLvlLbl val="0"/>
      </c:catAx>
      <c:valAx>
        <c:axId val="16375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75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</xdr:colOff>
      <xdr:row>12</xdr:row>
      <xdr:rowOff>107950</xdr:rowOff>
    </xdr:from>
    <xdr:to>
      <xdr:col>13</xdr:col>
      <xdr:colOff>346075</xdr:colOff>
      <xdr:row>26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285750</xdr:colOff>
      <xdr:row>8</xdr:row>
      <xdr:rowOff>142875</xdr:rowOff>
    </xdr:from>
    <xdr:to>
      <xdr:col>22</xdr:col>
      <xdr:colOff>590550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536575</xdr:colOff>
      <xdr:row>12</xdr:row>
      <xdr:rowOff>152400</xdr:rowOff>
    </xdr:from>
    <xdr:to>
      <xdr:col>16</xdr:col>
      <xdr:colOff>231775</xdr:colOff>
      <xdr:row>27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571500</xdr:colOff>
      <xdr:row>12</xdr:row>
      <xdr:rowOff>85725</xdr:rowOff>
    </xdr:from>
    <xdr:to>
      <xdr:col>28</xdr:col>
      <xdr:colOff>266700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GenerationComputeStatisticsFromCardDraws-Seed319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opLeftCell="C1" workbookViewId="0">
      <selection activeCell="O18" sqref="O18"/>
    </sheetView>
  </sheetViews>
  <sheetFormatPr baseColWidth="10" defaultColWidth="8.7265625" defaultRowHeight="14.5" x14ac:dyDescent="0.35"/>
  <cols>
    <col min="4" max="4" width="11.54296875" customWidth="1"/>
    <col min="5" max="5" width="12" customWidth="1"/>
    <col min="15" max="15" width="8.81640625" customWidth="1"/>
  </cols>
  <sheetData>
    <row r="1" spans="1:17" x14ac:dyDescent="0.35">
      <c r="A1" t="s">
        <v>6</v>
      </c>
      <c r="B1" t="s">
        <v>0</v>
      </c>
      <c r="C1" t="s">
        <v>1</v>
      </c>
      <c r="D1" t="s">
        <v>8</v>
      </c>
      <c r="F1" t="s">
        <v>12</v>
      </c>
      <c r="G1" t="s">
        <v>7</v>
      </c>
      <c r="K1" s="5" t="s">
        <v>7</v>
      </c>
      <c r="L1" s="5" t="s">
        <v>10</v>
      </c>
      <c r="O1" s="7">
        <f>AVERAGE(D2:D53)</f>
        <v>6.5384615384615383</v>
      </c>
      <c r="P1" s="14" t="s">
        <v>11</v>
      </c>
    </row>
    <row r="2" spans="1:17" x14ac:dyDescent="0.35">
      <c r="A2">
        <v>1</v>
      </c>
      <c r="B2" s="1" t="s">
        <v>94</v>
      </c>
      <c r="C2" t="s">
        <v>2</v>
      </c>
      <c r="D2">
        <v>1</v>
      </c>
      <c r="E2">
        <f>(D2-$O$1)^2</f>
        <v>30.674556213017748</v>
      </c>
      <c r="G2">
        <v>1</v>
      </c>
      <c r="K2" s="2">
        <v>1</v>
      </c>
      <c r="L2" s="3">
        <v>4</v>
      </c>
      <c r="O2">
        <f>AVERAGE(E2:E53)</f>
        <v>9.9408284023668649</v>
      </c>
    </row>
    <row r="3" spans="1:17" x14ac:dyDescent="0.35">
      <c r="A3">
        <v>2</v>
      </c>
      <c r="B3" s="1" t="s">
        <v>94</v>
      </c>
      <c r="C3" t="s">
        <v>3</v>
      </c>
      <c r="D3">
        <v>1</v>
      </c>
      <c r="E3">
        <f t="shared" ref="E3:E53" si="0">(D3-$O$1)^2</f>
        <v>30.674556213017748</v>
      </c>
      <c r="G3">
        <v>2</v>
      </c>
      <c r="K3" s="2">
        <v>2</v>
      </c>
      <c r="L3" s="3">
        <v>4</v>
      </c>
      <c r="O3" s="7">
        <f>SQRT(O2)</f>
        <v>3.1529079279875689</v>
      </c>
      <c r="P3" s="14" t="s">
        <v>43</v>
      </c>
    </row>
    <row r="4" spans="1:17" x14ac:dyDescent="0.35">
      <c r="A4">
        <v>3</v>
      </c>
      <c r="B4" s="1" t="s">
        <v>94</v>
      </c>
      <c r="C4" t="s">
        <v>4</v>
      </c>
      <c r="D4">
        <v>1</v>
      </c>
      <c r="E4">
        <f t="shared" si="0"/>
        <v>30.674556213017748</v>
      </c>
      <c r="G4">
        <v>3</v>
      </c>
      <c r="K4" s="2">
        <v>3</v>
      </c>
      <c r="L4" s="3">
        <v>4</v>
      </c>
      <c r="O4" s="7">
        <f>MEDIAN(D2:D53)</f>
        <v>7</v>
      </c>
      <c r="P4" s="14" t="s">
        <v>44</v>
      </c>
    </row>
    <row r="5" spans="1:17" x14ac:dyDescent="0.35">
      <c r="A5">
        <v>4</v>
      </c>
      <c r="B5" s="1" t="s">
        <v>94</v>
      </c>
      <c r="C5" t="s">
        <v>5</v>
      </c>
      <c r="D5">
        <v>1</v>
      </c>
      <c r="E5">
        <f t="shared" si="0"/>
        <v>30.674556213017748</v>
      </c>
      <c r="G5">
        <v>4</v>
      </c>
      <c r="K5" s="2">
        <v>4</v>
      </c>
      <c r="L5" s="3">
        <v>4</v>
      </c>
      <c r="O5">
        <v>319</v>
      </c>
      <c r="P5" s="12" t="s">
        <v>45</v>
      </c>
    </row>
    <row r="6" spans="1:17" x14ac:dyDescent="0.35">
      <c r="A6">
        <v>5</v>
      </c>
      <c r="B6">
        <v>2</v>
      </c>
      <c r="C6" t="s">
        <v>2</v>
      </c>
      <c r="D6">
        <v>2</v>
      </c>
      <c r="E6">
        <f t="shared" si="0"/>
        <v>20.597633136094672</v>
      </c>
      <c r="G6">
        <v>5</v>
      </c>
      <c r="K6" s="2">
        <v>5</v>
      </c>
      <c r="L6" s="3">
        <v>4</v>
      </c>
      <c r="O6">
        <v>6</v>
      </c>
      <c r="P6" s="11" t="s">
        <v>119</v>
      </c>
    </row>
    <row r="7" spans="1:17" x14ac:dyDescent="0.35">
      <c r="A7">
        <v>6</v>
      </c>
      <c r="B7">
        <v>2</v>
      </c>
      <c r="C7" t="s">
        <v>3</v>
      </c>
      <c r="D7">
        <v>2</v>
      </c>
      <c r="E7">
        <f t="shared" si="0"/>
        <v>20.597633136094672</v>
      </c>
      <c r="G7">
        <v>6</v>
      </c>
      <c r="K7" s="2">
        <v>6</v>
      </c>
      <c r="L7" s="3">
        <v>4</v>
      </c>
      <c r="O7">
        <f>MAX(D2:D53)</f>
        <v>10</v>
      </c>
      <c r="P7" s="11" t="s">
        <v>106</v>
      </c>
    </row>
    <row r="8" spans="1:17" x14ac:dyDescent="0.35">
      <c r="A8">
        <v>7</v>
      </c>
      <c r="B8">
        <v>2</v>
      </c>
      <c r="C8" t="s">
        <v>4</v>
      </c>
      <c r="D8">
        <v>2</v>
      </c>
      <c r="E8">
        <f t="shared" si="0"/>
        <v>20.597633136094672</v>
      </c>
      <c r="G8">
        <v>7</v>
      </c>
      <c r="K8" s="2">
        <v>7</v>
      </c>
      <c r="L8" s="3">
        <v>4</v>
      </c>
      <c r="O8">
        <f>MIN(D2:D53)</f>
        <v>1</v>
      </c>
      <c r="P8" s="11" t="s">
        <v>105</v>
      </c>
    </row>
    <row r="9" spans="1:17" x14ac:dyDescent="0.35">
      <c r="A9">
        <v>8</v>
      </c>
      <c r="B9">
        <v>2</v>
      </c>
      <c r="C9" t="s">
        <v>5</v>
      </c>
      <c r="D9">
        <v>2</v>
      </c>
      <c r="E9">
        <f t="shared" si="0"/>
        <v>20.597633136094672</v>
      </c>
      <c r="G9">
        <v>8</v>
      </c>
      <c r="K9" s="2">
        <v>8</v>
      </c>
      <c r="L9" s="3">
        <v>4</v>
      </c>
      <c r="O9">
        <f>O7-O8</f>
        <v>9</v>
      </c>
      <c r="P9" s="11" t="s">
        <v>120</v>
      </c>
    </row>
    <row r="10" spans="1:17" x14ac:dyDescent="0.35">
      <c r="A10">
        <v>9</v>
      </c>
      <c r="B10">
        <v>3</v>
      </c>
      <c r="C10" t="s">
        <v>2</v>
      </c>
      <c r="D10">
        <v>3</v>
      </c>
      <c r="E10">
        <f t="shared" si="0"/>
        <v>12.520710059171597</v>
      </c>
      <c r="G10">
        <v>9</v>
      </c>
      <c r="K10" s="2">
        <v>9</v>
      </c>
      <c r="L10" s="3">
        <v>4</v>
      </c>
      <c r="O10">
        <v>52</v>
      </c>
      <c r="P10" s="11" t="s">
        <v>121</v>
      </c>
    </row>
    <row r="11" spans="1:17" x14ac:dyDescent="0.35">
      <c r="A11">
        <v>10</v>
      </c>
      <c r="B11">
        <v>3</v>
      </c>
      <c r="C11" t="s">
        <v>3</v>
      </c>
      <c r="D11">
        <v>3</v>
      </c>
      <c r="E11">
        <f t="shared" si="0"/>
        <v>12.520710059171597</v>
      </c>
      <c r="G11">
        <v>10</v>
      </c>
      <c r="K11" s="2">
        <v>10</v>
      </c>
      <c r="L11" s="3">
        <v>16</v>
      </c>
      <c r="O11">
        <v>7</v>
      </c>
      <c r="P11" s="11" t="s">
        <v>122</v>
      </c>
      <c r="Q11" s="6" t="s">
        <v>123</v>
      </c>
    </row>
    <row r="12" spans="1:17" ht="15" thickBot="1" x14ac:dyDescent="0.4">
      <c r="A12">
        <v>11</v>
      </c>
      <c r="B12">
        <v>3</v>
      </c>
      <c r="C12" t="s">
        <v>4</v>
      </c>
      <c r="D12">
        <v>3</v>
      </c>
      <c r="E12">
        <f t="shared" si="0"/>
        <v>12.520710059171597</v>
      </c>
      <c r="K12" s="4" t="s">
        <v>9</v>
      </c>
      <c r="L12" s="4">
        <v>0</v>
      </c>
      <c r="O12">
        <v>4</v>
      </c>
      <c r="P12" s="11" t="s">
        <v>124</v>
      </c>
      <c r="Q12" s="6" t="s">
        <v>125</v>
      </c>
    </row>
    <row r="13" spans="1:17" x14ac:dyDescent="0.35">
      <c r="A13">
        <v>12</v>
      </c>
      <c r="B13">
        <v>3</v>
      </c>
      <c r="C13" t="s">
        <v>5</v>
      </c>
      <c r="D13">
        <v>3</v>
      </c>
      <c r="E13">
        <f t="shared" si="0"/>
        <v>12.520710059171597</v>
      </c>
      <c r="O13">
        <v>10</v>
      </c>
      <c r="P13" s="11" t="s">
        <v>126</v>
      </c>
      <c r="Q13" s="6" t="s">
        <v>127</v>
      </c>
    </row>
    <row r="14" spans="1:17" x14ac:dyDescent="0.35">
      <c r="A14">
        <v>13</v>
      </c>
      <c r="B14">
        <v>4</v>
      </c>
      <c r="C14" t="s">
        <v>2</v>
      </c>
      <c r="D14">
        <v>4</v>
      </c>
      <c r="E14">
        <f t="shared" si="0"/>
        <v>6.4437869822485201</v>
      </c>
      <c r="O14">
        <f>O13-O12</f>
        <v>6</v>
      </c>
      <c r="P14" s="11" t="s">
        <v>119</v>
      </c>
      <c r="Q14" t="s">
        <v>128</v>
      </c>
    </row>
    <row r="15" spans="1:17" x14ac:dyDescent="0.35">
      <c r="A15">
        <v>14</v>
      </c>
      <c r="B15">
        <v>4</v>
      </c>
      <c r="C15" t="s">
        <v>3</v>
      </c>
      <c r="D15">
        <v>4</v>
      </c>
      <c r="E15">
        <f t="shared" si="0"/>
        <v>6.4437869822485201</v>
      </c>
      <c r="O15">
        <f>QUARTILE(D2:D53,1)</f>
        <v>4</v>
      </c>
      <c r="P15" s="11" t="s">
        <v>124</v>
      </c>
      <c r="Q15" t="s">
        <v>128</v>
      </c>
    </row>
    <row r="16" spans="1:17" x14ac:dyDescent="0.35">
      <c r="A16">
        <v>15</v>
      </c>
      <c r="B16">
        <v>4</v>
      </c>
      <c r="C16" t="s">
        <v>4</v>
      </c>
      <c r="D16">
        <v>4</v>
      </c>
      <c r="E16">
        <f t="shared" si="0"/>
        <v>6.4437869822485201</v>
      </c>
      <c r="O16">
        <f>QUARTILE(D2:D53,3)</f>
        <v>10</v>
      </c>
      <c r="P16" s="11" t="s">
        <v>126</v>
      </c>
      <c r="Q16" t="s">
        <v>128</v>
      </c>
    </row>
    <row r="17" spans="1:5" x14ac:dyDescent="0.35">
      <c r="A17">
        <v>16</v>
      </c>
      <c r="B17">
        <v>4</v>
      </c>
      <c r="C17" t="s">
        <v>5</v>
      </c>
      <c r="D17">
        <v>4</v>
      </c>
      <c r="E17">
        <f t="shared" si="0"/>
        <v>6.4437869822485201</v>
      </c>
    </row>
    <row r="18" spans="1:5" x14ac:dyDescent="0.35">
      <c r="A18">
        <v>17</v>
      </c>
      <c r="B18">
        <v>5</v>
      </c>
      <c r="C18" t="s">
        <v>2</v>
      </c>
      <c r="D18">
        <v>5</v>
      </c>
      <c r="E18">
        <f t="shared" si="0"/>
        <v>2.3668639053254434</v>
      </c>
    </row>
    <row r="19" spans="1:5" x14ac:dyDescent="0.35">
      <c r="A19">
        <v>18</v>
      </c>
      <c r="B19">
        <v>5</v>
      </c>
      <c r="C19" t="s">
        <v>3</v>
      </c>
      <c r="D19">
        <v>5</v>
      </c>
      <c r="E19">
        <f t="shared" si="0"/>
        <v>2.3668639053254434</v>
      </c>
    </row>
    <row r="20" spans="1:5" x14ac:dyDescent="0.35">
      <c r="A20">
        <v>19</v>
      </c>
      <c r="B20">
        <v>5</v>
      </c>
      <c r="C20" t="s">
        <v>4</v>
      </c>
      <c r="D20">
        <v>5</v>
      </c>
      <c r="E20">
        <f t="shared" si="0"/>
        <v>2.3668639053254434</v>
      </c>
    </row>
    <row r="21" spans="1:5" x14ac:dyDescent="0.35">
      <c r="A21">
        <v>20</v>
      </c>
      <c r="B21">
        <v>5</v>
      </c>
      <c r="C21" t="s">
        <v>5</v>
      </c>
      <c r="D21">
        <v>5</v>
      </c>
      <c r="E21">
        <f t="shared" si="0"/>
        <v>2.3668639053254434</v>
      </c>
    </row>
    <row r="22" spans="1:5" x14ac:dyDescent="0.35">
      <c r="A22">
        <v>21</v>
      </c>
      <c r="B22">
        <v>6</v>
      </c>
      <c r="C22" t="s">
        <v>2</v>
      </c>
      <c r="D22">
        <v>6</v>
      </c>
      <c r="E22">
        <f t="shared" si="0"/>
        <v>0.28994082840236673</v>
      </c>
    </row>
    <row r="23" spans="1:5" x14ac:dyDescent="0.35">
      <c r="A23">
        <v>22</v>
      </c>
      <c r="B23">
        <v>6</v>
      </c>
      <c r="C23" t="s">
        <v>3</v>
      </c>
      <c r="D23">
        <v>6</v>
      </c>
      <c r="E23">
        <f t="shared" si="0"/>
        <v>0.28994082840236673</v>
      </c>
    </row>
    <row r="24" spans="1:5" x14ac:dyDescent="0.35">
      <c r="A24">
        <v>23</v>
      </c>
      <c r="B24">
        <v>6</v>
      </c>
      <c r="C24" t="s">
        <v>4</v>
      </c>
      <c r="D24">
        <v>6</v>
      </c>
      <c r="E24">
        <f t="shared" si="0"/>
        <v>0.28994082840236673</v>
      </c>
    </row>
    <row r="25" spans="1:5" x14ac:dyDescent="0.35">
      <c r="A25">
        <v>24</v>
      </c>
      <c r="B25">
        <v>6</v>
      </c>
      <c r="C25" t="s">
        <v>5</v>
      </c>
      <c r="D25">
        <v>6</v>
      </c>
      <c r="E25">
        <f t="shared" si="0"/>
        <v>0.28994082840236673</v>
      </c>
    </row>
    <row r="26" spans="1:5" x14ac:dyDescent="0.35">
      <c r="A26">
        <v>25</v>
      </c>
      <c r="B26">
        <v>7</v>
      </c>
      <c r="C26" t="s">
        <v>2</v>
      </c>
      <c r="D26">
        <v>7</v>
      </c>
      <c r="E26">
        <f t="shared" si="0"/>
        <v>0.21301775147929006</v>
      </c>
    </row>
    <row r="27" spans="1:5" x14ac:dyDescent="0.35">
      <c r="A27">
        <v>26</v>
      </c>
      <c r="B27">
        <v>7</v>
      </c>
      <c r="C27" t="s">
        <v>3</v>
      </c>
      <c r="D27">
        <v>7</v>
      </c>
      <c r="E27">
        <f t="shared" si="0"/>
        <v>0.21301775147929006</v>
      </c>
    </row>
    <row r="28" spans="1:5" x14ac:dyDescent="0.35">
      <c r="A28">
        <v>27</v>
      </c>
      <c r="B28">
        <v>7</v>
      </c>
      <c r="C28" t="s">
        <v>4</v>
      </c>
      <c r="D28">
        <v>7</v>
      </c>
      <c r="E28">
        <f t="shared" si="0"/>
        <v>0.21301775147929006</v>
      </c>
    </row>
    <row r="29" spans="1:5" x14ac:dyDescent="0.35">
      <c r="A29">
        <v>28</v>
      </c>
      <c r="B29">
        <v>7</v>
      </c>
      <c r="C29" t="s">
        <v>5</v>
      </c>
      <c r="D29">
        <v>7</v>
      </c>
      <c r="E29">
        <f t="shared" si="0"/>
        <v>0.21301775147929006</v>
      </c>
    </row>
    <row r="30" spans="1:5" x14ac:dyDescent="0.35">
      <c r="A30">
        <v>29</v>
      </c>
      <c r="B30">
        <v>8</v>
      </c>
      <c r="C30" t="s">
        <v>2</v>
      </c>
      <c r="D30">
        <v>8</v>
      </c>
      <c r="E30">
        <f t="shared" si="0"/>
        <v>2.1360946745562135</v>
      </c>
    </row>
    <row r="31" spans="1:5" x14ac:dyDescent="0.35">
      <c r="A31">
        <v>30</v>
      </c>
      <c r="B31">
        <v>8</v>
      </c>
      <c r="C31" t="s">
        <v>3</v>
      </c>
      <c r="D31">
        <v>8</v>
      </c>
      <c r="E31">
        <f t="shared" si="0"/>
        <v>2.1360946745562135</v>
      </c>
    </row>
    <row r="32" spans="1:5" x14ac:dyDescent="0.35">
      <c r="A32">
        <v>31</v>
      </c>
      <c r="B32">
        <v>8</v>
      </c>
      <c r="C32" t="s">
        <v>4</v>
      </c>
      <c r="D32">
        <v>8</v>
      </c>
      <c r="E32">
        <f t="shared" si="0"/>
        <v>2.1360946745562135</v>
      </c>
    </row>
    <row r="33" spans="1:5" x14ac:dyDescent="0.35">
      <c r="A33">
        <v>32</v>
      </c>
      <c r="B33">
        <v>8</v>
      </c>
      <c r="C33" t="s">
        <v>5</v>
      </c>
      <c r="D33">
        <v>8</v>
      </c>
      <c r="E33">
        <f t="shared" si="0"/>
        <v>2.1360946745562135</v>
      </c>
    </row>
    <row r="34" spans="1:5" x14ac:dyDescent="0.35">
      <c r="A34">
        <v>33</v>
      </c>
      <c r="B34">
        <v>9</v>
      </c>
      <c r="C34" t="s">
        <v>2</v>
      </c>
      <c r="D34">
        <v>9</v>
      </c>
      <c r="E34">
        <f t="shared" si="0"/>
        <v>6.0591715976331368</v>
      </c>
    </row>
    <row r="35" spans="1:5" x14ac:dyDescent="0.35">
      <c r="A35">
        <v>34</v>
      </c>
      <c r="B35">
        <v>9</v>
      </c>
      <c r="C35" t="s">
        <v>3</v>
      </c>
      <c r="D35">
        <v>9</v>
      </c>
      <c r="E35">
        <f t="shared" si="0"/>
        <v>6.0591715976331368</v>
      </c>
    </row>
    <row r="36" spans="1:5" x14ac:dyDescent="0.35">
      <c r="A36">
        <v>35</v>
      </c>
      <c r="B36">
        <v>9</v>
      </c>
      <c r="C36" t="s">
        <v>4</v>
      </c>
      <c r="D36">
        <v>9</v>
      </c>
      <c r="E36">
        <f t="shared" si="0"/>
        <v>6.0591715976331368</v>
      </c>
    </row>
    <row r="37" spans="1:5" x14ac:dyDescent="0.35">
      <c r="A37">
        <v>36</v>
      </c>
      <c r="B37">
        <v>9</v>
      </c>
      <c r="C37" t="s">
        <v>5</v>
      </c>
      <c r="D37">
        <v>9</v>
      </c>
      <c r="E37">
        <f t="shared" si="0"/>
        <v>6.0591715976331368</v>
      </c>
    </row>
    <row r="38" spans="1:5" x14ac:dyDescent="0.35">
      <c r="A38">
        <v>37</v>
      </c>
      <c r="B38">
        <v>10</v>
      </c>
      <c r="C38" t="s">
        <v>2</v>
      </c>
      <c r="D38">
        <v>10</v>
      </c>
      <c r="E38">
        <f t="shared" si="0"/>
        <v>11.98224852071006</v>
      </c>
    </row>
    <row r="39" spans="1:5" x14ac:dyDescent="0.35">
      <c r="A39">
        <v>38</v>
      </c>
      <c r="B39">
        <v>10</v>
      </c>
      <c r="C39" t="s">
        <v>3</v>
      </c>
      <c r="D39">
        <v>10</v>
      </c>
      <c r="E39">
        <f t="shared" si="0"/>
        <v>11.98224852071006</v>
      </c>
    </row>
    <row r="40" spans="1:5" x14ac:dyDescent="0.35">
      <c r="A40">
        <v>39</v>
      </c>
      <c r="B40">
        <v>10</v>
      </c>
      <c r="C40" t="s">
        <v>4</v>
      </c>
      <c r="D40">
        <v>10</v>
      </c>
      <c r="E40">
        <f t="shared" si="0"/>
        <v>11.98224852071006</v>
      </c>
    </row>
    <row r="41" spans="1:5" x14ac:dyDescent="0.35">
      <c r="A41">
        <v>40</v>
      </c>
      <c r="B41">
        <v>10</v>
      </c>
      <c r="C41" t="s">
        <v>5</v>
      </c>
      <c r="D41">
        <v>10</v>
      </c>
      <c r="E41">
        <f t="shared" si="0"/>
        <v>11.98224852071006</v>
      </c>
    </row>
    <row r="42" spans="1:5" x14ac:dyDescent="0.35">
      <c r="A42">
        <v>41</v>
      </c>
      <c r="B42" t="s">
        <v>95</v>
      </c>
      <c r="C42" t="s">
        <v>2</v>
      </c>
      <c r="D42">
        <v>10</v>
      </c>
      <c r="E42">
        <f t="shared" si="0"/>
        <v>11.98224852071006</v>
      </c>
    </row>
    <row r="43" spans="1:5" x14ac:dyDescent="0.35">
      <c r="A43">
        <v>42</v>
      </c>
      <c r="B43" t="s">
        <v>95</v>
      </c>
      <c r="C43" t="s">
        <v>3</v>
      </c>
      <c r="D43">
        <v>10</v>
      </c>
      <c r="E43">
        <f t="shared" si="0"/>
        <v>11.98224852071006</v>
      </c>
    </row>
    <row r="44" spans="1:5" x14ac:dyDescent="0.35">
      <c r="A44">
        <v>43</v>
      </c>
      <c r="B44" t="s">
        <v>95</v>
      </c>
      <c r="C44" t="s">
        <v>4</v>
      </c>
      <c r="D44">
        <v>10</v>
      </c>
      <c r="E44">
        <f t="shared" si="0"/>
        <v>11.98224852071006</v>
      </c>
    </row>
    <row r="45" spans="1:5" x14ac:dyDescent="0.35">
      <c r="A45">
        <v>44</v>
      </c>
      <c r="B45" t="s">
        <v>95</v>
      </c>
      <c r="C45" t="s">
        <v>5</v>
      </c>
      <c r="D45">
        <v>10</v>
      </c>
      <c r="E45">
        <f t="shared" si="0"/>
        <v>11.98224852071006</v>
      </c>
    </row>
    <row r="46" spans="1:5" x14ac:dyDescent="0.35">
      <c r="A46">
        <v>45</v>
      </c>
      <c r="B46" t="s">
        <v>96</v>
      </c>
      <c r="C46" t="s">
        <v>2</v>
      </c>
      <c r="D46">
        <v>10</v>
      </c>
      <c r="E46">
        <f t="shared" si="0"/>
        <v>11.98224852071006</v>
      </c>
    </row>
    <row r="47" spans="1:5" x14ac:dyDescent="0.35">
      <c r="A47">
        <v>46</v>
      </c>
      <c r="B47" t="s">
        <v>96</v>
      </c>
      <c r="C47" t="s">
        <v>3</v>
      </c>
      <c r="D47">
        <v>10</v>
      </c>
      <c r="E47">
        <f t="shared" si="0"/>
        <v>11.98224852071006</v>
      </c>
    </row>
    <row r="48" spans="1:5" x14ac:dyDescent="0.35">
      <c r="A48">
        <v>47</v>
      </c>
      <c r="B48" t="s">
        <v>96</v>
      </c>
      <c r="C48" t="s">
        <v>4</v>
      </c>
      <c r="D48">
        <v>10</v>
      </c>
      <c r="E48">
        <f t="shared" si="0"/>
        <v>11.98224852071006</v>
      </c>
    </row>
    <row r="49" spans="1:5" x14ac:dyDescent="0.35">
      <c r="A49">
        <v>48</v>
      </c>
      <c r="B49" t="s">
        <v>96</v>
      </c>
      <c r="C49" t="s">
        <v>5</v>
      </c>
      <c r="D49">
        <v>10</v>
      </c>
      <c r="E49">
        <f t="shared" si="0"/>
        <v>11.98224852071006</v>
      </c>
    </row>
    <row r="50" spans="1:5" x14ac:dyDescent="0.35">
      <c r="A50">
        <v>49</v>
      </c>
      <c r="B50" t="s">
        <v>97</v>
      </c>
      <c r="C50" t="s">
        <v>2</v>
      </c>
      <c r="D50">
        <v>10</v>
      </c>
      <c r="E50">
        <f t="shared" si="0"/>
        <v>11.98224852071006</v>
      </c>
    </row>
    <row r="51" spans="1:5" x14ac:dyDescent="0.35">
      <c r="A51">
        <v>50</v>
      </c>
      <c r="B51" t="s">
        <v>97</v>
      </c>
      <c r="C51" t="s">
        <v>3</v>
      </c>
      <c r="D51">
        <v>10</v>
      </c>
      <c r="E51">
        <f t="shared" si="0"/>
        <v>11.98224852071006</v>
      </c>
    </row>
    <row r="52" spans="1:5" x14ac:dyDescent="0.35">
      <c r="A52">
        <v>51</v>
      </c>
      <c r="B52" t="s">
        <v>97</v>
      </c>
      <c r="C52" t="s">
        <v>4</v>
      </c>
      <c r="D52">
        <v>10</v>
      </c>
      <c r="E52">
        <f t="shared" si="0"/>
        <v>11.98224852071006</v>
      </c>
    </row>
    <row r="53" spans="1:5" x14ac:dyDescent="0.35">
      <c r="A53">
        <v>52</v>
      </c>
      <c r="B53" t="s">
        <v>97</v>
      </c>
      <c r="C53" t="s">
        <v>5</v>
      </c>
      <c r="D53">
        <v>10</v>
      </c>
      <c r="E53">
        <f t="shared" si="0"/>
        <v>11.98224852071006</v>
      </c>
    </row>
  </sheetData>
  <sortState ref="K2:K11">
    <sortCondition ref="K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A7" workbookViewId="0">
      <selection activeCell="X23" sqref="X23"/>
    </sheetView>
  </sheetViews>
  <sheetFormatPr baseColWidth="10" defaultColWidth="8.7265625" defaultRowHeight="14.5" x14ac:dyDescent="0.35"/>
  <sheetData>
    <row r="1" spans="1:18" ht="15" thickBot="1" x14ac:dyDescent="0.4">
      <c r="A1" s="6" t="s">
        <v>13</v>
      </c>
      <c r="N1" t="s">
        <v>7</v>
      </c>
      <c r="O1" t="s">
        <v>41</v>
      </c>
      <c r="Q1" s="5" t="s">
        <v>7</v>
      </c>
      <c r="R1" s="5" t="s">
        <v>10</v>
      </c>
    </row>
    <row r="2" spans="1:18" ht="15" thickBot="1" x14ac:dyDescent="0.4">
      <c r="A2" t="s">
        <v>29</v>
      </c>
      <c r="C2" t="s">
        <v>22</v>
      </c>
      <c r="E2" s="8">
        <f>AVERAGE(A3:A6)</f>
        <v>2.5</v>
      </c>
      <c r="F2" s="9" t="s">
        <v>20</v>
      </c>
      <c r="G2">
        <f>AVERAGE(B3:B6)</f>
        <v>1.25</v>
      </c>
      <c r="H2" s="8">
        <f>SQRT(G2)</f>
        <v>1.1180339887498949</v>
      </c>
      <c r="I2" s="9" t="s">
        <v>23</v>
      </c>
      <c r="N2">
        <v>0</v>
      </c>
      <c r="O2">
        <v>1</v>
      </c>
      <c r="Q2" s="2">
        <v>0</v>
      </c>
      <c r="R2" s="3">
        <v>0</v>
      </c>
    </row>
    <row r="3" spans="1:18" x14ac:dyDescent="0.35">
      <c r="A3" s="7">
        <v>1</v>
      </c>
      <c r="B3">
        <f>(A3-2.5)^2</f>
        <v>2.25</v>
      </c>
      <c r="N3">
        <v>1</v>
      </c>
      <c r="O3">
        <v>1.5</v>
      </c>
      <c r="Q3" s="2">
        <v>1</v>
      </c>
      <c r="R3" s="3">
        <v>1</v>
      </c>
    </row>
    <row r="4" spans="1:18" x14ac:dyDescent="0.35">
      <c r="A4" s="7">
        <v>2</v>
      </c>
      <c r="B4">
        <f t="shared" ref="B4:B6" si="0">(A4-2.5)^2</f>
        <v>0.25</v>
      </c>
      <c r="N4">
        <v>2</v>
      </c>
      <c r="O4">
        <v>2</v>
      </c>
      <c r="Q4" s="2">
        <v>2</v>
      </c>
      <c r="R4" s="3">
        <v>5</v>
      </c>
    </row>
    <row r="5" spans="1:18" x14ac:dyDescent="0.35">
      <c r="A5" s="7">
        <v>3</v>
      </c>
      <c r="B5">
        <f t="shared" si="0"/>
        <v>0.25</v>
      </c>
      <c r="N5">
        <v>3</v>
      </c>
      <c r="O5">
        <v>2.5</v>
      </c>
      <c r="Q5" s="2">
        <v>3</v>
      </c>
      <c r="R5" s="3">
        <v>7</v>
      </c>
    </row>
    <row r="6" spans="1:18" x14ac:dyDescent="0.35">
      <c r="A6" s="7">
        <v>4</v>
      </c>
      <c r="B6">
        <f t="shared" si="0"/>
        <v>2.25</v>
      </c>
      <c r="N6">
        <v>4</v>
      </c>
      <c r="O6">
        <v>1.5</v>
      </c>
      <c r="Q6" s="2">
        <v>4</v>
      </c>
      <c r="R6" s="3">
        <v>3</v>
      </c>
    </row>
    <row r="7" spans="1:18" x14ac:dyDescent="0.35">
      <c r="N7">
        <v>5</v>
      </c>
      <c r="O7">
        <v>2</v>
      </c>
      <c r="Q7" s="2">
        <v>5</v>
      </c>
      <c r="R7" s="3">
        <v>0</v>
      </c>
    </row>
    <row r="8" spans="1:18" ht="15" thickBot="1" x14ac:dyDescent="0.4">
      <c r="A8" t="s">
        <v>25</v>
      </c>
      <c r="O8">
        <v>2.5</v>
      </c>
      <c r="Q8" s="4" t="s">
        <v>9</v>
      </c>
      <c r="R8" s="4">
        <v>0</v>
      </c>
    </row>
    <row r="9" spans="1:18" x14ac:dyDescent="0.35">
      <c r="B9" t="s">
        <v>37</v>
      </c>
      <c r="E9" t="s">
        <v>37</v>
      </c>
      <c r="H9" t="s">
        <v>37</v>
      </c>
      <c r="K9" t="s">
        <v>37</v>
      </c>
      <c r="O9">
        <v>3</v>
      </c>
    </row>
    <row r="10" spans="1:18" x14ac:dyDescent="0.35">
      <c r="A10" s="10" t="s">
        <v>26</v>
      </c>
      <c r="B10">
        <v>1</v>
      </c>
      <c r="C10">
        <f>(B10-$B$15)^2</f>
        <v>2.25</v>
      </c>
      <c r="D10" s="10" t="s">
        <v>16</v>
      </c>
      <c r="E10">
        <v>1.5</v>
      </c>
      <c r="F10">
        <f>(E10-$B$15)^2</f>
        <v>1</v>
      </c>
      <c r="G10" s="10" t="s">
        <v>18</v>
      </c>
      <c r="H10">
        <v>2</v>
      </c>
      <c r="I10">
        <f>(H10-$B$15)^2</f>
        <v>0.25</v>
      </c>
      <c r="J10" s="10" t="s">
        <v>33</v>
      </c>
      <c r="K10">
        <v>2.5</v>
      </c>
      <c r="L10">
        <f>(K10-$B$15)^2</f>
        <v>0</v>
      </c>
      <c r="O10">
        <v>2</v>
      </c>
    </row>
    <row r="11" spans="1:18" x14ac:dyDescent="0.35">
      <c r="A11" s="10" t="s">
        <v>14</v>
      </c>
      <c r="B11">
        <v>1.5</v>
      </c>
      <c r="C11">
        <f t="shared" ref="C11:C13" si="1">(B11-$B$15)^2</f>
        <v>1</v>
      </c>
      <c r="D11" s="10" t="s">
        <v>27</v>
      </c>
      <c r="E11">
        <v>2</v>
      </c>
      <c r="F11">
        <f t="shared" ref="F11:F13" si="2">(E11-$B$15)^2</f>
        <v>0.25</v>
      </c>
      <c r="G11" s="10" t="s">
        <v>19</v>
      </c>
      <c r="H11">
        <v>2.5</v>
      </c>
      <c r="I11">
        <f t="shared" ref="I11:I13" si="3">(H11-$B$15)^2</f>
        <v>0</v>
      </c>
      <c r="J11" s="10" t="s">
        <v>34</v>
      </c>
      <c r="K11">
        <v>3</v>
      </c>
      <c r="L11">
        <f t="shared" ref="L11:L13" si="4">(K11-$B$15)^2</f>
        <v>0.25</v>
      </c>
      <c r="O11">
        <v>2.5</v>
      </c>
    </row>
    <row r="12" spans="1:18" x14ac:dyDescent="0.35">
      <c r="A12" s="10" t="s">
        <v>15</v>
      </c>
      <c r="B12">
        <v>2</v>
      </c>
      <c r="C12">
        <f t="shared" si="1"/>
        <v>0.25</v>
      </c>
      <c r="D12" s="10" t="s">
        <v>17</v>
      </c>
      <c r="E12">
        <v>2.5</v>
      </c>
      <c r="F12">
        <f t="shared" si="2"/>
        <v>0</v>
      </c>
      <c r="G12" s="10" t="s">
        <v>28</v>
      </c>
      <c r="H12">
        <v>3</v>
      </c>
      <c r="I12">
        <f t="shared" si="3"/>
        <v>0.25</v>
      </c>
      <c r="J12" s="10" t="s">
        <v>35</v>
      </c>
      <c r="K12">
        <v>3.5</v>
      </c>
      <c r="L12">
        <f t="shared" si="4"/>
        <v>1</v>
      </c>
      <c r="O12">
        <v>3</v>
      </c>
    </row>
    <row r="13" spans="1:18" x14ac:dyDescent="0.35">
      <c r="A13" s="10" t="s">
        <v>30</v>
      </c>
      <c r="B13">
        <v>2.5</v>
      </c>
      <c r="C13">
        <f t="shared" si="1"/>
        <v>0</v>
      </c>
      <c r="D13" s="10" t="s">
        <v>31</v>
      </c>
      <c r="E13">
        <v>3</v>
      </c>
      <c r="F13">
        <f t="shared" si="2"/>
        <v>0.25</v>
      </c>
      <c r="G13" s="10" t="s">
        <v>32</v>
      </c>
      <c r="H13">
        <v>3.5</v>
      </c>
      <c r="I13">
        <f t="shared" si="3"/>
        <v>1</v>
      </c>
      <c r="J13" s="10" t="s">
        <v>36</v>
      </c>
      <c r="K13">
        <v>4</v>
      </c>
      <c r="L13">
        <f t="shared" si="4"/>
        <v>2.25</v>
      </c>
      <c r="O13">
        <v>3.5</v>
      </c>
    </row>
    <row r="14" spans="1:18" x14ac:dyDescent="0.35">
      <c r="O14">
        <v>2.5</v>
      </c>
    </row>
    <row r="15" spans="1:18" x14ac:dyDescent="0.35">
      <c r="A15" t="s">
        <v>20</v>
      </c>
      <c r="B15">
        <f>AVERAGE(B10:B13,E10:E13,H10:H13,K10:K13)</f>
        <v>2.5</v>
      </c>
      <c r="O15">
        <v>3</v>
      </c>
    </row>
    <row r="16" spans="1:18" x14ac:dyDescent="0.35">
      <c r="A16" s="7"/>
      <c r="B16">
        <f>SUM(C10:C13,F10:F13,I10:I13,L10:L13)/16</f>
        <v>0.625</v>
      </c>
      <c r="O16">
        <v>3.5</v>
      </c>
    </row>
    <row r="17" spans="1:15" x14ac:dyDescent="0.35">
      <c r="A17" t="s">
        <v>21</v>
      </c>
      <c r="B17" s="7">
        <f>SQRT(B16)</f>
        <v>0.79056941504209488</v>
      </c>
      <c r="C17" s="7">
        <f>H2/SQRT(2)</f>
        <v>0.79056941504209477</v>
      </c>
      <c r="D17">
        <f>C17^2</f>
        <v>0.62499999999999989</v>
      </c>
      <c r="O17">
        <v>4</v>
      </c>
    </row>
    <row r="19" spans="1:15" x14ac:dyDescent="0.35">
      <c r="A19" t="s">
        <v>24</v>
      </c>
      <c r="D19" t="s">
        <v>38</v>
      </c>
    </row>
    <row r="20" spans="1:15" x14ac:dyDescent="0.35">
      <c r="D20" t="s">
        <v>40</v>
      </c>
    </row>
    <row r="21" spans="1:15" x14ac:dyDescent="0.35">
      <c r="D21" t="s">
        <v>42</v>
      </c>
    </row>
    <row r="22" spans="1:15" x14ac:dyDescent="0.35">
      <c r="B22" t="s">
        <v>20</v>
      </c>
      <c r="C22" t="s">
        <v>21</v>
      </c>
    </row>
    <row r="23" spans="1:15" x14ac:dyDescent="0.35">
      <c r="A23" s="7" t="s">
        <v>14</v>
      </c>
      <c r="B23">
        <v>1.5</v>
      </c>
      <c r="C23">
        <f>(B23-$B$28)^2</f>
        <v>1</v>
      </c>
      <c r="D23" s="7" t="s">
        <v>16</v>
      </c>
      <c r="E23">
        <v>1.5</v>
      </c>
      <c r="F23">
        <f>(E23-$B$28)^2</f>
        <v>1</v>
      </c>
      <c r="G23" s="7" t="s">
        <v>18</v>
      </c>
      <c r="H23">
        <v>2</v>
      </c>
      <c r="I23">
        <f>(H23-$B$28)^2</f>
        <v>0.25</v>
      </c>
      <c r="J23" s="10" t="s">
        <v>33</v>
      </c>
      <c r="K23">
        <v>2.5</v>
      </c>
      <c r="L23">
        <f>(K23-$B$28)^2</f>
        <v>0</v>
      </c>
    </row>
    <row r="24" spans="1:15" x14ac:dyDescent="0.35">
      <c r="A24" s="7" t="s">
        <v>15</v>
      </c>
      <c r="B24">
        <v>2</v>
      </c>
      <c r="C24">
        <f t="shared" ref="C24:C25" si="5">(B24-$B$28)^2</f>
        <v>0.25</v>
      </c>
      <c r="D24" s="7" t="s">
        <v>17</v>
      </c>
      <c r="E24">
        <v>2.5</v>
      </c>
      <c r="F24">
        <f t="shared" ref="F24:F25" si="6">(E24-$B$28)^2</f>
        <v>0</v>
      </c>
      <c r="G24" s="7" t="s">
        <v>19</v>
      </c>
      <c r="H24">
        <v>2.5</v>
      </c>
      <c r="I24">
        <f t="shared" ref="I24:I25" si="7">(H24-$B$28)^2</f>
        <v>0</v>
      </c>
      <c r="J24" s="10" t="s">
        <v>34</v>
      </c>
      <c r="K24">
        <v>3</v>
      </c>
      <c r="L24">
        <f t="shared" ref="L24:L25" si="8">(K24-$B$28)^2</f>
        <v>0.25</v>
      </c>
    </row>
    <row r="25" spans="1:15" x14ac:dyDescent="0.35">
      <c r="A25" s="7" t="s">
        <v>30</v>
      </c>
      <c r="B25">
        <v>2.5</v>
      </c>
      <c r="C25">
        <f t="shared" si="5"/>
        <v>0</v>
      </c>
      <c r="D25" s="7" t="s">
        <v>31</v>
      </c>
      <c r="E25">
        <v>3</v>
      </c>
      <c r="F25">
        <f t="shared" si="6"/>
        <v>0.25</v>
      </c>
      <c r="G25" s="7" t="s">
        <v>32</v>
      </c>
      <c r="H25">
        <v>3.5</v>
      </c>
      <c r="I25">
        <f t="shared" si="7"/>
        <v>1</v>
      </c>
      <c r="J25" s="10" t="s">
        <v>35</v>
      </c>
      <c r="K25">
        <v>3.5</v>
      </c>
      <c r="L25">
        <f t="shared" si="8"/>
        <v>1</v>
      </c>
    </row>
    <row r="26" spans="1:15" x14ac:dyDescent="0.35">
      <c r="A26" s="7"/>
      <c r="D26" s="7"/>
      <c r="G26" s="7"/>
    </row>
    <row r="28" spans="1:15" x14ac:dyDescent="0.35">
      <c r="A28" t="s">
        <v>20</v>
      </c>
      <c r="B28">
        <f>AVERAGE(B23:B25,E23:E25,H23:H25,K23:K25)</f>
        <v>2.5</v>
      </c>
    </row>
    <row r="29" spans="1:15" x14ac:dyDescent="0.35">
      <c r="B29">
        <f>AVERAGE(C23:C25,F23:F25,I23:I25,L23:L25)</f>
        <v>0.41666666666666669</v>
      </c>
      <c r="C29" t="s">
        <v>39</v>
      </c>
    </row>
    <row r="30" spans="1:15" x14ac:dyDescent="0.35">
      <c r="A30" t="s">
        <v>21</v>
      </c>
      <c r="B30" s="7">
        <f>SQRT(B29)</f>
        <v>0.6454972243679028</v>
      </c>
      <c r="C30" s="7">
        <f>H2*SQRT((4-2)/(3))/SQRT(2)</f>
        <v>0.6454972243679028</v>
      </c>
    </row>
  </sheetData>
  <sortState ref="Q2:Q7">
    <sortCondition ref="Q2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abSelected="1" topLeftCell="C1" workbookViewId="0">
      <selection activeCell="K6" sqref="K6"/>
    </sheetView>
  </sheetViews>
  <sheetFormatPr baseColWidth="10" defaultColWidth="8.7265625" defaultRowHeight="14.5" x14ac:dyDescent="0.35"/>
  <cols>
    <col min="1" max="3" width="6" bestFit="1" customWidth="1"/>
    <col min="4" max="4" width="11.54296875" customWidth="1"/>
    <col min="5" max="5" width="12.1796875" customWidth="1"/>
    <col min="6" max="6" width="11.453125" customWidth="1"/>
    <col min="25" max="25" width="11.54296875" customWidth="1"/>
  </cols>
  <sheetData>
    <row r="1" spans="1:25" x14ac:dyDescent="0.35">
      <c r="A1" t="s">
        <v>91</v>
      </c>
      <c r="B1" t="s">
        <v>92</v>
      </c>
      <c r="C1" t="s">
        <v>93</v>
      </c>
      <c r="D1" t="s">
        <v>102</v>
      </c>
      <c r="E1" t="s">
        <v>103</v>
      </c>
      <c r="F1" t="s">
        <v>104</v>
      </c>
      <c r="G1" t="s">
        <v>20</v>
      </c>
      <c r="I1" t="s">
        <v>20</v>
      </c>
      <c r="J1" t="s">
        <v>105</v>
      </c>
      <c r="K1" t="s">
        <v>106</v>
      </c>
      <c r="L1" t="s">
        <v>7</v>
      </c>
      <c r="N1" s="5" t="s">
        <v>7</v>
      </c>
      <c r="O1" s="5" t="s">
        <v>10</v>
      </c>
      <c r="V1" t="s">
        <v>0</v>
      </c>
      <c r="W1" t="s">
        <v>1</v>
      </c>
      <c r="X1" t="s">
        <v>0</v>
      </c>
      <c r="Y1" t="s">
        <v>8</v>
      </c>
    </row>
    <row r="2" spans="1:25" x14ac:dyDescent="0.35">
      <c r="A2" s="13" t="s">
        <v>46</v>
      </c>
      <c r="B2" s="13" t="s">
        <v>47</v>
      </c>
      <c r="C2" s="13" t="s">
        <v>48</v>
      </c>
      <c r="D2">
        <f t="shared" ref="D2:D31" si="0">VLOOKUP(A2,$X$1:$Y$53,2,FALSE)</f>
        <v>10</v>
      </c>
      <c r="E2">
        <f t="shared" ref="E2:E31" si="1">VLOOKUP(B2,$X$1:$Y$53,2,FALSE)</f>
        <v>9</v>
      </c>
      <c r="F2">
        <f t="shared" ref="F2:F31" si="2">VLOOKUP(C2,$X$1:$Y$53,2,FALSE)</f>
        <v>3</v>
      </c>
      <c r="G2">
        <f>AVERAGE(D2:F2)</f>
        <v>7.333333333333333</v>
      </c>
      <c r="H2">
        <f>(G2-$I$2)^2</f>
        <v>0.64000000000000401</v>
      </c>
      <c r="I2">
        <f>SUM(G2:G31)/30</f>
        <v>6.5333333333333306</v>
      </c>
      <c r="J2">
        <f>MIN(G2:G31)</f>
        <v>1.6666666666666667</v>
      </c>
      <c r="K2">
        <f>MAX(G2:G31)</f>
        <v>10</v>
      </c>
      <c r="L2">
        <v>1</v>
      </c>
      <c r="N2" s="2">
        <v>1</v>
      </c>
      <c r="O2" s="3">
        <v>0</v>
      </c>
      <c r="V2" s="1" t="s">
        <v>94</v>
      </c>
      <c r="W2" t="s">
        <v>98</v>
      </c>
      <c r="X2" t="str">
        <f>CONCATENATE(V2,W2)</f>
        <v>As</v>
      </c>
      <c r="Y2">
        <v>1</v>
      </c>
    </row>
    <row r="3" spans="1:25" x14ac:dyDescent="0.35">
      <c r="A3" s="13" t="s">
        <v>49</v>
      </c>
      <c r="B3" s="13" t="s">
        <v>50</v>
      </c>
      <c r="C3" s="13" t="s">
        <v>51</v>
      </c>
      <c r="D3">
        <f t="shared" si="0"/>
        <v>2</v>
      </c>
      <c r="E3">
        <f t="shared" si="1"/>
        <v>6</v>
      </c>
      <c r="F3">
        <f t="shared" si="2"/>
        <v>7</v>
      </c>
      <c r="G3">
        <f t="shared" ref="G3:G31" si="3">AVERAGE(D3:F3)</f>
        <v>5</v>
      </c>
      <c r="H3">
        <f t="shared" ref="H3:H31" si="4">(G3-$I$2)^2</f>
        <v>2.3511111111111025</v>
      </c>
      <c r="L3">
        <v>2</v>
      </c>
      <c r="N3" s="2">
        <v>2</v>
      </c>
      <c r="O3" s="3">
        <v>1</v>
      </c>
      <c r="V3" s="1" t="s">
        <v>94</v>
      </c>
      <c r="W3" t="s">
        <v>99</v>
      </c>
      <c r="X3" t="str">
        <f t="shared" ref="X3:X53" si="5">CONCATENATE(V3,W3)</f>
        <v>Ah</v>
      </c>
      <c r="Y3">
        <v>1</v>
      </c>
    </row>
    <row r="4" spans="1:25" x14ac:dyDescent="0.35">
      <c r="A4" s="13" t="s">
        <v>52</v>
      </c>
      <c r="B4" s="13" t="s">
        <v>53</v>
      </c>
      <c r="C4" s="13" t="s">
        <v>54</v>
      </c>
      <c r="D4">
        <f t="shared" si="0"/>
        <v>10</v>
      </c>
      <c r="E4">
        <f t="shared" si="1"/>
        <v>10</v>
      </c>
      <c r="F4">
        <f t="shared" si="2"/>
        <v>6</v>
      </c>
      <c r="G4">
        <f t="shared" si="3"/>
        <v>8.6666666666666661</v>
      </c>
      <c r="H4">
        <f t="shared" si="4"/>
        <v>4.5511111111111209</v>
      </c>
      <c r="I4">
        <f>SUM(H2:H31)/30</f>
        <v>4.2340740740740745</v>
      </c>
      <c r="J4" t="s">
        <v>124</v>
      </c>
      <c r="K4" t="s">
        <v>126</v>
      </c>
      <c r="L4">
        <v>3</v>
      </c>
      <c r="N4" s="2">
        <v>3</v>
      </c>
      <c r="O4" s="3">
        <v>0</v>
      </c>
      <c r="V4" s="1" t="s">
        <v>94</v>
      </c>
      <c r="W4" t="s">
        <v>100</v>
      </c>
      <c r="X4" t="str">
        <f t="shared" si="5"/>
        <v>Ad</v>
      </c>
      <c r="Y4">
        <v>1</v>
      </c>
    </row>
    <row r="5" spans="1:25" x14ac:dyDescent="0.35">
      <c r="A5" s="13" t="s">
        <v>55</v>
      </c>
      <c r="B5" s="13" t="s">
        <v>56</v>
      </c>
      <c r="C5" s="13" t="s">
        <v>57</v>
      </c>
      <c r="D5">
        <f t="shared" si="0"/>
        <v>10</v>
      </c>
      <c r="E5">
        <f t="shared" si="1"/>
        <v>10</v>
      </c>
      <c r="F5">
        <f t="shared" si="2"/>
        <v>10</v>
      </c>
      <c r="G5">
        <f t="shared" si="3"/>
        <v>10</v>
      </c>
      <c r="H5">
        <f t="shared" si="4"/>
        <v>12.017777777777797</v>
      </c>
      <c r="I5" s="11" t="s">
        <v>23</v>
      </c>
      <c r="J5">
        <f>QUARTILE(G2:G31,1)</f>
        <v>5</v>
      </c>
      <c r="K5">
        <f>QUARTILE(G2:G31,3)</f>
        <v>7.833333333333333</v>
      </c>
      <c r="L5">
        <v>4</v>
      </c>
      <c r="N5" s="2">
        <v>4</v>
      </c>
      <c r="O5" s="3">
        <v>3</v>
      </c>
      <c r="V5" s="1" t="s">
        <v>94</v>
      </c>
      <c r="W5" t="s">
        <v>101</v>
      </c>
      <c r="X5" t="str">
        <f t="shared" si="5"/>
        <v>Ac</v>
      </c>
      <c r="Y5">
        <v>1</v>
      </c>
    </row>
    <row r="6" spans="1:25" x14ac:dyDescent="0.35">
      <c r="A6" s="13" t="s">
        <v>58</v>
      </c>
      <c r="B6" s="13" t="s">
        <v>50</v>
      </c>
      <c r="C6" s="13" t="s">
        <v>46</v>
      </c>
      <c r="D6">
        <f t="shared" si="0"/>
        <v>2</v>
      </c>
      <c r="E6">
        <f t="shared" si="1"/>
        <v>6</v>
      </c>
      <c r="F6">
        <f t="shared" si="2"/>
        <v>10</v>
      </c>
      <c r="G6">
        <f t="shared" si="3"/>
        <v>6</v>
      </c>
      <c r="H6">
        <f t="shared" si="4"/>
        <v>0.2844444444444415</v>
      </c>
      <c r="I6" s="11">
        <f>SQRT(I4)</f>
        <v>2.057686583052452</v>
      </c>
      <c r="J6" t="s">
        <v>119</v>
      </c>
      <c r="L6">
        <v>5</v>
      </c>
      <c r="N6" s="2">
        <v>5</v>
      </c>
      <c r="O6" s="3">
        <v>5</v>
      </c>
      <c r="V6">
        <v>2</v>
      </c>
      <c r="W6" t="s">
        <v>98</v>
      </c>
      <c r="X6" t="str">
        <f t="shared" si="5"/>
        <v>2s</v>
      </c>
      <c r="Y6">
        <v>2</v>
      </c>
    </row>
    <row r="7" spans="1:25" x14ac:dyDescent="0.35">
      <c r="A7" s="13" t="s">
        <v>53</v>
      </c>
      <c r="B7" s="13" t="s">
        <v>59</v>
      </c>
      <c r="C7" s="13" t="s">
        <v>57</v>
      </c>
      <c r="D7">
        <f t="shared" si="0"/>
        <v>10</v>
      </c>
      <c r="E7">
        <f t="shared" si="1"/>
        <v>10</v>
      </c>
      <c r="F7">
        <f t="shared" si="2"/>
        <v>10</v>
      </c>
      <c r="G7">
        <f t="shared" si="3"/>
        <v>10</v>
      </c>
      <c r="H7">
        <f t="shared" si="4"/>
        <v>12.017777777777797</v>
      </c>
      <c r="J7">
        <f>K5-J5</f>
        <v>2.833333333333333</v>
      </c>
      <c r="L7">
        <v>6</v>
      </c>
      <c r="N7" s="2">
        <v>6</v>
      </c>
      <c r="O7" s="3">
        <v>4</v>
      </c>
      <c r="V7">
        <v>2</v>
      </c>
      <c r="W7" t="s">
        <v>99</v>
      </c>
      <c r="X7" t="str">
        <f t="shared" si="5"/>
        <v>2h</v>
      </c>
      <c r="Y7">
        <v>2</v>
      </c>
    </row>
    <row r="8" spans="1:25" x14ac:dyDescent="0.35">
      <c r="A8" s="13" t="s">
        <v>60</v>
      </c>
      <c r="B8" s="13" t="s">
        <v>50</v>
      </c>
      <c r="C8" s="13" t="s">
        <v>61</v>
      </c>
      <c r="D8">
        <f t="shared" si="0"/>
        <v>5</v>
      </c>
      <c r="E8">
        <f t="shared" si="1"/>
        <v>6</v>
      </c>
      <c r="F8">
        <f t="shared" si="2"/>
        <v>1</v>
      </c>
      <c r="G8">
        <f t="shared" si="3"/>
        <v>4</v>
      </c>
      <c r="H8">
        <f t="shared" si="4"/>
        <v>6.417777777777764</v>
      </c>
      <c r="L8">
        <v>7</v>
      </c>
      <c r="N8" s="2">
        <v>7</v>
      </c>
      <c r="O8" s="3">
        <v>6</v>
      </c>
      <c r="V8">
        <v>2</v>
      </c>
      <c r="W8" t="s">
        <v>100</v>
      </c>
      <c r="X8" t="str">
        <f t="shared" si="5"/>
        <v>2d</v>
      </c>
      <c r="Y8">
        <v>2</v>
      </c>
    </row>
    <row r="9" spans="1:25" x14ac:dyDescent="0.35">
      <c r="A9" s="13" t="s">
        <v>62</v>
      </c>
      <c r="B9" s="13" t="s">
        <v>57</v>
      </c>
      <c r="C9" s="13" t="s">
        <v>63</v>
      </c>
      <c r="D9">
        <f t="shared" si="0"/>
        <v>10</v>
      </c>
      <c r="E9">
        <f t="shared" si="1"/>
        <v>10</v>
      </c>
      <c r="F9">
        <f t="shared" si="2"/>
        <v>7</v>
      </c>
      <c r="G9">
        <f t="shared" si="3"/>
        <v>9</v>
      </c>
      <c r="H9">
        <f t="shared" si="4"/>
        <v>6.0844444444444585</v>
      </c>
      <c r="L9">
        <v>8</v>
      </c>
      <c r="N9" s="2">
        <v>8</v>
      </c>
      <c r="O9" s="3">
        <v>4</v>
      </c>
      <c r="V9">
        <v>2</v>
      </c>
      <c r="W9" t="s">
        <v>101</v>
      </c>
      <c r="X9" t="str">
        <f t="shared" si="5"/>
        <v>2c</v>
      </c>
      <c r="Y9">
        <v>2</v>
      </c>
    </row>
    <row r="10" spans="1:25" x14ac:dyDescent="0.35">
      <c r="A10" s="13" t="s">
        <v>64</v>
      </c>
      <c r="B10" s="13" t="s">
        <v>56</v>
      </c>
      <c r="C10" s="13" t="s">
        <v>65</v>
      </c>
      <c r="D10">
        <f t="shared" si="0"/>
        <v>8</v>
      </c>
      <c r="E10">
        <f t="shared" si="1"/>
        <v>10</v>
      </c>
      <c r="F10">
        <f t="shared" si="2"/>
        <v>3</v>
      </c>
      <c r="G10">
        <f t="shared" si="3"/>
        <v>7</v>
      </c>
      <c r="H10">
        <f t="shared" si="4"/>
        <v>0.21777777777778037</v>
      </c>
      <c r="L10">
        <v>9</v>
      </c>
      <c r="N10" s="2">
        <v>9</v>
      </c>
      <c r="O10" s="3">
        <v>3</v>
      </c>
      <c r="V10">
        <v>3</v>
      </c>
      <c r="W10" t="s">
        <v>98</v>
      </c>
      <c r="X10" t="str">
        <f t="shared" si="5"/>
        <v>3s</v>
      </c>
      <c r="Y10">
        <v>3</v>
      </c>
    </row>
    <row r="11" spans="1:25" x14ac:dyDescent="0.35">
      <c r="A11" s="13" t="s">
        <v>66</v>
      </c>
      <c r="B11" s="13" t="s">
        <v>67</v>
      </c>
      <c r="C11" s="13" t="s">
        <v>68</v>
      </c>
      <c r="D11">
        <f t="shared" si="0"/>
        <v>1</v>
      </c>
      <c r="E11">
        <f t="shared" si="1"/>
        <v>10</v>
      </c>
      <c r="F11">
        <f t="shared" si="2"/>
        <v>10</v>
      </c>
      <c r="G11">
        <f t="shared" si="3"/>
        <v>7</v>
      </c>
      <c r="H11">
        <f t="shared" si="4"/>
        <v>0.21777777777778037</v>
      </c>
      <c r="L11">
        <v>10</v>
      </c>
      <c r="N11" s="2">
        <v>10</v>
      </c>
      <c r="O11" s="3">
        <v>4</v>
      </c>
      <c r="V11">
        <v>3</v>
      </c>
      <c r="W11" t="s">
        <v>99</v>
      </c>
      <c r="X11" t="str">
        <f t="shared" si="5"/>
        <v>3h</v>
      </c>
      <c r="Y11">
        <v>3</v>
      </c>
    </row>
    <row r="12" spans="1:25" ht="15" thickBot="1" x14ac:dyDescent="0.4">
      <c r="A12" s="13" t="s">
        <v>46</v>
      </c>
      <c r="B12" s="13" t="s">
        <v>64</v>
      </c>
      <c r="C12" s="13" t="s">
        <v>59</v>
      </c>
      <c r="D12">
        <f t="shared" si="0"/>
        <v>10</v>
      </c>
      <c r="E12">
        <f t="shared" si="1"/>
        <v>8</v>
      </c>
      <c r="F12">
        <f t="shared" si="2"/>
        <v>10</v>
      </c>
      <c r="G12">
        <f t="shared" si="3"/>
        <v>9.3333333333333339</v>
      </c>
      <c r="H12">
        <f t="shared" si="4"/>
        <v>7.8400000000000185</v>
      </c>
      <c r="N12" s="4" t="s">
        <v>9</v>
      </c>
      <c r="O12" s="4">
        <v>0</v>
      </c>
      <c r="V12">
        <v>3</v>
      </c>
      <c r="W12" t="s">
        <v>100</v>
      </c>
      <c r="X12" t="str">
        <f t="shared" si="5"/>
        <v>3d</v>
      </c>
      <c r="Y12">
        <v>3</v>
      </c>
    </row>
    <row r="13" spans="1:25" x14ac:dyDescent="0.35">
      <c r="A13" s="13" t="s">
        <v>69</v>
      </c>
      <c r="B13" s="13" t="s">
        <v>70</v>
      </c>
      <c r="C13" s="13" t="s">
        <v>71</v>
      </c>
      <c r="D13">
        <f t="shared" si="0"/>
        <v>3</v>
      </c>
      <c r="E13">
        <f t="shared" si="1"/>
        <v>10</v>
      </c>
      <c r="F13">
        <f t="shared" si="2"/>
        <v>9</v>
      </c>
      <c r="G13">
        <f t="shared" si="3"/>
        <v>7.333333333333333</v>
      </c>
      <c r="H13">
        <f t="shared" si="4"/>
        <v>0.64000000000000401</v>
      </c>
      <c r="V13">
        <v>3</v>
      </c>
      <c r="W13" t="s">
        <v>101</v>
      </c>
      <c r="X13" t="str">
        <f t="shared" si="5"/>
        <v>3c</v>
      </c>
      <c r="Y13">
        <v>3</v>
      </c>
    </row>
    <row r="14" spans="1:25" x14ac:dyDescent="0.35">
      <c r="A14" s="13" t="s">
        <v>72</v>
      </c>
      <c r="B14" s="13" t="s">
        <v>73</v>
      </c>
      <c r="C14" s="13" t="s">
        <v>74</v>
      </c>
      <c r="D14">
        <f t="shared" si="0"/>
        <v>1</v>
      </c>
      <c r="E14">
        <f t="shared" si="1"/>
        <v>4</v>
      </c>
      <c r="F14">
        <f t="shared" si="2"/>
        <v>8</v>
      </c>
      <c r="G14">
        <f t="shared" si="3"/>
        <v>4.333333333333333</v>
      </c>
      <c r="H14">
        <f t="shared" si="4"/>
        <v>4.8399999999999892</v>
      </c>
      <c r="V14">
        <v>4</v>
      </c>
      <c r="W14" t="s">
        <v>98</v>
      </c>
      <c r="X14" t="str">
        <f t="shared" si="5"/>
        <v>4s</v>
      </c>
      <c r="Y14">
        <v>4</v>
      </c>
    </row>
    <row r="15" spans="1:25" x14ac:dyDescent="0.35">
      <c r="A15" s="13" t="s">
        <v>56</v>
      </c>
      <c r="B15" s="13" t="s">
        <v>75</v>
      </c>
      <c r="C15" s="13" t="s">
        <v>76</v>
      </c>
      <c r="D15">
        <f t="shared" si="0"/>
        <v>10</v>
      </c>
      <c r="E15">
        <f t="shared" si="1"/>
        <v>8</v>
      </c>
      <c r="F15">
        <f t="shared" si="2"/>
        <v>4</v>
      </c>
      <c r="G15">
        <f t="shared" si="3"/>
        <v>7.333333333333333</v>
      </c>
      <c r="H15">
        <f t="shared" si="4"/>
        <v>0.64000000000000401</v>
      </c>
      <c r="V15">
        <v>4</v>
      </c>
      <c r="W15" t="s">
        <v>99</v>
      </c>
      <c r="X15" t="str">
        <f t="shared" si="5"/>
        <v>4h</v>
      </c>
      <c r="Y15">
        <v>4</v>
      </c>
    </row>
    <row r="16" spans="1:25" x14ac:dyDescent="0.35">
      <c r="A16" s="13" t="s">
        <v>70</v>
      </c>
      <c r="B16" s="13" t="s">
        <v>77</v>
      </c>
      <c r="C16" s="13" t="s">
        <v>78</v>
      </c>
      <c r="D16">
        <f t="shared" si="0"/>
        <v>10</v>
      </c>
      <c r="E16">
        <f t="shared" si="1"/>
        <v>10</v>
      </c>
      <c r="F16">
        <f t="shared" si="2"/>
        <v>4</v>
      </c>
      <c r="G16">
        <f t="shared" si="3"/>
        <v>8</v>
      </c>
      <c r="H16">
        <f t="shared" si="4"/>
        <v>2.1511111111111192</v>
      </c>
      <c r="V16">
        <v>4</v>
      </c>
      <c r="W16" t="s">
        <v>100</v>
      </c>
      <c r="X16" t="str">
        <f t="shared" si="5"/>
        <v>4d</v>
      </c>
      <c r="Y16">
        <v>4</v>
      </c>
    </row>
    <row r="17" spans="1:25" x14ac:dyDescent="0.35">
      <c r="A17" s="13" t="s">
        <v>79</v>
      </c>
      <c r="B17" s="13" t="s">
        <v>62</v>
      </c>
      <c r="C17" s="13" t="s">
        <v>47</v>
      </c>
      <c r="D17">
        <f t="shared" si="0"/>
        <v>9</v>
      </c>
      <c r="E17">
        <f t="shared" si="1"/>
        <v>10</v>
      </c>
      <c r="F17">
        <f t="shared" si="2"/>
        <v>9</v>
      </c>
      <c r="G17">
        <f t="shared" si="3"/>
        <v>9.3333333333333339</v>
      </c>
      <c r="H17">
        <f t="shared" si="4"/>
        <v>7.8400000000000185</v>
      </c>
      <c r="V17">
        <v>4</v>
      </c>
      <c r="W17" t="s">
        <v>101</v>
      </c>
      <c r="X17" t="str">
        <f t="shared" si="5"/>
        <v>4c</v>
      </c>
      <c r="Y17">
        <v>4</v>
      </c>
    </row>
    <row r="18" spans="1:25" x14ac:dyDescent="0.35">
      <c r="A18" s="13" t="s">
        <v>72</v>
      </c>
      <c r="B18" s="13" t="s">
        <v>57</v>
      </c>
      <c r="C18" s="13" t="s">
        <v>76</v>
      </c>
      <c r="D18">
        <f t="shared" si="0"/>
        <v>1</v>
      </c>
      <c r="E18">
        <f t="shared" si="1"/>
        <v>10</v>
      </c>
      <c r="F18">
        <f t="shared" si="2"/>
        <v>4</v>
      </c>
      <c r="G18">
        <f t="shared" si="3"/>
        <v>5</v>
      </c>
      <c r="H18">
        <f t="shared" si="4"/>
        <v>2.3511111111111025</v>
      </c>
      <c r="V18">
        <v>5</v>
      </c>
      <c r="W18" t="s">
        <v>98</v>
      </c>
      <c r="X18" t="str">
        <f t="shared" si="5"/>
        <v>5s</v>
      </c>
      <c r="Y18">
        <v>5</v>
      </c>
    </row>
    <row r="19" spans="1:25" x14ac:dyDescent="0.35">
      <c r="A19" s="13" t="s">
        <v>80</v>
      </c>
      <c r="B19" s="13" t="s">
        <v>70</v>
      </c>
      <c r="C19" s="13" t="s">
        <v>61</v>
      </c>
      <c r="D19">
        <f t="shared" si="0"/>
        <v>6</v>
      </c>
      <c r="E19">
        <f t="shared" si="1"/>
        <v>10</v>
      </c>
      <c r="F19">
        <f t="shared" si="2"/>
        <v>1</v>
      </c>
      <c r="G19">
        <f t="shared" si="3"/>
        <v>5.666666666666667</v>
      </c>
      <c r="H19">
        <f t="shared" si="4"/>
        <v>0.75111111111110573</v>
      </c>
      <c r="V19">
        <v>5</v>
      </c>
      <c r="W19" t="s">
        <v>99</v>
      </c>
      <c r="X19" t="str">
        <f t="shared" si="5"/>
        <v>5h</v>
      </c>
      <c r="Y19">
        <v>5</v>
      </c>
    </row>
    <row r="20" spans="1:25" x14ac:dyDescent="0.35">
      <c r="A20" s="13" t="s">
        <v>49</v>
      </c>
      <c r="B20" s="13" t="s">
        <v>58</v>
      </c>
      <c r="C20" s="13" t="s">
        <v>81</v>
      </c>
      <c r="D20">
        <f t="shared" si="0"/>
        <v>2</v>
      </c>
      <c r="E20">
        <f t="shared" si="1"/>
        <v>2</v>
      </c>
      <c r="F20">
        <f t="shared" si="2"/>
        <v>1</v>
      </c>
      <c r="G20">
        <f t="shared" si="3"/>
        <v>1.6666666666666667</v>
      </c>
      <c r="H20">
        <f t="shared" si="4"/>
        <v>23.684444444444413</v>
      </c>
      <c r="V20">
        <v>5</v>
      </c>
      <c r="W20" t="s">
        <v>100</v>
      </c>
      <c r="X20" t="str">
        <f t="shared" si="5"/>
        <v>5d</v>
      </c>
      <c r="Y20">
        <v>5</v>
      </c>
    </row>
    <row r="21" spans="1:25" x14ac:dyDescent="0.35">
      <c r="A21" s="13" t="s">
        <v>65</v>
      </c>
      <c r="B21" s="13" t="s">
        <v>59</v>
      </c>
      <c r="C21" s="13" t="s">
        <v>82</v>
      </c>
      <c r="D21">
        <f t="shared" si="0"/>
        <v>3</v>
      </c>
      <c r="E21">
        <f t="shared" si="1"/>
        <v>10</v>
      </c>
      <c r="F21">
        <f t="shared" si="2"/>
        <v>7</v>
      </c>
      <c r="G21">
        <f t="shared" si="3"/>
        <v>6.666666666666667</v>
      </c>
      <c r="H21">
        <f t="shared" si="4"/>
        <v>1.77777777777786E-2</v>
      </c>
      <c r="V21">
        <v>5</v>
      </c>
      <c r="W21" t="s">
        <v>101</v>
      </c>
      <c r="X21" t="str">
        <f t="shared" si="5"/>
        <v>5c</v>
      </c>
      <c r="Y21">
        <v>5</v>
      </c>
    </row>
    <row r="22" spans="1:25" x14ac:dyDescent="0.35">
      <c r="A22" s="13" t="s">
        <v>55</v>
      </c>
      <c r="B22" s="13" t="s">
        <v>63</v>
      </c>
      <c r="C22" s="13" t="s">
        <v>83</v>
      </c>
      <c r="D22">
        <f t="shared" si="0"/>
        <v>10</v>
      </c>
      <c r="E22">
        <f t="shared" si="1"/>
        <v>7</v>
      </c>
      <c r="F22">
        <f t="shared" si="2"/>
        <v>4</v>
      </c>
      <c r="G22">
        <f t="shared" si="3"/>
        <v>7</v>
      </c>
      <c r="H22">
        <f t="shared" si="4"/>
        <v>0.21777777777778037</v>
      </c>
      <c r="V22">
        <v>6</v>
      </c>
      <c r="W22" t="s">
        <v>98</v>
      </c>
      <c r="X22" t="str">
        <f t="shared" si="5"/>
        <v>6s</v>
      </c>
      <c r="Y22">
        <v>6</v>
      </c>
    </row>
    <row r="23" spans="1:25" x14ac:dyDescent="0.35">
      <c r="A23" s="13" t="s">
        <v>67</v>
      </c>
      <c r="B23" s="13" t="s">
        <v>46</v>
      </c>
      <c r="C23" s="13" t="s">
        <v>63</v>
      </c>
      <c r="D23">
        <f t="shared" si="0"/>
        <v>10</v>
      </c>
      <c r="E23">
        <f t="shared" si="1"/>
        <v>10</v>
      </c>
      <c r="F23">
        <f t="shared" si="2"/>
        <v>7</v>
      </c>
      <c r="G23">
        <f t="shared" si="3"/>
        <v>9</v>
      </c>
      <c r="H23">
        <f t="shared" si="4"/>
        <v>6.0844444444444585</v>
      </c>
      <c r="V23">
        <v>6</v>
      </c>
      <c r="W23" t="s">
        <v>99</v>
      </c>
      <c r="X23" t="str">
        <f t="shared" si="5"/>
        <v>6h</v>
      </c>
      <c r="Y23">
        <v>6</v>
      </c>
    </row>
    <row r="24" spans="1:25" x14ac:dyDescent="0.35">
      <c r="A24" s="13" t="s">
        <v>81</v>
      </c>
      <c r="B24" s="13" t="s">
        <v>64</v>
      </c>
      <c r="C24" s="13" t="s">
        <v>60</v>
      </c>
      <c r="D24">
        <f t="shared" si="0"/>
        <v>1</v>
      </c>
      <c r="E24">
        <f t="shared" si="1"/>
        <v>8</v>
      </c>
      <c r="F24">
        <f t="shared" si="2"/>
        <v>5</v>
      </c>
      <c r="G24">
        <f t="shared" si="3"/>
        <v>4.666666666666667</v>
      </c>
      <c r="H24">
        <f t="shared" si="4"/>
        <v>3.4844444444444331</v>
      </c>
      <c r="V24">
        <v>6</v>
      </c>
      <c r="W24" t="s">
        <v>100</v>
      </c>
      <c r="X24" t="str">
        <f t="shared" si="5"/>
        <v>6d</v>
      </c>
      <c r="Y24">
        <v>6</v>
      </c>
    </row>
    <row r="25" spans="1:25" x14ac:dyDescent="0.35">
      <c r="A25" s="13" t="s">
        <v>84</v>
      </c>
      <c r="B25" s="13" t="s">
        <v>81</v>
      </c>
      <c r="C25" s="13" t="s">
        <v>60</v>
      </c>
      <c r="D25">
        <f t="shared" si="0"/>
        <v>5</v>
      </c>
      <c r="E25">
        <f t="shared" si="1"/>
        <v>1</v>
      </c>
      <c r="F25">
        <f t="shared" si="2"/>
        <v>5</v>
      </c>
      <c r="G25">
        <f t="shared" si="3"/>
        <v>3.6666666666666665</v>
      </c>
      <c r="H25">
        <f t="shared" si="4"/>
        <v>8.2177777777777621</v>
      </c>
      <c r="V25">
        <v>6</v>
      </c>
      <c r="W25" t="s">
        <v>101</v>
      </c>
      <c r="X25" t="str">
        <f t="shared" si="5"/>
        <v>6c</v>
      </c>
      <c r="Y25">
        <v>6</v>
      </c>
    </row>
    <row r="26" spans="1:25" x14ac:dyDescent="0.35">
      <c r="A26" s="13" t="s">
        <v>85</v>
      </c>
      <c r="B26" s="13" t="s">
        <v>73</v>
      </c>
      <c r="C26" s="13" t="s">
        <v>82</v>
      </c>
      <c r="D26">
        <f t="shared" si="0"/>
        <v>5</v>
      </c>
      <c r="E26">
        <f t="shared" si="1"/>
        <v>4</v>
      </c>
      <c r="F26">
        <f t="shared" si="2"/>
        <v>7</v>
      </c>
      <c r="G26">
        <f t="shared" si="3"/>
        <v>5.333333333333333</v>
      </c>
      <c r="H26">
        <f t="shared" si="4"/>
        <v>1.439999999999994</v>
      </c>
      <c r="V26">
        <v>7</v>
      </c>
      <c r="W26" t="s">
        <v>98</v>
      </c>
      <c r="X26" t="str">
        <f t="shared" si="5"/>
        <v>7s</v>
      </c>
      <c r="Y26">
        <v>7</v>
      </c>
    </row>
    <row r="27" spans="1:25" x14ac:dyDescent="0.35">
      <c r="A27" s="13" t="s">
        <v>61</v>
      </c>
      <c r="B27" s="13" t="s">
        <v>86</v>
      </c>
      <c r="C27" s="13" t="s">
        <v>64</v>
      </c>
      <c r="D27">
        <f t="shared" si="0"/>
        <v>1</v>
      </c>
      <c r="E27">
        <f t="shared" si="1"/>
        <v>5</v>
      </c>
      <c r="F27">
        <f t="shared" si="2"/>
        <v>8</v>
      </c>
      <c r="G27">
        <f t="shared" si="3"/>
        <v>4.666666666666667</v>
      </c>
      <c r="H27">
        <f t="shared" si="4"/>
        <v>3.4844444444444331</v>
      </c>
      <c r="V27">
        <v>7</v>
      </c>
      <c r="W27" t="s">
        <v>99</v>
      </c>
      <c r="X27" t="str">
        <f t="shared" si="5"/>
        <v>7h</v>
      </c>
      <c r="Y27">
        <v>7</v>
      </c>
    </row>
    <row r="28" spans="1:25" x14ac:dyDescent="0.35">
      <c r="A28" s="13" t="s">
        <v>64</v>
      </c>
      <c r="B28" s="13" t="s">
        <v>72</v>
      </c>
      <c r="C28" s="13" t="s">
        <v>87</v>
      </c>
      <c r="D28">
        <f t="shared" si="0"/>
        <v>8</v>
      </c>
      <c r="E28">
        <f t="shared" si="1"/>
        <v>1</v>
      </c>
      <c r="F28">
        <f t="shared" si="2"/>
        <v>2</v>
      </c>
      <c r="G28">
        <f t="shared" si="3"/>
        <v>3.6666666666666665</v>
      </c>
      <c r="H28">
        <f t="shared" si="4"/>
        <v>8.2177777777777621</v>
      </c>
      <c r="V28">
        <v>7</v>
      </c>
      <c r="W28" t="s">
        <v>100</v>
      </c>
      <c r="X28" t="str">
        <f t="shared" si="5"/>
        <v>7d</v>
      </c>
      <c r="Y28">
        <v>7</v>
      </c>
    </row>
    <row r="29" spans="1:25" x14ac:dyDescent="0.35">
      <c r="A29" s="13" t="s">
        <v>62</v>
      </c>
      <c r="B29" s="13" t="s">
        <v>75</v>
      </c>
      <c r="C29" s="13" t="s">
        <v>49</v>
      </c>
      <c r="D29">
        <f t="shared" si="0"/>
        <v>10</v>
      </c>
      <c r="E29">
        <f t="shared" si="1"/>
        <v>8</v>
      </c>
      <c r="F29">
        <f t="shared" si="2"/>
        <v>2</v>
      </c>
      <c r="G29">
        <f t="shared" si="3"/>
        <v>6.666666666666667</v>
      </c>
      <c r="H29">
        <f t="shared" si="4"/>
        <v>1.77777777777786E-2</v>
      </c>
      <c r="V29">
        <v>7</v>
      </c>
      <c r="W29" t="s">
        <v>101</v>
      </c>
      <c r="X29" t="str">
        <f t="shared" si="5"/>
        <v>7c</v>
      </c>
      <c r="Y29">
        <v>7</v>
      </c>
    </row>
    <row r="30" spans="1:25" x14ac:dyDescent="0.35">
      <c r="A30" s="13" t="s">
        <v>88</v>
      </c>
      <c r="B30" s="13" t="s">
        <v>86</v>
      </c>
      <c r="C30" s="13" t="s">
        <v>85</v>
      </c>
      <c r="D30">
        <f t="shared" si="0"/>
        <v>10</v>
      </c>
      <c r="E30">
        <f t="shared" si="1"/>
        <v>5</v>
      </c>
      <c r="F30">
        <f t="shared" si="2"/>
        <v>5</v>
      </c>
      <c r="G30">
        <f t="shared" si="3"/>
        <v>6.666666666666667</v>
      </c>
      <c r="H30">
        <f t="shared" si="4"/>
        <v>1.77777777777786E-2</v>
      </c>
      <c r="V30">
        <v>8</v>
      </c>
      <c r="W30" t="s">
        <v>98</v>
      </c>
      <c r="X30" t="str">
        <f t="shared" si="5"/>
        <v>8s</v>
      </c>
      <c r="Y30">
        <v>8</v>
      </c>
    </row>
    <row r="31" spans="1:25" x14ac:dyDescent="0.35">
      <c r="A31" s="13" t="s">
        <v>80</v>
      </c>
      <c r="B31" s="13" t="s">
        <v>89</v>
      </c>
      <c r="C31" s="13" t="s">
        <v>90</v>
      </c>
      <c r="D31">
        <f t="shared" si="0"/>
        <v>6</v>
      </c>
      <c r="E31">
        <f t="shared" si="1"/>
        <v>2</v>
      </c>
      <c r="F31">
        <f t="shared" si="2"/>
        <v>10</v>
      </c>
      <c r="G31">
        <f t="shared" si="3"/>
        <v>6</v>
      </c>
      <c r="H31">
        <f t="shared" si="4"/>
        <v>0.2844444444444415</v>
      </c>
      <c r="V31">
        <v>8</v>
      </c>
      <c r="W31" t="s">
        <v>99</v>
      </c>
      <c r="X31" t="str">
        <f t="shared" si="5"/>
        <v>8h</v>
      </c>
      <c r="Y31">
        <v>8</v>
      </c>
    </row>
    <row r="32" spans="1:25" x14ac:dyDescent="0.35">
      <c r="V32">
        <v>8</v>
      </c>
      <c r="W32" t="s">
        <v>100</v>
      </c>
      <c r="X32" t="str">
        <f t="shared" si="5"/>
        <v>8d</v>
      </c>
      <c r="Y32">
        <v>8</v>
      </c>
    </row>
    <row r="33" spans="22:25" x14ac:dyDescent="0.35">
      <c r="V33">
        <v>8</v>
      </c>
      <c r="W33" t="s">
        <v>101</v>
      </c>
      <c r="X33" t="str">
        <f t="shared" si="5"/>
        <v>8c</v>
      </c>
      <c r="Y33">
        <v>8</v>
      </c>
    </row>
    <row r="34" spans="22:25" x14ac:dyDescent="0.35">
      <c r="V34">
        <v>9</v>
      </c>
      <c r="W34" t="s">
        <v>98</v>
      </c>
      <c r="X34" t="str">
        <f t="shared" si="5"/>
        <v>9s</v>
      </c>
      <c r="Y34">
        <v>9</v>
      </c>
    </row>
    <row r="35" spans="22:25" x14ac:dyDescent="0.35">
      <c r="V35">
        <v>9</v>
      </c>
      <c r="W35" t="s">
        <v>99</v>
      </c>
      <c r="X35" t="str">
        <f t="shared" si="5"/>
        <v>9h</v>
      </c>
      <c r="Y35">
        <v>9</v>
      </c>
    </row>
    <row r="36" spans="22:25" x14ac:dyDescent="0.35">
      <c r="V36">
        <v>9</v>
      </c>
      <c r="W36" t="s">
        <v>100</v>
      </c>
      <c r="X36" t="str">
        <f t="shared" si="5"/>
        <v>9d</v>
      </c>
      <c r="Y36">
        <v>9</v>
      </c>
    </row>
    <row r="37" spans="22:25" x14ac:dyDescent="0.35">
      <c r="V37">
        <v>9</v>
      </c>
      <c r="W37" t="s">
        <v>101</v>
      </c>
      <c r="X37" t="str">
        <f t="shared" si="5"/>
        <v>9c</v>
      </c>
      <c r="Y37">
        <v>9</v>
      </c>
    </row>
    <row r="38" spans="22:25" x14ac:dyDescent="0.35">
      <c r="V38">
        <v>10</v>
      </c>
      <c r="W38" t="s">
        <v>98</v>
      </c>
      <c r="X38" t="str">
        <f t="shared" si="5"/>
        <v>10s</v>
      </c>
      <c r="Y38">
        <v>10</v>
      </c>
    </row>
    <row r="39" spans="22:25" x14ac:dyDescent="0.35">
      <c r="V39">
        <v>10</v>
      </c>
      <c r="W39" t="s">
        <v>99</v>
      </c>
      <c r="X39" t="str">
        <f t="shared" si="5"/>
        <v>10h</v>
      </c>
      <c r="Y39">
        <v>10</v>
      </c>
    </row>
    <row r="40" spans="22:25" x14ac:dyDescent="0.35">
      <c r="V40">
        <v>10</v>
      </c>
      <c r="W40" t="s">
        <v>100</v>
      </c>
      <c r="X40" t="str">
        <f t="shared" si="5"/>
        <v>10d</v>
      </c>
      <c r="Y40">
        <v>10</v>
      </c>
    </row>
    <row r="41" spans="22:25" x14ac:dyDescent="0.35">
      <c r="V41">
        <v>10</v>
      </c>
      <c r="W41" t="s">
        <v>101</v>
      </c>
      <c r="X41" t="str">
        <f t="shared" si="5"/>
        <v>10c</v>
      </c>
      <c r="Y41">
        <v>10</v>
      </c>
    </row>
    <row r="42" spans="22:25" x14ac:dyDescent="0.35">
      <c r="V42" t="s">
        <v>95</v>
      </c>
      <c r="W42" t="s">
        <v>98</v>
      </c>
      <c r="X42" t="str">
        <f t="shared" si="5"/>
        <v>Js</v>
      </c>
      <c r="Y42">
        <v>10</v>
      </c>
    </row>
    <row r="43" spans="22:25" x14ac:dyDescent="0.35">
      <c r="V43" t="s">
        <v>95</v>
      </c>
      <c r="W43" t="s">
        <v>99</v>
      </c>
      <c r="X43" t="str">
        <f t="shared" si="5"/>
        <v>Jh</v>
      </c>
      <c r="Y43">
        <v>10</v>
      </c>
    </row>
    <row r="44" spans="22:25" x14ac:dyDescent="0.35">
      <c r="V44" t="s">
        <v>95</v>
      </c>
      <c r="W44" t="s">
        <v>100</v>
      </c>
      <c r="X44" t="str">
        <f t="shared" si="5"/>
        <v>Jd</v>
      </c>
      <c r="Y44">
        <v>10</v>
      </c>
    </row>
    <row r="45" spans="22:25" x14ac:dyDescent="0.35">
      <c r="V45" t="s">
        <v>95</v>
      </c>
      <c r="W45" t="s">
        <v>101</v>
      </c>
      <c r="X45" t="str">
        <f t="shared" si="5"/>
        <v>Jc</v>
      </c>
      <c r="Y45">
        <v>10</v>
      </c>
    </row>
    <row r="46" spans="22:25" x14ac:dyDescent="0.35">
      <c r="V46" t="s">
        <v>96</v>
      </c>
      <c r="W46" t="s">
        <v>98</v>
      </c>
      <c r="X46" t="str">
        <f t="shared" si="5"/>
        <v>Qs</v>
      </c>
      <c r="Y46">
        <v>10</v>
      </c>
    </row>
    <row r="47" spans="22:25" x14ac:dyDescent="0.35">
      <c r="V47" t="s">
        <v>96</v>
      </c>
      <c r="W47" t="s">
        <v>99</v>
      </c>
      <c r="X47" t="str">
        <f t="shared" si="5"/>
        <v>Qh</v>
      </c>
      <c r="Y47">
        <v>10</v>
      </c>
    </row>
    <row r="48" spans="22:25" x14ac:dyDescent="0.35">
      <c r="V48" t="s">
        <v>96</v>
      </c>
      <c r="W48" t="s">
        <v>100</v>
      </c>
      <c r="X48" t="str">
        <f t="shared" si="5"/>
        <v>Qd</v>
      </c>
      <c r="Y48">
        <v>10</v>
      </c>
    </row>
    <row r="49" spans="22:25" x14ac:dyDescent="0.35">
      <c r="V49" t="s">
        <v>96</v>
      </c>
      <c r="W49" t="s">
        <v>101</v>
      </c>
      <c r="X49" t="str">
        <f t="shared" si="5"/>
        <v>Qc</v>
      </c>
      <c r="Y49">
        <v>10</v>
      </c>
    </row>
    <row r="50" spans="22:25" x14ac:dyDescent="0.35">
      <c r="V50" t="s">
        <v>97</v>
      </c>
      <c r="W50" t="s">
        <v>98</v>
      </c>
      <c r="X50" t="str">
        <f t="shared" si="5"/>
        <v>Ks</v>
      </c>
      <c r="Y50">
        <v>10</v>
      </c>
    </row>
    <row r="51" spans="22:25" x14ac:dyDescent="0.35">
      <c r="V51" t="s">
        <v>97</v>
      </c>
      <c r="W51" t="s">
        <v>99</v>
      </c>
      <c r="X51" t="str">
        <f t="shared" si="5"/>
        <v>Kh</v>
      </c>
      <c r="Y51">
        <v>10</v>
      </c>
    </row>
    <row r="52" spans="22:25" x14ac:dyDescent="0.35">
      <c r="V52" t="s">
        <v>97</v>
      </c>
      <c r="W52" t="s">
        <v>100</v>
      </c>
      <c r="X52" t="str">
        <f t="shared" si="5"/>
        <v>Kd</v>
      </c>
      <c r="Y52">
        <v>10</v>
      </c>
    </row>
    <row r="53" spans="22:25" x14ac:dyDescent="0.35">
      <c r="V53" t="s">
        <v>97</v>
      </c>
      <c r="W53" t="s">
        <v>101</v>
      </c>
      <c r="X53" t="str">
        <f t="shared" si="5"/>
        <v>Kc</v>
      </c>
      <c r="Y53">
        <v>10</v>
      </c>
    </row>
  </sheetData>
  <sortState ref="N2:N11">
    <sortCondition ref="N2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opLeftCell="J6" workbookViewId="0">
      <selection activeCell="X29" sqref="X29"/>
    </sheetView>
  </sheetViews>
  <sheetFormatPr baseColWidth="10" defaultColWidth="8.7265625" defaultRowHeight="14.5" x14ac:dyDescent="0.35"/>
  <sheetData>
    <row r="1" spans="1:23" x14ac:dyDescent="0.35">
      <c r="A1" t="s">
        <v>6</v>
      </c>
      <c r="B1" t="s">
        <v>0</v>
      </c>
      <c r="C1" t="s">
        <v>1</v>
      </c>
      <c r="D1" t="s">
        <v>107</v>
      </c>
      <c r="E1" t="s">
        <v>8</v>
      </c>
      <c r="G1" t="s">
        <v>91</v>
      </c>
      <c r="H1" t="s">
        <v>92</v>
      </c>
      <c r="I1" t="s">
        <v>108</v>
      </c>
      <c r="J1" t="s">
        <v>109</v>
      </c>
      <c r="K1" t="s">
        <v>117</v>
      </c>
      <c r="L1" t="s">
        <v>118</v>
      </c>
      <c r="M1" t="s">
        <v>20</v>
      </c>
      <c r="N1" t="s">
        <v>105</v>
      </c>
      <c r="O1" t="s">
        <v>106</v>
      </c>
      <c r="P1" t="s">
        <v>7</v>
      </c>
      <c r="R1" t="s">
        <v>6</v>
      </c>
      <c r="S1" t="s">
        <v>0</v>
      </c>
      <c r="T1" t="s">
        <v>8</v>
      </c>
      <c r="V1" s="5" t="s">
        <v>7</v>
      </c>
      <c r="W1" s="5" t="s">
        <v>10</v>
      </c>
    </row>
    <row r="2" spans="1:23" x14ac:dyDescent="0.35">
      <c r="A2">
        <v>1</v>
      </c>
      <c r="B2" s="1" t="s">
        <v>94</v>
      </c>
      <c r="C2" t="s">
        <v>98</v>
      </c>
      <c r="D2" t="str">
        <f>CONCATENATE(B2,C2)</f>
        <v>As</v>
      </c>
      <c r="E2">
        <v>1</v>
      </c>
      <c r="G2">
        <f ca="1">RANDBETWEEN(1,52)</f>
        <v>31</v>
      </c>
      <c r="H2">
        <f ca="1">RANDBETWEEN(1,52)</f>
        <v>31</v>
      </c>
      <c r="I2" t="str">
        <f ca="1">VLOOKUP(G2,$R$1:$T$53,2,)</f>
        <v>8d</v>
      </c>
      <c r="J2" t="str">
        <f ca="1">VLOOKUP(H2,$R$1:$T$53,2,)</f>
        <v>8d</v>
      </c>
      <c r="K2">
        <f ca="1">VLOOKUP(G2,$R$1:$T$53,3,)</f>
        <v>8</v>
      </c>
      <c r="L2">
        <f ca="1">VLOOKUP(H2,$R$1:$T$53,3,)</f>
        <v>8</v>
      </c>
      <c r="M2">
        <f ca="1">AVERAGE(K2,L2)</f>
        <v>8</v>
      </c>
      <c r="N2">
        <f ca="1">MIN(M2:M53)</f>
        <v>1.5</v>
      </c>
      <c r="O2">
        <f ca="1">MAX(M2:M53)</f>
        <v>10</v>
      </c>
      <c r="P2">
        <v>1</v>
      </c>
      <c r="R2">
        <v>1</v>
      </c>
      <c r="S2" t="s">
        <v>72</v>
      </c>
      <c r="T2">
        <v>1</v>
      </c>
      <c r="V2" s="2">
        <v>1</v>
      </c>
      <c r="W2" s="3">
        <v>0</v>
      </c>
    </row>
    <row r="3" spans="1:23" x14ac:dyDescent="0.35">
      <c r="A3">
        <v>2</v>
      </c>
      <c r="B3" s="1" t="s">
        <v>94</v>
      </c>
      <c r="C3" t="s">
        <v>99</v>
      </c>
      <c r="D3" t="str">
        <f t="shared" ref="D3:D53" si="0">CONCATENATE(B3,C3)</f>
        <v>Ah</v>
      </c>
      <c r="E3">
        <v>1</v>
      </c>
      <c r="G3">
        <f t="shared" ref="G3:H31" ca="1" si="1">RANDBETWEEN(1,52)</f>
        <v>21</v>
      </c>
      <c r="H3">
        <f t="shared" ca="1" si="1"/>
        <v>27</v>
      </c>
      <c r="I3" t="str">
        <f t="shared" ref="I3:I31" ca="1" si="2">VLOOKUP(G3,$R$1:$T$53,2,)</f>
        <v>6s</v>
      </c>
      <c r="J3" t="str">
        <f t="shared" ref="J3:J31" ca="1" si="3">VLOOKUP(H3,$R$1:$T$53,2,)</f>
        <v>7d</v>
      </c>
      <c r="K3">
        <f t="shared" ref="K3:K31" ca="1" si="4">VLOOKUP(G3,$R$1:$T$53,3,)</f>
        <v>6</v>
      </c>
      <c r="L3">
        <f t="shared" ref="L3:L31" ca="1" si="5">VLOOKUP(H3,$R$1:$T$53,3,)</f>
        <v>7</v>
      </c>
      <c r="M3">
        <f t="shared" ref="M3:M31" ca="1" si="6">AVERAGE(K3,L3)</f>
        <v>6.5</v>
      </c>
      <c r="P3">
        <v>2</v>
      </c>
      <c r="R3">
        <v>2</v>
      </c>
      <c r="S3" t="s">
        <v>66</v>
      </c>
      <c r="T3">
        <v>1</v>
      </c>
      <c r="V3" s="2">
        <v>2</v>
      </c>
      <c r="W3" s="3">
        <v>0</v>
      </c>
    </row>
    <row r="4" spans="1:23" x14ac:dyDescent="0.35">
      <c r="A4">
        <v>3</v>
      </c>
      <c r="B4" s="1" t="s">
        <v>94</v>
      </c>
      <c r="C4" t="s">
        <v>100</v>
      </c>
      <c r="D4" t="str">
        <f t="shared" si="0"/>
        <v>Ad</v>
      </c>
      <c r="E4">
        <v>1</v>
      </c>
      <c r="G4">
        <f t="shared" ca="1" si="1"/>
        <v>44</v>
      </c>
      <c r="H4">
        <f t="shared" ca="1" si="1"/>
        <v>31</v>
      </c>
      <c r="I4" t="str">
        <f t="shared" ca="1" si="2"/>
        <v>Jc</v>
      </c>
      <c r="J4" t="str">
        <f t="shared" ca="1" si="3"/>
        <v>8d</v>
      </c>
      <c r="K4">
        <f t="shared" ca="1" si="4"/>
        <v>10</v>
      </c>
      <c r="L4">
        <f t="shared" ca="1" si="5"/>
        <v>8</v>
      </c>
      <c r="M4">
        <f t="shared" ca="1" si="6"/>
        <v>9</v>
      </c>
      <c r="P4">
        <v>3</v>
      </c>
      <c r="R4">
        <v>3</v>
      </c>
      <c r="S4" t="s">
        <v>81</v>
      </c>
      <c r="T4">
        <v>1</v>
      </c>
      <c r="V4" s="2">
        <v>3</v>
      </c>
      <c r="W4" s="3">
        <v>4</v>
      </c>
    </row>
    <row r="5" spans="1:23" x14ac:dyDescent="0.35">
      <c r="A5">
        <v>4</v>
      </c>
      <c r="B5" s="1" t="s">
        <v>94</v>
      </c>
      <c r="C5" t="s">
        <v>101</v>
      </c>
      <c r="D5" t="str">
        <f t="shared" si="0"/>
        <v>Ac</v>
      </c>
      <c r="E5">
        <v>1</v>
      </c>
      <c r="G5">
        <f t="shared" ca="1" si="1"/>
        <v>7</v>
      </c>
      <c r="H5">
        <f t="shared" ca="1" si="1"/>
        <v>15</v>
      </c>
      <c r="I5" t="str">
        <f t="shared" ca="1" si="2"/>
        <v>2d</v>
      </c>
      <c r="J5" t="str">
        <f t="shared" ca="1" si="3"/>
        <v>4d</v>
      </c>
      <c r="K5">
        <f t="shared" ca="1" si="4"/>
        <v>2</v>
      </c>
      <c r="L5">
        <f t="shared" ca="1" si="5"/>
        <v>4</v>
      </c>
      <c r="M5">
        <f t="shared" ca="1" si="6"/>
        <v>3</v>
      </c>
      <c r="P5">
        <v>4</v>
      </c>
      <c r="R5">
        <v>4</v>
      </c>
      <c r="S5" t="s">
        <v>61</v>
      </c>
      <c r="T5">
        <v>1</v>
      </c>
      <c r="V5" s="2">
        <v>4</v>
      </c>
      <c r="W5" s="3">
        <v>1</v>
      </c>
    </row>
    <row r="6" spans="1:23" x14ac:dyDescent="0.35">
      <c r="A6">
        <v>5</v>
      </c>
      <c r="B6">
        <v>2</v>
      </c>
      <c r="C6" t="s">
        <v>98</v>
      </c>
      <c r="D6" t="str">
        <f t="shared" si="0"/>
        <v>2s</v>
      </c>
      <c r="E6">
        <v>2</v>
      </c>
      <c r="G6">
        <f t="shared" ca="1" si="1"/>
        <v>2</v>
      </c>
      <c r="H6">
        <f t="shared" ca="1" si="1"/>
        <v>8</v>
      </c>
      <c r="I6" t="str">
        <f t="shared" ca="1" si="2"/>
        <v>Ah</v>
      </c>
      <c r="J6" t="str">
        <f t="shared" ca="1" si="3"/>
        <v>2c</v>
      </c>
      <c r="K6">
        <f t="shared" ca="1" si="4"/>
        <v>1</v>
      </c>
      <c r="L6">
        <f t="shared" ca="1" si="5"/>
        <v>2</v>
      </c>
      <c r="M6">
        <f t="shared" ca="1" si="6"/>
        <v>1.5</v>
      </c>
      <c r="P6">
        <v>5</v>
      </c>
      <c r="R6">
        <v>5</v>
      </c>
      <c r="S6" t="s">
        <v>87</v>
      </c>
      <c r="T6">
        <v>2</v>
      </c>
      <c r="V6" s="2">
        <v>5</v>
      </c>
      <c r="W6" s="3">
        <v>2</v>
      </c>
    </row>
    <row r="7" spans="1:23" x14ac:dyDescent="0.35">
      <c r="A7">
        <v>6</v>
      </c>
      <c r="B7">
        <v>2</v>
      </c>
      <c r="C7" t="s">
        <v>99</v>
      </c>
      <c r="D7" t="str">
        <f t="shared" si="0"/>
        <v>2h</v>
      </c>
      <c r="E7">
        <v>2</v>
      </c>
      <c r="G7">
        <f t="shared" ca="1" si="1"/>
        <v>36</v>
      </c>
      <c r="H7">
        <f t="shared" ca="1" si="1"/>
        <v>37</v>
      </c>
      <c r="I7" t="str">
        <f t="shared" ca="1" si="2"/>
        <v>9c</v>
      </c>
      <c r="J7" t="str">
        <f t="shared" ca="1" si="3"/>
        <v>10s</v>
      </c>
      <c r="K7">
        <f t="shared" ca="1" si="4"/>
        <v>9</v>
      </c>
      <c r="L7">
        <f t="shared" ca="1" si="5"/>
        <v>10</v>
      </c>
      <c r="M7">
        <f t="shared" ca="1" si="6"/>
        <v>9.5</v>
      </c>
      <c r="P7">
        <v>6</v>
      </c>
      <c r="R7">
        <v>6</v>
      </c>
      <c r="S7" t="s">
        <v>49</v>
      </c>
      <c r="T7">
        <v>2</v>
      </c>
      <c r="V7" s="2">
        <v>6</v>
      </c>
      <c r="W7" s="3">
        <v>6</v>
      </c>
    </row>
    <row r="8" spans="1:23" x14ac:dyDescent="0.35">
      <c r="A8">
        <v>7</v>
      </c>
      <c r="B8">
        <v>2</v>
      </c>
      <c r="C8" t="s">
        <v>100</v>
      </c>
      <c r="D8" t="str">
        <f t="shared" si="0"/>
        <v>2d</v>
      </c>
      <c r="E8">
        <v>2</v>
      </c>
      <c r="G8">
        <f t="shared" ca="1" si="1"/>
        <v>32</v>
      </c>
      <c r="H8">
        <f t="shared" ca="1" si="1"/>
        <v>20</v>
      </c>
      <c r="I8" t="str">
        <f t="shared" ca="1" si="2"/>
        <v>8c</v>
      </c>
      <c r="J8" t="str">
        <f t="shared" ca="1" si="3"/>
        <v>5c</v>
      </c>
      <c r="K8">
        <f t="shared" ca="1" si="4"/>
        <v>8</v>
      </c>
      <c r="L8">
        <f t="shared" ca="1" si="5"/>
        <v>5</v>
      </c>
      <c r="M8">
        <f t="shared" ca="1" si="6"/>
        <v>6.5</v>
      </c>
      <c r="P8">
        <v>7</v>
      </c>
      <c r="R8">
        <v>7</v>
      </c>
      <c r="S8" t="s">
        <v>58</v>
      </c>
      <c r="T8">
        <v>2</v>
      </c>
      <c r="V8" s="2">
        <v>7</v>
      </c>
      <c r="W8" s="3">
        <v>6</v>
      </c>
    </row>
    <row r="9" spans="1:23" x14ac:dyDescent="0.35">
      <c r="A9">
        <v>8</v>
      </c>
      <c r="B9">
        <v>2</v>
      </c>
      <c r="C9" t="s">
        <v>101</v>
      </c>
      <c r="D9" t="str">
        <f t="shared" si="0"/>
        <v>2c</v>
      </c>
      <c r="E9">
        <v>2</v>
      </c>
      <c r="G9">
        <f t="shared" ca="1" si="1"/>
        <v>41</v>
      </c>
      <c r="H9">
        <f t="shared" ca="1" si="1"/>
        <v>2</v>
      </c>
      <c r="I9" t="str">
        <f t="shared" ca="1" si="2"/>
        <v>Js</v>
      </c>
      <c r="J9" t="str">
        <f t="shared" ca="1" si="3"/>
        <v>Ah</v>
      </c>
      <c r="K9">
        <f t="shared" ca="1" si="4"/>
        <v>10</v>
      </c>
      <c r="L9">
        <f t="shared" ca="1" si="5"/>
        <v>1</v>
      </c>
      <c r="M9">
        <f t="shared" ca="1" si="6"/>
        <v>5.5</v>
      </c>
      <c r="P9">
        <v>8</v>
      </c>
      <c r="R9">
        <v>8</v>
      </c>
      <c r="S9" t="s">
        <v>89</v>
      </c>
      <c r="T9">
        <v>2</v>
      </c>
      <c r="V9" s="2">
        <v>8</v>
      </c>
      <c r="W9" s="3">
        <v>1</v>
      </c>
    </row>
    <row r="10" spans="1:23" x14ac:dyDescent="0.35">
      <c r="A10">
        <v>9</v>
      </c>
      <c r="B10">
        <v>3</v>
      </c>
      <c r="C10" t="s">
        <v>98</v>
      </c>
      <c r="D10" t="str">
        <f t="shared" si="0"/>
        <v>3s</v>
      </c>
      <c r="E10">
        <v>3</v>
      </c>
      <c r="G10">
        <f t="shared" ca="1" si="1"/>
        <v>29</v>
      </c>
      <c r="H10">
        <f t="shared" ca="1" si="1"/>
        <v>26</v>
      </c>
      <c r="I10" t="str">
        <f t="shared" ca="1" si="2"/>
        <v>8s</v>
      </c>
      <c r="J10" t="str">
        <f t="shared" ca="1" si="3"/>
        <v>7h</v>
      </c>
      <c r="K10">
        <f t="shared" ca="1" si="4"/>
        <v>8</v>
      </c>
      <c r="L10">
        <f t="shared" ca="1" si="5"/>
        <v>7</v>
      </c>
      <c r="M10">
        <f t="shared" ca="1" si="6"/>
        <v>7.5</v>
      </c>
      <c r="P10">
        <v>9</v>
      </c>
      <c r="R10">
        <v>9</v>
      </c>
      <c r="S10" t="s">
        <v>110</v>
      </c>
      <c r="T10">
        <v>3</v>
      </c>
      <c r="V10" s="2">
        <v>9</v>
      </c>
      <c r="W10" s="3">
        <v>6</v>
      </c>
    </row>
    <row r="11" spans="1:23" x14ac:dyDescent="0.35">
      <c r="A11">
        <v>10</v>
      </c>
      <c r="B11">
        <v>3</v>
      </c>
      <c r="C11" t="s">
        <v>99</v>
      </c>
      <c r="D11" t="str">
        <f t="shared" si="0"/>
        <v>3h</v>
      </c>
      <c r="E11">
        <v>3</v>
      </c>
      <c r="G11">
        <f t="shared" ca="1" si="1"/>
        <v>26</v>
      </c>
      <c r="H11">
        <f t="shared" ca="1" si="1"/>
        <v>29</v>
      </c>
      <c r="I11" t="str">
        <f t="shared" ca="1" si="2"/>
        <v>7h</v>
      </c>
      <c r="J11" t="str">
        <f t="shared" ca="1" si="3"/>
        <v>8s</v>
      </c>
      <c r="K11">
        <f t="shared" ca="1" si="4"/>
        <v>7</v>
      </c>
      <c r="L11">
        <f t="shared" ca="1" si="5"/>
        <v>8</v>
      </c>
      <c r="M11">
        <f t="shared" ca="1" si="6"/>
        <v>7.5</v>
      </c>
      <c r="P11">
        <v>10</v>
      </c>
      <c r="R11">
        <v>10</v>
      </c>
      <c r="S11" t="s">
        <v>69</v>
      </c>
      <c r="T11">
        <v>3</v>
      </c>
      <c r="V11" s="2">
        <v>10</v>
      </c>
      <c r="W11" s="3">
        <v>4</v>
      </c>
    </row>
    <row r="12" spans="1:23" ht="15" thickBot="1" x14ac:dyDescent="0.4">
      <c r="A12">
        <v>11</v>
      </c>
      <c r="B12">
        <v>3</v>
      </c>
      <c r="C12" t="s">
        <v>100</v>
      </c>
      <c r="D12" t="str">
        <f t="shared" si="0"/>
        <v>3d</v>
      </c>
      <c r="E12">
        <v>3</v>
      </c>
      <c r="G12">
        <f t="shared" ca="1" si="1"/>
        <v>44</v>
      </c>
      <c r="H12">
        <f t="shared" ca="1" si="1"/>
        <v>9</v>
      </c>
      <c r="I12" t="str">
        <f t="shared" ca="1" si="2"/>
        <v>Jc</v>
      </c>
      <c r="J12" t="str">
        <f t="shared" ca="1" si="3"/>
        <v>3s</v>
      </c>
      <c r="K12">
        <f t="shared" ca="1" si="4"/>
        <v>10</v>
      </c>
      <c r="L12">
        <f t="shared" ca="1" si="5"/>
        <v>3</v>
      </c>
      <c r="M12">
        <f t="shared" ca="1" si="6"/>
        <v>6.5</v>
      </c>
      <c r="R12">
        <v>11</v>
      </c>
      <c r="S12" t="s">
        <v>48</v>
      </c>
      <c r="T12">
        <v>3</v>
      </c>
      <c r="V12" s="4" t="s">
        <v>9</v>
      </c>
      <c r="W12" s="4">
        <v>0</v>
      </c>
    </row>
    <row r="13" spans="1:23" x14ac:dyDescent="0.35">
      <c r="A13">
        <v>12</v>
      </c>
      <c r="B13">
        <v>3</v>
      </c>
      <c r="C13" t="s">
        <v>101</v>
      </c>
      <c r="D13" t="str">
        <f t="shared" si="0"/>
        <v>3c</v>
      </c>
      <c r="E13">
        <v>3</v>
      </c>
      <c r="G13">
        <f t="shared" ca="1" si="1"/>
        <v>9</v>
      </c>
      <c r="H13">
        <f t="shared" ca="1" si="1"/>
        <v>1</v>
      </c>
      <c r="I13" t="str">
        <f t="shared" ca="1" si="2"/>
        <v>3s</v>
      </c>
      <c r="J13" t="str">
        <f t="shared" ca="1" si="3"/>
        <v>As</v>
      </c>
      <c r="K13">
        <f t="shared" ca="1" si="4"/>
        <v>3</v>
      </c>
      <c r="L13">
        <f t="shared" ca="1" si="5"/>
        <v>1</v>
      </c>
      <c r="M13">
        <f t="shared" ca="1" si="6"/>
        <v>2</v>
      </c>
      <c r="R13">
        <v>12</v>
      </c>
      <c r="S13" t="s">
        <v>65</v>
      </c>
      <c r="T13">
        <v>3</v>
      </c>
    </row>
    <row r="14" spans="1:23" x14ac:dyDescent="0.35">
      <c r="A14">
        <v>13</v>
      </c>
      <c r="B14">
        <v>4</v>
      </c>
      <c r="C14" t="s">
        <v>98</v>
      </c>
      <c r="D14" t="str">
        <f t="shared" si="0"/>
        <v>4s</v>
      </c>
      <c r="E14">
        <v>4</v>
      </c>
      <c r="G14">
        <f t="shared" ca="1" si="1"/>
        <v>14</v>
      </c>
      <c r="H14">
        <f t="shared" ca="1" si="1"/>
        <v>36</v>
      </c>
      <c r="I14" t="str">
        <f t="shared" ca="1" si="2"/>
        <v>4h</v>
      </c>
      <c r="J14" t="str">
        <f t="shared" ca="1" si="3"/>
        <v>9c</v>
      </c>
      <c r="K14">
        <f t="shared" ca="1" si="4"/>
        <v>4</v>
      </c>
      <c r="L14">
        <f t="shared" ca="1" si="5"/>
        <v>9</v>
      </c>
      <c r="M14">
        <f t="shared" ca="1" si="6"/>
        <v>6.5</v>
      </c>
      <c r="R14">
        <v>13</v>
      </c>
      <c r="S14" t="s">
        <v>76</v>
      </c>
      <c r="T14">
        <v>4</v>
      </c>
    </row>
    <row r="15" spans="1:23" x14ac:dyDescent="0.35">
      <c r="A15">
        <v>14</v>
      </c>
      <c r="B15">
        <v>4</v>
      </c>
      <c r="C15" t="s">
        <v>99</v>
      </c>
      <c r="D15" t="str">
        <f t="shared" si="0"/>
        <v>4h</v>
      </c>
      <c r="E15">
        <v>4</v>
      </c>
      <c r="G15">
        <f t="shared" ca="1" si="1"/>
        <v>4</v>
      </c>
      <c r="H15">
        <f t="shared" ca="1" si="1"/>
        <v>47</v>
      </c>
      <c r="I15" t="str">
        <f t="shared" ca="1" si="2"/>
        <v>Ac</v>
      </c>
      <c r="J15" t="str">
        <f t="shared" ca="1" si="3"/>
        <v>Qd</v>
      </c>
      <c r="K15">
        <f t="shared" ca="1" si="4"/>
        <v>1</v>
      </c>
      <c r="L15">
        <f t="shared" ca="1" si="5"/>
        <v>10</v>
      </c>
      <c r="M15">
        <f t="shared" ca="1" si="6"/>
        <v>5.5</v>
      </c>
      <c r="R15">
        <v>14</v>
      </c>
      <c r="S15" t="s">
        <v>73</v>
      </c>
      <c r="T15">
        <v>4</v>
      </c>
    </row>
    <row r="16" spans="1:23" x14ac:dyDescent="0.35">
      <c r="A16">
        <v>15</v>
      </c>
      <c r="B16">
        <v>4</v>
      </c>
      <c r="C16" t="s">
        <v>100</v>
      </c>
      <c r="D16" t="str">
        <f t="shared" si="0"/>
        <v>4d</v>
      </c>
      <c r="E16">
        <v>4</v>
      </c>
      <c r="G16">
        <f t="shared" ca="1" si="1"/>
        <v>44</v>
      </c>
      <c r="H16">
        <f t="shared" ca="1" si="1"/>
        <v>11</v>
      </c>
      <c r="I16" t="str">
        <f t="shared" ca="1" si="2"/>
        <v>Jc</v>
      </c>
      <c r="J16" t="str">
        <f t="shared" ca="1" si="3"/>
        <v>3d</v>
      </c>
      <c r="K16">
        <f t="shared" ca="1" si="4"/>
        <v>10</v>
      </c>
      <c r="L16">
        <f t="shared" ca="1" si="5"/>
        <v>3</v>
      </c>
      <c r="M16">
        <f t="shared" ca="1" si="6"/>
        <v>6.5</v>
      </c>
      <c r="R16">
        <v>15</v>
      </c>
      <c r="S16" t="s">
        <v>78</v>
      </c>
      <c r="T16">
        <v>4</v>
      </c>
    </row>
    <row r="17" spans="1:20" x14ac:dyDescent="0.35">
      <c r="A17">
        <v>16</v>
      </c>
      <c r="B17">
        <v>4</v>
      </c>
      <c r="C17" t="s">
        <v>101</v>
      </c>
      <c r="D17" t="str">
        <f t="shared" si="0"/>
        <v>4c</v>
      </c>
      <c r="E17">
        <v>4</v>
      </c>
      <c r="G17">
        <f t="shared" ca="1" si="1"/>
        <v>23</v>
      </c>
      <c r="H17">
        <f t="shared" ca="1" si="1"/>
        <v>38</v>
      </c>
      <c r="I17" t="str">
        <f t="shared" ca="1" si="2"/>
        <v>6d</v>
      </c>
      <c r="J17" t="str">
        <f t="shared" ca="1" si="3"/>
        <v>10h</v>
      </c>
      <c r="K17">
        <f t="shared" ca="1" si="4"/>
        <v>6</v>
      </c>
      <c r="L17">
        <f t="shared" ca="1" si="5"/>
        <v>10</v>
      </c>
      <c r="M17">
        <f t="shared" ca="1" si="6"/>
        <v>8</v>
      </c>
      <c r="R17">
        <v>16</v>
      </c>
      <c r="S17" t="s">
        <v>83</v>
      </c>
      <c r="T17">
        <v>4</v>
      </c>
    </row>
    <row r="18" spans="1:20" x14ac:dyDescent="0.35">
      <c r="A18">
        <v>17</v>
      </c>
      <c r="B18">
        <v>5</v>
      </c>
      <c r="C18" t="s">
        <v>98</v>
      </c>
      <c r="D18" t="str">
        <f t="shared" si="0"/>
        <v>5s</v>
      </c>
      <c r="E18">
        <v>5</v>
      </c>
      <c r="G18">
        <f t="shared" ca="1" si="1"/>
        <v>36</v>
      </c>
      <c r="H18">
        <f t="shared" ca="1" si="1"/>
        <v>26</v>
      </c>
      <c r="I18" t="str">
        <f t="shared" ca="1" si="2"/>
        <v>9c</v>
      </c>
      <c r="J18" t="str">
        <f t="shared" ca="1" si="3"/>
        <v>7h</v>
      </c>
      <c r="K18">
        <f t="shared" ca="1" si="4"/>
        <v>9</v>
      </c>
      <c r="L18">
        <f t="shared" ca="1" si="5"/>
        <v>7</v>
      </c>
      <c r="M18">
        <f t="shared" ca="1" si="6"/>
        <v>8</v>
      </c>
      <c r="R18">
        <v>17</v>
      </c>
      <c r="S18" t="s">
        <v>85</v>
      </c>
      <c r="T18">
        <v>5</v>
      </c>
    </row>
    <row r="19" spans="1:20" x14ac:dyDescent="0.35">
      <c r="A19">
        <v>18</v>
      </c>
      <c r="B19">
        <v>5</v>
      </c>
      <c r="C19" t="s">
        <v>99</v>
      </c>
      <c r="D19" t="str">
        <f t="shared" si="0"/>
        <v>5h</v>
      </c>
      <c r="E19">
        <v>5</v>
      </c>
      <c r="G19">
        <f t="shared" ca="1" si="1"/>
        <v>23</v>
      </c>
      <c r="H19">
        <f t="shared" ca="1" si="1"/>
        <v>41</v>
      </c>
      <c r="I19" t="str">
        <f t="shared" ca="1" si="2"/>
        <v>6d</v>
      </c>
      <c r="J19" t="str">
        <f t="shared" ca="1" si="3"/>
        <v>Js</v>
      </c>
      <c r="K19">
        <f t="shared" ca="1" si="4"/>
        <v>6</v>
      </c>
      <c r="L19">
        <f t="shared" ca="1" si="5"/>
        <v>10</v>
      </c>
      <c r="M19">
        <f t="shared" ca="1" si="6"/>
        <v>8</v>
      </c>
      <c r="R19">
        <v>18</v>
      </c>
      <c r="S19" t="s">
        <v>60</v>
      </c>
      <c r="T19">
        <v>5</v>
      </c>
    </row>
    <row r="20" spans="1:20" x14ac:dyDescent="0.35">
      <c r="A20">
        <v>19</v>
      </c>
      <c r="B20">
        <v>5</v>
      </c>
      <c r="C20" t="s">
        <v>100</v>
      </c>
      <c r="D20" t="str">
        <f t="shared" si="0"/>
        <v>5d</v>
      </c>
      <c r="E20">
        <v>5</v>
      </c>
      <c r="G20">
        <f t="shared" ca="1" si="1"/>
        <v>9</v>
      </c>
      <c r="H20">
        <f t="shared" ca="1" si="1"/>
        <v>41</v>
      </c>
      <c r="I20" t="str">
        <f t="shared" ca="1" si="2"/>
        <v>3s</v>
      </c>
      <c r="J20" t="str">
        <f t="shared" ca="1" si="3"/>
        <v>Js</v>
      </c>
      <c r="K20">
        <f t="shared" ca="1" si="4"/>
        <v>3</v>
      </c>
      <c r="L20">
        <f t="shared" ca="1" si="5"/>
        <v>10</v>
      </c>
      <c r="M20">
        <f t="shared" ca="1" si="6"/>
        <v>6.5</v>
      </c>
      <c r="R20">
        <v>19</v>
      </c>
      <c r="S20" t="s">
        <v>84</v>
      </c>
      <c r="T20">
        <v>5</v>
      </c>
    </row>
    <row r="21" spans="1:20" x14ac:dyDescent="0.35">
      <c r="A21">
        <v>20</v>
      </c>
      <c r="B21">
        <v>5</v>
      </c>
      <c r="C21" t="s">
        <v>101</v>
      </c>
      <c r="D21" t="str">
        <f t="shared" si="0"/>
        <v>5c</v>
      </c>
      <c r="E21">
        <v>5</v>
      </c>
      <c r="G21">
        <f t="shared" ca="1" si="1"/>
        <v>16</v>
      </c>
      <c r="H21">
        <f t="shared" ca="1" si="1"/>
        <v>2</v>
      </c>
      <c r="I21" t="str">
        <f t="shared" ca="1" si="2"/>
        <v>4c</v>
      </c>
      <c r="J21" t="str">
        <f t="shared" ca="1" si="3"/>
        <v>Ah</v>
      </c>
      <c r="K21">
        <f t="shared" ca="1" si="4"/>
        <v>4</v>
      </c>
      <c r="L21">
        <f t="shared" ca="1" si="5"/>
        <v>1</v>
      </c>
      <c r="M21">
        <f t="shared" ca="1" si="6"/>
        <v>2.5</v>
      </c>
      <c r="R21">
        <v>20</v>
      </c>
      <c r="S21" t="s">
        <v>86</v>
      </c>
      <c r="T21">
        <v>5</v>
      </c>
    </row>
    <row r="22" spans="1:20" x14ac:dyDescent="0.35">
      <c r="A22">
        <v>21</v>
      </c>
      <c r="B22">
        <v>6</v>
      </c>
      <c r="C22" t="s">
        <v>98</v>
      </c>
      <c r="D22" t="str">
        <f t="shared" si="0"/>
        <v>6s</v>
      </c>
      <c r="E22">
        <v>6</v>
      </c>
      <c r="G22">
        <f t="shared" ca="1" si="1"/>
        <v>29</v>
      </c>
      <c r="H22">
        <f t="shared" ca="1" si="1"/>
        <v>2</v>
      </c>
      <c r="I22" t="str">
        <f t="shared" ca="1" si="2"/>
        <v>8s</v>
      </c>
      <c r="J22" t="str">
        <f t="shared" ca="1" si="3"/>
        <v>Ah</v>
      </c>
      <c r="K22">
        <f t="shared" ca="1" si="4"/>
        <v>8</v>
      </c>
      <c r="L22">
        <f t="shared" ca="1" si="5"/>
        <v>1</v>
      </c>
      <c r="M22">
        <f t="shared" ca="1" si="6"/>
        <v>4.5</v>
      </c>
      <c r="R22">
        <v>21</v>
      </c>
      <c r="S22" t="s">
        <v>111</v>
      </c>
      <c r="T22">
        <v>6</v>
      </c>
    </row>
    <row r="23" spans="1:20" x14ac:dyDescent="0.35">
      <c r="A23">
        <v>22</v>
      </c>
      <c r="B23">
        <v>6</v>
      </c>
      <c r="C23" t="s">
        <v>99</v>
      </c>
      <c r="D23" t="str">
        <f t="shared" si="0"/>
        <v>6h</v>
      </c>
      <c r="E23">
        <v>6</v>
      </c>
      <c r="G23">
        <f t="shared" ca="1" si="1"/>
        <v>46</v>
      </c>
      <c r="H23">
        <f t="shared" ca="1" si="1"/>
        <v>51</v>
      </c>
      <c r="I23" t="str">
        <f t="shared" ca="1" si="2"/>
        <v>Qh</v>
      </c>
      <c r="J23" t="str">
        <f t="shared" ca="1" si="3"/>
        <v>Kd</v>
      </c>
      <c r="K23">
        <f t="shared" ca="1" si="4"/>
        <v>10</v>
      </c>
      <c r="L23">
        <f t="shared" ca="1" si="5"/>
        <v>10</v>
      </c>
      <c r="M23">
        <f t="shared" ca="1" si="6"/>
        <v>10</v>
      </c>
      <c r="R23">
        <v>22</v>
      </c>
      <c r="S23" t="s">
        <v>50</v>
      </c>
      <c r="T23">
        <v>6</v>
      </c>
    </row>
    <row r="24" spans="1:20" x14ac:dyDescent="0.35">
      <c r="A24">
        <v>23</v>
      </c>
      <c r="B24">
        <v>6</v>
      </c>
      <c r="C24" t="s">
        <v>100</v>
      </c>
      <c r="D24" t="str">
        <f t="shared" si="0"/>
        <v>6d</v>
      </c>
      <c r="E24">
        <v>6</v>
      </c>
      <c r="G24">
        <f t="shared" ca="1" si="1"/>
        <v>6</v>
      </c>
      <c r="H24">
        <f t="shared" ca="1" si="1"/>
        <v>16</v>
      </c>
      <c r="I24" t="str">
        <f t="shared" ca="1" si="2"/>
        <v>2h</v>
      </c>
      <c r="J24" t="str">
        <f t="shared" ca="1" si="3"/>
        <v>4c</v>
      </c>
      <c r="K24">
        <f t="shared" ca="1" si="4"/>
        <v>2</v>
      </c>
      <c r="L24">
        <f t="shared" ca="1" si="5"/>
        <v>4</v>
      </c>
      <c r="M24">
        <f t="shared" ca="1" si="6"/>
        <v>3</v>
      </c>
      <c r="R24">
        <v>23</v>
      </c>
      <c r="S24" t="s">
        <v>80</v>
      </c>
      <c r="T24">
        <v>6</v>
      </c>
    </row>
    <row r="25" spans="1:20" x14ac:dyDescent="0.35">
      <c r="A25">
        <v>24</v>
      </c>
      <c r="B25">
        <v>6</v>
      </c>
      <c r="C25" t="s">
        <v>101</v>
      </c>
      <c r="D25" t="str">
        <f t="shared" si="0"/>
        <v>6c</v>
      </c>
      <c r="E25">
        <v>6</v>
      </c>
      <c r="G25">
        <f t="shared" ca="1" si="1"/>
        <v>9</v>
      </c>
      <c r="H25">
        <f t="shared" ca="1" si="1"/>
        <v>18</v>
      </c>
      <c r="I25" t="str">
        <f t="shared" ca="1" si="2"/>
        <v>3s</v>
      </c>
      <c r="J25" t="str">
        <f t="shared" ca="1" si="3"/>
        <v>5h</v>
      </c>
      <c r="K25">
        <f t="shared" ca="1" si="4"/>
        <v>3</v>
      </c>
      <c r="L25">
        <f t="shared" ca="1" si="5"/>
        <v>5</v>
      </c>
      <c r="M25">
        <f t="shared" ca="1" si="6"/>
        <v>4</v>
      </c>
      <c r="R25">
        <v>24</v>
      </c>
      <c r="S25" t="s">
        <v>54</v>
      </c>
      <c r="T25">
        <v>6</v>
      </c>
    </row>
    <row r="26" spans="1:20" x14ac:dyDescent="0.35">
      <c r="A26">
        <v>25</v>
      </c>
      <c r="B26">
        <v>7</v>
      </c>
      <c r="C26" t="s">
        <v>98</v>
      </c>
      <c r="D26" t="str">
        <f t="shared" si="0"/>
        <v>7s</v>
      </c>
      <c r="E26">
        <v>7</v>
      </c>
      <c r="G26">
        <f t="shared" ca="1" si="1"/>
        <v>42</v>
      </c>
      <c r="H26">
        <f t="shared" ca="1" si="1"/>
        <v>14</v>
      </c>
      <c r="I26" t="str">
        <f t="shared" ca="1" si="2"/>
        <v>Jh</v>
      </c>
      <c r="J26" t="str">
        <f t="shared" ca="1" si="3"/>
        <v>4h</v>
      </c>
      <c r="K26">
        <f t="shared" ca="1" si="4"/>
        <v>10</v>
      </c>
      <c r="L26">
        <f t="shared" ca="1" si="5"/>
        <v>4</v>
      </c>
      <c r="M26">
        <f t="shared" ca="1" si="6"/>
        <v>7</v>
      </c>
      <c r="R26">
        <v>25</v>
      </c>
      <c r="S26" t="s">
        <v>63</v>
      </c>
      <c r="T26">
        <v>7</v>
      </c>
    </row>
    <row r="27" spans="1:20" x14ac:dyDescent="0.35">
      <c r="A27">
        <v>26</v>
      </c>
      <c r="B27">
        <v>7</v>
      </c>
      <c r="C27" t="s">
        <v>99</v>
      </c>
      <c r="D27" t="str">
        <f t="shared" si="0"/>
        <v>7h</v>
      </c>
      <c r="E27">
        <v>7</v>
      </c>
      <c r="G27">
        <f t="shared" ca="1" si="1"/>
        <v>41</v>
      </c>
      <c r="H27">
        <f t="shared" ca="1" si="1"/>
        <v>36</v>
      </c>
      <c r="I27" t="str">
        <f t="shared" ca="1" si="2"/>
        <v>Js</v>
      </c>
      <c r="J27" t="str">
        <f t="shared" ca="1" si="3"/>
        <v>9c</v>
      </c>
      <c r="K27">
        <f t="shared" ca="1" si="4"/>
        <v>10</v>
      </c>
      <c r="L27">
        <f t="shared" ca="1" si="5"/>
        <v>9</v>
      </c>
      <c r="M27">
        <f t="shared" ca="1" si="6"/>
        <v>9.5</v>
      </c>
      <c r="R27">
        <v>26</v>
      </c>
      <c r="S27" t="s">
        <v>51</v>
      </c>
      <c r="T27">
        <v>7</v>
      </c>
    </row>
    <row r="28" spans="1:20" x14ac:dyDescent="0.35">
      <c r="A28">
        <v>27</v>
      </c>
      <c r="B28">
        <v>7</v>
      </c>
      <c r="C28" t="s">
        <v>100</v>
      </c>
      <c r="D28" t="str">
        <f t="shared" si="0"/>
        <v>7d</v>
      </c>
      <c r="E28">
        <v>7</v>
      </c>
      <c r="G28">
        <f t="shared" ca="1" si="1"/>
        <v>9</v>
      </c>
      <c r="H28">
        <f t="shared" ca="1" si="1"/>
        <v>1</v>
      </c>
      <c r="I28" t="str">
        <f t="shared" ca="1" si="2"/>
        <v>3s</v>
      </c>
      <c r="J28" t="str">
        <f t="shared" ca="1" si="3"/>
        <v>As</v>
      </c>
      <c r="K28">
        <f t="shared" ca="1" si="4"/>
        <v>3</v>
      </c>
      <c r="L28">
        <f t="shared" ca="1" si="5"/>
        <v>1</v>
      </c>
      <c r="M28">
        <f t="shared" ca="1" si="6"/>
        <v>2</v>
      </c>
      <c r="R28">
        <v>27</v>
      </c>
      <c r="S28" t="s">
        <v>82</v>
      </c>
      <c r="T28">
        <v>7</v>
      </c>
    </row>
    <row r="29" spans="1:20" x14ac:dyDescent="0.35">
      <c r="A29">
        <v>28</v>
      </c>
      <c r="B29">
        <v>7</v>
      </c>
      <c r="C29" t="s">
        <v>101</v>
      </c>
      <c r="D29" t="str">
        <f t="shared" si="0"/>
        <v>7c</v>
      </c>
      <c r="E29">
        <v>7</v>
      </c>
      <c r="G29">
        <f t="shared" ca="1" si="1"/>
        <v>37</v>
      </c>
      <c r="H29">
        <f t="shared" ca="1" si="1"/>
        <v>28</v>
      </c>
      <c r="I29" t="str">
        <f t="shared" ca="1" si="2"/>
        <v>10s</v>
      </c>
      <c r="J29" t="str">
        <f t="shared" ca="1" si="3"/>
        <v>7c</v>
      </c>
      <c r="K29">
        <f t="shared" ca="1" si="4"/>
        <v>10</v>
      </c>
      <c r="L29">
        <f t="shared" ca="1" si="5"/>
        <v>7</v>
      </c>
      <c r="M29">
        <f t="shared" ca="1" si="6"/>
        <v>8.5</v>
      </c>
      <c r="R29">
        <v>28</v>
      </c>
      <c r="S29" t="s">
        <v>112</v>
      </c>
      <c r="T29">
        <v>7</v>
      </c>
    </row>
    <row r="30" spans="1:20" x14ac:dyDescent="0.35">
      <c r="A30">
        <v>29</v>
      </c>
      <c r="B30">
        <v>8</v>
      </c>
      <c r="C30" t="s">
        <v>98</v>
      </c>
      <c r="D30" t="str">
        <f t="shared" si="0"/>
        <v>8s</v>
      </c>
      <c r="E30">
        <v>8</v>
      </c>
      <c r="G30">
        <f t="shared" ca="1" si="1"/>
        <v>16</v>
      </c>
      <c r="H30">
        <f t="shared" ca="1" si="1"/>
        <v>27</v>
      </c>
      <c r="I30" t="str">
        <f t="shared" ca="1" si="2"/>
        <v>4c</v>
      </c>
      <c r="J30" t="str">
        <f t="shared" ca="1" si="3"/>
        <v>7d</v>
      </c>
      <c r="K30">
        <f t="shared" ca="1" si="4"/>
        <v>4</v>
      </c>
      <c r="L30">
        <f t="shared" ca="1" si="5"/>
        <v>7</v>
      </c>
      <c r="M30">
        <f t="shared" ca="1" si="6"/>
        <v>5.5</v>
      </c>
      <c r="R30">
        <v>29</v>
      </c>
      <c r="S30" t="s">
        <v>64</v>
      </c>
      <c r="T30">
        <v>8</v>
      </c>
    </row>
    <row r="31" spans="1:20" x14ac:dyDescent="0.35">
      <c r="A31">
        <v>30</v>
      </c>
      <c r="B31">
        <v>8</v>
      </c>
      <c r="C31" t="s">
        <v>99</v>
      </c>
      <c r="D31" t="str">
        <f t="shared" si="0"/>
        <v>8h</v>
      </c>
      <c r="E31">
        <v>8</v>
      </c>
      <c r="G31">
        <f t="shared" ca="1" si="1"/>
        <v>51</v>
      </c>
      <c r="H31">
        <f t="shared" ca="1" si="1"/>
        <v>5</v>
      </c>
      <c r="I31" t="str">
        <f t="shared" ca="1" si="2"/>
        <v>Kd</v>
      </c>
      <c r="J31" t="str">
        <f t="shared" ca="1" si="3"/>
        <v>2s</v>
      </c>
      <c r="K31">
        <f t="shared" ca="1" si="4"/>
        <v>10</v>
      </c>
      <c r="L31">
        <f t="shared" ca="1" si="5"/>
        <v>2</v>
      </c>
      <c r="M31">
        <f t="shared" ca="1" si="6"/>
        <v>6</v>
      </c>
      <c r="R31">
        <v>30</v>
      </c>
      <c r="S31" t="s">
        <v>75</v>
      </c>
      <c r="T31">
        <v>8</v>
      </c>
    </row>
    <row r="32" spans="1:20" x14ac:dyDescent="0.35">
      <c r="A32">
        <v>31</v>
      </c>
      <c r="B32">
        <v>8</v>
      </c>
      <c r="C32" t="s">
        <v>100</v>
      </c>
      <c r="D32" t="str">
        <f t="shared" si="0"/>
        <v>8d</v>
      </c>
      <c r="E32">
        <v>8</v>
      </c>
      <c r="R32">
        <v>31</v>
      </c>
      <c r="S32" t="s">
        <v>74</v>
      </c>
      <c r="T32">
        <v>8</v>
      </c>
    </row>
    <row r="33" spans="1:20" x14ac:dyDescent="0.35">
      <c r="A33">
        <v>32</v>
      </c>
      <c r="B33">
        <v>8</v>
      </c>
      <c r="C33" t="s">
        <v>101</v>
      </c>
      <c r="D33" t="str">
        <f t="shared" si="0"/>
        <v>8c</v>
      </c>
      <c r="E33">
        <v>8</v>
      </c>
      <c r="R33">
        <v>32</v>
      </c>
      <c r="S33" t="s">
        <v>113</v>
      </c>
      <c r="T33">
        <v>8</v>
      </c>
    </row>
    <row r="34" spans="1:20" x14ac:dyDescent="0.35">
      <c r="A34">
        <v>33</v>
      </c>
      <c r="B34">
        <v>9</v>
      </c>
      <c r="C34" t="s">
        <v>98</v>
      </c>
      <c r="D34" t="str">
        <f t="shared" si="0"/>
        <v>9s</v>
      </c>
      <c r="E34">
        <v>9</v>
      </c>
      <c r="R34">
        <v>33</v>
      </c>
      <c r="S34" t="s">
        <v>79</v>
      </c>
      <c r="T34">
        <v>9</v>
      </c>
    </row>
    <row r="35" spans="1:20" x14ac:dyDescent="0.35">
      <c r="A35">
        <v>34</v>
      </c>
      <c r="B35">
        <v>9</v>
      </c>
      <c r="C35" t="s">
        <v>99</v>
      </c>
      <c r="D35" t="str">
        <f t="shared" si="0"/>
        <v>9h</v>
      </c>
      <c r="E35">
        <v>9</v>
      </c>
      <c r="R35">
        <v>34</v>
      </c>
      <c r="S35" t="s">
        <v>114</v>
      </c>
      <c r="T35">
        <v>9</v>
      </c>
    </row>
    <row r="36" spans="1:20" x14ac:dyDescent="0.35">
      <c r="A36">
        <v>35</v>
      </c>
      <c r="B36">
        <v>9</v>
      </c>
      <c r="C36" t="s">
        <v>100</v>
      </c>
      <c r="D36" t="str">
        <f t="shared" si="0"/>
        <v>9d</v>
      </c>
      <c r="E36">
        <v>9</v>
      </c>
      <c r="R36">
        <v>35</v>
      </c>
      <c r="S36" t="s">
        <v>47</v>
      </c>
      <c r="T36">
        <v>9</v>
      </c>
    </row>
    <row r="37" spans="1:20" x14ac:dyDescent="0.35">
      <c r="A37">
        <v>36</v>
      </c>
      <c r="B37">
        <v>9</v>
      </c>
      <c r="C37" t="s">
        <v>101</v>
      </c>
      <c r="D37" t="str">
        <f t="shared" si="0"/>
        <v>9c</v>
      </c>
      <c r="E37">
        <v>9</v>
      </c>
      <c r="R37">
        <v>36</v>
      </c>
      <c r="S37" t="s">
        <v>71</v>
      </c>
      <c r="T37">
        <v>9</v>
      </c>
    </row>
    <row r="38" spans="1:20" x14ac:dyDescent="0.35">
      <c r="A38">
        <v>37</v>
      </c>
      <c r="B38">
        <v>10</v>
      </c>
      <c r="C38" t="s">
        <v>98</v>
      </c>
      <c r="D38" t="str">
        <f t="shared" si="0"/>
        <v>10s</v>
      </c>
      <c r="E38">
        <v>10</v>
      </c>
      <c r="R38">
        <v>37</v>
      </c>
      <c r="S38" t="s">
        <v>115</v>
      </c>
      <c r="T38">
        <v>10</v>
      </c>
    </row>
    <row r="39" spans="1:20" x14ac:dyDescent="0.35">
      <c r="A39">
        <v>38</v>
      </c>
      <c r="B39">
        <v>10</v>
      </c>
      <c r="C39" t="s">
        <v>99</v>
      </c>
      <c r="D39" t="str">
        <f t="shared" si="0"/>
        <v>10h</v>
      </c>
      <c r="E39">
        <v>10</v>
      </c>
      <c r="R39">
        <v>38</v>
      </c>
      <c r="S39" t="s">
        <v>55</v>
      </c>
      <c r="T39">
        <v>10</v>
      </c>
    </row>
    <row r="40" spans="1:20" x14ac:dyDescent="0.35">
      <c r="A40">
        <v>39</v>
      </c>
      <c r="B40">
        <v>10</v>
      </c>
      <c r="C40" t="s">
        <v>100</v>
      </c>
      <c r="D40" t="str">
        <f t="shared" si="0"/>
        <v>10d</v>
      </c>
      <c r="E40">
        <v>10</v>
      </c>
      <c r="R40">
        <v>39</v>
      </c>
      <c r="S40" t="s">
        <v>56</v>
      </c>
      <c r="T40">
        <v>10</v>
      </c>
    </row>
    <row r="41" spans="1:20" x14ac:dyDescent="0.35">
      <c r="A41">
        <v>40</v>
      </c>
      <c r="B41">
        <v>10</v>
      </c>
      <c r="C41" t="s">
        <v>101</v>
      </c>
      <c r="D41" t="str">
        <f t="shared" si="0"/>
        <v>10c</v>
      </c>
      <c r="E41">
        <v>10</v>
      </c>
      <c r="R41">
        <v>40</v>
      </c>
      <c r="S41" t="s">
        <v>46</v>
      </c>
      <c r="T41">
        <v>10</v>
      </c>
    </row>
    <row r="42" spans="1:20" x14ac:dyDescent="0.35">
      <c r="A42">
        <v>41</v>
      </c>
      <c r="B42" t="s">
        <v>95</v>
      </c>
      <c r="C42" t="s">
        <v>98</v>
      </c>
      <c r="D42" t="str">
        <f t="shared" si="0"/>
        <v>Js</v>
      </c>
      <c r="E42">
        <v>10</v>
      </c>
      <c r="R42">
        <v>41</v>
      </c>
      <c r="S42" t="s">
        <v>116</v>
      </c>
      <c r="T42">
        <v>10</v>
      </c>
    </row>
    <row r="43" spans="1:20" x14ac:dyDescent="0.35">
      <c r="A43">
        <v>42</v>
      </c>
      <c r="B43" t="s">
        <v>95</v>
      </c>
      <c r="C43" t="s">
        <v>99</v>
      </c>
      <c r="D43" t="str">
        <f t="shared" si="0"/>
        <v>Jh</v>
      </c>
      <c r="E43">
        <v>10</v>
      </c>
      <c r="R43">
        <v>42</v>
      </c>
      <c r="S43" t="s">
        <v>77</v>
      </c>
      <c r="T43">
        <v>10</v>
      </c>
    </row>
    <row r="44" spans="1:20" x14ac:dyDescent="0.35">
      <c r="A44">
        <v>43</v>
      </c>
      <c r="B44" t="s">
        <v>95</v>
      </c>
      <c r="C44" t="s">
        <v>100</v>
      </c>
      <c r="D44" t="str">
        <f t="shared" si="0"/>
        <v>Jd</v>
      </c>
      <c r="E44">
        <v>10</v>
      </c>
      <c r="R44">
        <v>43</v>
      </c>
      <c r="S44" t="s">
        <v>57</v>
      </c>
      <c r="T44">
        <v>10</v>
      </c>
    </row>
    <row r="45" spans="1:20" x14ac:dyDescent="0.35">
      <c r="A45">
        <v>44</v>
      </c>
      <c r="B45" t="s">
        <v>95</v>
      </c>
      <c r="C45" t="s">
        <v>101</v>
      </c>
      <c r="D45" t="str">
        <f t="shared" si="0"/>
        <v>Jc</v>
      </c>
      <c r="E45">
        <v>10</v>
      </c>
      <c r="R45">
        <v>44</v>
      </c>
      <c r="S45" t="s">
        <v>59</v>
      </c>
      <c r="T45">
        <v>10</v>
      </c>
    </row>
    <row r="46" spans="1:20" x14ac:dyDescent="0.35">
      <c r="A46">
        <v>45</v>
      </c>
      <c r="B46" t="s">
        <v>96</v>
      </c>
      <c r="C46" t="s">
        <v>98</v>
      </c>
      <c r="D46" t="str">
        <f t="shared" si="0"/>
        <v>Qs</v>
      </c>
      <c r="E46">
        <v>10</v>
      </c>
      <c r="R46">
        <v>45</v>
      </c>
      <c r="S46" t="s">
        <v>68</v>
      </c>
      <c r="T46">
        <v>10</v>
      </c>
    </row>
    <row r="47" spans="1:20" x14ac:dyDescent="0.35">
      <c r="A47">
        <v>46</v>
      </c>
      <c r="B47" t="s">
        <v>96</v>
      </c>
      <c r="C47" t="s">
        <v>99</v>
      </c>
      <c r="D47" t="str">
        <f t="shared" si="0"/>
        <v>Qh</v>
      </c>
      <c r="E47">
        <v>10</v>
      </c>
      <c r="R47">
        <v>46</v>
      </c>
      <c r="S47" t="s">
        <v>70</v>
      </c>
      <c r="T47">
        <v>10</v>
      </c>
    </row>
    <row r="48" spans="1:20" x14ac:dyDescent="0.35">
      <c r="A48">
        <v>47</v>
      </c>
      <c r="B48" t="s">
        <v>96</v>
      </c>
      <c r="C48" t="s">
        <v>100</v>
      </c>
      <c r="D48" t="str">
        <f t="shared" si="0"/>
        <v>Qd</v>
      </c>
      <c r="E48">
        <v>10</v>
      </c>
      <c r="R48">
        <v>47</v>
      </c>
      <c r="S48" t="s">
        <v>90</v>
      </c>
      <c r="T48">
        <v>10</v>
      </c>
    </row>
    <row r="49" spans="1:20" x14ac:dyDescent="0.35">
      <c r="A49">
        <v>48</v>
      </c>
      <c r="B49" t="s">
        <v>96</v>
      </c>
      <c r="C49" t="s">
        <v>101</v>
      </c>
      <c r="D49" t="str">
        <f t="shared" si="0"/>
        <v>Qc</v>
      </c>
      <c r="E49">
        <v>10</v>
      </c>
      <c r="R49">
        <v>48</v>
      </c>
      <c r="S49" t="s">
        <v>52</v>
      </c>
      <c r="T49">
        <v>10</v>
      </c>
    </row>
    <row r="50" spans="1:20" x14ac:dyDescent="0.35">
      <c r="A50">
        <v>49</v>
      </c>
      <c r="B50" t="s">
        <v>97</v>
      </c>
      <c r="C50" t="s">
        <v>98</v>
      </c>
      <c r="D50" t="str">
        <f t="shared" si="0"/>
        <v>Ks</v>
      </c>
      <c r="E50">
        <v>10</v>
      </c>
      <c r="R50">
        <v>49</v>
      </c>
      <c r="S50" t="s">
        <v>62</v>
      </c>
      <c r="T50">
        <v>10</v>
      </c>
    </row>
    <row r="51" spans="1:20" x14ac:dyDescent="0.35">
      <c r="A51">
        <v>50</v>
      </c>
      <c r="B51" t="s">
        <v>97</v>
      </c>
      <c r="C51" t="s">
        <v>99</v>
      </c>
      <c r="D51" t="str">
        <f t="shared" si="0"/>
        <v>Kh</v>
      </c>
      <c r="E51">
        <v>10</v>
      </c>
      <c r="R51">
        <v>50</v>
      </c>
      <c r="S51" t="s">
        <v>53</v>
      </c>
      <c r="T51">
        <v>10</v>
      </c>
    </row>
    <row r="52" spans="1:20" x14ac:dyDescent="0.35">
      <c r="A52">
        <v>51</v>
      </c>
      <c r="B52" t="s">
        <v>97</v>
      </c>
      <c r="C52" t="s">
        <v>100</v>
      </c>
      <c r="D52" t="str">
        <f t="shared" si="0"/>
        <v>Kd</v>
      </c>
      <c r="E52">
        <v>10</v>
      </c>
      <c r="R52">
        <v>51</v>
      </c>
      <c r="S52" t="s">
        <v>67</v>
      </c>
      <c r="T52">
        <v>10</v>
      </c>
    </row>
    <row r="53" spans="1:20" x14ac:dyDescent="0.35">
      <c r="A53">
        <v>52</v>
      </c>
      <c r="B53" t="s">
        <v>97</v>
      </c>
      <c r="C53" t="s">
        <v>101</v>
      </c>
      <c r="D53" t="str">
        <f t="shared" si="0"/>
        <v>Kc</v>
      </c>
      <c r="E53">
        <v>10</v>
      </c>
      <c r="R53">
        <v>52</v>
      </c>
      <c r="S53" t="s">
        <v>88</v>
      </c>
      <c r="T53">
        <v>10</v>
      </c>
    </row>
  </sheetData>
  <sortState ref="V2:V11">
    <sortCondition ref="V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Data</vt:lpstr>
      <vt:lpstr>Actions</vt:lpstr>
      <vt:lpstr>Analysis</vt:lpstr>
      <vt:lpstr>Analysis2</vt:lpstr>
      <vt:lpstr>Analysis!DataGenerationComputeStatisticsFromCardDraws_Seed319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2017-07-14T17:48:15Z</dcterms:modified>
</cp:coreProperties>
</file>