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8240" windowHeight="7365"/>
  </bookViews>
  <sheets>
    <sheet name="stroopdata - Copy" sheetId="1" r:id="rId1"/>
  </sheets>
  <calcPr calcId="145621"/>
</workbook>
</file>

<file path=xl/calcChain.xml><?xml version="1.0" encoding="utf-8"?>
<calcChain xmlns="http://schemas.openxmlformats.org/spreadsheetml/2006/main">
  <c r="L23" i="1" l="1"/>
  <c r="L21" i="1"/>
  <c r="K21" i="1"/>
  <c r="O6" i="1" l="1"/>
  <c r="O10" i="1"/>
  <c r="O9" i="1"/>
  <c r="O8" i="1"/>
  <c r="O7" i="1"/>
  <c r="N2" i="1"/>
  <c r="L4" i="1"/>
  <c r="L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12" i="1" l="1"/>
  <c r="I4" i="1"/>
  <c r="I5" i="1" s="1"/>
  <c r="I3" i="1"/>
  <c r="H5" i="1"/>
  <c r="H4" i="1"/>
  <c r="H3" i="1"/>
  <c r="I2" i="1" l="1"/>
  <c r="H2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 l="1"/>
  <c r="B2" i="1" l="1"/>
</calcChain>
</file>

<file path=xl/sharedStrings.xml><?xml version="1.0" encoding="utf-8"?>
<sst xmlns="http://schemas.openxmlformats.org/spreadsheetml/2006/main" count="27" uniqueCount="25">
  <si>
    <t>Congruent</t>
  </si>
  <si>
    <t>Incongruent</t>
  </si>
  <si>
    <t>-&gt;Mean</t>
  </si>
  <si>
    <t>congruent</t>
  </si>
  <si>
    <t>incongruent</t>
  </si>
  <si>
    <t>SD</t>
  </si>
  <si>
    <t>t</t>
  </si>
  <si>
    <t>N</t>
  </si>
  <si>
    <t>tcritical</t>
  </si>
  <si>
    <t>DOF</t>
  </si>
  <si>
    <t>p-value</t>
  </si>
  <si>
    <t>The two-tailed P value is less than</t>
  </si>
  <si>
    <t>this difference is considered to be extremely statistically significant</t>
  </si>
  <si>
    <t>Difference</t>
  </si>
  <si>
    <t>Diff</t>
  </si>
  <si>
    <t>t-critical</t>
  </si>
  <si>
    <t xml:space="preserve">The two-tailed P value is less than 0.0001 </t>
  </si>
  <si>
    <t>Cohen's d</t>
  </si>
  <si>
    <t>N1</t>
  </si>
  <si>
    <t>N2</t>
  </si>
  <si>
    <t>s</t>
  </si>
  <si>
    <t>confidence interval</t>
  </si>
  <si>
    <t>lower bound</t>
  </si>
  <si>
    <t>upper bound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</si>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</sst>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4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64" fontId="0" fillId="0" borderId="0" xfId="0" applyNumberFormat="1"/>
    <xf numFmtId="164" fontId="18" fillId="0" borderId="0" xfId="0" applyNumberFormat="1" applyFont="1"/>
    <xf numFmtId="164" fontId="19" fillId="0" borderId="0" xfId="0" applyNumberFormat="1" applyFont="1"/>
    <xf numFmtId="164" fontId="14" fillId="0" borderId="0" xfId="0" applyNumberFormat="1" applyFont="1"/>
    <xf numFmtId="0" fontId="19" fillId="0" borderId="0" xfId="0" applyFont="1"/>
    <xf numFmtId="2" fontId="0" fillId="0" borderId="0" xfId="0" applyNumberFormat="1"/>
    <xf numFmtId="2" fontId="20" fillId="0" borderId="0" xfId="0" applyNumberFormat="1" applyFont="1"/>
    <xf numFmtId="164" fontId="21" fillId="0" borderId="0" xfId="0" applyNumberFormat="1" applyFont="1"/>
    <xf numFmtId="2" fontId="19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C1" workbookViewId="0">
      <selection activeCell="K9" sqref="K9"/>
    </sheetView>
  </sheetViews>
  <sheetFormatPr defaultRowHeight="14.25" x14ac:dyDescent="0.2"/>
  <cols>
    <col min="1" max="2" width="11" customWidth="1"/>
    <col min="3" max="3" width="10.375" bestFit="1" customWidth="1"/>
    <col min="8" max="8" width="9.875" bestFit="1" customWidth="1"/>
    <col min="9" max="9" width="11.875" bestFit="1" customWidth="1"/>
    <col min="11" max="11" width="9.375" bestFit="1" customWidth="1"/>
    <col min="12" max="12" width="9.125" bestFit="1" customWidth="1"/>
  </cols>
  <sheetData>
    <row r="1" spans="1:16" x14ac:dyDescent="0.2">
      <c r="A1" t="s">
        <v>0</v>
      </c>
      <c r="C1" t="s">
        <v>1</v>
      </c>
      <c r="E1" t="s">
        <v>13</v>
      </c>
      <c r="H1" t="s">
        <v>3</v>
      </c>
      <c r="I1" t="s">
        <v>4</v>
      </c>
      <c r="J1" s="1" t="s">
        <v>7</v>
      </c>
      <c r="K1" s="1" t="s">
        <v>9</v>
      </c>
      <c r="L1" t="s">
        <v>14</v>
      </c>
      <c r="N1" t="s">
        <v>6</v>
      </c>
      <c r="O1" t="s">
        <v>15</v>
      </c>
      <c r="P1" s="1" t="s">
        <v>10</v>
      </c>
    </row>
    <row r="2" spans="1:16" ht="15" x14ac:dyDescent="0.25">
      <c r="A2">
        <v>12.079000000000001</v>
      </c>
      <c r="B2">
        <f>(A2-$H$2)^2</f>
        <v>3.8892770156250007</v>
      </c>
      <c r="C2">
        <v>19.277999999999999</v>
      </c>
      <c r="D2">
        <f>(C2-$I$2)^2</f>
        <v>7.4961876736111321</v>
      </c>
      <c r="E2">
        <f>C2-A2</f>
        <v>7.1989999999999981</v>
      </c>
      <c r="F2">
        <f>(E2-$L$2)^2</f>
        <v>0.58643687673611011</v>
      </c>
      <c r="G2" s="1" t="s">
        <v>2</v>
      </c>
      <c r="H2" s="3">
        <f>AVERAGE(A2:A25)</f>
        <v>14.051125000000001</v>
      </c>
      <c r="I2" s="3">
        <f>AVERAGE(C2:C25)</f>
        <v>22.015916666666669</v>
      </c>
      <c r="J2">
        <v>24</v>
      </c>
      <c r="K2" s="11">
        <v>23</v>
      </c>
      <c r="L2" s="8">
        <f>AVERAGE(E1:E25)</f>
        <v>7.964791666666664</v>
      </c>
      <c r="N2" s="2">
        <f>L2/(L4/SQRT(J2))</f>
        <v>8.020706944109957</v>
      </c>
      <c r="O2">
        <v>2.069</v>
      </c>
      <c r="P2" t="s">
        <v>16</v>
      </c>
    </row>
    <row r="3" spans="1:16" ht="15" x14ac:dyDescent="0.25">
      <c r="A3">
        <v>16.791</v>
      </c>
      <c r="B3">
        <f t="shared" ref="B3:B25" si="0">(A3-$H$2)^2</f>
        <v>7.5069150156249975</v>
      </c>
      <c r="C3">
        <v>18.741</v>
      </c>
      <c r="D3">
        <f t="shared" ref="D3:D25" si="1">(C3-$I$2)^2</f>
        <v>10.72507917361113</v>
      </c>
      <c r="E3">
        <f t="shared" ref="E3:E25" si="2">C3-A3</f>
        <v>1.9499999999999993</v>
      </c>
      <c r="F3">
        <f t="shared" ref="F3:F25" si="3">(E3-$L$2)^2</f>
        <v>36.177718793402754</v>
      </c>
      <c r="H3" s="7">
        <f>SUM(B2:B25)</f>
        <v>291.38766862500006</v>
      </c>
      <c r="I3" s="7">
        <f>SUM(D2:D25)</f>
        <v>529.27041183333336</v>
      </c>
      <c r="L3">
        <f>SUM(F2:F25)/($J$2-1)</f>
        <v>23.666540867753621</v>
      </c>
      <c r="N3" s="6"/>
    </row>
    <row r="4" spans="1:16" ht="15" x14ac:dyDescent="0.25">
      <c r="A4">
        <v>9.5640000000000001</v>
      </c>
      <c r="B4">
        <f t="shared" si="0"/>
        <v>20.134290765625007</v>
      </c>
      <c r="C4">
        <v>21.213999999999999</v>
      </c>
      <c r="D4">
        <f t="shared" si="1"/>
        <v>0.64307034027778409</v>
      </c>
      <c r="E4">
        <f t="shared" si="2"/>
        <v>11.649999999999999</v>
      </c>
      <c r="F4">
        <f t="shared" si="3"/>
        <v>13.580760460069452</v>
      </c>
      <c r="G4" s="1"/>
      <c r="H4" s="9">
        <f>H3/(J2-1)</f>
        <v>12.669029070652176</v>
      </c>
      <c r="I4" s="9">
        <f>I3/(J2-1)</f>
        <v>23.011757036231884</v>
      </c>
      <c r="L4" s="4">
        <f>SQRT(L3)</f>
        <v>4.8648269103590538</v>
      </c>
      <c r="N4" s="6"/>
    </row>
    <row r="5" spans="1:16" ht="15" x14ac:dyDescent="0.25">
      <c r="A5">
        <v>8.6300000000000008</v>
      </c>
      <c r="B5">
        <f t="shared" si="0"/>
        <v>29.388596265625001</v>
      </c>
      <c r="C5">
        <v>15.686999999999999</v>
      </c>
      <c r="D5">
        <f t="shared" si="1"/>
        <v>40.055186173611155</v>
      </c>
      <c r="E5">
        <f t="shared" si="2"/>
        <v>7.0569999999999986</v>
      </c>
      <c r="F5">
        <f t="shared" si="3"/>
        <v>0.8240857100694422</v>
      </c>
      <c r="G5" t="s">
        <v>5</v>
      </c>
      <c r="H5" s="10">
        <f>SQRT(H4)</f>
        <v>3.5593579576451955</v>
      </c>
      <c r="I5" s="10">
        <f>SQRT(I4)</f>
        <v>4.7970571224691376</v>
      </c>
    </row>
    <row r="6" spans="1:16" x14ac:dyDescent="0.2">
      <c r="A6">
        <v>14.669</v>
      </c>
      <c r="B6">
        <f t="shared" si="0"/>
        <v>0.38176951562499967</v>
      </c>
      <c r="C6">
        <v>22.803000000000001</v>
      </c>
      <c r="D6">
        <f t="shared" si="1"/>
        <v>0.61950017361110832</v>
      </c>
      <c r="E6">
        <f t="shared" si="2"/>
        <v>8.1340000000000003</v>
      </c>
      <c r="F6">
        <f t="shared" si="3"/>
        <v>2.8631460069445447E-2</v>
      </c>
      <c r="G6" s="1"/>
      <c r="H6" s="5"/>
      <c r="I6" s="5"/>
      <c r="N6" s="1" t="s">
        <v>17</v>
      </c>
      <c r="O6" s="2">
        <f>L2/O10</f>
        <v>0.83148110864427349</v>
      </c>
    </row>
    <row r="7" spans="1:16" x14ac:dyDescent="0.2">
      <c r="A7">
        <v>12.238</v>
      </c>
      <c r="B7">
        <f t="shared" si="0"/>
        <v>3.2874222656250045</v>
      </c>
      <c r="C7">
        <v>20.878</v>
      </c>
      <c r="D7">
        <f t="shared" si="1"/>
        <v>1.2948543402777835</v>
      </c>
      <c r="E7">
        <f t="shared" si="2"/>
        <v>8.64</v>
      </c>
      <c r="F7">
        <f t="shared" si="3"/>
        <v>0.4559062934027821</v>
      </c>
      <c r="N7" t="s">
        <v>18</v>
      </c>
      <c r="O7">
        <f>J2</f>
        <v>24</v>
      </c>
    </row>
    <row r="8" spans="1:16" x14ac:dyDescent="0.2">
      <c r="A8">
        <v>14.692</v>
      </c>
      <c r="B8">
        <f t="shared" si="0"/>
        <v>0.41072076562499926</v>
      </c>
      <c r="C8">
        <v>24.571999999999999</v>
      </c>
      <c r="D8">
        <f t="shared" si="1"/>
        <v>6.5335620069444271</v>
      </c>
      <c r="E8">
        <f t="shared" si="2"/>
        <v>9.879999999999999</v>
      </c>
      <c r="F8">
        <f t="shared" si="3"/>
        <v>3.6680229600694507</v>
      </c>
      <c r="N8" t="s">
        <v>19</v>
      </c>
      <c r="O8">
        <f>J2</f>
        <v>24</v>
      </c>
    </row>
    <row r="9" spans="1:16" x14ac:dyDescent="0.2">
      <c r="A9">
        <v>8.9870000000000001</v>
      </c>
      <c r="B9">
        <f t="shared" si="0"/>
        <v>25.645362015625008</v>
      </c>
      <c r="C9">
        <v>17.393999999999998</v>
      </c>
      <c r="D9">
        <f t="shared" si="1"/>
        <v>21.362113673611152</v>
      </c>
      <c r="E9">
        <f t="shared" si="2"/>
        <v>8.4069999999999983</v>
      </c>
      <c r="F9">
        <f t="shared" si="3"/>
        <v>0.1955482100694452</v>
      </c>
      <c r="O9">
        <f>((O7-1)*H4^2+(O8-1)*I4)/(O7+O8-2)</f>
        <v>91.758027314630908</v>
      </c>
    </row>
    <row r="10" spans="1:16" x14ac:dyDescent="0.2">
      <c r="A10">
        <v>9.4009999999999998</v>
      </c>
      <c r="B10">
        <f t="shared" si="0"/>
        <v>21.623662515625011</v>
      </c>
      <c r="C10">
        <v>20.762</v>
      </c>
      <c r="D10">
        <f t="shared" si="1"/>
        <v>1.5723070069444498</v>
      </c>
      <c r="E10">
        <f t="shared" si="2"/>
        <v>11.361000000000001</v>
      </c>
      <c r="F10">
        <f t="shared" si="3"/>
        <v>11.5342310434028</v>
      </c>
      <c r="H10" s="1"/>
      <c r="I10" s="2"/>
      <c r="N10" t="s">
        <v>20</v>
      </c>
      <c r="O10">
        <f>SQRT(O9)</f>
        <v>9.5790410435821247</v>
      </c>
    </row>
    <row r="11" spans="1:16" x14ac:dyDescent="0.2">
      <c r="A11">
        <v>14.48</v>
      </c>
      <c r="B11">
        <f t="shared" si="0"/>
        <v>0.18393376562499972</v>
      </c>
      <c r="C11">
        <v>26.282</v>
      </c>
      <c r="D11">
        <f t="shared" si="1"/>
        <v>18.199467006944424</v>
      </c>
      <c r="E11">
        <f t="shared" si="2"/>
        <v>11.802</v>
      </c>
      <c r="F11">
        <f t="shared" si="3"/>
        <v>14.724167793402795</v>
      </c>
      <c r="H11" s="1" t="s">
        <v>8</v>
      </c>
      <c r="I11">
        <v>2.069</v>
      </c>
    </row>
    <row r="12" spans="1:16" x14ac:dyDescent="0.2">
      <c r="A12">
        <v>22.327999999999999</v>
      </c>
      <c r="B12">
        <f t="shared" si="0"/>
        <v>68.506659765624974</v>
      </c>
      <c r="C12">
        <v>24.524000000000001</v>
      </c>
      <c r="D12">
        <f t="shared" si="1"/>
        <v>6.290482006944436</v>
      </c>
      <c r="E12">
        <f t="shared" si="2"/>
        <v>2.1960000000000015</v>
      </c>
      <c r="F12">
        <f t="shared" si="3"/>
        <v>33.278957293402733</v>
      </c>
      <c r="H12" t="s">
        <v>6</v>
      </c>
      <c r="I12">
        <f>(I2-H2)/(I5/SQRT(J2))</f>
        <v>8.134018417051049</v>
      </c>
    </row>
    <row r="13" spans="1:16" x14ac:dyDescent="0.2">
      <c r="A13">
        <v>15.298</v>
      </c>
      <c r="B13">
        <f t="shared" si="0"/>
        <v>1.5546972656249982</v>
      </c>
      <c r="C13">
        <v>18.643999999999998</v>
      </c>
      <c r="D13">
        <f t="shared" si="1"/>
        <v>11.369822006944473</v>
      </c>
      <c r="E13">
        <f t="shared" si="2"/>
        <v>3.3459999999999983</v>
      </c>
      <c r="F13">
        <f t="shared" si="3"/>
        <v>21.333236460069436</v>
      </c>
      <c r="H13" t="s">
        <v>10</v>
      </c>
      <c r="I13">
        <v>1E-4</v>
      </c>
      <c r="J13" s="1" t="s">
        <v>11</v>
      </c>
    </row>
    <row r="14" spans="1:16" x14ac:dyDescent="0.2">
      <c r="A14">
        <v>15.073</v>
      </c>
      <c r="B14">
        <f t="shared" si="0"/>
        <v>1.0442285156249993</v>
      </c>
      <c r="C14">
        <v>17.510000000000002</v>
      </c>
      <c r="D14">
        <f t="shared" si="1"/>
        <v>20.303285006944453</v>
      </c>
      <c r="E14">
        <f t="shared" si="2"/>
        <v>2.4370000000000012</v>
      </c>
      <c r="F14">
        <f t="shared" si="3"/>
        <v>30.556480710069401</v>
      </c>
      <c r="J14" s="1" t="s">
        <v>12</v>
      </c>
    </row>
    <row r="15" spans="1:16" x14ac:dyDescent="0.2">
      <c r="A15">
        <v>16.928999999999998</v>
      </c>
      <c r="B15">
        <f t="shared" si="0"/>
        <v>8.2821645156249861</v>
      </c>
      <c r="C15">
        <v>20.329999999999998</v>
      </c>
      <c r="D15">
        <f t="shared" si="1"/>
        <v>2.8423150069444589</v>
      </c>
      <c r="E15">
        <f t="shared" si="2"/>
        <v>3.4009999999999998</v>
      </c>
      <c r="F15">
        <f t="shared" si="3"/>
        <v>20.828194376736089</v>
      </c>
    </row>
    <row r="16" spans="1:16" x14ac:dyDescent="0.2">
      <c r="A16">
        <v>18.2</v>
      </c>
      <c r="B16">
        <f t="shared" si="0"/>
        <v>17.213163765624987</v>
      </c>
      <c r="C16">
        <v>35.255000000000003</v>
      </c>
      <c r="D16">
        <f t="shared" si="1"/>
        <v>175.27332750694444</v>
      </c>
      <c r="E16">
        <f t="shared" si="2"/>
        <v>17.055000000000003</v>
      </c>
      <c r="F16">
        <f t="shared" si="3"/>
        <v>82.631887543402897</v>
      </c>
    </row>
    <row r="17" spans="1:12" x14ac:dyDescent="0.2">
      <c r="A17">
        <v>12.13</v>
      </c>
      <c r="B17">
        <f t="shared" si="0"/>
        <v>3.6907212656249997</v>
      </c>
      <c r="C17">
        <v>22.158000000000001</v>
      </c>
      <c r="D17">
        <f t="shared" si="1"/>
        <v>2.0187673611110735E-2</v>
      </c>
      <c r="E17">
        <f t="shared" si="2"/>
        <v>10.028</v>
      </c>
      <c r="F17">
        <f t="shared" si="3"/>
        <v>4.2568286267361239</v>
      </c>
    </row>
    <row r="18" spans="1:12" x14ac:dyDescent="0.2">
      <c r="A18">
        <v>18.495000000000001</v>
      </c>
      <c r="B18">
        <f t="shared" si="0"/>
        <v>19.748025015625004</v>
      </c>
      <c r="C18">
        <v>25.138999999999999</v>
      </c>
      <c r="D18">
        <f t="shared" si="1"/>
        <v>9.7536495069444236</v>
      </c>
      <c r="E18">
        <f t="shared" si="2"/>
        <v>6.6439999999999984</v>
      </c>
      <c r="F18">
        <f t="shared" si="3"/>
        <v>1.7444906267361087</v>
      </c>
    </row>
    <row r="19" spans="1:12" x14ac:dyDescent="0.2">
      <c r="A19">
        <v>10.638999999999999</v>
      </c>
      <c r="B19">
        <f t="shared" si="0"/>
        <v>11.642597015625009</v>
      </c>
      <c r="C19">
        <v>20.428999999999998</v>
      </c>
      <c r="D19">
        <f t="shared" si="1"/>
        <v>2.5183045069444576</v>
      </c>
      <c r="E19">
        <f t="shared" si="2"/>
        <v>9.7899999999999991</v>
      </c>
      <c r="F19">
        <f t="shared" si="3"/>
        <v>3.331385460069451</v>
      </c>
      <c r="K19" s="1" t="s">
        <v>21</v>
      </c>
    </row>
    <row r="20" spans="1:12" x14ac:dyDescent="0.2">
      <c r="A20">
        <v>11.343999999999999</v>
      </c>
      <c r="B20">
        <f t="shared" si="0"/>
        <v>7.3285257656250069</v>
      </c>
      <c r="C20">
        <v>17.425000000000001</v>
      </c>
      <c r="D20">
        <f t="shared" si="1"/>
        <v>21.076515840277796</v>
      </c>
      <c r="E20">
        <f t="shared" si="2"/>
        <v>6.0810000000000013</v>
      </c>
      <c r="F20">
        <f t="shared" si="3"/>
        <v>3.5486710434027628</v>
      </c>
      <c r="K20" t="s">
        <v>23</v>
      </c>
      <c r="L20" t="s">
        <v>22</v>
      </c>
    </row>
    <row r="21" spans="1:12" x14ac:dyDescent="0.2">
      <c r="A21">
        <v>12.369</v>
      </c>
      <c r="B21">
        <f t="shared" si="0"/>
        <v>2.8295445156250034</v>
      </c>
      <c r="C21">
        <v>34.287999999999997</v>
      </c>
      <c r="D21">
        <f t="shared" si="1"/>
        <v>150.60402934027763</v>
      </c>
      <c r="E21">
        <f t="shared" si="2"/>
        <v>21.918999999999997</v>
      </c>
      <c r="F21">
        <f t="shared" si="3"/>
        <v>194.71993021006946</v>
      </c>
      <c r="K21" s="7">
        <f>L2+I11*J29*L4</f>
        <v>7.964791666666664</v>
      </c>
      <c r="L21" s="7">
        <f>L2-I11*L4</f>
        <v>-2.1005352108662185</v>
      </c>
    </row>
    <row r="22" spans="1:12" x14ac:dyDescent="0.2">
      <c r="A22">
        <v>12.944000000000001</v>
      </c>
      <c r="B22">
        <f t="shared" si="0"/>
        <v>1.2257257656249998</v>
      </c>
      <c r="C22">
        <v>23.893999999999998</v>
      </c>
      <c r="D22">
        <f t="shared" si="1"/>
        <v>3.5271970069444287</v>
      </c>
      <c r="E22">
        <f t="shared" si="2"/>
        <v>10.949999999999998</v>
      </c>
      <c r="F22">
        <f t="shared" si="3"/>
        <v>8.9114687934027792</v>
      </c>
    </row>
    <row r="23" spans="1:12" x14ac:dyDescent="0.2">
      <c r="A23">
        <v>14.233000000000001</v>
      </c>
      <c r="B23">
        <f t="shared" si="0"/>
        <v>3.3078515624999923E-2</v>
      </c>
      <c r="C23">
        <v>17.96</v>
      </c>
      <c r="D23">
        <f t="shared" si="1"/>
        <v>16.450460006944457</v>
      </c>
      <c r="E23">
        <f t="shared" si="2"/>
        <v>3.7270000000000003</v>
      </c>
      <c r="F23">
        <f t="shared" si="3"/>
        <v>17.958878210069418</v>
      </c>
      <c r="K23" t="s">
        <v>24</v>
      </c>
      <c r="L23">
        <f>N2*N2/(N2*N2+23)</f>
        <v>0.73663641614450603</v>
      </c>
    </row>
    <row r="24" spans="1:12" x14ac:dyDescent="0.2">
      <c r="A24">
        <v>19.71</v>
      </c>
      <c r="B24">
        <f t="shared" si="0"/>
        <v>32.022866265624998</v>
      </c>
      <c r="C24">
        <v>22.058</v>
      </c>
      <c r="D24">
        <f t="shared" si="1"/>
        <v>1.7710069444442133E-3</v>
      </c>
      <c r="E24">
        <f t="shared" si="2"/>
        <v>2.347999999999999</v>
      </c>
      <c r="F24">
        <f t="shared" si="3"/>
        <v>31.548348626736093</v>
      </c>
    </row>
    <row r="25" spans="1:12" x14ac:dyDescent="0.2">
      <c r="A25">
        <v>16.004000000000001</v>
      </c>
      <c r="B25">
        <f t="shared" si="0"/>
        <v>3.8137207656250021</v>
      </c>
      <c r="C25">
        <v>21.157</v>
      </c>
      <c r="D25">
        <f t="shared" si="1"/>
        <v>0.73773784027778211</v>
      </c>
      <c r="E25">
        <f t="shared" si="2"/>
        <v>5.1529999999999987</v>
      </c>
      <c r="F25">
        <f t="shared" si="3"/>
        <v>7.9061723767361034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DIALLO, Mamadou</dc:creator>
  <cp:lastModifiedBy>DIALLO, Mamadou</cp:lastModifiedBy>
  <dcterms:modified xsi:type="dcterms:W3CDTF">2017-10-06T09:22:50Z</dcterms:modified>
</cp:coreProperties>
</file>