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oneomnicom-my.sharepoint.com/personal/mansi_gambhir_annalect_com/Documents/Learning/Advanced Excel/Project/"/>
    </mc:Choice>
  </mc:AlternateContent>
  <xr:revisionPtr revIDLastSave="46" documentId="13_ncr:1_{C7C96ABF-716D-4114-9167-AB7086D190D5}" xr6:coauthVersionLast="47" xr6:coauthVersionMax="47" xr10:uidLastSave="{865DA8B5-9219-44A7-B775-C6FBFFC3E976}"/>
  <bookViews>
    <workbookView xWindow="-108" yWindow="-108" windowWidth="23256" windowHeight="13896" activeTab="1" xr2:uid="{097635CE-AFFD-4925-BD71-C0E56C7ACDCD}"/>
  </bookViews>
  <sheets>
    <sheet name="Data" sheetId="1" r:id="rId1"/>
    <sheet name="Dashboard" sheetId="2" r:id="rId2"/>
    <sheet name="Sheet3" sheetId="3" r:id="rId3"/>
  </sheets>
  <definedNames>
    <definedName name="Slicer_Months__Date">#N/A</definedName>
    <definedName name="Slicer_Years__Date">#N/A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8" i="3" l="1"/>
  <c r="N18" i="3"/>
  <c r="D84" i="3"/>
  <c r="K58" i="3"/>
  <c r="K59" i="3"/>
  <c r="B59" i="3"/>
  <c r="B58" i="3"/>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<sst xmlns="http://schemas.openxmlformats.org/spreadsheetml/2006/main" count="481" uniqueCount="88">
  <si>
    <t>Category</t>
  </si>
  <si>
    <t>Manufacturer</t>
  </si>
  <si>
    <t>Age Group</t>
  </si>
  <si>
    <t>Zone</t>
  </si>
  <si>
    <t>Item Name</t>
  </si>
  <si>
    <t>Date</t>
  </si>
  <si>
    <t>Quantity Sold</t>
  </si>
  <si>
    <t>Quantity Target</t>
  </si>
  <si>
    <t>CP</t>
  </si>
  <si>
    <t>SP</t>
  </si>
  <si>
    <t>Return</t>
  </si>
  <si>
    <t>Defective</t>
  </si>
  <si>
    <t>Dislike</t>
  </si>
  <si>
    <t>Toys</t>
  </si>
  <si>
    <t>Kids Zone</t>
  </si>
  <si>
    <t>Yo Monkey</t>
  </si>
  <si>
    <t>Fun Time</t>
  </si>
  <si>
    <t>WeKid</t>
  </si>
  <si>
    <t>ShopKid</t>
  </si>
  <si>
    <t>Child Fun</t>
  </si>
  <si>
    <t>Infants Play</t>
  </si>
  <si>
    <t>Kids Home</t>
  </si>
  <si>
    <t>1-2 Yrs</t>
  </si>
  <si>
    <t>2-3 Yrs</t>
  </si>
  <si>
    <t>3-5 Yrs</t>
  </si>
  <si>
    <t>0-6 Months</t>
  </si>
  <si>
    <t>6-1 Yrs</t>
  </si>
  <si>
    <t>North</t>
  </si>
  <si>
    <t>South</t>
  </si>
  <si>
    <t>East</t>
  </si>
  <si>
    <t>West</t>
  </si>
  <si>
    <t>Baby Elephant</t>
  </si>
  <si>
    <t>Joker Dancing</t>
  </si>
  <si>
    <t>Piano</t>
  </si>
  <si>
    <t>Lappy</t>
  </si>
  <si>
    <t>Whistle</t>
  </si>
  <si>
    <t>Flower Sound</t>
  </si>
  <si>
    <t>Dracula</t>
  </si>
  <si>
    <t>Racing Car</t>
  </si>
  <si>
    <t>Clothes</t>
  </si>
  <si>
    <t>Wheelers</t>
  </si>
  <si>
    <t>Animals</t>
  </si>
  <si>
    <t>Accessories</t>
  </si>
  <si>
    <t>Home Sweet</t>
  </si>
  <si>
    <t>First Cry</t>
  </si>
  <si>
    <t>T shirt</t>
  </si>
  <si>
    <t>Trouser</t>
  </si>
  <si>
    <t>Car</t>
  </si>
  <si>
    <t>train</t>
  </si>
  <si>
    <t>bicycle</t>
  </si>
  <si>
    <t>kite</t>
  </si>
  <si>
    <t>airplane</t>
  </si>
  <si>
    <t>Fun ride</t>
  </si>
  <si>
    <t>elephant</t>
  </si>
  <si>
    <t>Horse</t>
  </si>
  <si>
    <t>Rabbit dancing</t>
  </si>
  <si>
    <t>Mouse</t>
  </si>
  <si>
    <t>Lion Drum</t>
  </si>
  <si>
    <t>Camel Run</t>
  </si>
  <si>
    <t>Blade</t>
  </si>
  <si>
    <t>Kid Zone</t>
  </si>
  <si>
    <t>Ear Ring</t>
  </si>
  <si>
    <t>Necklace</t>
  </si>
  <si>
    <t>Belts</t>
  </si>
  <si>
    <t>Sum of CP</t>
  </si>
  <si>
    <t>Sum of SP</t>
  </si>
  <si>
    <t>Grand Total</t>
  </si>
  <si>
    <t>Jan</t>
  </si>
  <si>
    <t>Feb</t>
  </si>
  <si>
    <t>Months (Date)</t>
  </si>
  <si>
    <t>Mar</t>
  </si>
  <si>
    <t>Apr</t>
  </si>
  <si>
    <t>May</t>
  </si>
  <si>
    <t>Jun</t>
  </si>
  <si>
    <t>Jul</t>
  </si>
  <si>
    <t>Aug</t>
  </si>
  <si>
    <t>Sep</t>
  </si>
  <si>
    <t>Oct</t>
  </si>
  <si>
    <t>Nov</t>
  </si>
  <si>
    <t>Dec</t>
  </si>
  <si>
    <t>Expense</t>
  </si>
  <si>
    <t>Revenue</t>
  </si>
  <si>
    <t xml:space="preserve">Quantity Sold </t>
  </si>
  <si>
    <t xml:space="preserve">Quantity Target </t>
  </si>
  <si>
    <t xml:space="preserve">Items Sold </t>
  </si>
  <si>
    <t>Items Return</t>
  </si>
  <si>
    <t>Items Sold</t>
  </si>
  <si>
    <t>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</si>
</sst>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rgb="FFFF0000"/>
      <name val="Calibri"/>
      <family val="2"/>
      <scheme val="minor"/>
    </font>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8"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2" fillId="0" borderId="0" applyFont="0" applyFill="0" applyBorder="0" applyAlignment="0" applyProtection="0"/>
  </cellStyleXfs>
  <cellXfs count="18">
    <xf numFmtId="0" fontId="0" fillId="0" borderId="0" xfId="0"/>
    <xf numFmtId="0" fontId="0" fillId="0" borderId="1" xfId="0" applyBorder="1"/>
    <xf numFmtId="14" fontId="0" fillId="0" borderId="1" xfId="0" applyNumberFormat="1" applyBorder="1"/>
    <xf numFmtId="0" fontId="0" fillId="2" borderId="1" xfId="0" applyFill="1" applyBorder="1"/>
    <xf numFmtId="0" fontId="0" fillId="0" borderId="0" xfId="0" pivotButton="1"/>
    <xf numFmtId="0" fontId="0" fillId="2" borderId="2" xfId="0" applyFill="1" applyBorder="1"/>
    <xf numFmtId="0" fontId="0" fillId="0" borderId="3" xfId="0"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2" borderId="7" xfId="0" applyFill="1" applyBorder="1"/>
    <xf numFmtId="0" fontId="0" fillId="0" borderId="8" xfId="0" applyBorder="1"/>
    <xf numFmtId="0" fontId="0" fillId="2" borderId="8" xfId="0" applyFill="1" applyBorder="1"/>
    <xf numFmtId="14" fontId="0" fillId="0" borderId="8" xfId="0" applyNumberFormat="1" applyBorder="1"/>
    <xf numFmtId="0" fontId="0" fillId="0" borderId="9" xfId="0" applyBorder="1"/>
    <xf numFmtId="0" fontId="3" fillId="0" borderId="0" xfId="0" applyFont="1"/>
    <xf numFmtId="9" fontId="0" fillId="0" borderId="0" xfId="1" applyFont="1"/>
    <xf numFmtId="10" fontId="0" fillId="0" borderId="0" xfId="0" applyNumberFormat="1"/>
  </cellXfs>
  <cellStyles count="2">
    <cellStyle name="Normal" xfId="0" builtinId="0"/>
    <cellStyle name="Percent" xfId="1" builtinId="5"/>
  </cellStyles>
  <dxfs count="19">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79998168889431442"/>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FF0000"/>
        <name val="Calibri"/>
        <family val="2"/>
        <scheme val="minor"/>
      </font>
      <fill>
        <patternFill patternType="solid">
          <fgColor indexed="64"/>
          <bgColor theme="8" tint="0.79998168889431442"/>
        </patternFill>
      </fill>
      <border diagonalUp="0" diagonalDown="0" outline="0">
        <left style="thin">
          <color indexed="64"/>
        </left>
        <right style="thin">
          <color indexed="64"/>
        </right>
        <top/>
        <bottom/>
      </border>
    </dxf>
    <dxf>
      <font>
        <u val="none"/>
        <color theme="0"/>
        <name val="Arial"/>
        <family val="2"/>
        <scheme val="none"/>
      </font>
      <fill>
        <patternFill>
          <bgColor theme="4" tint="-0.499984740745262"/>
        </patternFill>
      </fill>
      <border diagonalUp="0" diagonalDown="0">
        <left/>
        <right style="thin">
          <color theme="0"/>
        </right>
        <top/>
        <bottom/>
        <vertical/>
        <horizontal/>
      </border>
    </dxf>
    <dxf>
      <font>
        <name val="Abadi"/>
        <family val="2"/>
        <scheme val="none"/>
      </font>
      <fill>
        <patternFill>
          <bgColor theme="1"/>
        </patternFill>
      </fill>
    </dxf>
  </dxfs>
  <tableStyles count="2" defaultTableStyle="TableStyleMedium2" defaultPivotStyle="PivotStyleLight16">
    <tableStyle name="Slicer Style 1" pivot="0" table="0" count="1" xr9:uid="{29D0B916-210E-44CD-B5A9-8664C2313258}">
      <tableStyleElement type="wholeTable" dxfId="18"/>
    </tableStyle>
    <tableStyle name="Slicer Style 2" pivot="0" table="0" count="2" xr9:uid="{F1DBD82C-F7AB-43EA-ACF3-0662F8B096F6}">
      <tableStyleElement type="wholeTable" dxfId="17"/>
    </tableStyle>
  </tableStyles>
  <extLst>
    <ext xmlns:x14="http://schemas.microsoft.com/office/spreadsheetml/2009/9/main" uri="{46F421CA-312F-682f-3DD2-61675219B42D}">
      <x14:dxfs count="1">
        <dxf>
          <fill>
            <patternFill>
              <bgColor theme="4" tint="0.7999816888943144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22/10/relationships/richValueRel" Target="richData/richValueRel.xml"/><Relationship Id="rId5" Type="http://schemas.microsoft.com/office/2007/relationships/slicerCache" Target="slicerCaches/slicerCache1.xml"/><Relationship Id="rId15" Type="http://schemas.openxmlformats.org/officeDocument/2006/relationships/calcChain" Target="calcChain.xml"/><Relationship Id="rId10" Type="http://schemas.openxmlformats.org/officeDocument/2006/relationships/sheetMetadata" Target="metadata.xml"/><Relationship Id="rId4" Type="http://schemas.openxmlformats.org/officeDocument/2006/relationships/pivotCacheDefinition" Target="pivotCache/pivotCacheDefinition1.xml"/><Relationship Id="rId9" Type="http://schemas.openxmlformats.org/officeDocument/2006/relationships/sharedStrings" Target="sharedStrings.xml"/><Relationship Id="rId14"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Data.xlsx]Sheet3!PivotTable2</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18660570654475"/>
          <c:y val="0.18970421250535169"/>
          <c:w val="0.85185102870205742"/>
          <c:h val="0.67422376724186073"/>
        </c:manualLayout>
      </c:layout>
      <c:lineChart>
        <c:grouping val="standard"/>
        <c:varyColors val="0"/>
        <c:ser>
          <c:idx val="0"/>
          <c:order val="0"/>
          <c:tx>
            <c:strRef>
              <c:f>Sheet3!$B$1</c:f>
              <c:strCache>
                <c:ptCount val="1"/>
                <c:pt idx="0">
                  <c:v>Expense</c:v>
                </c:pt>
              </c:strCache>
            </c:strRef>
          </c:tx>
          <c:spPr>
            <a:ln w="28575" cap="rnd">
              <a:solidFill>
                <a:schemeClr val="accent1"/>
              </a:solidFill>
              <a:round/>
            </a:ln>
            <a:effectLst/>
          </c:spPr>
          <c:marker>
            <c:symbol val="none"/>
          </c:marker>
          <c:cat>
            <c:strRef>
              <c:f>Sheet3!$A$2:$A$14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Sheet3!$B$2:$B$14</c:f>
              <c:numCache>
                <c:formatCode>General</c:formatCode>
                <c:ptCount val="12"/>
                <c:pt idx="0">
                  <c:v>1597</c:v>
                </c:pt>
                <c:pt idx="1">
                  <c:v>389</c:v>
                </c:pt>
                <c:pt idx="2">
                  <c:v>130</c:v>
                </c:pt>
                <c:pt idx="3">
                  <c:v>89</c:v>
                </c:pt>
                <c:pt idx="4">
                  <c:v>141</c:v>
                </c:pt>
                <c:pt idx="5">
                  <c:v>66</c:v>
                </c:pt>
                <c:pt idx="6">
                  <c:v>78</c:v>
                </c:pt>
                <c:pt idx="7">
                  <c:v>83</c:v>
                </c:pt>
                <c:pt idx="8">
                  <c:v>11</c:v>
                </c:pt>
                <c:pt idx="9">
                  <c:v>53</c:v>
                </c:pt>
                <c:pt idx="10">
                  <c:v>71</c:v>
                </c:pt>
                <c:pt idx="11">
                  <c:v>131</c:v>
                </c:pt>
              </c:numCache>
            </c:numRef>
          </c:val>
          <c:smooth val="0"/>
          <c:extLst>
            <c:ext xmlns:c16="http://schemas.microsoft.com/office/drawing/2014/chart" uri="{C3380CC4-5D6E-409C-BE32-E72D297353CC}">
              <c16:uniqueId val="{00000000-DBE8-4D62-B06C-E03C77B05880}"/>
            </c:ext>
          </c:extLst>
        </c:ser>
        <c:ser>
          <c:idx val="1"/>
          <c:order val="1"/>
          <c:tx>
            <c:strRef>
              <c:f>Sheet3!$C$1</c:f>
              <c:strCache>
                <c:ptCount val="1"/>
                <c:pt idx="0">
                  <c:v>Revenue</c:v>
                </c:pt>
              </c:strCache>
            </c:strRef>
          </c:tx>
          <c:spPr>
            <a:ln w="28575" cap="rnd">
              <a:solidFill>
                <a:schemeClr val="accent2"/>
              </a:solidFill>
              <a:round/>
            </a:ln>
            <a:effectLst/>
          </c:spPr>
          <c:marker>
            <c:symbol val="none"/>
          </c:marker>
          <c:cat>
            <c:strRef>
              <c:f>Sheet3!$A$2:$A$14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Sheet3!$C$2:$C$14</c:f>
              <c:numCache>
                <c:formatCode>General</c:formatCode>
                <c:ptCount val="12"/>
                <c:pt idx="0">
                  <c:v>1627</c:v>
                </c:pt>
                <c:pt idx="1">
                  <c:v>342</c:v>
                </c:pt>
                <c:pt idx="2">
                  <c:v>142</c:v>
                </c:pt>
                <c:pt idx="3">
                  <c:v>74</c:v>
                </c:pt>
                <c:pt idx="4">
                  <c:v>128</c:v>
                </c:pt>
                <c:pt idx="5">
                  <c:v>51</c:v>
                </c:pt>
                <c:pt idx="6">
                  <c:v>81</c:v>
                </c:pt>
                <c:pt idx="7">
                  <c:v>69</c:v>
                </c:pt>
                <c:pt idx="8">
                  <c:v>15</c:v>
                </c:pt>
                <c:pt idx="9">
                  <c:v>58</c:v>
                </c:pt>
                <c:pt idx="10">
                  <c:v>79</c:v>
                </c:pt>
                <c:pt idx="11">
                  <c:v>157</c:v>
                </c:pt>
              </c:numCache>
            </c:numRef>
          </c:val>
          <c:smooth val="0"/>
          <c:extLst>
            <c:ext xmlns:c16="http://schemas.microsoft.com/office/drawing/2014/chart" uri="{C3380CC4-5D6E-409C-BE32-E72D297353CC}">
              <c16:uniqueId val="{00000001-DBE8-4D62-B06C-E03C77B05880}"/>
            </c:ext>
          </c:extLst>
        </c:ser>
        <c:dLbls>
          <c:showLegendKey val="0"/>
          <c:showVal val="0"/>
          <c:showCatName val="0"/>
          <c:showSerName val="0"/>
          <c:showPercent val="0"/>
          <c:showBubbleSize val="0"/>
        </c:dLbls>
        <c:smooth val="0"/>
        <c:axId val="1381999311"/>
        <c:axId val="123846960"/>
      </c:lineChart>
      <c:catAx>
        <c:axId val="138199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badi" panose="020B0604020104020204" pitchFamily="34" charset="0"/>
                <a:ea typeface="+mn-ea"/>
                <a:cs typeface="+mn-cs"/>
              </a:defRPr>
            </a:pPr>
            <a:endParaRPr lang="en-US"/>
          </a:p>
        </c:txPr>
        <c:crossAx val="123846960"/>
        <c:crosses val="autoZero"/>
        <c:auto val="1"/>
        <c:lblAlgn val="ctr"/>
        <c:lblOffset val="100"/>
        <c:noMultiLvlLbl val="0"/>
      </c:catAx>
      <c:valAx>
        <c:axId val="123846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819993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badi" panose="020B06040201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Data.xlsx]Sheet3!PivotTable3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Sheet3!$M$1</c:f>
              <c:strCache>
                <c:ptCount val="1"/>
                <c:pt idx="0">
                  <c:v>Quantity Sold </c:v>
                </c:pt>
              </c:strCache>
            </c:strRef>
          </c:tx>
          <c:spPr>
            <a:solidFill>
              <a:schemeClr val="accent1"/>
            </a:solidFill>
            <a:ln>
              <a:noFill/>
            </a:ln>
            <a:effectLst/>
          </c:spPr>
          <c:invertIfNegative val="0"/>
          <c:cat>
            <c:strRef>
              <c:f>Sheet3!$L$2:$L$13</c:f>
              <c:strCache>
                <c:ptCount val="11"/>
                <c:pt idx="0">
                  <c:v>Child Fun</c:v>
                </c:pt>
                <c:pt idx="1">
                  <c:v>First Cry</c:v>
                </c:pt>
                <c:pt idx="2">
                  <c:v>Fun Time</c:v>
                </c:pt>
                <c:pt idx="3">
                  <c:v>Home Sweet</c:v>
                </c:pt>
                <c:pt idx="4">
                  <c:v>Infants Play</c:v>
                </c:pt>
                <c:pt idx="5">
                  <c:v>Kid Zone</c:v>
                </c:pt>
                <c:pt idx="6">
                  <c:v>Kids Home</c:v>
                </c:pt>
                <c:pt idx="7">
                  <c:v>Kids Zone</c:v>
                </c:pt>
                <c:pt idx="8">
                  <c:v>ShopKid</c:v>
                </c:pt>
                <c:pt idx="9">
                  <c:v>WeKid</c:v>
                </c:pt>
                <c:pt idx="10">
                  <c:v>Yo Monkey</c:v>
                </c:pt>
              </c:strCache>
            </c:strRef>
          </c:cat>
          <c:val>
            <c:numRef>
              <c:f>Sheet3!$M$2:$M$13</c:f>
              <c:numCache>
                <c:formatCode>General</c:formatCode>
                <c:ptCount val="11"/>
                <c:pt idx="0">
                  <c:v>24</c:v>
                </c:pt>
                <c:pt idx="1">
                  <c:v>24</c:v>
                </c:pt>
                <c:pt idx="2">
                  <c:v>48</c:v>
                </c:pt>
                <c:pt idx="3">
                  <c:v>34</c:v>
                </c:pt>
                <c:pt idx="4">
                  <c:v>6</c:v>
                </c:pt>
                <c:pt idx="5">
                  <c:v>4</c:v>
                </c:pt>
                <c:pt idx="6">
                  <c:v>20</c:v>
                </c:pt>
                <c:pt idx="7">
                  <c:v>3</c:v>
                </c:pt>
                <c:pt idx="8">
                  <c:v>62</c:v>
                </c:pt>
                <c:pt idx="9">
                  <c:v>47</c:v>
                </c:pt>
                <c:pt idx="10">
                  <c:v>10</c:v>
                </c:pt>
              </c:numCache>
            </c:numRef>
          </c:val>
          <c:extLst>
            <c:ext xmlns:c16="http://schemas.microsoft.com/office/drawing/2014/chart" uri="{C3380CC4-5D6E-409C-BE32-E72D297353CC}">
              <c16:uniqueId val="{00000000-E870-4A34-96CD-454431748C5E}"/>
            </c:ext>
          </c:extLst>
        </c:ser>
        <c:dLbls>
          <c:showLegendKey val="0"/>
          <c:showVal val="0"/>
          <c:showCatName val="0"/>
          <c:showSerName val="0"/>
          <c:showPercent val="0"/>
          <c:showBubbleSize val="0"/>
        </c:dLbls>
        <c:gapWidth val="219"/>
        <c:overlap val="-27"/>
        <c:axId val="1095395247"/>
        <c:axId val="126547264"/>
      </c:barChart>
      <c:lineChart>
        <c:grouping val="standard"/>
        <c:varyColors val="0"/>
        <c:ser>
          <c:idx val="1"/>
          <c:order val="1"/>
          <c:tx>
            <c:strRef>
              <c:f>Sheet3!$N$1</c:f>
              <c:strCache>
                <c:ptCount val="1"/>
                <c:pt idx="0">
                  <c:v>Quantity Target </c:v>
                </c:pt>
              </c:strCache>
            </c:strRef>
          </c:tx>
          <c:spPr>
            <a:ln w="28575" cap="rnd">
              <a:solidFill>
                <a:schemeClr val="accent2"/>
              </a:solidFill>
              <a:round/>
            </a:ln>
            <a:effectLst/>
          </c:spPr>
          <c:marker>
            <c:symbol val="none"/>
          </c:marker>
          <c:cat>
            <c:strRef>
              <c:f>Sheet3!$L$2:$L$13</c:f>
              <c:strCache>
                <c:ptCount val="11"/>
                <c:pt idx="0">
                  <c:v>Child Fun</c:v>
                </c:pt>
                <c:pt idx="1">
                  <c:v>First Cry</c:v>
                </c:pt>
                <c:pt idx="2">
                  <c:v>Fun Time</c:v>
                </c:pt>
                <c:pt idx="3">
                  <c:v>Home Sweet</c:v>
                </c:pt>
                <c:pt idx="4">
                  <c:v>Infants Play</c:v>
                </c:pt>
                <c:pt idx="5">
                  <c:v>Kid Zone</c:v>
                </c:pt>
                <c:pt idx="6">
                  <c:v>Kids Home</c:v>
                </c:pt>
                <c:pt idx="7">
                  <c:v>Kids Zone</c:v>
                </c:pt>
                <c:pt idx="8">
                  <c:v>ShopKid</c:v>
                </c:pt>
                <c:pt idx="9">
                  <c:v>WeKid</c:v>
                </c:pt>
                <c:pt idx="10">
                  <c:v>Yo Monkey</c:v>
                </c:pt>
              </c:strCache>
            </c:strRef>
          </c:cat>
          <c:val>
            <c:numRef>
              <c:f>Sheet3!$N$2:$N$13</c:f>
              <c:numCache>
                <c:formatCode>General</c:formatCode>
                <c:ptCount val="11"/>
                <c:pt idx="0">
                  <c:v>37</c:v>
                </c:pt>
                <c:pt idx="1">
                  <c:v>87</c:v>
                </c:pt>
                <c:pt idx="2">
                  <c:v>66</c:v>
                </c:pt>
                <c:pt idx="3">
                  <c:v>46</c:v>
                </c:pt>
                <c:pt idx="4">
                  <c:v>10</c:v>
                </c:pt>
                <c:pt idx="5">
                  <c:v>4</c:v>
                </c:pt>
                <c:pt idx="6">
                  <c:v>66</c:v>
                </c:pt>
                <c:pt idx="7">
                  <c:v>7</c:v>
                </c:pt>
                <c:pt idx="8">
                  <c:v>110</c:v>
                </c:pt>
                <c:pt idx="9">
                  <c:v>61</c:v>
                </c:pt>
                <c:pt idx="10">
                  <c:v>18</c:v>
                </c:pt>
              </c:numCache>
            </c:numRef>
          </c:val>
          <c:smooth val="0"/>
          <c:extLst>
            <c:ext xmlns:c16="http://schemas.microsoft.com/office/drawing/2014/chart" uri="{C3380CC4-5D6E-409C-BE32-E72D297353CC}">
              <c16:uniqueId val="{00000001-E870-4A34-96CD-454431748C5E}"/>
            </c:ext>
          </c:extLst>
        </c:ser>
        <c:dLbls>
          <c:showLegendKey val="0"/>
          <c:showVal val="0"/>
          <c:showCatName val="0"/>
          <c:showSerName val="0"/>
          <c:showPercent val="0"/>
          <c:showBubbleSize val="0"/>
        </c:dLbls>
        <c:marker val="1"/>
        <c:smooth val="0"/>
        <c:axId val="766728864"/>
        <c:axId val="126548752"/>
      </c:lineChart>
      <c:catAx>
        <c:axId val="1095395247"/>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badi" panose="020B0604020104020204" pitchFamily="34" charset="0"/>
                <a:ea typeface="+mn-ea"/>
                <a:cs typeface="+mn-cs"/>
              </a:defRPr>
            </a:pPr>
            <a:endParaRPr lang="en-US"/>
          </a:p>
        </c:txPr>
        <c:crossAx val="126547264"/>
        <c:crosses val="autoZero"/>
        <c:auto val="1"/>
        <c:lblAlgn val="ctr"/>
        <c:lblOffset val="100"/>
        <c:noMultiLvlLbl val="0"/>
      </c:catAx>
      <c:valAx>
        <c:axId val="126547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95395247"/>
        <c:crosses val="autoZero"/>
        <c:crossBetween val="between"/>
      </c:valAx>
      <c:valAx>
        <c:axId val="12654875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66728864"/>
        <c:crosses val="max"/>
        <c:crossBetween val="between"/>
      </c:valAx>
      <c:catAx>
        <c:axId val="766728864"/>
        <c:scaling>
          <c:orientation val="minMax"/>
        </c:scaling>
        <c:delete val="1"/>
        <c:axPos val="b"/>
        <c:numFmt formatCode="General" sourceLinked="1"/>
        <c:majorTickMark val="out"/>
        <c:minorTickMark val="none"/>
        <c:tickLblPos val="nextTo"/>
        <c:crossAx val="12654875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badi" panose="020B06040201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Data.xlsx]Sheet3!PivotTable4</c:name>
    <c:fmtId val="1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Sheet3!$B$18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3D8-4D78-BD31-103CC4EBAA6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3D8-4D78-BD31-103CC4EBAA6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3D8-4D78-BD31-103CC4EBAA6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3D8-4D78-BD31-103CC4EBAA6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Sheet3!$A$19:$A$23</c:f>
              <c:strCache>
                <c:ptCount val="4"/>
                <c:pt idx="0">
                  <c:v>South</c:v>
                </c:pt>
                <c:pt idx="1">
                  <c:v>East</c:v>
                </c:pt>
                <c:pt idx="2">
                  <c:v>North</c:v>
                </c:pt>
                <c:pt idx="3">
                  <c:v>West</c:v>
                </c:pt>
              </c:strCache>
            </c:strRef>
          </c:cat>
          <c:val>
            <c:numRef>
              <c:f>Sheet3!$B$19:$B$23</c:f>
              <c:numCache>
                <c:formatCode>General</c:formatCode>
                <c:ptCount val="4"/>
                <c:pt idx="0">
                  <c:v>46</c:v>
                </c:pt>
                <c:pt idx="1">
                  <c:v>68</c:v>
                </c:pt>
                <c:pt idx="2">
                  <c:v>82</c:v>
                </c:pt>
                <c:pt idx="3">
                  <c:v>86</c:v>
                </c:pt>
              </c:numCache>
            </c:numRef>
          </c:val>
          <c:extLst>
            <c:ext xmlns:c16="http://schemas.microsoft.com/office/drawing/2014/chart" uri="{C3380CC4-5D6E-409C-BE32-E72D297353CC}">
              <c16:uniqueId val="{00000008-33D8-4D78-BD31-103CC4EBAA6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badi" panose="020B06040201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Data.xlsx]Sheet3!PivotTable5</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Sheet3!$K$17</c:f>
              <c:strCache>
                <c:ptCount val="1"/>
                <c:pt idx="0">
                  <c:v>Quantity Sold </c:v>
                </c:pt>
              </c:strCache>
            </c:strRef>
          </c:tx>
          <c:spPr>
            <a:solidFill>
              <a:schemeClr val="accent1"/>
            </a:solidFill>
            <a:ln>
              <a:noFill/>
            </a:ln>
            <a:effectLst/>
          </c:spPr>
          <c:invertIfNegative val="0"/>
          <c:cat>
            <c:strRef>
              <c:f>Sheet3!$J$18:$J$23</c:f>
              <c:strCache>
                <c:ptCount val="5"/>
                <c:pt idx="0">
                  <c:v>0-6 Months</c:v>
                </c:pt>
                <c:pt idx="1">
                  <c:v>1-2 Yrs</c:v>
                </c:pt>
                <c:pt idx="2">
                  <c:v>2-3 Yrs</c:v>
                </c:pt>
                <c:pt idx="3">
                  <c:v>3-5 Yrs</c:v>
                </c:pt>
                <c:pt idx="4">
                  <c:v>6-1 Yrs</c:v>
                </c:pt>
              </c:strCache>
            </c:strRef>
          </c:cat>
          <c:val>
            <c:numRef>
              <c:f>Sheet3!$K$18:$K$23</c:f>
              <c:numCache>
                <c:formatCode>General</c:formatCode>
                <c:ptCount val="5"/>
                <c:pt idx="0">
                  <c:v>94</c:v>
                </c:pt>
                <c:pt idx="1">
                  <c:v>66</c:v>
                </c:pt>
                <c:pt idx="2">
                  <c:v>43</c:v>
                </c:pt>
                <c:pt idx="3">
                  <c:v>33</c:v>
                </c:pt>
                <c:pt idx="4">
                  <c:v>46</c:v>
                </c:pt>
              </c:numCache>
            </c:numRef>
          </c:val>
          <c:extLst>
            <c:ext xmlns:c16="http://schemas.microsoft.com/office/drawing/2014/chart" uri="{C3380CC4-5D6E-409C-BE32-E72D297353CC}">
              <c16:uniqueId val="{00000000-0D10-43FF-BC7F-9A2739E24D11}"/>
            </c:ext>
          </c:extLst>
        </c:ser>
        <c:ser>
          <c:idx val="1"/>
          <c:order val="1"/>
          <c:tx>
            <c:strRef>
              <c:f>Sheet3!$L$17</c:f>
              <c:strCache>
                <c:ptCount val="1"/>
                <c:pt idx="0">
                  <c:v>Quantity Target </c:v>
                </c:pt>
              </c:strCache>
            </c:strRef>
          </c:tx>
          <c:spPr>
            <a:solidFill>
              <a:schemeClr val="accent2"/>
            </a:solidFill>
            <a:ln>
              <a:noFill/>
            </a:ln>
            <a:effectLst/>
          </c:spPr>
          <c:invertIfNegative val="0"/>
          <c:cat>
            <c:strRef>
              <c:f>Sheet3!$J$18:$J$23</c:f>
              <c:strCache>
                <c:ptCount val="5"/>
                <c:pt idx="0">
                  <c:v>0-6 Months</c:v>
                </c:pt>
                <c:pt idx="1">
                  <c:v>1-2 Yrs</c:v>
                </c:pt>
                <c:pt idx="2">
                  <c:v>2-3 Yrs</c:v>
                </c:pt>
                <c:pt idx="3">
                  <c:v>3-5 Yrs</c:v>
                </c:pt>
                <c:pt idx="4">
                  <c:v>6-1 Yrs</c:v>
                </c:pt>
              </c:strCache>
            </c:strRef>
          </c:cat>
          <c:val>
            <c:numRef>
              <c:f>Sheet3!$L$18:$L$23</c:f>
              <c:numCache>
                <c:formatCode>General</c:formatCode>
                <c:ptCount val="5"/>
                <c:pt idx="0">
                  <c:v>118</c:v>
                </c:pt>
                <c:pt idx="1">
                  <c:v>86</c:v>
                </c:pt>
                <c:pt idx="2">
                  <c:v>92</c:v>
                </c:pt>
                <c:pt idx="3">
                  <c:v>138</c:v>
                </c:pt>
                <c:pt idx="4">
                  <c:v>78</c:v>
                </c:pt>
              </c:numCache>
            </c:numRef>
          </c:val>
          <c:extLst>
            <c:ext xmlns:c16="http://schemas.microsoft.com/office/drawing/2014/chart" uri="{C3380CC4-5D6E-409C-BE32-E72D297353CC}">
              <c16:uniqueId val="{00000001-0D10-43FF-BC7F-9A2739E24D11}"/>
            </c:ext>
          </c:extLst>
        </c:ser>
        <c:dLbls>
          <c:showLegendKey val="0"/>
          <c:showVal val="0"/>
          <c:showCatName val="0"/>
          <c:showSerName val="0"/>
          <c:showPercent val="0"/>
          <c:showBubbleSize val="0"/>
        </c:dLbls>
        <c:gapWidth val="219"/>
        <c:overlap val="-27"/>
        <c:axId val="115903008"/>
        <c:axId val="1153078287"/>
      </c:barChart>
      <c:catAx>
        <c:axId val="11590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53078287"/>
        <c:crosses val="autoZero"/>
        <c:auto val="1"/>
        <c:lblAlgn val="ctr"/>
        <c:lblOffset val="100"/>
        <c:noMultiLvlLbl val="0"/>
      </c:catAx>
      <c:valAx>
        <c:axId val="11530782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59030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badi" panose="020B06040201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Data.xlsx]Sheet3!PivotTable6</c:name>
    <c:fmtId val="15"/>
  </c:pivotSource>
  <c:chart>
    <c:title>
      <c:tx>
        <c:rich>
          <a:bodyPr rot="0" spcFirstLastPara="1" vertOverflow="ellipsis" vert="horz" wrap="square" anchor="ctr" anchorCtr="1"/>
          <a:lstStyle/>
          <a:p>
            <a:pPr>
              <a:defRPr sz="900" b="0" i="0" u="none" strike="noStrike" kern="1200" spc="0" baseline="0">
                <a:solidFill>
                  <a:schemeClr val="bg1"/>
                </a:solidFill>
                <a:latin typeface="Abadi" panose="020B0604020104020204" pitchFamily="34" charset="0"/>
                <a:ea typeface="+mn-ea"/>
                <a:cs typeface="+mn-cs"/>
              </a:defRPr>
            </a:pPr>
            <a:r>
              <a:rPr lang="en-IN" sz="900">
                <a:solidFill>
                  <a:schemeClr val="bg1"/>
                </a:solidFill>
                <a:latin typeface="Abadi" panose="020B0604020104020204" pitchFamily="34" charset="0"/>
              </a:rPr>
              <a:t>Top3 Item Sales</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bg1"/>
              </a:solidFill>
              <a:latin typeface="Abadi" panose="020B0604020104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glow rad="101600">
              <a:schemeClr val="accent1">
                <a:alpha val="40000"/>
              </a:schemeClr>
            </a:glow>
            <a:outerShdw blurRad="63500" dist="38100" dir="16800000" sx="111000" sy="111000" rotWithShape="0">
              <a:prstClr val="black">
                <a:alpha val="40000"/>
              </a:prstClr>
            </a:outerShdw>
            <a:softEdge rad="12700"/>
          </a:effectLst>
          <a:scene3d>
            <a:camera prst="orthographicFront"/>
            <a:lightRig rig="threePt" dir="t"/>
          </a:scene3d>
          <a:sp3d>
            <a:bevelT w="31750"/>
            <a:bevelB w="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Sheet3!$B$37</c:f>
              <c:strCache>
                <c:ptCount val="1"/>
                <c:pt idx="0">
                  <c:v>Total</c:v>
                </c:pt>
              </c:strCache>
            </c:strRef>
          </c:tx>
          <c:spPr>
            <a:solidFill>
              <a:schemeClr val="accent1"/>
            </a:solidFill>
            <a:ln>
              <a:noFill/>
            </a:ln>
            <a:effectLst>
              <a:glow rad="101600">
                <a:schemeClr val="accent1">
                  <a:alpha val="40000"/>
                </a:schemeClr>
              </a:glow>
              <a:outerShdw blurRad="63500" dist="38100" dir="16800000" sx="111000" sy="111000" rotWithShape="0">
                <a:prstClr val="black">
                  <a:alpha val="40000"/>
                </a:prstClr>
              </a:outerShdw>
              <a:softEdge rad="12700"/>
            </a:effectLst>
            <a:scene3d>
              <a:camera prst="orthographicFront"/>
              <a:lightRig rig="threePt" dir="t"/>
            </a:scene3d>
            <a:sp3d>
              <a:bevelT w="31750"/>
              <a:bevelB w="31750"/>
            </a:sp3d>
          </c:spPr>
          <c:invertIfNegative val="0"/>
          <c:cat>
            <c:strRef>
              <c:f>Sheet3!$A$38:$A$41</c:f>
              <c:strCache>
                <c:ptCount val="3"/>
                <c:pt idx="0">
                  <c:v>Car</c:v>
                </c:pt>
                <c:pt idx="1">
                  <c:v>Mouse</c:v>
                </c:pt>
                <c:pt idx="2">
                  <c:v>Necklace</c:v>
                </c:pt>
              </c:strCache>
            </c:strRef>
          </c:cat>
          <c:val>
            <c:numRef>
              <c:f>Sheet3!$B$38:$B$41</c:f>
              <c:numCache>
                <c:formatCode>General</c:formatCode>
                <c:ptCount val="3"/>
                <c:pt idx="0">
                  <c:v>24</c:v>
                </c:pt>
                <c:pt idx="1">
                  <c:v>32</c:v>
                </c:pt>
                <c:pt idx="2">
                  <c:v>24</c:v>
                </c:pt>
              </c:numCache>
            </c:numRef>
          </c:val>
          <c:extLst>
            <c:ext xmlns:c16="http://schemas.microsoft.com/office/drawing/2014/chart" uri="{C3380CC4-5D6E-409C-BE32-E72D297353CC}">
              <c16:uniqueId val="{00000000-7CAA-489B-AD38-037762D8765A}"/>
            </c:ext>
          </c:extLst>
        </c:ser>
        <c:dLbls>
          <c:showLegendKey val="0"/>
          <c:showVal val="0"/>
          <c:showCatName val="0"/>
          <c:showSerName val="0"/>
          <c:showPercent val="0"/>
          <c:showBubbleSize val="0"/>
        </c:dLbls>
        <c:gapWidth val="190"/>
        <c:overlap val="5"/>
        <c:axId val="885795296"/>
        <c:axId val="882135680"/>
      </c:barChart>
      <c:catAx>
        <c:axId val="8857952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badi" panose="020B0604020104020204" pitchFamily="34" charset="0"/>
                <a:ea typeface="+mn-ea"/>
                <a:cs typeface="+mn-cs"/>
              </a:defRPr>
            </a:pPr>
            <a:endParaRPr lang="en-US"/>
          </a:p>
        </c:txPr>
        <c:crossAx val="882135680"/>
        <c:crosses val="autoZero"/>
        <c:auto val="1"/>
        <c:lblAlgn val="ctr"/>
        <c:lblOffset val="100"/>
        <c:noMultiLvlLbl val="0"/>
      </c:catAx>
      <c:valAx>
        <c:axId val="882135680"/>
        <c:scaling>
          <c:orientation val="minMax"/>
        </c:scaling>
        <c:delete val="1"/>
        <c:axPos val="b"/>
        <c:numFmt formatCode="General" sourceLinked="1"/>
        <c:majorTickMark val="out"/>
        <c:minorTickMark val="none"/>
        <c:tickLblPos val="nextTo"/>
        <c:crossAx val="88579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Data.xlsx]Sheet3!PivotTable7</c:name>
    <c:fmtId val="21"/>
  </c:pivotSource>
  <c:chart>
    <c:title>
      <c:tx>
        <c:rich>
          <a:bodyPr rot="0" spcFirstLastPara="1" vertOverflow="ellipsis" vert="horz" wrap="square" anchor="ctr" anchorCtr="1"/>
          <a:lstStyle/>
          <a:p>
            <a:pPr>
              <a:defRPr sz="900" b="0" i="0" u="none" strike="noStrike" kern="1200" spc="0" baseline="0">
                <a:solidFill>
                  <a:schemeClr val="bg1"/>
                </a:solidFill>
                <a:latin typeface="Abadi" panose="020B0604020104020204" pitchFamily="34" charset="0"/>
                <a:ea typeface="+mn-ea"/>
                <a:cs typeface="+mn-cs"/>
              </a:defRPr>
            </a:pPr>
            <a:r>
              <a:rPr lang="en-US" sz="900">
                <a:solidFill>
                  <a:schemeClr val="bg1"/>
                </a:solidFill>
                <a:latin typeface="Abadi" panose="020B0604020104020204" pitchFamily="34" charset="0"/>
              </a:rPr>
              <a:t>Bottom3</a:t>
            </a:r>
            <a:r>
              <a:rPr lang="en-US" sz="900" baseline="0">
                <a:solidFill>
                  <a:schemeClr val="bg1"/>
                </a:solidFill>
                <a:latin typeface="Abadi" panose="020B0604020104020204" pitchFamily="34" charset="0"/>
              </a:rPr>
              <a:t> Item Sales</a:t>
            </a:r>
            <a:endParaRPr lang="en-US" sz="900">
              <a:solidFill>
                <a:schemeClr val="bg1"/>
              </a:solidFill>
              <a:latin typeface="Abadi" panose="020B0604020104020204" pitchFamily="34" charset="0"/>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bg1"/>
              </a:solidFill>
              <a:latin typeface="Abadi" panose="020B0604020104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glow rad="63500">
              <a:schemeClr val="accent1">
                <a:alpha val="40000"/>
              </a:schemeClr>
            </a:glow>
            <a:outerShdw blurRad="50800" dist="50800" dir="5400000" sx="39000" sy="39000" algn="ctr" rotWithShape="0">
              <a:srgbClr val="000000">
                <a:alpha val="43137"/>
              </a:srgbClr>
            </a:outerShdw>
          </a:effectLst>
          <a:scene3d>
            <a:camera prst="orthographicFront"/>
            <a:lightRig rig="threePt" dir="t"/>
          </a:scene3d>
          <a:sp3d>
            <a:bevelT w="50800" h="88900"/>
            <a:bevelB w="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Sheet3!$L$34</c:f>
              <c:strCache>
                <c:ptCount val="1"/>
                <c:pt idx="0">
                  <c:v>Total</c:v>
                </c:pt>
              </c:strCache>
            </c:strRef>
          </c:tx>
          <c:spPr>
            <a:solidFill>
              <a:schemeClr val="accent2"/>
            </a:solidFill>
            <a:ln>
              <a:noFill/>
            </a:ln>
            <a:effectLst>
              <a:glow rad="63500">
                <a:schemeClr val="accent1">
                  <a:alpha val="40000"/>
                </a:schemeClr>
              </a:glow>
              <a:outerShdw blurRad="50800" dist="50800" dir="5400000" sx="39000" sy="39000" algn="ctr" rotWithShape="0">
                <a:srgbClr val="000000">
                  <a:alpha val="43137"/>
                </a:srgbClr>
              </a:outerShdw>
            </a:effectLst>
            <a:scene3d>
              <a:camera prst="orthographicFront"/>
              <a:lightRig rig="threePt" dir="t"/>
            </a:scene3d>
            <a:sp3d>
              <a:bevelT w="50800" h="88900"/>
              <a:bevelB w="50800"/>
            </a:sp3d>
          </c:spPr>
          <c:invertIfNegative val="0"/>
          <c:cat>
            <c:strRef>
              <c:f>Sheet3!$K$35:$K$40</c:f>
              <c:strCache>
                <c:ptCount val="5"/>
                <c:pt idx="0">
                  <c:v>Dracula</c:v>
                </c:pt>
                <c:pt idx="1">
                  <c:v>Joker Dancing</c:v>
                </c:pt>
                <c:pt idx="2">
                  <c:v>Racing Car</c:v>
                </c:pt>
                <c:pt idx="3">
                  <c:v>train</c:v>
                </c:pt>
                <c:pt idx="4">
                  <c:v>Trouser</c:v>
                </c:pt>
              </c:strCache>
            </c:strRef>
          </c:cat>
          <c:val>
            <c:numRef>
              <c:f>Sheet3!$L$35:$L$40</c:f>
              <c:numCache>
                <c:formatCode>General</c:formatCode>
                <c:ptCount val="5"/>
                <c:pt idx="0">
                  <c:v>2</c:v>
                </c:pt>
                <c:pt idx="1">
                  <c:v>2</c:v>
                </c:pt>
                <c:pt idx="2">
                  <c:v>0</c:v>
                </c:pt>
                <c:pt idx="3">
                  <c:v>2</c:v>
                </c:pt>
                <c:pt idx="4">
                  <c:v>1</c:v>
                </c:pt>
              </c:numCache>
            </c:numRef>
          </c:val>
          <c:extLst>
            <c:ext xmlns:c16="http://schemas.microsoft.com/office/drawing/2014/chart" uri="{C3380CC4-5D6E-409C-BE32-E72D297353CC}">
              <c16:uniqueId val="{00000000-7509-42E7-8D31-9CD4509EBDAA}"/>
            </c:ext>
          </c:extLst>
        </c:ser>
        <c:dLbls>
          <c:showLegendKey val="0"/>
          <c:showVal val="0"/>
          <c:showCatName val="0"/>
          <c:showSerName val="0"/>
          <c:showPercent val="0"/>
          <c:showBubbleSize val="0"/>
        </c:dLbls>
        <c:gapWidth val="182"/>
        <c:axId val="1092932015"/>
        <c:axId val="126543792"/>
      </c:barChart>
      <c:catAx>
        <c:axId val="1092932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badi" panose="020B0604020104020204" pitchFamily="34" charset="0"/>
                <a:ea typeface="+mn-ea"/>
                <a:cs typeface="+mn-cs"/>
              </a:defRPr>
            </a:pPr>
            <a:endParaRPr lang="en-US"/>
          </a:p>
        </c:txPr>
        <c:crossAx val="126543792"/>
        <c:crosses val="autoZero"/>
        <c:auto val="1"/>
        <c:lblAlgn val="ctr"/>
        <c:lblOffset val="100"/>
        <c:noMultiLvlLbl val="0"/>
      </c:catAx>
      <c:valAx>
        <c:axId val="126543792"/>
        <c:scaling>
          <c:orientation val="minMax"/>
        </c:scaling>
        <c:delete val="1"/>
        <c:axPos val="b"/>
        <c:numFmt formatCode="General" sourceLinked="1"/>
        <c:majorTickMark val="none"/>
        <c:minorTickMark val="none"/>
        <c:tickLblPos val="nextTo"/>
        <c:crossAx val="1092932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bg1"/>
                </a:solidFill>
                <a:latin typeface="Abadi" panose="020B0604020104020204" pitchFamily="34" charset="0"/>
                <a:ea typeface="+mn-ea"/>
                <a:cs typeface="+mn-cs"/>
              </a:defRPr>
            </a:pPr>
            <a:r>
              <a:rPr lang="en-IN" sz="900">
                <a:solidFill>
                  <a:schemeClr val="bg1"/>
                </a:solidFill>
                <a:latin typeface="Abadi" panose="020B0604020104020204" pitchFamily="34" charset="0"/>
              </a:rPr>
              <a:t>Return</a:t>
            </a:r>
          </a:p>
        </c:rich>
      </c:tx>
      <c:layout>
        <c:manualLayout>
          <c:xMode val="edge"/>
          <c:yMode val="edge"/>
          <c:x val="0.39923716982185736"/>
          <c:y val="0.53398058252427183"/>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bg1"/>
              </a:solidFill>
              <a:latin typeface="Abadi" panose="020B0604020104020204" pitchFamily="34" charset="0"/>
              <a:ea typeface="+mn-ea"/>
              <a:cs typeface="+mn-cs"/>
            </a:defRPr>
          </a:pPr>
          <a:endParaRPr lang="en-US"/>
        </a:p>
      </c:txPr>
    </c:title>
    <c:autoTitleDeleted val="0"/>
    <c:plotArea>
      <c:layout/>
      <c:doughnutChart>
        <c:varyColors val="1"/>
        <c:ser>
          <c:idx val="0"/>
          <c:order val="0"/>
          <c:spPr>
            <a:ln w="3175">
              <a:solidFill>
                <a:schemeClr val="bg1">
                  <a:lumMod val="85000"/>
                </a:schemeClr>
              </a:solidFill>
            </a:ln>
          </c:spPr>
          <c:explosion val="6"/>
          <c:dPt>
            <c:idx val="0"/>
            <c:bubble3D val="0"/>
            <c:explosion val="0"/>
            <c:spPr>
              <a:noFill/>
              <a:ln w="3175">
                <a:solidFill>
                  <a:schemeClr val="bg1">
                    <a:lumMod val="85000"/>
                  </a:schemeClr>
                </a:solidFill>
              </a:ln>
              <a:effectLst/>
            </c:spPr>
            <c:extLst>
              <c:ext xmlns:c16="http://schemas.microsoft.com/office/drawing/2014/chart" uri="{C3380CC4-5D6E-409C-BE32-E72D297353CC}">
                <c16:uniqueId val="{00000001-B2E8-43D5-B966-429CEFABCBD5}"/>
              </c:ext>
            </c:extLst>
          </c:dPt>
          <c:dPt>
            <c:idx val="1"/>
            <c:bubble3D val="0"/>
            <c:explosion val="2"/>
            <c:spPr>
              <a:solidFill>
                <a:schemeClr val="bg1">
                  <a:lumMod val="95000"/>
                </a:schemeClr>
              </a:solidFill>
              <a:ln w="3175">
                <a:solidFill>
                  <a:schemeClr val="bg1">
                    <a:lumMod val="85000"/>
                  </a:schemeClr>
                </a:solidFill>
              </a:ln>
              <a:effectLst/>
            </c:spPr>
            <c:extLst>
              <c:ext xmlns:c16="http://schemas.microsoft.com/office/drawing/2014/chart" uri="{C3380CC4-5D6E-409C-BE32-E72D297353CC}">
                <c16:uniqueId val="{00000003-B2E8-43D5-B966-429CEFABCBD5}"/>
              </c:ext>
            </c:extLst>
          </c:dPt>
          <c:cat>
            <c:strRef>
              <c:f>Sheet3!$A$58:$A$59</c:f>
              <c:strCache>
                <c:ptCount val="2"/>
                <c:pt idx="0">
                  <c:v>Items Sold</c:v>
                </c:pt>
                <c:pt idx="1">
                  <c:v>Items Return</c:v>
                </c:pt>
              </c:strCache>
            </c:strRef>
          </c:cat>
          <c:val>
            <c:numRef>
              <c:f>Sheet3!$B$58:$B$59</c:f>
              <c:numCache>
                <c:formatCode>General</c:formatCode>
                <c:ptCount val="2"/>
                <c:pt idx="0">
                  <c:v>282</c:v>
                </c:pt>
                <c:pt idx="1">
                  <c:v>122</c:v>
                </c:pt>
              </c:numCache>
            </c:numRef>
          </c:val>
          <c:extLst>
            <c:ext xmlns:c16="http://schemas.microsoft.com/office/drawing/2014/chart" uri="{C3380CC4-5D6E-409C-BE32-E72D297353CC}">
              <c16:uniqueId val="{00000004-B2E8-43D5-B966-429CEFABCBD5}"/>
            </c:ext>
          </c:extLst>
        </c:ser>
        <c:dLbls>
          <c:showLegendKey val="0"/>
          <c:showVal val="0"/>
          <c:showCatName val="0"/>
          <c:showSerName val="0"/>
          <c:showPercent val="0"/>
          <c:showBubbleSize val="0"/>
          <c:showLeaderLines val="1"/>
        </c:dLbls>
        <c:firstSliceAng val="0"/>
        <c:holeSize val="8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bg1"/>
                </a:solidFill>
                <a:latin typeface="Abadi" panose="020B0604020104020204" pitchFamily="34" charset="0"/>
                <a:ea typeface="+mn-ea"/>
                <a:cs typeface="+mn-cs"/>
              </a:defRPr>
            </a:pPr>
            <a:r>
              <a:rPr lang="en-IN" sz="900">
                <a:solidFill>
                  <a:schemeClr val="bg1"/>
                </a:solidFill>
                <a:latin typeface="Abadi" panose="020B0604020104020204" pitchFamily="34" charset="0"/>
              </a:rPr>
              <a:t>Revenue</a:t>
            </a:r>
          </a:p>
        </c:rich>
      </c:tx>
      <c:layout>
        <c:manualLayout>
          <c:xMode val="edge"/>
          <c:yMode val="edge"/>
          <c:x val="0.38104481304591026"/>
          <c:y val="0.51587301587301593"/>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bg1"/>
              </a:solidFill>
              <a:latin typeface="Abadi" panose="020B0604020104020204" pitchFamily="34" charset="0"/>
              <a:ea typeface="+mn-ea"/>
              <a:cs typeface="+mn-cs"/>
            </a:defRPr>
          </a:pPr>
          <a:endParaRPr lang="en-US"/>
        </a:p>
      </c:txPr>
    </c:title>
    <c:autoTitleDeleted val="0"/>
    <c:plotArea>
      <c:layout/>
      <c:doughnutChart>
        <c:varyColors val="1"/>
        <c:ser>
          <c:idx val="0"/>
          <c:order val="0"/>
          <c:spPr>
            <a:ln>
              <a:solidFill>
                <a:schemeClr val="tx1">
                  <a:lumMod val="50000"/>
                  <a:lumOff val="50000"/>
                </a:schemeClr>
              </a:solidFill>
            </a:ln>
          </c:spPr>
          <c:explosion val="5"/>
          <c:dPt>
            <c:idx val="0"/>
            <c:bubble3D val="0"/>
            <c:explosion val="1"/>
            <c:spPr>
              <a:noFill/>
              <a:ln w="9525">
                <a:solidFill>
                  <a:schemeClr val="tx1">
                    <a:lumMod val="50000"/>
                    <a:lumOff val="50000"/>
                  </a:schemeClr>
                </a:solidFill>
              </a:ln>
              <a:effectLst/>
            </c:spPr>
            <c:extLst>
              <c:ext xmlns:c16="http://schemas.microsoft.com/office/drawing/2014/chart" uri="{C3380CC4-5D6E-409C-BE32-E72D297353CC}">
                <c16:uniqueId val="{00000001-9D2B-48FF-97E8-D6197600E449}"/>
              </c:ext>
            </c:extLst>
          </c:dPt>
          <c:dPt>
            <c:idx val="1"/>
            <c:bubble3D val="0"/>
            <c:explosion val="0"/>
            <c:spPr>
              <a:solidFill>
                <a:schemeClr val="bg1">
                  <a:lumMod val="95000"/>
                </a:schemeClr>
              </a:solidFill>
              <a:ln w="9525">
                <a:solidFill>
                  <a:schemeClr val="tx1">
                    <a:lumMod val="50000"/>
                    <a:lumOff val="50000"/>
                  </a:schemeClr>
                </a:solidFill>
              </a:ln>
              <a:effectLst/>
            </c:spPr>
            <c:extLst>
              <c:ext xmlns:c16="http://schemas.microsoft.com/office/drawing/2014/chart" uri="{C3380CC4-5D6E-409C-BE32-E72D297353CC}">
                <c16:uniqueId val="{00000003-9D2B-48FF-97E8-D6197600E449}"/>
              </c:ext>
            </c:extLst>
          </c:dPt>
          <c:cat>
            <c:strRef>
              <c:f>Sheet3!$J$58:$J$59</c:f>
              <c:strCache>
                <c:ptCount val="2"/>
                <c:pt idx="0">
                  <c:v>Revenue</c:v>
                </c:pt>
                <c:pt idx="1">
                  <c:v>Cost</c:v>
                </c:pt>
              </c:strCache>
            </c:strRef>
          </c:cat>
          <c:val>
            <c:numRef>
              <c:f>Sheet3!$K$58:$K$59</c:f>
              <c:numCache>
                <c:formatCode>General</c:formatCode>
                <c:ptCount val="2"/>
                <c:pt idx="0">
                  <c:v>2823</c:v>
                </c:pt>
                <c:pt idx="1">
                  <c:v>2839</c:v>
                </c:pt>
              </c:numCache>
            </c:numRef>
          </c:val>
          <c:extLst>
            <c:ext xmlns:c16="http://schemas.microsoft.com/office/drawing/2014/chart" uri="{C3380CC4-5D6E-409C-BE32-E72D297353CC}">
              <c16:uniqueId val="{00000004-9D2B-48FF-97E8-D6197600E449}"/>
            </c:ext>
          </c:extLst>
        </c:ser>
        <c:dLbls>
          <c:showLegendKey val="0"/>
          <c:showVal val="0"/>
          <c:showCatName val="0"/>
          <c:showSerName val="0"/>
          <c:showPercent val="0"/>
          <c:showBubbleSize val="0"/>
          <c:showLeaderLines val="1"/>
        </c:dLbls>
        <c:firstSliceAng val="0"/>
        <c:holeSize val="8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Data.xlsx]Sheet3!PivotTable1</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Sheet3!$B$66</c:f>
              <c:strCache>
                <c:ptCount val="1"/>
                <c:pt idx="0">
                  <c:v>Total</c:v>
                </c:pt>
              </c:strCache>
            </c:strRef>
          </c:tx>
          <c:spPr>
            <a:solidFill>
              <a:schemeClr val="accent1"/>
            </a:solidFill>
            <a:ln>
              <a:noFill/>
            </a:ln>
            <a:effectLst/>
          </c:spPr>
          <c:cat>
            <c:strRef>
              <c:f>Sheet3!$A$67:$A$93</c:f>
              <c:strCache>
                <c:ptCount val="26"/>
                <c:pt idx="0">
                  <c:v>airplane</c:v>
                </c:pt>
                <c:pt idx="1">
                  <c:v>Baby Elephant</c:v>
                </c:pt>
                <c:pt idx="2">
                  <c:v>Belts</c:v>
                </c:pt>
                <c:pt idx="3">
                  <c:v>bicycle</c:v>
                </c:pt>
                <c:pt idx="4">
                  <c:v>Blade</c:v>
                </c:pt>
                <c:pt idx="5">
                  <c:v>Camel Run</c:v>
                </c:pt>
                <c:pt idx="6">
                  <c:v>Car</c:v>
                </c:pt>
                <c:pt idx="7">
                  <c:v>Dracula</c:v>
                </c:pt>
                <c:pt idx="8">
                  <c:v>Ear Ring</c:v>
                </c:pt>
                <c:pt idx="9">
                  <c:v>elephant</c:v>
                </c:pt>
                <c:pt idx="10">
                  <c:v>Flower Sound</c:v>
                </c:pt>
                <c:pt idx="11">
                  <c:v>Fun ride</c:v>
                </c:pt>
                <c:pt idx="12">
                  <c:v>Horse</c:v>
                </c:pt>
                <c:pt idx="13">
                  <c:v>Joker Dancing</c:v>
                </c:pt>
                <c:pt idx="14">
                  <c:v>kite</c:v>
                </c:pt>
                <c:pt idx="15">
                  <c:v>Lappy</c:v>
                </c:pt>
                <c:pt idx="16">
                  <c:v>Lion Drum</c:v>
                </c:pt>
                <c:pt idx="17">
                  <c:v>Mouse</c:v>
                </c:pt>
                <c:pt idx="18">
                  <c:v>Necklace</c:v>
                </c:pt>
                <c:pt idx="19">
                  <c:v>Piano</c:v>
                </c:pt>
                <c:pt idx="20">
                  <c:v>Rabbit dancing</c:v>
                </c:pt>
                <c:pt idx="21">
                  <c:v>Racing Car</c:v>
                </c:pt>
                <c:pt idx="22">
                  <c:v>T shirt</c:v>
                </c:pt>
                <c:pt idx="23">
                  <c:v>train</c:v>
                </c:pt>
                <c:pt idx="24">
                  <c:v>Trouser</c:v>
                </c:pt>
                <c:pt idx="25">
                  <c:v>Whistle</c:v>
                </c:pt>
              </c:strCache>
            </c:strRef>
          </c:cat>
          <c:val>
            <c:numRef>
              <c:f>Sheet3!$B$67:$B$93</c:f>
              <c:numCache>
                <c:formatCode>General</c:formatCode>
                <c:ptCount val="26"/>
                <c:pt idx="0">
                  <c:v>4</c:v>
                </c:pt>
                <c:pt idx="1">
                  <c:v>7</c:v>
                </c:pt>
                <c:pt idx="2">
                  <c:v>4</c:v>
                </c:pt>
                <c:pt idx="3">
                  <c:v>22</c:v>
                </c:pt>
                <c:pt idx="4">
                  <c:v>3</c:v>
                </c:pt>
                <c:pt idx="5">
                  <c:v>12</c:v>
                </c:pt>
                <c:pt idx="6">
                  <c:v>24</c:v>
                </c:pt>
                <c:pt idx="7">
                  <c:v>2</c:v>
                </c:pt>
                <c:pt idx="8">
                  <c:v>17</c:v>
                </c:pt>
                <c:pt idx="9">
                  <c:v>8</c:v>
                </c:pt>
                <c:pt idx="10">
                  <c:v>10</c:v>
                </c:pt>
                <c:pt idx="11">
                  <c:v>10</c:v>
                </c:pt>
                <c:pt idx="12">
                  <c:v>14</c:v>
                </c:pt>
                <c:pt idx="13">
                  <c:v>2</c:v>
                </c:pt>
                <c:pt idx="14">
                  <c:v>8</c:v>
                </c:pt>
                <c:pt idx="15">
                  <c:v>18</c:v>
                </c:pt>
                <c:pt idx="16">
                  <c:v>18</c:v>
                </c:pt>
                <c:pt idx="17">
                  <c:v>32</c:v>
                </c:pt>
                <c:pt idx="18">
                  <c:v>24</c:v>
                </c:pt>
                <c:pt idx="19">
                  <c:v>8</c:v>
                </c:pt>
                <c:pt idx="20">
                  <c:v>18</c:v>
                </c:pt>
                <c:pt idx="21">
                  <c:v>0</c:v>
                </c:pt>
                <c:pt idx="22">
                  <c:v>8</c:v>
                </c:pt>
                <c:pt idx="23">
                  <c:v>2</c:v>
                </c:pt>
                <c:pt idx="24">
                  <c:v>1</c:v>
                </c:pt>
                <c:pt idx="25">
                  <c:v>6</c:v>
                </c:pt>
              </c:numCache>
            </c:numRef>
          </c:val>
          <c:extLst>
            <c:ext xmlns:c16="http://schemas.microsoft.com/office/drawing/2014/chart" uri="{C3380CC4-5D6E-409C-BE32-E72D297353CC}">
              <c16:uniqueId val="{00000000-0E50-4842-B16C-799CBEED3091}"/>
            </c:ext>
          </c:extLst>
        </c:ser>
        <c:dLbls>
          <c:showLegendKey val="0"/>
          <c:showVal val="0"/>
          <c:showCatName val="0"/>
          <c:showSerName val="0"/>
          <c:showPercent val="0"/>
          <c:showBubbleSize val="0"/>
        </c:dLbls>
        <c:axId val="1417389984"/>
        <c:axId val="1425026448"/>
      </c:areaChart>
      <c:catAx>
        <c:axId val="1417389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800" b="0" i="0" u="none" strike="noStrike" kern="1200" baseline="0">
                <a:solidFill>
                  <a:schemeClr val="bg1"/>
                </a:solidFill>
                <a:latin typeface="Abadi" panose="020B0604020104020204" pitchFamily="34" charset="0"/>
                <a:ea typeface="+mn-ea"/>
                <a:cs typeface="+mn-cs"/>
              </a:defRPr>
            </a:pPr>
            <a:endParaRPr lang="en-US"/>
          </a:p>
        </c:txPr>
        <c:crossAx val="1425026448"/>
        <c:crosses val="autoZero"/>
        <c:auto val="1"/>
        <c:lblAlgn val="ctr"/>
        <c:lblOffset val="100"/>
        <c:noMultiLvlLbl val="0"/>
      </c:catAx>
      <c:valAx>
        <c:axId val="1425026448"/>
        <c:scaling>
          <c:orientation val="minMax"/>
        </c:scaling>
        <c:delete val="1"/>
        <c:axPos val="l"/>
        <c:numFmt formatCode="General" sourceLinked="1"/>
        <c:majorTickMark val="out"/>
        <c:minorTickMark val="none"/>
        <c:tickLblPos val="nextTo"/>
        <c:crossAx val="14173899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3.jpeg"/><Relationship Id="rId4" Type="http://schemas.openxmlformats.org/officeDocument/2006/relationships/chart" Target="../charts/chart4.xml"/><Relationship Id="rId9" Type="http://schemas.openxmlformats.org/officeDocument/2006/relationships/chart" Target="../charts/chart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152400</xdr:rowOff>
    </xdr:from>
    <xdr:to>
      <xdr:col>28</xdr:col>
      <xdr:colOff>320040</xdr:colOff>
      <xdr:row>35</xdr:row>
      <xdr:rowOff>175260</xdr:rowOff>
    </xdr:to>
    <xdr:sp macro="" textlink="">
      <xdr:nvSpPr>
        <xdr:cNvPr id="3" name="Rectangle 2">
          <a:extLst>
            <a:ext uri="{FF2B5EF4-FFF2-40B4-BE49-F238E27FC236}">
              <a16:creationId xmlns:a16="http://schemas.microsoft.com/office/drawing/2014/main" id="{00000000-0008-0000-0100-000003000000}"/>
            </a:ext>
          </a:extLst>
        </xdr:cNvPr>
        <xdr:cNvSpPr/>
      </xdr:nvSpPr>
      <xdr:spPr>
        <a:xfrm>
          <a:off x="0" y="701040"/>
          <a:ext cx="17388840" cy="5875020"/>
        </a:xfrm>
        <a:prstGeom prst="rect">
          <a:avLst/>
        </a:prstGeom>
        <a:gradFill>
          <a:gsLst>
            <a:gs pos="52000">
              <a:srgbClr val="798497"/>
            </a:gs>
            <a:gs pos="0">
              <a:schemeClr val="tx1">
                <a:lumMod val="75000"/>
                <a:lumOff val="2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312420</xdr:colOff>
      <xdr:row>7</xdr:row>
      <xdr:rowOff>144781</xdr:rowOff>
    </xdr:from>
    <xdr:to>
      <xdr:col>22</xdr:col>
      <xdr:colOff>259080</xdr:colOff>
      <xdr:row>35</xdr:row>
      <xdr:rowOff>7621</xdr:rowOff>
    </xdr:to>
    <xdr:sp macro="" textlink="">
      <xdr:nvSpPr>
        <xdr:cNvPr id="2" name="Freeform: Shape 1">
          <a:extLst>
            <a:ext uri="{FF2B5EF4-FFF2-40B4-BE49-F238E27FC236}">
              <a16:creationId xmlns:a16="http://schemas.microsoft.com/office/drawing/2014/main" id="{00000000-0008-0000-0100-000002000000}"/>
            </a:ext>
          </a:extLst>
        </xdr:cNvPr>
        <xdr:cNvSpPr/>
      </xdr:nvSpPr>
      <xdr:spPr>
        <a:xfrm>
          <a:off x="922020" y="1424941"/>
          <a:ext cx="12748260" cy="4983480"/>
        </a:xfrm>
        <a:custGeom>
          <a:avLst/>
          <a:gdLst>
            <a:gd name="connsiteX0" fmla="*/ 8170441 w 11926799"/>
            <a:gd name="connsiteY0" fmla="*/ 0 h 6001967"/>
            <a:gd name="connsiteX1" fmla="*/ 11926799 w 11926799"/>
            <a:gd name="connsiteY1" fmla="*/ 0 h 6001967"/>
            <a:gd name="connsiteX2" fmla="*/ 11926799 w 11926799"/>
            <a:gd name="connsiteY2" fmla="*/ 2928027 h 6001967"/>
            <a:gd name="connsiteX3" fmla="*/ 8170441 w 11926799"/>
            <a:gd name="connsiteY3" fmla="*/ 2928027 h 6001967"/>
            <a:gd name="connsiteX4" fmla="*/ 3861244 w 11926799"/>
            <a:gd name="connsiteY4" fmla="*/ 0 h 6001967"/>
            <a:gd name="connsiteX5" fmla="*/ 8062441 w 11926799"/>
            <a:gd name="connsiteY5" fmla="*/ 0 h 6001967"/>
            <a:gd name="connsiteX6" fmla="*/ 8062441 w 11926799"/>
            <a:gd name="connsiteY6" fmla="*/ 2928027 h 6001967"/>
            <a:gd name="connsiteX7" fmla="*/ 3861244 w 11926799"/>
            <a:gd name="connsiteY7" fmla="*/ 2928027 h 6001967"/>
            <a:gd name="connsiteX8" fmla="*/ 0 w 11926799"/>
            <a:gd name="connsiteY8" fmla="*/ 0 h 6001967"/>
            <a:gd name="connsiteX9" fmla="*/ 3753244 w 11926799"/>
            <a:gd name="connsiteY9" fmla="*/ 0 h 6001967"/>
            <a:gd name="connsiteX10" fmla="*/ 3753244 w 11926799"/>
            <a:gd name="connsiteY10" fmla="*/ 2928027 h 6001967"/>
            <a:gd name="connsiteX11" fmla="*/ 12358 w 11926799"/>
            <a:gd name="connsiteY11" fmla="*/ 2928027 h 6001967"/>
            <a:gd name="connsiteX12" fmla="*/ 12358 w 11926799"/>
            <a:gd name="connsiteY12" fmla="*/ 3054984 h 6001967"/>
            <a:gd name="connsiteX13" fmla="*/ 3753244 w 11926799"/>
            <a:gd name="connsiteY13" fmla="*/ 3054984 h 6001967"/>
            <a:gd name="connsiteX14" fmla="*/ 3753244 w 11926799"/>
            <a:gd name="connsiteY14" fmla="*/ 5940000 h 6001967"/>
            <a:gd name="connsiteX15" fmla="*/ 3861244 w 11926799"/>
            <a:gd name="connsiteY15" fmla="*/ 5940000 h 6001967"/>
            <a:gd name="connsiteX16" fmla="*/ 3861244 w 11926799"/>
            <a:gd name="connsiteY16" fmla="*/ 3054984 h 6001967"/>
            <a:gd name="connsiteX17" fmla="*/ 8062441 w 11926799"/>
            <a:gd name="connsiteY17" fmla="*/ 3054984 h 6001967"/>
            <a:gd name="connsiteX18" fmla="*/ 8062441 w 11926799"/>
            <a:gd name="connsiteY18" fmla="*/ 5939999 h 6001967"/>
            <a:gd name="connsiteX19" fmla="*/ 8170441 w 11926799"/>
            <a:gd name="connsiteY19" fmla="*/ 5939999 h 6001967"/>
            <a:gd name="connsiteX20" fmla="*/ 8170441 w 11926799"/>
            <a:gd name="connsiteY20" fmla="*/ 3054984 h 6001967"/>
            <a:gd name="connsiteX21" fmla="*/ 11926799 w 11926799"/>
            <a:gd name="connsiteY21" fmla="*/ 3054984 h 6001967"/>
            <a:gd name="connsiteX22" fmla="*/ 11926799 w 11926799"/>
            <a:gd name="connsiteY22" fmla="*/ 6001967 h 6001967"/>
            <a:gd name="connsiteX23" fmla="*/ 0 w 11926799"/>
            <a:gd name="connsiteY23" fmla="*/ 6001967 h 600196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Lst>
          <a:rect l="l" t="t" r="r" b="b"/>
          <a:pathLst>
            <a:path w="11926799" h="6001967">
              <a:moveTo>
                <a:pt x="8170441" y="0"/>
              </a:moveTo>
              <a:lnTo>
                <a:pt x="11926799" y="0"/>
              </a:lnTo>
              <a:lnTo>
                <a:pt x="11926799" y="2928027"/>
              </a:lnTo>
              <a:lnTo>
                <a:pt x="8170441" y="2928027"/>
              </a:lnTo>
              <a:close/>
              <a:moveTo>
                <a:pt x="3861244" y="0"/>
              </a:moveTo>
              <a:lnTo>
                <a:pt x="8062441" y="0"/>
              </a:lnTo>
              <a:lnTo>
                <a:pt x="8062441" y="2928027"/>
              </a:lnTo>
              <a:lnTo>
                <a:pt x="3861244" y="2928027"/>
              </a:lnTo>
              <a:close/>
              <a:moveTo>
                <a:pt x="0" y="0"/>
              </a:moveTo>
              <a:lnTo>
                <a:pt x="3753244" y="0"/>
              </a:lnTo>
              <a:lnTo>
                <a:pt x="3753244" y="2928027"/>
              </a:lnTo>
              <a:lnTo>
                <a:pt x="12358" y="2928027"/>
              </a:lnTo>
              <a:lnTo>
                <a:pt x="12358" y="3054984"/>
              </a:lnTo>
              <a:lnTo>
                <a:pt x="3753244" y="3054984"/>
              </a:lnTo>
              <a:lnTo>
                <a:pt x="3753244" y="5940000"/>
              </a:lnTo>
              <a:lnTo>
                <a:pt x="3861244" y="5940000"/>
              </a:lnTo>
              <a:lnTo>
                <a:pt x="3861244" y="3054984"/>
              </a:lnTo>
              <a:lnTo>
                <a:pt x="8062441" y="3054984"/>
              </a:lnTo>
              <a:lnTo>
                <a:pt x="8062441" y="5939999"/>
              </a:lnTo>
              <a:lnTo>
                <a:pt x="8170441" y="5939999"/>
              </a:lnTo>
              <a:lnTo>
                <a:pt x="8170441" y="3054984"/>
              </a:lnTo>
              <a:lnTo>
                <a:pt x="11926799" y="3054984"/>
              </a:lnTo>
              <a:lnTo>
                <a:pt x="11926799" y="6001967"/>
              </a:lnTo>
              <a:lnTo>
                <a:pt x="0" y="6001967"/>
              </a:lnTo>
              <a:close/>
            </a:path>
          </a:pathLst>
        </a:custGeom>
        <a:solidFill>
          <a:schemeClr val="tx1">
            <a:alpha val="78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xdr:col>
      <xdr:colOff>373380</xdr:colOff>
      <xdr:row>22</xdr:row>
      <xdr:rowOff>53340</xdr:rowOff>
    </xdr:from>
    <xdr:to>
      <xdr:col>7</xdr:col>
      <xdr:colOff>495300</xdr:colOff>
      <xdr:row>34</xdr:row>
      <xdr:rowOff>7620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472440</xdr:colOff>
      <xdr:row>8</xdr:row>
      <xdr:rowOff>137160</xdr:rowOff>
    </xdr:from>
    <xdr:to>
      <xdr:col>7</xdr:col>
      <xdr:colOff>541020</xdr:colOff>
      <xdr:row>20</xdr:row>
      <xdr:rowOff>144780</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228600</xdr:colOff>
      <xdr:row>7</xdr:row>
      <xdr:rowOff>167640</xdr:rowOff>
    </xdr:from>
    <xdr:to>
      <xdr:col>22</xdr:col>
      <xdr:colOff>175260</xdr:colOff>
      <xdr:row>18</xdr:row>
      <xdr:rowOff>144780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91440</xdr:colOff>
      <xdr:row>8</xdr:row>
      <xdr:rowOff>0</xdr:rowOff>
    </xdr:from>
    <xdr:to>
      <xdr:col>19</xdr:col>
      <xdr:colOff>335280</xdr:colOff>
      <xdr:row>19</xdr:row>
      <xdr:rowOff>0</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373380</xdr:colOff>
      <xdr:row>8</xdr:row>
      <xdr:rowOff>15240</xdr:rowOff>
    </xdr:from>
    <xdr:to>
      <xdr:col>12</xdr:col>
      <xdr:colOff>76200</xdr:colOff>
      <xdr:row>15</xdr:row>
      <xdr:rowOff>68580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7620</xdr:colOff>
      <xdr:row>8</xdr:row>
      <xdr:rowOff>0</xdr:rowOff>
    </xdr:from>
    <xdr:to>
      <xdr:col>15</xdr:col>
      <xdr:colOff>236220</xdr:colOff>
      <xdr:row>15</xdr:row>
      <xdr:rowOff>99060</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601980</xdr:colOff>
      <xdr:row>22</xdr:row>
      <xdr:rowOff>7620</xdr:rowOff>
    </xdr:from>
    <xdr:to>
      <xdr:col>19</xdr:col>
      <xdr:colOff>30480</xdr:colOff>
      <xdr:row>31</xdr:row>
      <xdr:rowOff>0</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137160</xdr:colOff>
      <xdr:row>22</xdr:row>
      <xdr:rowOff>7620</xdr:rowOff>
    </xdr:from>
    <xdr:to>
      <xdr:col>22</xdr:col>
      <xdr:colOff>167640</xdr:colOff>
      <xdr:row>30</xdr:row>
      <xdr:rowOff>144780</xdr:rowOff>
    </xdr:to>
    <xdr:graphicFrame macro="">
      <xdr:nvGraphicFramePr>
        <xdr:cNvPr id="11" name="Chart 10">
          <a:extLst>
            <a:ext uri="{FF2B5EF4-FFF2-40B4-BE49-F238E27FC236}">
              <a16:creationId xmlns:a16="http://schemas.microsoft.com/office/drawing/2014/main"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480060</xdr:colOff>
      <xdr:row>4</xdr:row>
      <xdr:rowOff>15240</xdr:rowOff>
    </xdr:from>
    <xdr:to>
      <xdr:col>15</xdr:col>
      <xdr:colOff>358140</xdr:colOff>
      <xdr:row>7</xdr:row>
      <xdr:rowOff>99060</xdr:rowOff>
    </xdr:to>
    <mc:AlternateContent xmlns:mc="http://schemas.openxmlformats.org/markup-compatibility/2006">
      <mc:Choice xmlns:a14="http://schemas.microsoft.com/office/drawing/2010/main" Requires="a14">
        <xdr:graphicFrame macro="">
          <xdr:nvGraphicFramePr>
            <xdr:cNvPr id="12" name="Months (Date) 1">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dr:sp macro="" textlink="">
          <xdr:nvSpPr>
            <xdr:cNvPr id="0" name=""/>
            <xdr:cNvSpPr>
              <a:spLocks noTextEdit="1"/>
            </xdr:cNvSpPr>
          </xdr:nvSpPr>
          <xdr:spPr>
            <a:xfrm>
              <a:off x="5966460" y="760307"/>
              <a:ext cx="3535680" cy="642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213360</xdr:colOff>
      <xdr:row>4</xdr:row>
      <xdr:rowOff>45720</xdr:rowOff>
    </xdr:from>
    <xdr:to>
      <xdr:col>9</xdr:col>
      <xdr:colOff>419100</xdr:colOff>
      <xdr:row>7</xdr:row>
      <xdr:rowOff>76200</xdr:rowOff>
    </xdr:to>
    <mc:AlternateContent xmlns:mc="http://schemas.openxmlformats.org/markup-compatibility/2006">
      <mc:Choice xmlns:a14="http://schemas.microsoft.com/office/drawing/2010/main" Requires="a14">
        <xdr:graphicFrame macro="">
          <xdr:nvGraphicFramePr>
            <xdr:cNvPr id="13" name="Years (Date) 1">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microsoft.com/office/drawing/2010/slicer">
              <sle:slicer xmlns:sle="http://schemas.microsoft.com/office/drawing/2010/slicer" name="Years (Date) 1"/>
            </a:graphicData>
          </a:graphic>
        </xdr:graphicFrame>
      </mc:Choice>
      <mc:Fallback>
        <xdr:sp macro="" textlink="">
          <xdr:nvSpPr>
            <xdr:cNvPr id="0" name=""/>
            <xdr:cNvSpPr>
              <a:spLocks noTextEdit="1"/>
            </xdr:cNvSpPr>
          </xdr:nvSpPr>
          <xdr:spPr>
            <a:xfrm>
              <a:off x="2651760" y="790787"/>
              <a:ext cx="3253740" cy="589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289560</xdr:colOff>
      <xdr:row>13</xdr:row>
      <xdr:rowOff>144780</xdr:rowOff>
    </xdr:from>
    <xdr:to>
      <xdr:col>15</xdr:col>
      <xdr:colOff>426720</xdr:colOff>
      <xdr:row>19</xdr:row>
      <xdr:rowOff>137160</xdr:rowOff>
    </xdr:to>
    <xdr:graphicFrame macro="">
      <xdr:nvGraphicFramePr>
        <xdr:cNvPr id="14" name="Chart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182880</xdr:colOff>
          <xdr:row>21</xdr:row>
          <xdr:rowOff>121921</xdr:rowOff>
        </xdr:from>
        <xdr:to>
          <xdr:col>15</xdr:col>
          <xdr:colOff>388620</xdr:colOff>
          <xdr:row>34</xdr:row>
          <xdr:rowOff>144781</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solidFill>
              <a:srgbClr val="000000" mc:Ignorable="a14" a14:legacySpreadsheetColorIndex="8">
                <a:alpha val="50999"/>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0</xdr:row>
      <xdr:rowOff>0</xdr:rowOff>
    </xdr:from>
    <xdr:to>
      <xdr:col>28</xdr:col>
      <xdr:colOff>316786</xdr:colOff>
      <xdr:row>3</xdr:row>
      <xdr:rowOff>137160</xdr:rowOff>
    </xdr:to>
    <xdr:sp macro="" textlink="">
      <xdr:nvSpPr>
        <xdr:cNvPr id="15" name="Rectangle 14">
          <a:extLst>
            <a:ext uri="{FF2B5EF4-FFF2-40B4-BE49-F238E27FC236}">
              <a16:creationId xmlns:a16="http://schemas.microsoft.com/office/drawing/2014/main" id="{500EAA8F-E015-CAA9-6238-1937337A3694}"/>
            </a:ext>
          </a:extLst>
        </xdr:cNvPr>
        <xdr:cNvSpPr/>
      </xdr:nvSpPr>
      <xdr:spPr>
        <a:xfrm>
          <a:off x="0" y="0"/>
          <a:ext cx="17337640" cy="676553"/>
        </a:xfrm>
        <a:prstGeom prst="rect">
          <a:avLst/>
        </a:prstGeom>
      </xdr:spPr>
      <xdr:style>
        <a:lnRef idx="2">
          <a:schemeClr val="accent1">
            <a:shade val="15000"/>
          </a:schemeClr>
        </a:lnRef>
        <a:fillRef idx="1003">
          <a:schemeClr val="dk1"/>
        </a:fillRef>
        <a:effectRef idx="0">
          <a:schemeClr val="accent1"/>
        </a:effectRef>
        <a:fontRef idx="minor">
          <a:schemeClr val="lt1"/>
        </a:fontRef>
      </xdr:style>
      <xdr:txBody>
        <a:bodyPr vertOverflow="clip" horzOverflow="clip" rtlCol="0" anchor="t"/>
        <a:lstStyle/>
        <a:p>
          <a:pPr algn="ctr"/>
          <a:r>
            <a:rPr lang="en-IN" sz="2000">
              <a:solidFill>
                <a:schemeClr val="bg1"/>
              </a:solidFill>
            </a:rPr>
            <a:t>Toy</a:t>
          </a:r>
          <a:r>
            <a:rPr lang="en-IN" sz="2000" baseline="0">
              <a:solidFill>
                <a:schemeClr val="bg1"/>
              </a:solidFill>
            </a:rPr>
            <a:t> Sales Dashboard</a:t>
          </a:r>
          <a:endParaRPr lang="en-IN" sz="2000">
            <a:solidFill>
              <a:schemeClr val="bg1"/>
            </a:solidFill>
          </a:endParaRPr>
        </a:p>
      </xdr:txBody>
    </xdr:sp>
    <xdr:clientData/>
  </xdr:twoCellAnchor>
  <xdr:twoCellAnchor editAs="oneCell">
    <xdr:from>
      <xdr:col>10</xdr:col>
      <xdr:colOff>285327</xdr:colOff>
      <xdr:row>0</xdr:row>
      <xdr:rowOff>8467</xdr:rowOff>
    </xdr:from>
    <xdr:to>
      <xdr:col>12</xdr:col>
      <xdr:colOff>140547</xdr:colOff>
      <xdr:row>3</xdr:row>
      <xdr:rowOff>77047</xdr:rowOff>
    </xdr:to>
    <xdr:pic>
      <xdr:nvPicPr>
        <xdr:cNvPr id="17" name="Picture 16">
          <a:extLst>
            <a:ext uri="{FF2B5EF4-FFF2-40B4-BE49-F238E27FC236}">
              <a16:creationId xmlns:a16="http://schemas.microsoft.com/office/drawing/2014/main" id="{6A899EF7-B439-75F7-FF48-63724A204DD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381327" y="8467"/>
          <a:ext cx="1074420" cy="6273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si Gambhir (Annalect)" refreshedDate="45379.819486574073" createdVersion="8" refreshedVersion="8" minRefreshableVersion="3" recordCount="74" xr:uid="{CA9FE83E-C545-4770-9213-25B56E7704C9}">
  <cacheSource type="worksheet">
    <worksheetSource name="Table1"/>
  </cacheSource>
  <cacheFields count="16">
    <cacheField name="Category" numFmtId="0">
      <sharedItems/>
    </cacheField>
    <cacheField name="Manufacturer" numFmtId="0">
      <sharedItems count="11">
        <s v="Kids Zone"/>
        <s v="Yo Monkey"/>
        <s v="Fun Time"/>
        <s v="WeKid"/>
        <s v="ShopKid"/>
        <s v="Child Fun"/>
        <s v="Infants Play"/>
        <s v="Kids Home"/>
        <s v="Home Sweet"/>
        <s v="First Cry"/>
        <s v="Kid Zone"/>
      </sharedItems>
    </cacheField>
    <cacheField name="Age Group" numFmtId="0">
      <sharedItems count="5">
        <s v="1-2 Yrs"/>
        <s v="2-3 Yrs"/>
        <s v="3-5 Yrs"/>
        <s v="0-6 Months"/>
        <s v="6-1 Yrs"/>
      </sharedItems>
    </cacheField>
    <cacheField name="Zone" numFmtId="0">
      <sharedItems count="4">
        <s v="North"/>
        <s v="South"/>
        <s v="East"/>
        <s v="West"/>
      </sharedItems>
    </cacheField>
    <cacheField name="Item Name" numFmtId="0">
      <sharedItems count="26">
        <s v="Baby Elephant"/>
        <s v="Joker Dancing"/>
        <s v="Piano"/>
        <s v="Lappy"/>
        <s v="Whistle"/>
        <s v="Flower Sound"/>
        <s v="Dracula"/>
        <s v="Racing Car"/>
        <s v="T shirt"/>
        <s v="Trouser"/>
        <s v="Car"/>
        <s v="train"/>
        <s v="bicycle"/>
        <s v="kite"/>
        <s v="airplane"/>
        <s v="Fun ride"/>
        <s v="elephant"/>
        <s v="Horse"/>
        <s v="Rabbit dancing"/>
        <s v="Mouse"/>
        <s v="Lion Drum"/>
        <s v="Camel Run"/>
        <s v="Blade"/>
        <s v="Ear Ring"/>
        <s v="Necklace"/>
        <s v="Belts"/>
      </sharedItems>
    </cacheField>
    <cacheField name="Date" numFmtId="14">
      <sharedItems containsSemiMixedTypes="0" containsNonDate="0" containsDate="1" containsString="0" minDate="2018-03-05T00:00:00" maxDate="2022-11-23T00:00:00" count="18">
        <d v="2019-01-01T00:00:00"/>
        <d v="2019-01-02T00:00:00"/>
        <d v="2019-01-03T00:00:00"/>
        <d v="2019-01-04T00:00:00"/>
        <d v="2019-01-05T00:00:00"/>
        <d v="2022-02-22T00:00:00"/>
        <d v="2022-02-25T00:00:00"/>
        <d v="2019-01-26T00:00:00"/>
        <d v="2018-03-05T00:00:00"/>
        <d v="2019-04-07T00:00:00"/>
        <d v="2019-05-02T00:00:00"/>
        <d v="2018-06-05T00:00:00"/>
        <d v="2022-07-25T00:00:00"/>
        <d v="2022-08-22T00:00:00"/>
        <d v="2018-09-05T00:00:00"/>
        <d v="2019-10-07T00:00:00"/>
        <d v="2022-11-22T00:00:00"/>
        <d v="2019-12-02T00:00:00"/>
      </sharedItems>
      <fieldGroup par="15"/>
    </cacheField>
    <cacheField name="Quantity Sold" numFmtId="0">
      <sharedItems containsSemiMixedTypes="0" containsString="0" containsNumber="1" containsInteger="1" minValue="0" maxValue="8"/>
    </cacheField>
    <cacheField name="Quantity Target" numFmtId="0">
      <sharedItems containsSemiMixedTypes="0" containsString="0" containsNumber="1" containsInteger="1" minValue="1" maxValue="21"/>
    </cacheField>
    <cacheField name="CP" numFmtId="0">
      <sharedItems containsSemiMixedTypes="0" containsString="0" containsNumber="1" containsInteger="1" minValue="8" maxValue="81"/>
    </cacheField>
    <cacheField name="SP" numFmtId="0">
      <sharedItems containsSemiMixedTypes="0" containsString="0" containsNumber="1" containsInteger="1" minValue="9" maxValue="92"/>
    </cacheField>
    <cacheField name="Return" numFmtId="0">
      <sharedItems containsSemiMixedTypes="0" containsString="0" containsNumber="1" containsInteger="1" minValue="0" maxValue="5"/>
    </cacheField>
    <cacheField name="Defective" numFmtId="0">
      <sharedItems containsSemiMixedTypes="0" containsString="0" containsNumber="1" containsInteger="1" minValue="0" maxValue="3"/>
    </cacheField>
    <cacheField name="Dislike" numFmtId="0">
      <sharedItems containsSemiMixedTypes="0" containsString="0" containsNumber="1" containsInteger="1" minValue="0" maxValue="3"/>
    </cacheField>
    <cacheField name="Months (Date)" numFmtId="0" databaseField="0">
      <fieldGroup base="5">
        <rangePr groupBy="months" startDate="2018-03-05T00:00:00" endDate="2022-11-23T00:00:00"/>
        <groupItems count="14">
          <s v="&lt;05-03-2018"/>
          <s v="Jan"/>
          <s v="Feb"/>
          <s v="Mar"/>
          <s v="Apr"/>
          <s v="May"/>
          <s v="Jun"/>
          <s v="Jul"/>
          <s v="Aug"/>
          <s v="Sep"/>
          <s v="Oct"/>
          <s v="Nov"/>
          <s v="Dec"/>
          <s v="&gt;23-11-2022"/>
        </groupItems>
      </fieldGroup>
    </cacheField>
    <cacheField name="Quarters (Date)" numFmtId="0" databaseField="0">
      <fieldGroup base="5">
        <rangePr groupBy="quarters" startDate="2018-03-05T00:00:00" endDate="2022-11-23T00:00:00"/>
        <groupItems count="6">
          <s v="&lt;05-03-2018"/>
          <s v="Qtr1"/>
          <s v="Qtr2"/>
          <s v="Qtr3"/>
          <s v="Qtr4"/>
          <s v="&gt;23-11-2022"/>
        </groupItems>
      </fieldGroup>
    </cacheField>
    <cacheField name="Years (Date)" numFmtId="0" databaseField="0">
      <fieldGroup base="5">
        <rangePr groupBy="years" startDate="2018-03-05T00:00:00" endDate="2022-11-23T00:00:00"/>
        <groupItems count="7">
          <s v="&lt;05-03-2018"/>
          <s v="2018"/>
          <s v="2019"/>
          <s v="2020"/>
          <s v="2021"/>
          <s v="2022"/>
          <s v="&gt;23-11-2022"/>
        </groupItems>
      </fieldGroup>
    </cacheField>
  </cacheFields>
  <extLst>
    <ext xmlns:x14="http://schemas.microsoft.com/office/spreadsheetml/2009/9/main" uri="{725AE2AE-9491-48be-B2B4-4EB974FC3084}">
      <x14:pivotCacheDefinition pivotCacheId="797441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s v="Toys"/>
    <x v="0"/>
    <x v="0"/>
    <x v="0"/>
    <x v="0"/>
    <x v="0"/>
    <n v="1"/>
    <n v="2"/>
    <n v="81"/>
    <n v="10"/>
    <n v="0"/>
    <n v="0"/>
    <n v="0"/>
  </r>
  <r>
    <s v="Toys"/>
    <x v="1"/>
    <x v="1"/>
    <x v="0"/>
    <x v="1"/>
    <x v="0"/>
    <n v="1"/>
    <n v="5"/>
    <n v="56"/>
    <n v="75"/>
    <n v="1"/>
    <n v="1"/>
    <n v="0"/>
  </r>
  <r>
    <s v="Toys"/>
    <x v="2"/>
    <x v="2"/>
    <x v="1"/>
    <x v="2"/>
    <x v="0"/>
    <n v="4"/>
    <n v="16"/>
    <n v="11"/>
    <n v="21"/>
    <n v="3"/>
    <n v="0"/>
    <n v="3"/>
  </r>
  <r>
    <s v="Toys"/>
    <x v="3"/>
    <x v="3"/>
    <x v="2"/>
    <x v="3"/>
    <x v="0"/>
    <n v="6"/>
    <n v="5"/>
    <n v="63"/>
    <n v="38"/>
    <n v="0"/>
    <n v="0"/>
    <n v="0"/>
  </r>
  <r>
    <s v="Toys"/>
    <x v="4"/>
    <x v="4"/>
    <x v="3"/>
    <x v="4"/>
    <x v="0"/>
    <n v="3"/>
    <n v="21"/>
    <n v="47"/>
    <n v="20"/>
    <n v="1"/>
    <n v="1"/>
    <n v="0"/>
  </r>
  <r>
    <s v="Toys"/>
    <x v="5"/>
    <x v="0"/>
    <x v="3"/>
    <x v="5"/>
    <x v="0"/>
    <n v="5"/>
    <n v="2"/>
    <n v="72"/>
    <n v="82"/>
    <n v="2"/>
    <n v="1"/>
    <n v="1"/>
  </r>
  <r>
    <s v="Toys"/>
    <x v="6"/>
    <x v="1"/>
    <x v="1"/>
    <x v="6"/>
    <x v="0"/>
    <n v="1"/>
    <n v="3"/>
    <n v="53"/>
    <n v="71"/>
    <n v="3"/>
    <n v="3"/>
    <n v="0"/>
  </r>
  <r>
    <s v="Toys"/>
    <x v="7"/>
    <x v="2"/>
    <x v="2"/>
    <x v="7"/>
    <x v="1"/>
    <n v="0"/>
    <n v="20"/>
    <n v="17"/>
    <n v="72"/>
    <n v="0"/>
    <n v="0"/>
    <n v="0"/>
  </r>
  <r>
    <s v="Clothes"/>
    <x v="8"/>
    <x v="4"/>
    <x v="2"/>
    <x v="8"/>
    <x v="1"/>
    <n v="8"/>
    <n v="6"/>
    <n v="53"/>
    <n v="68"/>
    <n v="1"/>
    <n v="1"/>
    <n v="0"/>
  </r>
  <r>
    <s v="Clothes"/>
    <x v="0"/>
    <x v="0"/>
    <x v="0"/>
    <x v="9"/>
    <x v="1"/>
    <n v="1"/>
    <n v="3"/>
    <n v="8"/>
    <n v="51"/>
    <n v="2"/>
    <n v="0"/>
    <n v="2"/>
  </r>
  <r>
    <s v="Wheelers"/>
    <x v="2"/>
    <x v="3"/>
    <x v="0"/>
    <x v="10"/>
    <x v="1"/>
    <n v="7"/>
    <n v="3"/>
    <n v="29"/>
    <n v="52"/>
    <n v="3"/>
    <n v="3"/>
    <n v="0"/>
  </r>
  <r>
    <s v="Wheelers"/>
    <x v="3"/>
    <x v="4"/>
    <x v="0"/>
    <x v="11"/>
    <x v="2"/>
    <n v="0"/>
    <n v="2"/>
    <n v="15"/>
    <n v="26"/>
    <n v="3"/>
    <n v="2"/>
    <n v="1"/>
  </r>
  <r>
    <s v="Wheelers"/>
    <x v="4"/>
    <x v="0"/>
    <x v="0"/>
    <x v="12"/>
    <x v="2"/>
    <n v="7"/>
    <n v="5"/>
    <n v="81"/>
    <n v="24"/>
    <n v="0"/>
    <n v="0"/>
    <n v="0"/>
  </r>
  <r>
    <s v="Wheelers"/>
    <x v="5"/>
    <x v="3"/>
    <x v="0"/>
    <x v="13"/>
    <x v="2"/>
    <n v="8"/>
    <n v="4"/>
    <n v="68"/>
    <n v="71"/>
    <n v="2"/>
    <n v="0"/>
    <n v="2"/>
  </r>
  <r>
    <s v="Wheelers"/>
    <x v="6"/>
    <x v="4"/>
    <x v="0"/>
    <x v="14"/>
    <x v="2"/>
    <n v="4"/>
    <n v="5"/>
    <n v="38"/>
    <n v="65"/>
    <n v="1"/>
    <n v="0"/>
    <n v="1"/>
  </r>
  <r>
    <s v="Wheelers"/>
    <x v="7"/>
    <x v="0"/>
    <x v="0"/>
    <x v="15"/>
    <x v="2"/>
    <n v="2"/>
    <n v="2"/>
    <n v="55"/>
    <n v="55"/>
    <n v="3"/>
    <n v="1"/>
    <n v="2"/>
  </r>
  <r>
    <s v="Animals"/>
    <x v="9"/>
    <x v="1"/>
    <x v="1"/>
    <x v="16"/>
    <x v="2"/>
    <n v="1"/>
    <n v="2"/>
    <n v="44"/>
    <n v="46"/>
    <n v="1"/>
    <n v="1"/>
    <n v="0"/>
  </r>
  <r>
    <s v="Animals"/>
    <x v="8"/>
    <x v="2"/>
    <x v="2"/>
    <x v="17"/>
    <x v="2"/>
    <n v="0"/>
    <n v="6"/>
    <n v="24"/>
    <n v="24"/>
    <n v="3"/>
    <n v="0"/>
    <n v="3"/>
  </r>
  <r>
    <s v="Animals"/>
    <x v="3"/>
    <x v="3"/>
    <x v="3"/>
    <x v="18"/>
    <x v="2"/>
    <n v="8"/>
    <n v="3"/>
    <n v="44"/>
    <n v="34"/>
    <n v="1"/>
    <n v="1"/>
    <n v="0"/>
  </r>
  <r>
    <s v="Animals"/>
    <x v="2"/>
    <x v="3"/>
    <x v="3"/>
    <x v="19"/>
    <x v="2"/>
    <n v="8"/>
    <n v="4"/>
    <n v="23"/>
    <n v="54"/>
    <n v="1"/>
    <n v="1"/>
    <n v="0"/>
  </r>
  <r>
    <s v="Animals"/>
    <x v="3"/>
    <x v="3"/>
    <x v="1"/>
    <x v="20"/>
    <x v="2"/>
    <n v="2"/>
    <n v="6"/>
    <n v="33"/>
    <n v="92"/>
    <n v="0"/>
    <n v="0"/>
    <n v="0"/>
  </r>
  <r>
    <s v="Animals"/>
    <x v="4"/>
    <x v="3"/>
    <x v="1"/>
    <x v="21"/>
    <x v="3"/>
    <n v="4"/>
    <n v="3"/>
    <n v="11"/>
    <n v="35"/>
    <n v="0"/>
    <n v="0"/>
    <n v="0"/>
  </r>
  <r>
    <s v="Animals"/>
    <x v="2"/>
    <x v="3"/>
    <x v="1"/>
    <x v="16"/>
    <x v="3"/>
    <n v="3"/>
    <n v="4"/>
    <n v="8"/>
    <n v="13"/>
    <n v="3"/>
    <n v="0"/>
    <n v="3"/>
  </r>
  <r>
    <s v="Animals"/>
    <x v="4"/>
    <x v="3"/>
    <x v="2"/>
    <x v="17"/>
    <x v="3"/>
    <n v="7"/>
    <n v="6"/>
    <n v="67"/>
    <n v="9"/>
    <n v="0"/>
    <n v="0"/>
    <n v="0"/>
  </r>
  <r>
    <s v="Animals"/>
    <x v="3"/>
    <x v="3"/>
    <x v="3"/>
    <x v="16"/>
    <x v="3"/>
    <n v="1"/>
    <n v="2"/>
    <n v="17"/>
    <n v="22"/>
    <n v="2"/>
    <n v="2"/>
    <n v="0"/>
  </r>
  <r>
    <s v="Animals"/>
    <x v="1"/>
    <x v="3"/>
    <x v="3"/>
    <x v="15"/>
    <x v="3"/>
    <n v="4"/>
    <n v="4"/>
    <n v="56"/>
    <n v="34"/>
    <n v="0"/>
    <n v="0"/>
    <n v="0"/>
  </r>
  <r>
    <s v="Animals"/>
    <x v="3"/>
    <x v="3"/>
    <x v="3"/>
    <x v="19"/>
    <x v="4"/>
    <n v="5"/>
    <n v="6"/>
    <n v="53"/>
    <n v="45"/>
    <n v="1"/>
    <n v="1"/>
    <n v="0"/>
  </r>
  <r>
    <s v="Animals"/>
    <x v="4"/>
    <x v="3"/>
    <x v="3"/>
    <x v="21"/>
    <x v="4"/>
    <n v="8"/>
    <n v="13"/>
    <n v="44"/>
    <n v="40"/>
    <n v="1"/>
    <n v="1"/>
    <n v="0"/>
  </r>
  <r>
    <s v="Animals"/>
    <x v="7"/>
    <x v="2"/>
    <x v="3"/>
    <x v="20"/>
    <x v="4"/>
    <n v="4"/>
    <n v="13"/>
    <n v="22"/>
    <n v="11"/>
    <n v="3"/>
    <n v="1"/>
    <n v="2"/>
  </r>
  <r>
    <s v="Animals"/>
    <x v="8"/>
    <x v="2"/>
    <x v="3"/>
    <x v="18"/>
    <x v="4"/>
    <n v="3"/>
    <n v="8"/>
    <n v="11"/>
    <n v="11"/>
    <n v="1"/>
    <n v="1"/>
    <n v="1"/>
  </r>
  <r>
    <s v="Animals"/>
    <x v="9"/>
    <x v="2"/>
    <x v="3"/>
    <x v="19"/>
    <x v="4"/>
    <n v="1"/>
    <n v="9"/>
    <n v="8"/>
    <n v="16"/>
    <n v="2"/>
    <n v="0"/>
    <n v="2"/>
  </r>
  <r>
    <s v="Animals"/>
    <x v="5"/>
    <x v="2"/>
    <x v="2"/>
    <x v="16"/>
    <x v="4"/>
    <n v="2"/>
    <n v="10"/>
    <n v="67"/>
    <n v="20"/>
    <n v="3"/>
    <n v="1"/>
    <n v="2"/>
  </r>
  <r>
    <s v="Accessories"/>
    <x v="4"/>
    <x v="2"/>
    <x v="2"/>
    <x v="22"/>
    <x v="4"/>
    <n v="1"/>
    <n v="5"/>
    <n v="8"/>
    <n v="82"/>
    <n v="1"/>
    <n v="1"/>
    <n v="0"/>
  </r>
  <r>
    <s v="Accessories"/>
    <x v="9"/>
    <x v="3"/>
    <x v="1"/>
    <x v="23"/>
    <x v="5"/>
    <n v="5"/>
    <n v="18"/>
    <n v="14"/>
    <n v="30"/>
    <n v="3"/>
    <n v="1"/>
    <n v="1"/>
  </r>
  <r>
    <s v="Accessories"/>
    <x v="8"/>
    <x v="4"/>
    <x v="2"/>
    <x v="24"/>
    <x v="5"/>
    <n v="8"/>
    <n v="5"/>
    <n v="20"/>
    <n v="39"/>
    <n v="2"/>
    <n v="2"/>
    <n v="2"/>
  </r>
  <r>
    <s v="Accessories"/>
    <x v="10"/>
    <x v="0"/>
    <x v="3"/>
    <x v="25"/>
    <x v="6"/>
    <n v="2"/>
    <n v="2"/>
    <n v="44"/>
    <n v="17"/>
    <n v="2"/>
    <n v="1"/>
    <n v="0"/>
  </r>
  <r>
    <s v="Toys"/>
    <x v="0"/>
    <x v="0"/>
    <x v="3"/>
    <x v="0"/>
    <x v="6"/>
    <n v="1"/>
    <n v="2"/>
    <n v="81"/>
    <n v="10"/>
    <n v="0"/>
    <n v="0"/>
    <n v="0"/>
  </r>
  <r>
    <s v="Toys"/>
    <x v="1"/>
    <x v="1"/>
    <x v="3"/>
    <x v="1"/>
    <x v="6"/>
    <n v="1"/>
    <n v="5"/>
    <n v="56"/>
    <n v="75"/>
    <n v="1"/>
    <n v="1"/>
    <n v="0"/>
  </r>
  <r>
    <s v="Toys"/>
    <x v="2"/>
    <x v="2"/>
    <x v="3"/>
    <x v="2"/>
    <x v="6"/>
    <n v="4"/>
    <n v="16"/>
    <n v="11"/>
    <n v="21"/>
    <n v="3"/>
    <n v="0"/>
    <n v="3"/>
  </r>
  <r>
    <s v="Toys"/>
    <x v="3"/>
    <x v="3"/>
    <x v="3"/>
    <x v="3"/>
    <x v="6"/>
    <n v="6"/>
    <n v="5"/>
    <n v="63"/>
    <n v="38"/>
    <n v="0"/>
    <n v="0"/>
    <n v="0"/>
  </r>
  <r>
    <s v="Toys"/>
    <x v="4"/>
    <x v="4"/>
    <x v="3"/>
    <x v="4"/>
    <x v="6"/>
    <n v="3"/>
    <n v="21"/>
    <n v="44"/>
    <n v="30"/>
    <n v="2"/>
    <n v="2"/>
    <n v="0"/>
  </r>
  <r>
    <s v="Toys"/>
    <x v="5"/>
    <x v="0"/>
    <x v="1"/>
    <x v="5"/>
    <x v="6"/>
    <n v="5"/>
    <n v="1"/>
    <n v="56"/>
    <n v="82"/>
    <n v="2"/>
    <n v="1"/>
    <n v="0"/>
  </r>
  <r>
    <s v="Toys"/>
    <x v="6"/>
    <x v="1"/>
    <x v="1"/>
    <x v="6"/>
    <x v="7"/>
    <n v="1"/>
    <n v="2"/>
    <n v="45"/>
    <n v="71"/>
    <n v="1"/>
    <n v="3"/>
    <n v="0"/>
  </r>
  <r>
    <s v="Wheelers"/>
    <x v="2"/>
    <x v="1"/>
    <x v="0"/>
    <x v="10"/>
    <x v="1"/>
    <n v="7"/>
    <n v="3"/>
    <n v="29"/>
    <n v="52"/>
    <n v="3"/>
    <n v="3"/>
    <n v="1"/>
  </r>
  <r>
    <s v="Wheelers"/>
    <x v="3"/>
    <x v="2"/>
    <x v="0"/>
    <x v="11"/>
    <x v="2"/>
    <n v="2"/>
    <n v="1"/>
    <n v="15"/>
    <n v="24"/>
    <n v="2"/>
    <n v="2"/>
    <n v="1"/>
  </r>
  <r>
    <s v="Wheelers"/>
    <x v="4"/>
    <x v="0"/>
    <x v="0"/>
    <x v="12"/>
    <x v="2"/>
    <n v="7"/>
    <n v="4"/>
    <n v="81"/>
    <n v="26"/>
    <n v="0"/>
    <n v="0"/>
    <n v="2"/>
  </r>
  <r>
    <s v="Animals"/>
    <x v="4"/>
    <x v="0"/>
    <x v="2"/>
    <x v="17"/>
    <x v="3"/>
    <n v="7"/>
    <n v="6"/>
    <n v="67"/>
    <n v="9"/>
    <n v="0"/>
    <n v="0"/>
    <n v="0"/>
  </r>
  <r>
    <s v="Animals"/>
    <x v="3"/>
    <x v="0"/>
    <x v="3"/>
    <x v="16"/>
    <x v="3"/>
    <n v="1"/>
    <n v="2"/>
    <n v="17"/>
    <n v="22"/>
    <n v="2"/>
    <n v="2"/>
    <n v="0"/>
  </r>
  <r>
    <s v="Animals"/>
    <x v="1"/>
    <x v="1"/>
    <x v="3"/>
    <x v="15"/>
    <x v="3"/>
    <n v="4"/>
    <n v="4"/>
    <n v="56"/>
    <n v="34"/>
    <n v="0"/>
    <n v="0"/>
    <n v="0"/>
  </r>
  <r>
    <s v="Animals"/>
    <x v="3"/>
    <x v="1"/>
    <x v="3"/>
    <x v="19"/>
    <x v="8"/>
    <n v="5"/>
    <n v="6"/>
    <n v="53"/>
    <n v="50"/>
    <n v="1"/>
    <n v="1"/>
    <n v="0"/>
  </r>
  <r>
    <s v="Animals"/>
    <x v="4"/>
    <x v="1"/>
    <x v="0"/>
    <x v="19"/>
    <x v="8"/>
    <n v="8"/>
    <n v="13"/>
    <n v="44"/>
    <n v="46"/>
    <n v="1"/>
    <n v="1"/>
    <n v="0"/>
  </r>
  <r>
    <s v="Animals"/>
    <x v="7"/>
    <x v="1"/>
    <x v="0"/>
    <x v="20"/>
    <x v="8"/>
    <n v="4"/>
    <n v="13"/>
    <n v="22"/>
    <n v="26"/>
    <n v="3"/>
    <n v="1"/>
    <n v="2"/>
  </r>
  <r>
    <s v="Animals"/>
    <x v="8"/>
    <x v="1"/>
    <x v="0"/>
    <x v="18"/>
    <x v="8"/>
    <n v="3"/>
    <n v="8"/>
    <n v="11"/>
    <n v="20"/>
    <n v="1"/>
    <n v="1"/>
    <n v="1"/>
  </r>
  <r>
    <s v="Animals"/>
    <x v="9"/>
    <x v="0"/>
    <x v="3"/>
    <x v="19"/>
    <x v="9"/>
    <n v="1"/>
    <n v="9"/>
    <n v="8"/>
    <n v="14"/>
    <n v="2"/>
    <n v="0"/>
    <n v="2"/>
  </r>
  <r>
    <s v="Animals"/>
    <x v="5"/>
    <x v="0"/>
    <x v="2"/>
    <x v="20"/>
    <x v="9"/>
    <n v="2"/>
    <n v="10"/>
    <n v="45"/>
    <n v="20"/>
    <n v="3"/>
    <n v="1"/>
    <n v="2"/>
  </r>
  <r>
    <s v="Accessories"/>
    <x v="4"/>
    <x v="0"/>
    <x v="2"/>
    <x v="22"/>
    <x v="9"/>
    <n v="2"/>
    <n v="8"/>
    <n v="8"/>
    <n v="10"/>
    <n v="5"/>
    <n v="1"/>
    <n v="0"/>
  </r>
  <r>
    <s v="Accessories"/>
    <x v="9"/>
    <x v="3"/>
    <x v="1"/>
    <x v="23"/>
    <x v="9"/>
    <n v="5"/>
    <n v="18"/>
    <n v="28"/>
    <n v="30"/>
    <n v="3"/>
    <n v="1"/>
    <n v="1"/>
  </r>
  <r>
    <s v="Wheelers"/>
    <x v="2"/>
    <x v="0"/>
    <x v="0"/>
    <x v="10"/>
    <x v="10"/>
    <n v="6"/>
    <n v="2"/>
    <n v="45"/>
    <n v="52"/>
    <n v="2"/>
    <n v="3"/>
    <n v="0"/>
  </r>
  <r>
    <s v="Wheelers"/>
    <x v="3"/>
    <x v="0"/>
    <x v="0"/>
    <x v="11"/>
    <x v="10"/>
    <n v="0"/>
    <n v="2"/>
    <n v="15"/>
    <n v="26"/>
    <n v="3"/>
    <n v="2"/>
    <n v="1"/>
  </r>
  <r>
    <s v="Wheelers"/>
    <x v="4"/>
    <x v="0"/>
    <x v="0"/>
    <x v="12"/>
    <x v="10"/>
    <n v="5"/>
    <n v="5"/>
    <n v="81"/>
    <n v="50"/>
    <n v="0"/>
    <n v="0"/>
    <n v="0"/>
  </r>
  <r>
    <s v="Animals"/>
    <x v="3"/>
    <x v="1"/>
    <x v="1"/>
    <x v="19"/>
    <x v="11"/>
    <n v="3"/>
    <n v="15"/>
    <n v="44"/>
    <n v="40"/>
    <n v="1"/>
    <n v="1"/>
    <n v="0"/>
  </r>
  <r>
    <s v="Animals"/>
    <x v="7"/>
    <x v="1"/>
    <x v="2"/>
    <x v="20"/>
    <x v="11"/>
    <n v="4"/>
    <n v="13"/>
    <n v="22"/>
    <n v="11"/>
    <n v="3"/>
    <n v="1"/>
    <n v="2"/>
  </r>
  <r>
    <s v="Toys"/>
    <x v="2"/>
    <x v="2"/>
    <x v="0"/>
    <x v="0"/>
    <x v="12"/>
    <n v="5"/>
    <n v="16"/>
    <n v="15"/>
    <n v="21"/>
    <n v="2"/>
    <n v="0"/>
    <n v="3"/>
  </r>
  <r>
    <s v="Toys"/>
    <x v="7"/>
    <x v="3"/>
    <x v="3"/>
    <x v="3"/>
    <x v="12"/>
    <n v="6"/>
    <n v="5"/>
    <n v="63"/>
    <n v="60"/>
    <n v="0"/>
    <n v="0"/>
    <n v="0"/>
  </r>
  <r>
    <s v="Accessories"/>
    <x v="9"/>
    <x v="2"/>
    <x v="1"/>
    <x v="23"/>
    <x v="13"/>
    <n v="7"/>
    <n v="18"/>
    <n v="45"/>
    <n v="30"/>
    <n v="2"/>
    <n v="1"/>
    <n v="0"/>
  </r>
  <r>
    <s v="Accessories"/>
    <x v="3"/>
    <x v="4"/>
    <x v="2"/>
    <x v="24"/>
    <x v="13"/>
    <n v="8"/>
    <n v="5"/>
    <n v="38"/>
    <n v="39"/>
    <n v="2"/>
    <n v="2"/>
    <n v="2"/>
  </r>
  <r>
    <s v="Animals"/>
    <x v="8"/>
    <x v="4"/>
    <x v="0"/>
    <x v="18"/>
    <x v="14"/>
    <n v="4"/>
    <n v="8"/>
    <n v="11"/>
    <n v="15"/>
    <n v="1"/>
    <n v="1"/>
    <n v="1"/>
  </r>
  <r>
    <s v="Animals"/>
    <x v="9"/>
    <x v="3"/>
    <x v="1"/>
    <x v="19"/>
    <x v="15"/>
    <n v="1"/>
    <n v="9"/>
    <n v="8"/>
    <n v="12"/>
    <n v="3"/>
    <n v="0"/>
    <n v="2"/>
  </r>
  <r>
    <s v="Animals"/>
    <x v="5"/>
    <x v="0"/>
    <x v="2"/>
    <x v="20"/>
    <x v="15"/>
    <n v="2"/>
    <n v="10"/>
    <n v="45"/>
    <n v="46"/>
    <n v="4"/>
    <n v="1"/>
    <n v="1"/>
  </r>
  <r>
    <s v="Accessories"/>
    <x v="8"/>
    <x v="4"/>
    <x v="2"/>
    <x v="24"/>
    <x v="16"/>
    <n v="8"/>
    <n v="5"/>
    <n v="29"/>
    <n v="39"/>
    <n v="2"/>
    <n v="2"/>
    <n v="2"/>
  </r>
  <r>
    <s v="Accessories"/>
    <x v="10"/>
    <x v="0"/>
    <x v="3"/>
    <x v="25"/>
    <x v="16"/>
    <n v="2"/>
    <n v="2"/>
    <n v="42"/>
    <n v="40"/>
    <n v="2"/>
    <n v="1"/>
    <n v="0"/>
  </r>
  <r>
    <s v="Wheelers"/>
    <x v="2"/>
    <x v="0"/>
    <x v="1"/>
    <x v="10"/>
    <x v="17"/>
    <n v="4"/>
    <n v="2"/>
    <n v="45"/>
    <n v="52"/>
    <n v="2"/>
    <n v="3"/>
    <n v="0"/>
  </r>
  <r>
    <s v="Wheelers"/>
    <x v="3"/>
    <x v="0"/>
    <x v="3"/>
    <x v="11"/>
    <x v="17"/>
    <n v="0"/>
    <n v="1"/>
    <n v="15"/>
    <n v="25"/>
    <n v="3"/>
    <n v="1"/>
    <n v="1"/>
  </r>
  <r>
    <s v="Wheelers"/>
    <x v="9"/>
    <x v="0"/>
    <x v="2"/>
    <x v="12"/>
    <x v="17"/>
    <n v="3"/>
    <n v="4"/>
    <n v="71"/>
    <n v="8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0C475F-F4CD-4185-A074-BDAB60BF23A1}" name="PivotTable3"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L1:N13" firstHeaderRow="0" firstDataRow="1" firstDataCol="1"/>
  <pivotFields count="16">
    <pivotField compact="0" outline="0" showAll="0"/>
    <pivotField axis="axisRow" compact="0" outline="0" showAll="0">
      <items count="12">
        <item x="5"/>
        <item x="9"/>
        <item x="2"/>
        <item x="8"/>
        <item x="6"/>
        <item x="10"/>
        <item x="7"/>
        <item x="0"/>
        <item x="4"/>
        <item x="3"/>
        <item x="1"/>
        <item t="default"/>
      </items>
    </pivotField>
    <pivotField compact="0" outline="0" showAll="0"/>
    <pivotField compact="0" outline="0" showAll="0"/>
    <pivotField compact="0" outline="0" showAll="0"/>
    <pivotField compact="0" numFmtId="14" outline="0" showAll="0">
      <items count="19">
        <item x="0"/>
        <item x="1"/>
        <item x="2"/>
        <item x="3"/>
        <item x="4"/>
        <item x="7"/>
        <item x="5"/>
        <item x="6"/>
        <item x="8"/>
        <item x="9"/>
        <item x="10"/>
        <item x="11"/>
        <item x="12"/>
        <item x="13"/>
        <item x="14"/>
        <item x="15"/>
        <item x="16"/>
        <item x="17"/>
        <item t="default"/>
      </items>
    </pivotField>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1"/>
        <item sd="0" x="2"/>
        <item sd="0" x="3"/>
        <item sd="0" x="4"/>
        <item x="0"/>
        <item x="5"/>
        <item t="default"/>
      </items>
    </pivotField>
    <pivotField compact="0" outline="0" showAll="0">
      <items count="8">
        <item sd="0" x="2"/>
        <item sd="0" x="3"/>
        <item sd="0" x="4"/>
        <item sd="0" x="5"/>
        <item x="0"/>
        <item x="1"/>
        <item x="6"/>
        <item t="default"/>
      </items>
    </pivotField>
  </pivotFields>
  <rowFields count="1">
    <field x="1"/>
  </rowFields>
  <rowItems count="12">
    <i>
      <x/>
    </i>
    <i>
      <x v="1"/>
    </i>
    <i>
      <x v="2"/>
    </i>
    <i>
      <x v="3"/>
    </i>
    <i>
      <x v="4"/>
    </i>
    <i>
      <x v="5"/>
    </i>
    <i>
      <x v="6"/>
    </i>
    <i>
      <x v="7"/>
    </i>
    <i>
      <x v="8"/>
    </i>
    <i>
      <x v="9"/>
    </i>
    <i>
      <x v="10"/>
    </i>
    <i t="grand">
      <x/>
    </i>
  </rowItems>
  <colFields count="1">
    <field x="-2"/>
  </colFields>
  <colItems count="2">
    <i>
      <x/>
    </i>
    <i i="1">
      <x v="1"/>
    </i>
  </colItems>
  <dataFields count="2">
    <dataField name="Quantity Sold " fld="6" baseField="0" baseItem="0"/>
    <dataField name="Quantity Target " fld="7" baseField="0" baseItem="0"/>
  </dataField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C18BF8-5F4E-4198-9806-02E3D3167614}" name="PivotTable6"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6">
  <location ref="A37:B41" firstHeaderRow="1" firstDataRow="1" firstDataCol="1"/>
  <pivotFields count="16">
    <pivotField compact="0" outline="0" showAll="0"/>
    <pivotField compact="0" outline="0" showAll="0"/>
    <pivotField compact="0" outline="0" showAll="0" sortType="ascending">
      <items count="6">
        <item x="3"/>
        <item x="0"/>
        <item x="1"/>
        <item x="2"/>
        <item x="4"/>
        <item t="default"/>
      </items>
    </pivotField>
    <pivotField compact="0" outline="0" showAll="0">
      <items count="5">
        <item x="0"/>
        <item x="2"/>
        <item x="3"/>
        <item x="1"/>
        <item t="default"/>
      </items>
    </pivotField>
    <pivotField axis="axisRow" compact="0" outline="0" showAll="0" measureFilter="1">
      <items count="27">
        <item x="14"/>
        <item x="0"/>
        <item x="25"/>
        <item x="12"/>
        <item x="22"/>
        <item x="21"/>
        <item x="10"/>
        <item x="6"/>
        <item x="23"/>
        <item x="16"/>
        <item x="5"/>
        <item x="15"/>
        <item x="17"/>
        <item x="1"/>
        <item x="13"/>
        <item x="3"/>
        <item x="20"/>
        <item x="19"/>
        <item x="24"/>
        <item x="2"/>
        <item x="18"/>
        <item x="7"/>
        <item x="8"/>
        <item x="11"/>
        <item x="9"/>
        <item x="4"/>
        <item t="default"/>
      </items>
    </pivotField>
    <pivotField compact="0" numFmtId="14" outline="0" showAll="0">
      <items count="19">
        <item x="0"/>
        <item x="1"/>
        <item x="2"/>
        <item x="3"/>
        <item x="4"/>
        <item x="7"/>
        <item x="5"/>
        <item x="6"/>
        <item x="8"/>
        <item x="9"/>
        <item x="10"/>
        <item x="11"/>
        <item x="12"/>
        <item x="13"/>
        <item x="14"/>
        <item x="15"/>
        <item x="16"/>
        <item x="17"/>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1"/>
        <item sd="0" x="2"/>
        <item sd="0" x="3"/>
        <item sd="0" x="4"/>
        <item x="0"/>
        <item x="5"/>
        <item t="default"/>
      </items>
    </pivotField>
    <pivotField compact="0" outline="0" showAll="0">
      <items count="8">
        <item sd="0" x="2"/>
        <item sd="0" x="3"/>
        <item sd="0" x="4"/>
        <item sd="0" x="5"/>
        <item x="0"/>
        <item x="1"/>
        <item x="6"/>
        <item t="default"/>
      </items>
    </pivotField>
  </pivotFields>
  <rowFields count="1">
    <field x="4"/>
  </rowFields>
  <rowItems count="4">
    <i>
      <x v="6"/>
    </i>
    <i>
      <x v="17"/>
    </i>
    <i>
      <x v="18"/>
    </i>
    <i t="grand">
      <x/>
    </i>
  </rowItems>
  <colItems count="1">
    <i/>
  </colItems>
  <dataFields count="1">
    <dataField name="Quantity Sold " fld="6" baseField="0" baseItem="0"/>
  </dataFields>
  <chartFormats count="2">
    <chartFormat chart="7"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1F260B-A303-4861-BD67-623D3666E414}" name="PivotTable5"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J17:L23" firstHeaderRow="0" firstDataRow="1" firstDataCol="1"/>
  <pivotFields count="16">
    <pivotField compact="0" outline="0" showAll="0"/>
    <pivotField compact="0" outline="0" showAll="0"/>
    <pivotField axis="axisRow" compact="0" outline="0" showAll="0" sortType="ascending">
      <items count="6">
        <item x="3"/>
        <item x="0"/>
        <item x="1"/>
        <item x="2"/>
        <item x="4"/>
        <item t="default"/>
      </items>
    </pivotField>
    <pivotField compact="0" outline="0" showAll="0">
      <items count="5">
        <item x="0"/>
        <item x="2"/>
        <item x="3"/>
        <item x="1"/>
        <item t="default"/>
      </items>
    </pivotField>
    <pivotField compact="0" outline="0" showAll="0"/>
    <pivotField compact="0" numFmtId="14" outline="0" showAll="0">
      <items count="19">
        <item x="0"/>
        <item x="1"/>
        <item x="2"/>
        <item x="3"/>
        <item x="4"/>
        <item x="7"/>
        <item x="5"/>
        <item x="6"/>
        <item x="8"/>
        <item x="9"/>
        <item x="10"/>
        <item x="11"/>
        <item x="12"/>
        <item x="13"/>
        <item x="14"/>
        <item x="15"/>
        <item x="16"/>
        <item x="17"/>
        <item t="default"/>
      </items>
    </pivotField>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1"/>
        <item sd="0" x="2"/>
        <item sd="0" x="3"/>
        <item sd="0" x="4"/>
        <item x="0"/>
        <item x="5"/>
        <item t="default"/>
      </items>
    </pivotField>
    <pivotField compact="0" outline="0" showAll="0">
      <items count="8">
        <item sd="0" x="2"/>
        <item sd="0" x="3"/>
        <item sd="0" x="4"/>
        <item sd="0" x="5"/>
        <item x="0"/>
        <item x="1"/>
        <item x="6"/>
        <item t="default"/>
      </items>
    </pivotField>
  </pivotFields>
  <rowFields count="1">
    <field x="2"/>
  </rowFields>
  <rowItems count="6">
    <i>
      <x/>
    </i>
    <i>
      <x v="1"/>
    </i>
    <i>
      <x v="2"/>
    </i>
    <i>
      <x v="3"/>
    </i>
    <i>
      <x v="4"/>
    </i>
    <i t="grand">
      <x/>
    </i>
  </rowItems>
  <colFields count="1">
    <field x="-2"/>
  </colFields>
  <colItems count="2">
    <i>
      <x/>
    </i>
    <i i="1">
      <x v="1"/>
    </i>
  </colItems>
  <dataFields count="2">
    <dataField name="Quantity Sold " fld="6" baseField="0" baseItem="0"/>
    <dataField name="Quantity Target " fld="7" baseField="0" baseItem="0"/>
  </dataFields>
  <chartFormats count="2">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70A6BB-82FB-461D-B47F-D2A7ED0B1D22}"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3">
  <location ref="A66:B93" firstHeaderRow="1" firstDataRow="1" firstDataCol="1"/>
  <pivotFields count="16">
    <pivotField compact="0" outline="0" showAll="0"/>
    <pivotField compact="0" outline="0" showAll="0"/>
    <pivotField compact="0" outline="0" showAll="0" sortType="ascending">
      <items count="6">
        <item x="3"/>
        <item x="0"/>
        <item x="1"/>
        <item x="2"/>
        <item x="4"/>
        <item t="default"/>
      </items>
    </pivotField>
    <pivotField compact="0" outline="0" showAll="0">
      <items count="5">
        <item x="0"/>
        <item x="2"/>
        <item x="3"/>
        <item x="1"/>
        <item t="default"/>
      </items>
    </pivotField>
    <pivotField axis="axisRow" compact="0" outline="0" showAll="0">
      <items count="27">
        <item x="14"/>
        <item x="0"/>
        <item x="25"/>
        <item x="12"/>
        <item x="22"/>
        <item x="21"/>
        <item x="10"/>
        <item x="6"/>
        <item x="23"/>
        <item x="16"/>
        <item x="5"/>
        <item x="15"/>
        <item x="17"/>
        <item x="1"/>
        <item x="13"/>
        <item x="3"/>
        <item x="20"/>
        <item x="19"/>
        <item x="24"/>
        <item x="2"/>
        <item x="18"/>
        <item x="7"/>
        <item x="8"/>
        <item x="11"/>
        <item x="9"/>
        <item x="4"/>
        <item t="default"/>
      </items>
    </pivotField>
    <pivotField compact="0" numFmtId="14" outline="0" showAll="0">
      <items count="19">
        <item x="0"/>
        <item x="1"/>
        <item x="2"/>
        <item x="3"/>
        <item x="4"/>
        <item x="7"/>
        <item x="5"/>
        <item x="6"/>
        <item x="8"/>
        <item x="9"/>
        <item x="10"/>
        <item x="11"/>
        <item x="12"/>
        <item x="13"/>
        <item x="14"/>
        <item x="15"/>
        <item x="16"/>
        <item x="17"/>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1"/>
        <item sd="0" x="2"/>
        <item sd="0" x="3"/>
        <item sd="0" x="4"/>
        <item x="0"/>
        <item x="5"/>
        <item t="default"/>
      </items>
    </pivotField>
    <pivotField compact="0" outline="0" showAll="0">
      <items count="8">
        <item sd="0" x="2"/>
        <item sd="0" x="3"/>
        <item sd="0" x="4"/>
        <item sd="0" x="5"/>
        <item x="0"/>
        <item x="1"/>
        <item x="6"/>
        <item t="default"/>
      </items>
    </pivotField>
  </pivotFields>
  <rowFields count="1">
    <field x="4"/>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Quantity Sold " fld="6" baseField="0" baseItem="0"/>
  </dataFields>
  <chartFormats count="4">
    <chartFormat chart="7"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3B87BE-1FF2-4C57-A94A-F45A83AA5E2A}" name="PivotTable9"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6">
  <location ref="K55:L56" firstHeaderRow="0" firstDataRow="1" firstDataCol="0"/>
  <pivotFields count="16">
    <pivotField compact="0" outline="0" showAll="0"/>
    <pivotField compact="0" outline="0" showAll="0"/>
    <pivotField compact="0" outline="0" showAll="0" sortType="ascending">
      <items count="6">
        <item x="3"/>
        <item x="0"/>
        <item x="1"/>
        <item x="2"/>
        <item x="4"/>
        <item t="default"/>
      </items>
    </pivotField>
    <pivotField compact="0" outline="0" showAll="0">
      <items count="5">
        <item x="0"/>
        <item x="2"/>
        <item x="3"/>
        <item x="1"/>
        <item t="default"/>
      </items>
    </pivotField>
    <pivotField compact="0" outline="0" showAll="0">
      <items count="27">
        <item x="14"/>
        <item x="0"/>
        <item x="25"/>
        <item x="12"/>
        <item x="22"/>
        <item x="21"/>
        <item x="10"/>
        <item x="6"/>
        <item x="23"/>
        <item x="16"/>
        <item x="5"/>
        <item x="15"/>
        <item x="17"/>
        <item x="1"/>
        <item x="13"/>
        <item x="3"/>
        <item x="20"/>
        <item x="19"/>
        <item x="24"/>
        <item x="2"/>
        <item x="18"/>
        <item x="7"/>
        <item x="8"/>
        <item x="11"/>
        <item x="9"/>
        <item x="4"/>
        <item t="default"/>
      </items>
    </pivotField>
    <pivotField compact="0" numFmtId="14" outline="0" showAll="0">
      <items count="19">
        <item x="0"/>
        <item x="1"/>
        <item x="2"/>
        <item x="3"/>
        <item x="4"/>
        <item x="7"/>
        <item x="5"/>
        <item x="6"/>
        <item x="8"/>
        <item x="9"/>
        <item x="10"/>
        <item x="11"/>
        <item x="12"/>
        <item x="13"/>
        <item x="14"/>
        <item x="15"/>
        <item x="16"/>
        <item x="17"/>
        <item t="default"/>
      </items>
    </pivotField>
    <pivotField compact="0" outline="0" showAll="0"/>
    <pivotField compact="0" outline="0" showAll="0"/>
    <pivotField dataField="1" compact="0" outline="0" showAll="0"/>
    <pivotField dataField="1" compact="0" outline="0" showAll="0"/>
    <pivotField compact="0" outline="0" showAll="0"/>
    <pivotField compact="0" outline="0" showAll="0"/>
    <pivotField compact="0"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1"/>
        <item sd="0" x="2"/>
        <item sd="0" x="3"/>
        <item sd="0" x="4"/>
        <item x="0"/>
        <item x="5"/>
        <item t="default"/>
      </items>
    </pivotField>
    <pivotField compact="0" outline="0" showAll="0">
      <items count="8">
        <item sd="0" x="2"/>
        <item sd="0" x="3"/>
        <item sd="0" x="4"/>
        <item sd="0" x="5"/>
        <item x="0"/>
        <item x="1"/>
        <item x="6"/>
        <item t="default"/>
      </items>
    </pivotField>
  </pivotFields>
  <rowItems count="1">
    <i/>
  </rowItems>
  <colFields count="1">
    <field x="-2"/>
  </colFields>
  <colItems count="2">
    <i>
      <x/>
    </i>
    <i i="1">
      <x v="1"/>
    </i>
  </colItems>
  <dataFields count="2">
    <dataField name="Sum of CP" fld="8" baseField="0" baseItem="0"/>
    <dataField name="Sum of SP"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C9DDE8-0221-4B28-937A-3E00EC9B4178}" name="PivotTable7"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2">
  <location ref="K34:L40" firstHeaderRow="1" firstDataRow="1" firstDataCol="1"/>
  <pivotFields count="16">
    <pivotField compact="0" outline="0" showAll="0"/>
    <pivotField compact="0" outline="0" showAll="0"/>
    <pivotField compact="0" outline="0" showAll="0" sortType="ascending">
      <items count="6">
        <item x="3"/>
        <item x="0"/>
        <item x="1"/>
        <item x="2"/>
        <item x="4"/>
        <item t="default"/>
      </items>
    </pivotField>
    <pivotField compact="0" outline="0" showAll="0">
      <items count="5">
        <item x="0"/>
        <item x="2"/>
        <item x="3"/>
        <item x="1"/>
        <item t="default"/>
      </items>
    </pivotField>
    <pivotField axis="axisRow" compact="0" outline="0" showAll="0" measureFilter="1">
      <items count="27">
        <item x="14"/>
        <item x="0"/>
        <item x="25"/>
        <item x="12"/>
        <item x="22"/>
        <item x="21"/>
        <item x="10"/>
        <item x="6"/>
        <item x="23"/>
        <item x="16"/>
        <item x="5"/>
        <item x="15"/>
        <item x="17"/>
        <item x="1"/>
        <item x="13"/>
        <item x="3"/>
        <item x="20"/>
        <item x="19"/>
        <item x="24"/>
        <item x="2"/>
        <item x="18"/>
        <item x="7"/>
        <item x="8"/>
        <item x="11"/>
        <item x="9"/>
        <item x="4"/>
        <item t="default"/>
      </items>
    </pivotField>
    <pivotField compact="0" numFmtId="14" outline="0" showAll="0">
      <items count="19">
        <item x="0"/>
        <item x="1"/>
        <item x="2"/>
        <item x="3"/>
        <item x="4"/>
        <item x="7"/>
        <item x="5"/>
        <item x="6"/>
        <item x="8"/>
        <item x="9"/>
        <item x="10"/>
        <item x="11"/>
        <item x="12"/>
        <item x="13"/>
        <item x="14"/>
        <item x="15"/>
        <item x="16"/>
        <item x="17"/>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1"/>
        <item sd="0" x="2"/>
        <item sd="0" x="3"/>
        <item sd="0" x="4"/>
        <item x="0"/>
        <item x="5"/>
        <item t="default"/>
      </items>
    </pivotField>
    <pivotField compact="0" outline="0" showAll="0">
      <items count="8">
        <item sd="0" x="2"/>
        <item sd="0" x="3"/>
        <item sd="0" x="4"/>
        <item sd="0" x="5"/>
        <item x="0"/>
        <item x="1"/>
        <item x="6"/>
        <item t="default"/>
      </items>
    </pivotField>
  </pivotFields>
  <rowFields count="1">
    <field x="4"/>
  </rowFields>
  <rowItems count="6">
    <i>
      <x v="7"/>
    </i>
    <i>
      <x v="13"/>
    </i>
    <i>
      <x v="21"/>
    </i>
    <i>
      <x v="23"/>
    </i>
    <i>
      <x v="24"/>
    </i>
    <i t="grand">
      <x/>
    </i>
  </rowItems>
  <colItems count="1">
    <i/>
  </colItems>
  <dataFields count="1">
    <dataField name="Quantity Sold " fld="6" baseField="0" baseItem="0"/>
  </dataFields>
  <chartFormats count="3">
    <chartFormat chart="7"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16A2691-01FC-4071-97A1-6435600B269B}" name="PivotTable8"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6">
  <location ref="A55:B56" firstHeaderRow="0" firstDataRow="1" firstDataCol="0"/>
  <pivotFields count="16">
    <pivotField compact="0" outline="0" showAll="0"/>
    <pivotField compact="0" outline="0" showAll="0"/>
    <pivotField compact="0" outline="0" showAll="0" sortType="ascending">
      <items count="6">
        <item x="3"/>
        <item x="0"/>
        <item x="1"/>
        <item x="2"/>
        <item x="4"/>
        <item t="default"/>
      </items>
    </pivotField>
    <pivotField compact="0" outline="0" showAll="0">
      <items count="5">
        <item x="0"/>
        <item x="2"/>
        <item x="3"/>
        <item x="1"/>
        <item t="default"/>
      </items>
    </pivotField>
    <pivotField compact="0" outline="0" showAll="0" measureFilter="1">
      <items count="27">
        <item x="14"/>
        <item x="0"/>
        <item x="25"/>
        <item x="12"/>
        <item x="22"/>
        <item x="21"/>
        <item x="10"/>
        <item x="6"/>
        <item x="23"/>
        <item x="16"/>
        <item x="5"/>
        <item x="15"/>
        <item x="17"/>
        <item x="1"/>
        <item x="13"/>
        <item x="3"/>
        <item x="20"/>
        <item x="19"/>
        <item x="24"/>
        <item x="2"/>
        <item x="18"/>
        <item x="7"/>
        <item x="8"/>
        <item x="11"/>
        <item x="9"/>
        <item x="4"/>
        <item t="default"/>
      </items>
    </pivotField>
    <pivotField compact="0" numFmtId="14" outline="0" showAll="0">
      <items count="19">
        <item x="0"/>
        <item x="1"/>
        <item x="2"/>
        <item x="3"/>
        <item x="4"/>
        <item x="7"/>
        <item x="5"/>
        <item x="6"/>
        <item x="8"/>
        <item x="9"/>
        <item x="10"/>
        <item x="11"/>
        <item x="12"/>
        <item x="13"/>
        <item x="14"/>
        <item x="15"/>
        <item x="16"/>
        <item x="17"/>
        <item t="default"/>
      </items>
    </pivotField>
    <pivotField dataField="1"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1"/>
        <item sd="0" x="2"/>
        <item sd="0" x="3"/>
        <item sd="0" x="4"/>
        <item x="0"/>
        <item x="5"/>
        <item t="default"/>
      </items>
    </pivotField>
    <pivotField compact="0" outline="0" showAll="0">
      <items count="8">
        <item sd="0" x="2"/>
        <item sd="0" x="3"/>
        <item sd="0" x="4"/>
        <item sd="0" x="5"/>
        <item x="0"/>
        <item x="1"/>
        <item x="6"/>
        <item t="default"/>
      </items>
    </pivotField>
  </pivotFields>
  <rowItems count="1">
    <i/>
  </rowItems>
  <colFields count="1">
    <field x="-2"/>
  </colFields>
  <colItems count="2">
    <i>
      <x/>
    </i>
    <i i="1">
      <x v="1"/>
    </i>
  </colItems>
  <dataFields count="2">
    <dataField name="Items Sold " fld="6" baseField="0" baseItem="0"/>
    <dataField name="Items Return" fld="10" baseField="0" baseItem="0"/>
  </dataFields>
  <chartFormats count="2">
    <chartFormat chart="7"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5A7A3A-BC02-4BCF-9320-CCEF8D0020FA}" name="PivotTable4"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18:B23" firstHeaderRow="1" firstDataRow="1" firstDataCol="1"/>
  <pivotFields count="16">
    <pivotField compact="0" outline="0" showAll="0"/>
    <pivotField compact="0" outline="0" showAll="0"/>
    <pivotField compact="0" outline="0" showAll="0"/>
    <pivotField axis="axisRow" compact="0" outline="0" showAll="0" sortType="ascending">
      <items count="5">
        <item x="0"/>
        <item x="2"/>
        <item x="3"/>
        <item x="1"/>
        <item t="default"/>
      </items>
      <autoSortScope>
        <pivotArea dataOnly="0" outline="0" fieldPosition="0">
          <references count="1">
            <reference field="4294967294" count="1" selected="0">
              <x v="0"/>
            </reference>
          </references>
        </pivotArea>
      </autoSortScope>
    </pivotField>
    <pivotField compact="0" outline="0" showAll="0"/>
    <pivotField compact="0" numFmtId="14" outline="0" showAll="0">
      <items count="19">
        <item x="0"/>
        <item x="1"/>
        <item x="2"/>
        <item x="3"/>
        <item x="4"/>
        <item x="7"/>
        <item x="5"/>
        <item x="6"/>
        <item x="8"/>
        <item x="9"/>
        <item x="10"/>
        <item x="11"/>
        <item x="12"/>
        <item x="13"/>
        <item x="14"/>
        <item x="15"/>
        <item x="16"/>
        <item x="17"/>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1"/>
        <item sd="0" x="2"/>
        <item sd="0" x="3"/>
        <item sd="0" x="4"/>
        <item x="0"/>
        <item x="5"/>
        <item t="default"/>
      </items>
    </pivotField>
    <pivotField compact="0" outline="0" showAll="0">
      <items count="8">
        <item sd="0" x="2"/>
        <item sd="0" x="3"/>
        <item sd="0" x="4"/>
        <item sd="0" x="5"/>
        <item x="0"/>
        <item x="1"/>
        <item x="6"/>
        <item t="default"/>
      </items>
    </pivotField>
  </pivotFields>
  <rowFields count="1">
    <field x="3"/>
  </rowFields>
  <rowItems count="5">
    <i>
      <x v="3"/>
    </i>
    <i>
      <x v="1"/>
    </i>
    <i>
      <x/>
    </i>
    <i>
      <x v="2"/>
    </i>
    <i t="grand">
      <x/>
    </i>
  </rowItems>
  <colItems count="1">
    <i/>
  </colItems>
  <dataFields count="1">
    <dataField name="Quantity Sold " fld="6" baseField="0" baseItem="0"/>
  </dataFields>
  <chartFormats count="6">
    <chartFormat chart="2" format="0"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3" count="1" selected="0">
            <x v="3"/>
          </reference>
        </references>
      </pivotArea>
    </chartFormat>
    <chartFormat chart="10" format="12">
      <pivotArea type="data" outline="0" fieldPosition="0">
        <references count="2">
          <reference field="4294967294" count="1" selected="0">
            <x v="0"/>
          </reference>
          <reference field="3" count="1" selected="0">
            <x v="1"/>
          </reference>
        </references>
      </pivotArea>
    </chartFormat>
    <chartFormat chart="10" format="13">
      <pivotArea type="data" outline="0" fieldPosition="0">
        <references count="2">
          <reference field="4294967294" count="1" selected="0">
            <x v="0"/>
          </reference>
          <reference field="3" count="1" selected="0">
            <x v="0"/>
          </reference>
        </references>
      </pivotArea>
    </chartFormat>
    <chartFormat chart="10" format="14">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607C968-0224-472E-AC7A-792F88393DB9}" name="PivotTable2"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1:C14" firstHeaderRow="0" firstDataRow="1" firstDataCol="1"/>
  <pivotFields count="16">
    <pivotField compact="0" outline="0" showAll="0"/>
    <pivotField compact="0" outline="0" showAll="0"/>
    <pivotField compact="0" outline="0" showAll="0"/>
    <pivotField compact="0" outline="0" showAll="0"/>
    <pivotField compact="0" outline="0" showAll="0"/>
    <pivotField compact="0" numFmtId="14" outline="0" showAll="0">
      <items count="19">
        <item x="0"/>
        <item x="1"/>
        <item x="2"/>
        <item x="3"/>
        <item x="4"/>
        <item x="7"/>
        <item x="5"/>
        <item x="6"/>
        <item x="8"/>
        <item x="9"/>
        <item x="10"/>
        <item x="11"/>
        <item x="12"/>
        <item x="13"/>
        <item x="14"/>
        <item x="15"/>
        <item x="16"/>
        <item x="17"/>
        <item t="default"/>
      </items>
    </pivotField>
    <pivotField compact="0" outline="0" showAll="0"/>
    <pivotField compact="0" outline="0" showAll="0"/>
    <pivotField dataField="1" compact="0" outline="0" showAll="0"/>
    <pivotField dataField="1" compact="0" outline="0" showAll="0"/>
    <pivotField compact="0" outline="0" showAll="0"/>
    <pivotField compact="0" outline="0" showAll="0"/>
    <pivotField compact="0" outline="0" showAll="0"/>
    <pivotField axis="axisRow"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1"/>
        <item sd="0" x="2"/>
        <item sd="0" x="3"/>
        <item sd="0" x="4"/>
        <item x="0"/>
        <item x="5"/>
        <item t="default"/>
      </items>
    </pivotField>
    <pivotField compact="0" outline="0" showAll="0">
      <items count="8">
        <item sd="0" x="2"/>
        <item sd="0" x="3"/>
        <item sd="0" x="4"/>
        <item sd="0" x="5"/>
        <item x="0"/>
        <item x="1"/>
        <item x="6"/>
        <item t="default"/>
      </items>
    </pivotField>
  </pivotFields>
  <rowFields count="1">
    <field x="13"/>
  </rowFields>
  <rowItems count="13">
    <i>
      <x v="1"/>
    </i>
    <i>
      <x v="2"/>
    </i>
    <i>
      <x v="3"/>
    </i>
    <i>
      <x v="4"/>
    </i>
    <i>
      <x v="5"/>
    </i>
    <i>
      <x v="6"/>
    </i>
    <i>
      <x v="7"/>
    </i>
    <i>
      <x v="8"/>
    </i>
    <i>
      <x v="9"/>
    </i>
    <i>
      <x v="10"/>
    </i>
    <i>
      <x v="11"/>
    </i>
    <i>
      <x v="12"/>
    </i>
    <i t="grand">
      <x/>
    </i>
  </rowItems>
  <colFields count="1">
    <field x="-2"/>
  </colFields>
  <colItems count="2">
    <i>
      <x/>
    </i>
    <i i="1">
      <x v="1"/>
    </i>
  </colItems>
  <dataFields count="2">
    <dataField name="Expense" fld="8" baseField="0" baseItem="0"/>
    <dataField name="Revenue" fld="9" baseField="0" baseItem="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46264B75-C64E-4DD9-B03F-F8057B9281FE}" sourceName="Months (Date)">
  <pivotTables>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
  </pivotTables>
  <data>
    <tabular pivotCacheId="797441366">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94840134-0106-4F13-B190-12D36A51414D}" sourceName="Years (Date)">
  <pivotTables>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
  </pivotTables>
  <data>
    <tabular pivotCacheId="797441366">
      <items count="7">
        <i x="1" s="1"/>
        <i x="2" s="1"/>
        <i x="5" s="1"/>
        <i x="0" s="1" nd="1"/>
        <i x="6" s="1" nd="1"/>
        <i x="3"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1" xr10:uid="{C5D702B1-5FD1-4AA8-80EC-ADBFEAB72196}" cache="Slicer_Months__Date" caption="Months (Date)" columnCount="6" style="Slicer Style 2" rowHeight="234950"/>
  <slicer name="Years (Date) 1" xr10:uid="{DE0055E9-2C5B-493B-B0FA-D925664E84EC}" cache="Slicer_Years__Date" caption="Years (Date)" columnCount="3" style="Slicer Style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18B08A-9C8C-4A8D-A36A-A2C89956DCEB}" name="Table1" displayName="Table1" ref="A1:M75" totalsRowShown="0" headerRowDxfId="16" headerRowBorderDxfId="15" tableBorderDxfId="14" totalsRowBorderDxfId="13">
  <autoFilter ref="A1:M75" xr:uid="{A218B08A-9C8C-4A8D-A36A-A2C89956DCEB}"/>
  <tableColumns count="13">
    <tableColumn id="1" xr3:uid="{3716D1ED-A6B3-4C16-AD4C-9193D0B00DD2}" name="Category" dataDxfId="12"/>
    <tableColumn id="2" xr3:uid="{4E4A0651-318B-4845-8BDB-8030E1BA6896}" name="Manufacturer" dataDxfId="11"/>
    <tableColumn id="3" xr3:uid="{E636DE83-A4AE-49C5-BBA4-11C1BFDF4DA0}" name="Age Group" dataDxfId="10"/>
    <tableColumn id="4" xr3:uid="{39B0A2A8-84A0-4E01-8BB3-6CC12E1C49EB}" name="Zone" dataDxfId="9"/>
    <tableColumn id="5" xr3:uid="{9CEC92D2-6B1A-4E92-B5F8-536CBE39171F}" name="Item Name" dataDxfId="8"/>
    <tableColumn id="6" xr3:uid="{37355329-9558-44C0-B754-78A57806FBC6}" name="Date" dataDxfId="7"/>
    <tableColumn id="7" xr3:uid="{CCB4A5A3-AA89-4437-A200-DA5A2251817A}" name="Quantity Sold" dataDxfId="6"/>
    <tableColumn id="8" xr3:uid="{C579F211-1B68-4C56-8D18-0C58EAE99E13}" name="Quantity Target" dataDxfId="5"/>
    <tableColumn id="9" xr3:uid="{4BE974B6-C573-4308-8B19-57522ACEF6BA}" name="CP" dataDxfId="4"/>
    <tableColumn id="10" xr3:uid="{B95F1B5F-8BAE-4CA2-BA97-2A4BD14DF967}" name="SP" dataDxfId="3"/>
    <tableColumn id="11" xr3:uid="{06F6992C-B8AC-4AB5-ADDC-5A9D6C0BAB4B}" name="Return" dataDxfId="2"/>
    <tableColumn id="12" xr3:uid="{388DAB16-90AB-48A5-8517-08D1869BE063}" name="Defective" dataDxfId="1"/>
    <tableColumn id="13" xr3:uid="{2CCA3BD7-BDD8-45B3-BA70-79380E1DABDF}" name="Dislik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07/relationships/slicer" Target="../slicers/slicer1.xml"/><Relationship Id="rId5" Type="http://schemas.openxmlformats.org/officeDocument/2006/relationships/image" Target="../media/image2.emf"/><Relationship Id="rId4" Type="http://schemas.openxmlformats.org/officeDocument/2006/relationships/package" Target="../embeddings/Microsoft_Word_Document.docx"/></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A46A2-26DB-498B-B0A3-EBC642EC48D1}">
  <dimension ref="A1:O75"/>
  <sheetViews>
    <sheetView workbookViewId="0"/>
  </sheetViews>
  <sheetFormatPr defaultRowHeight="14.4" x14ac:dyDescent="0.3"/>
  <cols>
    <col min="1" max="1" width="14.21875" customWidth="1"/>
    <col min="2" max="2" width="14.5546875" customWidth="1"/>
    <col min="3" max="6" width="14.21875" customWidth="1"/>
    <col min="7" max="7" width="14.33203125" customWidth="1"/>
    <col min="8" max="8" width="16" customWidth="1"/>
    <col min="9" max="13" width="14.21875" customWidth="1"/>
  </cols>
  <sheetData>
    <row r="1" spans="1:15" x14ac:dyDescent="0.3">
      <c r="A1" s="7" t="s">
        <v>0</v>
      </c>
      <c r="B1" s="8" t="s">
        <v>1</v>
      </c>
      <c r="C1" s="8" t="s">
        <v>2</v>
      </c>
      <c r="D1" s="8" t="s">
        <v>3</v>
      </c>
      <c r="E1" s="8" t="s">
        <v>4</v>
      </c>
      <c r="F1" s="8" t="s">
        <v>5</v>
      </c>
      <c r="G1" s="8" t="s">
        <v>6</v>
      </c>
      <c r="H1" s="8" t="s">
        <v>7</v>
      </c>
      <c r="I1" s="8" t="s">
        <v>8</v>
      </c>
      <c r="J1" s="8" t="s">
        <v>9</v>
      </c>
      <c r="K1" s="8" t="s">
        <v>10</v>
      </c>
      <c r="L1" s="8" t="s">
        <v>11</v>
      </c>
      <c r="M1" s="9" t="s">
        <v>12</v>
      </c>
      <c r="O1" s="16"/>
    </row>
    <row r="2" spans="1:15" x14ac:dyDescent="0.3">
      <c r="A2" s="5" t="s">
        <v>13</v>
      </c>
      <c r="B2" s="1" t="s">
        <v>14</v>
      </c>
      <c r="C2" s="3" t="s">
        <v>22</v>
      </c>
      <c r="D2" s="1" t="s">
        <v>27</v>
      </c>
      <c r="E2" s="3" t="s">
        <v>31</v>
      </c>
      <c r="F2" s="2">
        <v>43466</v>
      </c>
      <c r="G2" s="3">
        <v>1</v>
      </c>
      <c r="H2" s="1">
        <v>2</v>
      </c>
      <c r="I2" s="3">
        <v>81</v>
      </c>
      <c r="J2" s="1">
        <v>10</v>
      </c>
      <c r="K2" s="1">
        <v>0</v>
      </c>
      <c r="L2" s="1">
        <v>0</v>
      </c>
      <c r="M2" s="6">
        <v>0</v>
      </c>
    </row>
    <row r="3" spans="1:15" x14ac:dyDescent="0.3">
      <c r="A3" s="5" t="s">
        <v>13</v>
      </c>
      <c r="B3" s="1" t="s">
        <v>15</v>
      </c>
      <c r="C3" s="3" t="s">
        <v>23</v>
      </c>
      <c r="D3" s="1" t="s">
        <v>27</v>
      </c>
      <c r="E3" s="3" t="s">
        <v>32</v>
      </c>
      <c r="F3" s="2">
        <v>43466</v>
      </c>
      <c r="G3" s="3">
        <v>1</v>
      </c>
      <c r="H3" s="1">
        <v>5</v>
      </c>
      <c r="I3" s="3">
        <v>56</v>
      </c>
      <c r="J3" s="1">
        <v>75</v>
      </c>
      <c r="K3" s="1">
        <v>1</v>
      </c>
      <c r="L3" s="1">
        <v>1</v>
      </c>
      <c r="M3" s="6">
        <v>0</v>
      </c>
    </row>
    <row r="4" spans="1:15" x14ac:dyDescent="0.3">
      <c r="A4" s="5" t="s">
        <v>13</v>
      </c>
      <c r="B4" s="1" t="s">
        <v>16</v>
      </c>
      <c r="C4" s="3" t="s">
        <v>24</v>
      </c>
      <c r="D4" s="1" t="s">
        <v>28</v>
      </c>
      <c r="E4" s="3" t="s">
        <v>33</v>
      </c>
      <c r="F4" s="2">
        <v>43466</v>
      </c>
      <c r="G4" s="3">
        <v>4</v>
      </c>
      <c r="H4" s="1">
        <v>16</v>
      </c>
      <c r="I4" s="3">
        <v>11</v>
      </c>
      <c r="J4" s="1">
        <v>21</v>
      </c>
      <c r="K4" s="1">
        <v>3</v>
      </c>
      <c r="L4" s="1">
        <v>0</v>
      </c>
      <c r="M4" s="6">
        <v>3</v>
      </c>
    </row>
    <row r="5" spans="1:15" x14ac:dyDescent="0.3">
      <c r="A5" s="5" t="s">
        <v>13</v>
      </c>
      <c r="B5" s="1" t="s">
        <v>17</v>
      </c>
      <c r="C5" s="3" t="s">
        <v>25</v>
      </c>
      <c r="D5" s="1" t="s">
        <v>29</v>
      </c>
      <c r="E5" s="3" t="s">
        <v>34</v>
      </c>
      <c r="F5" s="2">
        <v>43466</v>
      </c>
      <c r="G5" s="3">
        <v>6</v>
      </c>
      <c r="H5" s="1">
        <v>5</v>
      </c>
      <c r="I5" s="3">
        <v>63</v>
      </c>
      <c r="J5" s="1">
        <v>38</v>
      </c>
      <c r="K5" s="1">
        <v>0</v>
      </c>
      <c r="L5" s="1">
        <v>0</v>
      </c>
      <c r="M5" s="6">
        <v>0</v>
      </c>
    </row>
    <row r="6" spans="1:15" x14ac:dyDescent="0.3">
      <c r="A6" s="5" t="s">
        <v>13</v>
      </c>
      <c r="B6" s="1" t="s">
        <v>18</v>
      </c>
      <c r="C6" s="3" t="s">
        <v>26</v>
      </c>
      <c r="D6" s="1" t="s">
        <v>30</v>
      </c>
      <c r="E6" s="3" t="s">
        <v>35</v>
      </c>
      <c r="F6" s="2">
        <v>43466</v>
      </c>
      <c r="G6" s="3">
        <v>3</v>
      </c>
      <c r="H6" s="1">
        <v>21</v>
      </c>
      <c r="I6" s="3">
        <v>47</v>
      </c>
      <c r="J6" s="1">
        <v>20</v>
      </c>
      <c r="K6" s="1">
        <v>1</v>
      </c>
      <c r="L6" s="1">
        <v>1</v>
      </c>
      <c r="M6" s="6">
        <v>0</v>
      </c>
    </row>
    <row r="7" spans="1:15" x14ac:dyDescent="0.3">
      <c r="A7" s="5" t="s">
        <v>13</v>
      </c>
      <c r="B7" s="1" t="s">
        <v>19</v>
      </c>
      <c r="C7" s="3" t="s">
        <v>22</v>
      </c>
      <c r="D7" s="1" t="s">
        <v>30</v>
      </c>
      <c r="E7" s="3" t="s">
        <v>36</v>
      </c>
      <c r="F7" s="2">
        <v>43466</v>
      </c>
      <c r="G7" s="3">
        <v>5</v>
      </c>
      <c r="H7" s="1">
        <v>2</v>
      </c>
      <c r="I7" s="3">
        <v>72</v>
      </c>
      <c r="J7" s="1">
        <v>82</v>
      </c>
      <c r="K7" s="1">
        <v>2</v>
      </c>
      <c r="L7" s="1">
        <v>1</v>
      </c>
      <c r="M7" s="6">
        <v>1</v>
      </c>
    </row>
    <row r="8" spans="1:15" x14ac:dyDescent="0.3">
      <c r="A8" s="5" t="s">
        <v>13</v>
      </c>
      <c r="B8" s="1" t="s">
        <v>20</v>
      </c>
      <c r="C8" s="3" t="s">
        <v>23</v>
      </c>
      <c r="D8" s="1" t="s">
        <v>28</v>
      </c>
      <c r="E8" s="3" t="s">
        <v>37</v>
      </c>
      <c r="F8" s="2">
        <v>43466</v>
      </c>
      <c r="G8" s="3">
        <v>1</v>
      </c>
      <c r="H8" s="1">
        <v>3</v>
      </c>
      <c r="I8" s="3">
        <v>53</v>
      </c>
      <c r="J8" s="1">
        <v>71</v>
      </c>
      <c r="K8" s="1">
        <v>3</v>
      </c>
      <c r="L8" s="1">
        <v>3</v>
      </c>
      <c r="M8" s="6">
        <v>0</v>
      </c>
    </row>
    <row r="9" spans="1:15" x14ac:dyDescent="0.3">
      <c r="A9" s="5" t="s">
        <v>13</v>
      </c>
      <c r="B9" s="1" t="s">
        <v>21</v>
      </c>
      <c r="C9" s="3" t="s">
        <v>24</v>
      </c>
      <c r="D9" s="1" t="s">
        <v>29</v>
      </c>
      <c r="E9" s="3" t="s">
        <v>38</v>
      </c>
      <c r="F9" s="2">
        <v>43467</v>
      </c>
      <c r="G9" s="3">
        <v>0</v>
      </c>
      <c r="H9" s="1">
        <v>20</v>
      </c>
      <c r="I9" s="3">
        <v>17</v>
      </c>
      <c r="J9" s="1">
        <v>72</v>
      </c>
      <c r="K9" s="1">
        <v>0</v>
      </c>
      <c r="L9" s="1">
        <v>0</v>
      </c>
      <c r="M9" s="6">
        <v>0</v>
      </c>
    </row>
    <row r="10" spans="1:15" x14ac:dyDescent="0.3">
      <c r="A10" s="5" t="s">
        <v>39</v>
      </c>
      <c r="B10" s="1" t="s">
        <v>43</v>
      </c>
      <c r="C10" s="3" t="s">
        <v>26</v>
      </c>
      <c r="D10" s="1" t="s">
        <v>29</v>
      </c>
      <c r="E10" s="3" t="s">
        <v>45</v>
      </c>
      <c r="F10" s="2">
        <v>43467</v>
      </c>
      <c r="G10" s="3">
        <v>8</v>
      </c>
      <c r="H10" s="1">
        <v>6</v>
      </c>
      <c r="I10" s="3">
        <v>53</v>
      </c>
      <c r="J10" s="1">
        <v>68</v>
      </c>
      <c r="K10" s="1">
        <v>1</v>
      </c>
      <c r="L10" s="1">
        <v>1</v>
      </c>
      <c r="M10" s="6">
        <v>0</v>
      </c>
    </row>
    <row r="11" spans="1:15" x14ac:dyDescent="0.3">
      <c r="A11" s="5" t="s">
        <v>39</v>
      </c>
      <c r="B11" s="1" t="s">
        <v>14</v>
      </c>
      <c r="C11" s="3" t="s">
        <v>22</v>
      </c>
      <c r="D11" s="1" t="s">
        <v>27</v>
      </c>
      <c r="E11" s="3" t="s">
        <v>46</v>
      </c>
      <c r="F11" s="2">
        <v>43467</v>
      </c>
      <c r="G11" s="3">
        <v>1</v>
      </c>
      <c r="H11" s="1">
        <v>3</v>
      </c>
      <c r="I11" s="3">
        <v>8</v>
      </c>
      <c r="J11" s="1">
        <v>51</v>
      </c>
      <c r="K11" s="1">
        <v>2</v>
      </c>
      <c r="L11" s="1">
        <v>0</v>
      </c>
      <c r="M11" s="6">
        <v>2</v>
      </c>
    </row>
    <row r="12" spans="1:15" x14ac:dyDescent="0.3">
      <c r="A12" s="5" t="s">
        <v>40</v>
      </c>
      <c r="B12" s="1" t="s">
        <v>16</v>
      </c>
      <c r="C12" s="3" t="s">
        <v>25</v>
      </c>
      <c r="D12" s="1" t="s">
        <v>27</v>
      </c>
      <c r="E12" s="3" t="s">
        <v>47</v>
      </c>
      <c r="F12" s="2">
        <v>43467</v>
      </c>
      <c r="G12" s="3">
        <v>7</v>
      </c>
      <c r="H12" s="1">
        <v>3</v>
      </c>
      <c r="I12" s="3">
        <v>29</v>
      </c>
      <c r="J12" s="1">
        <v>52</v>
      </c>
      <c r="K12" s="1">
        <v>3</v>
      </c>
      <c r="L12" s="1">
        <v>3</v>
      </c>
      <c r="M12" s="6">
        <v>0</v>
      </c>
    </row>
    <row r="13" spans="1:15" x14ac:dyDescent="0.3">
      <c r="A13" s="5" t="s">
        <v>40</v>
      </c>
      <c r="B13" s="1" t="s">
        <v>17</v>
      </c>
      <c r="C13" s="3" t="s">
        <v>26</v>
      </c>
      <c r="D13" s="1" t="s">
        <v>27</v>
      </c>
      <c r="E13" s="3" t="s">
        <v>48</v>
      </c>
      <c r="F13" s="2">
        <v>43468</v>
      </c>
      <c r="G13" s="3">
        <v>0</v>
      </c>
      <c r="H13" s="1">
        <v>2</v>
      </c>
      <c r="I13" s="3">
        <v>15</v>
      </c>
      <c r="J13" s="1">
        <v>26</v>
      </c>
      <c r="K13" s="1">
        <v>3</v>
      </c>
      <c r="L13" s="1">
        <v>2</v>
      </c>
      <c r="M13" s="6">
        <v>1</v>
      </c>
    </row>
    <row r="14" spans="1:15" x14ac:dyDescent="0.3">
      <c r="A14" s="5" t="s">
        <v>40</v>
      </c>
      <c r="B14" s="1" t="s">
        <v>18</v>
      </c>
      <c r="C14" s="3" t="s">
        <v>22</v>
      </c>
      <c r="D14" s="1" t="s">
        <v>27</v>
      </c>
      <c r="E14" s="3" t="s">
        <v>49</v>
      </c>
      <c r="F14" s="2">
        <v>43468</v>
      </c>
      <c r="G14" s="3">
        <v>7</v>
      </c>
      <c r="H14" s="1">
        <v>5</v>
      </c>
      <c r="I14" s="3">
        <v>81</v>
      </c>
      <c r="J14" s="1">
        <v>24</v>
      </c>
      <c r="K14" s="1">
        <v>0</v>
      </c>
      <c r="L14" s="1">
        <v>0</v>
      </c>
      <c r="M14" s="6">
        <v>0</v>
      </c>
    </row>
    <row r="15" spans="1:15" x14ac:dyDescent="0.3">
      <c r="A15" s="5" t="s">
        <v>40</v>
      </c>
      <c r="B15" s="1" t="s">
        <v>19</v>
      </c>
      <c r="C15" s="3" t="s">
        <v>25</v>
      </c>
      <c r="D15" s="1" t="s">
        <v>27</v>
      </c>
      <c r="E15" s="3" t="s">
        <v>50</v>
      </c>
      <c r="F15" s="2">
        <v>43468</v>
      </c>
      <c r="G15" s="3">
        <v>8</v>
      </c>
      <c r="H15" s="1">
        <v>4</v>
      </c>
      <c r="I15" s="3">
        <v>68</v>
      </c>
      <c r="J15" s="1">
        <v>71</v>
      </c>
      <c r="K15" s="1">
        <v>2</v>
      </c>
      <c r="L15" s="1">
        <v>0</v>
      </c>
      <c r="M15" s="6">
        <v>2</v>
      </c>
    </row>
    <row r="16" spans="1:15" x14ac:dyDescent="0.3">
      <c r="A16" s="5" t="s">
        <v>40</v>
      </c>
      <c r="B16" s="1" t="s">
        <v>20</v>
      </c>
      <c r="C16" s="3" t="s">
        <v>26</v>
      </c>
      <c r="D16" s="1" t="s">
        <v>27</v>
      </c>
      <c r="E16" s="3" t="s">
        <v>51</v>
      </c>
      <c r="F16" s="2">
        <v>43468</v>
      </c>
      <c r="G16" s="3">
        <v>4</v>
      </c>
      <c r="H16" s="1">
        <v>5</v>
      </c>
      <c r="I16" s="3">
        <v>38</v>
      </c>
      <c r="J16" s="1">
        <v>65</v>
      </c>
      <c r="K16" s="1">
        <v>1</v>
      </c>
      <c r="L16" s="1">
        <v>0</v>
      </c>
      <c r="M16" s="6">
        <v>1</v>
      </c>
    </row>
    <row r="17" spans="1:13" x14ac:dyDescent="0.3">
      <c r="A17" s="5" t="s">
        <v>40</v>
      </c>
      <c r="B17" s="1" t="s">
        <v>21</v>
      </c>
      <c r="C17" s="3" t="s">
        <v>22</v>
      </c>
      <c r="D17" s="1" t="s">
        <v>27</v>
      </c>
      <c r="E17" s="3" t="s">
        <v>52</v>
      </c>
      <c r="F17" s="2">
        <v>43468</v>
      </c>
      <c r="G17" s="3">
        <v>2</v>
      </c>
      <c r="H17" s="1">
        <v>2</v>
      </c>
      <c r="I17" s="3">
        <v>55</v>
      </c>
      <c r="J17" s="1">
        <v>55</v>
      </c>
      <c r="K17" s="1">
        <v>3</v>
      </c>
      <c r="L17" s="1">
        <v>1</v>
      </c>
      <c r="M17" s="6">
        <v>2</v>
      </c>
    </row>
    <row r="18" spans="1:13" x14ac:dyDescent="0.3">
      <c r="A18" s="5" t="s">
        <v>41</v>
      </c>
      <c r="B18" s="1" t="s">
        <v>44</v>
      </c>
      <c r="C18" s="3" t="s">
        <v>23</v>
      </c>
      <c r="D18" s="1" t="s">
        <v>28</v>
      </c>
      <c r="E18" s="3" t="s">
        <v>53</v>
      </c>
      <c r="F18" s="2">
        <v>43468</v>
      </c>
      <c r="G18" s="3">
        <v>1</v>
      </c>
      <c r="H18" s="1">
        <v>2</v>
      </c>
      <c r="I18" s="3">
        <v>44</v>
      </c>
      <c r="J18" s="1">
        <v>46</v>
      </c>
      <c r="K18" s="1">
        <v>1</v>
      </c>
      <c r="L18" s="1">
        <v>1</v>
      </c>
      <c r="M18" s="6">
        <v>0</v>
      </c>
    </row>
    <row r="19" spans="1:13" x14ac:dyDescent="0.3">
      <c r="A19" s="5" t="s">
        <v>41</v>
      </c>
      <c r="B19" s="1" t="s">
        <v>43</v>
      </c>
      <c r="C19" s="3" t="s">
        <v>24</v>
      </c>
      <c r="D19" s="1" t="s">
        <v>29</v>
      </c>
      <c r="E19" s="3" t="s">
        <v>54</v>
      </c>
      <c r="F19" s="2">
        <v>43468</v>
      </c>
      <c r="G19" s="3">
        <v>0</v>
      </c>
      <c r="H19" s="1">
        <v>6</v>
      </c>
      <c r="I19" s="3">
        <v>24</v>
      </c>
      <c r="J19" s="1">
        <v>24</v>
      </c>
      <c r="K19" s="1">
        <v>3</v>
      </c>
      <c r="L19" s="1">
        <v>0</v>
      </c>
      <c r="M19" s="6">
        <v>3</v>
      </c>
    </row>
    <row r="20" spans="1:13" x14ac:dyDescent="0.3">
      <c r="A20" s="5" t="s">
        <v>41</v>
      </c>
      <c r="B20" s="1" t="s">
        <v>17</v>
      </c>
      <c r="C20" s="3" t="s">
        <v>25</v>
      </c>
      <c r="D20" s="1" t="s">
        <v>30</v>
      </c>
      <c r="E20" s="3" t="s">
        <v>55</v>
      </c>
      <c r="F20" s="2">
        <v>43468</v>
      </c>
      <c r="G20" s="3">
        <v>8</v>
      </c>
      <c r="H20" s="1">
        <v>3</v>
      </c>
      <c r="I20" s="3">
        <v>44</v>
      </c>
      <c r="J20" s="1">
        <v>34</v>
      </c>
      <c r="K20" s="1">
        <v>1</v>
      </c>
      <c r="L20" s="1">
        <v>1</v>
      </c>
      <c r="M20" s="6">
        <v>0</v>
      </c>
    </row>
    <row r="21" spans="1:13" x14ac:dyDescent="0.3">
      <c r="A21" s="5" t="s">
        <v>41</v>
      </c>
      <c r="B21" s="1" t="s">
        <v>16</v>
      </c>
      <c r="C21" s="3" t="s">
        <v>25</v>
      </c>
      <c r="D21" s="1" t="s">
        <v>30</v>
      </c>
      <c r="E21" s="3" t="s">
        <v>56</v>
      </c>
      <c r="F21" s="2">
        <v>43468</v>
      </c>
      <c r="G21" s="3">
        <v>8</v>
      </c>
      <c r="H21" s="1">
        <v>4</v>
      </c>
      <c r="I21" s="3">
        <v>23</v>
      </c>
      <c r="J21" s="1">
        <v>54</v>
      </c>
      <c r="K21" s="1">
        <v>1</v>
      </c>
      <c r="L21" s="1">
        <v>1</v>
      </c>
      <c r="M21" s="6">
        <v>0</v>
      </c>
    </row>
    <row r="22" spans="1:13" x14ac:dyDescent="0.3">
      <c r="A22" s="5" t="s">
        <v>41</v>
      </c>
      <c r="B22" s="1" t="s">
        <v>17</v>
      </c>
      <c r="C22" s="3" t="s">
        <v>25</v>
      </c>
      <c r="D22" s="1" t="s">
        <v>28</v>
      </c>
      <c r="E22" s="3" t="s">
        <v>57</v>
      </c>
      <c r="F22" s="2">
        <v>43468</v>
      </c>
      <c r="G22" s="3">
        <v>2</v>
      </c>
      <c r="H22" s="1">
        <v>6</v>
      </c>
      <c r="I22" s="3">
        <v>33</v>
      </c>
      <c r="J22" s="1">
        <v>92</v>
      </c>
      <c r="K22" s="1">
        <v>0</v>
      </c>
      <c r="L22" s="1">
        <v>0</v>
      </c>
      <c r="M22" s="6">
        <v>0</v>
      </c>
    </row>
    <row r="23" spans="1:13" x14ac:dyDescent="0.3">
      <c r="A23" s="5" t="s">
        <v>41</v>
      </c>
      <c r="B23" s="1" t="s">
        <v>18</v>
      </c>
      <c r="C23" s="3" t="s">
        <v>25</v>
      </c>
      <c r="D23" s="1" t="s">
        <v>28</v>
      </c>
      <c r="E23" s="3" t="s">
        <v>58</v>
      </c>
      <c r="F23" s="2">
        <v>43469</v>
      </c>
      <c r="G23" s="3">
        <v>4</v>
      </c>
      <c r="H23" s="1">
        <v>3</v>
      </c>
      <c r="I23" s="3">
        <v>11</v>
      </c>
      <c r="J23" s="1">
        <v>35</v>
      </c>
      <c r="K23" s="1">
        <v>0</v>
      </c>
      <c r="L23" s="1">
        <v>0</v>
      </c>
      <c r="M23" s="6">
        <v>0</v>
      </c>
    </row>
    <row r="24" spans="1:13" x14ac:dyDescent="0.3">
      <c r="A24" s="5" t="s">
        <v>41</v>
      </c>
      <c r="B24" s="1" t="s">
        <v>16</v>
      </c>
      <c r="C24" s="3" t="s">
        <v>25</v>
      </c>
      <c r="D24" s="1" t="s">
        <v>28</v>
      </c>
      <c r="E24" s="3" t="s">
        <v>53</v>
      </c>
      <c r="F24" s="2">
        <v>43469</v>
      </c>
      <c r="G24" s="3">
        <v>3</v>
      </c>
      <c r="H24" s="1">
        <v>4</v>
      </c>
      <c r="I24" s="3">
        <v>8</v>
      </c>
      <c r="J24" s="1">
        <v>13</v>
      </c>
      <c r="K24" s="1">
        <v>3</v>
      </c>
      <c r="L24" s="1">
        <v>0</v>
      </c>
      <c r="M24" s="6">
        <v>3</v>
      </c>
    </row>
    <row r="25" spans="1:13" x14ac:dyDescent="0.3">
      <c r="A25" s="5" t="s">
        <v>41</v>
      </c>
      <c r="B25" s="1" t="s">
        <v>18</v>
      </c>
      <c r="C25" s="3" t="s">
        <v>25</v>
      </c>
      <c r="D25" s="1" t="s">
        <v>29</v>
      </c>
      <c r="E25" s="3" t="s">
        <v>54</v>
      </c>
      <c r="F25" s="2">
        <v>43469</v>
      </c>
      <c r="G25" s="3">
        <v>7</v>
      </c>
      <c r="H25" s="1">
        <v>6</v>
      </c>
      <c r="I25" s="3">
        <v>67</v>
      </c>
      <c r="J25" s="1">
        <v>9</v>
      </c>
      <c r="K25" s="1">
        <v>0</v>
      </c>
      <c r="L25" s="1">
        <v>0</v>
      </c>
      <c r="M25" s="6">
        <v>0</v>
      </c>
    </row>
    <row r="26" spans="1:13" x14ac:dyDescent="0.3">
      <c r="A26" s="5" t="s">
        <v>41</v>
      </c>
      <c r="B26" s="1" t="s">
        <v>17</v>
      </c>
      <c r="C26" s="3" t="s">
        <v>25</v>
      </c>
      <c r="D26" s="1" t="s">
        <v>30</v>
      </c>
      <c r="E26" s="3" t="s">
        <v>53</v>
      </c>
      <c r="F26" s="2">
        <v>43469</v>
      </c>
      <c r="G26" s="3">
        <v>1</v>
      </c>
      <c r="H26" s="1">
        <v>2</v>
      </c>
      <c r="I26" s="3">
        <v>17</v>
      </c>
      <c r="J26" s="1">
        <v>22</v>
      </c>
      <c r="K26" s="1">
        <v>2</v>
      </c>
      <c r="L26" s="1">
        <v>2</v>
      </c>
      <c r="M26" s="6">
        <v>0</v>
      </c>
    </row>
    <row r="27" spans="1:13" x14ac:dyDescent="0.3">
      <c r="A27" s="5" t="s">
        <v>41</v>
      </c>
      <c r="B27" s="1" t="s">
        <v>15</v>
      </c>
      <c r="C27" s="3" t="s">
        <v>25</v>
      </c>
      <c r="D27" s="1" t="s">
        <v>30</v>
      </c>
      <c r="E27" s="3" t="s">
        <v>52</v>
      </c>
      <c r="F27" s="2">
        <v>43469</v>
      </c>
      <c r="G27" s="3">
        <v>4</v>
      </c>
      <c r="H27" s="1">
        <v>4</v>
      </c>
      <c r="I27" s="3">
        <v>56</v>
      </c>
      <c r="J27" s="1">
        <v>34</v>
      </c>
      <c r="K27" s="1">
        <v>0</v>
      </c>
      <c r="L27" s="1">
        <v>0</v>
      </c>
      <c r="M27" s="6">
        <v>0</v>
      </c>
    </row>
    <row r="28" spans="1:13" x14ac:dyDescent="0.3">
      <c r="A28" s="5" t="s">
        <v>41</v>
      </c>
      <c r="B28" s="1" t="s">
        <v>17</v>
      </c>
      <c r="C28" s="3" t="s">
        <v>25</v>
      </c>
      <c r="D28" s="1" t="s">
        <v>30</v>
      </c>
      <c r="E28" s="3" t="s">
        <v>56</v>
      </c>
      <c r="F28" s="2">
        <v>43470</v>
      </c>
      <c r="G28" s="3">
        <v>5</v>
      </c>
      <c r="H28" s="1">
        <v>6</v>
      </c>
      <c r="I28" s="3">
        <v>53</v>
      </c>
      <c r="J28" s="1">
        <v>45</v>
      </c>
      <c r="K28" s="1">
        <v>1</v>
      </c>
      <c r="L28" s="1">
        <v>1</v>
      </c>
      <c r="M28" s="6">
        <v>0</v>
      </c>
    </row>
    <row r="29" spans="1:13" x14ac:dyDescent="0.3">
      <c r="A29" s="5" t="s">
        <v>41</v>
      </c>
      <c r="B29" s="1" t="s">
        <v>18</v>
      </c>
      <c r="C29" s="3" t="s">
        <v>25</v>
      </c>
      <c r="D29" s="1" t="s">
        <v>30</v>
      </c>
      <c r="E29" s="3" t="s">
        <v>58</v>
      </c>
      <c r="F29" s="2">
        <v>43470</v>
      </c>
      <c r="G29" s="3">
        <v>8</v>
      </c>
      <c r="H29" s="1">
        <v>13</v>
      </c>
      <c r="I29" s="3">
        <v>44</v>
      </c>
      <c r="J29" s="1">
        <v>40</v>
      </c>
      <c r="K29" s="1">
        <v>1</v>
      </c>
      <c r="L29" s="1">
        <v>1</v>
      </c>
      <c r="M29" s="6">
        <v>0</v>
      </c>
    </row>
    <row r="30" spans="1:13" x14ac:dyDescent="0.3">
      <c r="A30" s="5" t="s">
        <v>41</v>
      </c>
      <c r="B30" s="1" t="s">
        <v>21</v>
      </c>
      <c r="C30" s="3" t="s">
        <v>24</v>
      </c>
      <c r="D30" s="1" t="s">
        <v>30</v>
      </c>
      <c r="E30" s="3" t="s">
        <v>57</v>
      </c>
      <c r="F30" s="2">
        <v>43470</v>
      </c>
      <c r="G30" s="3">
        <v>4</v>
      </c>
      <c r="H30" s="1">
        <v>13</v>
      </c>
      <c r="I30" s="3">
        <v>22</v>
      </c>
      <c r="J30" s="1">
        <v>11</v>
      </c>
      <c r="K30" s="1">
        <v>3</v>
      </c>
      <c r="L30" s="1">
        <v>1</v>
      </c>
      <c r="M30" s="6">
        <v>2</v>
      </c>
    </row>
    <row r="31" spans="1:13" x14ac:dyDescent="0.3">
      <c r="A31" s="5" t="s">
        <v>41</v>
      </c>
      <c r="B31" s="1" t="s">
        <v>43</v>
      </c>
      <c r="C31" s="3" t="s">
        <v>24</v>
      </c>
      <c r="D31" s="1" t="s">
        <v>30</v>
      </c>
      <c r="E31" s="3" t="s">
        <v>55</v>
      </c>
      <c r="F31" s="2">
        <v>43470</v>
      </c>
      <c r="G31" s="3">
        <v>3</v>
      </c>
      <c r="H31" s="1">
        <v>8</v>
      </c>
      <c r="I31" s="3">
        <v>11</v>
      </c>
      <c r="J31" s="1">
        <v>11</v>
      </c>
      <c r="K31" s="1">
        <v>1</v>
      </c>
      <c r="L31" s="1">
        <v>1</v>
      </c>
      <c r="M31" s="6">
        <v>1</v>
      </c>
    </row>
    <row r="32" spans="1:13" x14ac:dyDescent="0.3">
      <c r="A32" s="5" t="s">
        <v>41</v>
      </c>
      <c r="B32" s="1" t="s">
        <v>44</v>
      </c>
      <c r="C32" s="3" t="s">
        <v>24</v>
      </c>
      <c r="D32" s="1" t="s">
        <v>30</v>
      </c>
      <c r="E32" s="3" t="s">
        <v>56</v>
      </c>
      <c r="F32" s="2">
        <v>43470</v>
      </c>
      <c r="G32" s="3">
        <v>1</v>
      </c>
      <c r="H32" s="1">
        <v>9</v>
      </c>
      <c r="I32" s="3">
        <v>8</v>
      </c>
      <c r="J32" s="1">
        <v>16</v>
      </c>
      <c r="K32" s="1">
        <v>2</v>
      </c>
      <c r="L32" s="1">
        <v>0</v>
      </c>
      <c r="M32" s="6">
        <v>2</v>
      </c>
    </row>
    <row r="33" spans="1:13" x14ac:dyDescent="0.3">
      <c r="A33" s="5" t="s">
        <v>41</v>
      </c>
      <c r="B33" s="1" t="s">
        <v>19</v>
      </c>
      <c r="C33" s="3" t="s">
        <v>24</v>
      </c>
      <c r="D33" s="1" t="s">
        <v>29</v>
      </c>
      <c r="E33" s="3" t="s">
        <v>53</v>
      </c>
      <c r="F33" s="2">
        <v>43470</v>
      </c>
      <c r="G33" s="3">
        <v>2</v>
      </c>
      <c r="H33" s="1">
        <v>10</v>
      </c>
      <c r="I33" s="3">
        <v>67</v>
      </c>
      <c r="J33" s="1">
        <v>20</v>
      </c>
      <c r="K33" s="1">
        <v>3</v>
      </c>
      <c r="L33" s="1">
        <v>1</v>
      </c>
      <c r="M33" s="6">
        <v>2</v>
      </c>
    </row>
    <row r="34" spans="1:13" x14ac:dyDescent="0.3">
      <c r="A34" s="5" t="s">
        <v>42</v>
      </c>
      <c r="B34" s="1" t="s">
        <v>18</v>
      </c>
      <c r="C34" s="3" t="s">
        <v>24</v>
      </c>
      <c r="D34" s="1" t="s">
        <v>29</v>
      </c>
      <c r="E34" s="3" t="s">
        <v>59</v>
      </c>
      <c r="F34" s="2">
        <v>43470</v>
      </c>
      <c r="G34" s="3">
        <v>1</v>
      </c>
      <c r="H34" s="1">
        <v>5</v>
      </c>
      <c r="I34" s="3">
        <v>8</v>
      </c>
      <c r="J34" s="1">
        <v>82</v>
      </c>
      <c r="K34" s="1">
        <v>1</v>
      </c>
      <c r="L34" s="1">
        <v>1</v>
      </c>
      <c r="M34" s="6">
        <v>0</v>
      </c>
    </row>
    <row r="35" spans="1:13" x14ac:dyDescent="0.3">
      <c r="A35" s="5" t="s">
        <v>42</v>
      </c>
      <c r="B35" s="1" t="s">
        <v>44</v>
      </c>
      <c r="C35" s="3" t="s">
        <v>25</v>
      </c>
      <c r="D35" s="1" t="s">
        <v>28</v>
      </c>
      <c r="E35" s="3" t="s">
        <v>61</v>
      </c>
      <c r="F35" s="2">
        <v>44614</v>
      </c>
      <c r="G35" s="3">
        <v>5</v>
      </c>
      <c r="H35" s="1">
        <v>18</v>
      </c>
      <c r="I35" s="3">
        <v>14</v>
      </c>
      <c r="J35" s="1">
        <v>30</v>
      </c>
      <c r="K35" s="1">
        <v>3</v>
      </c>
      <c r="L35" s="1">
        <v>1</v>
      </c>
      <c r="M35" s="6">
        <v>1</v>
      </c>
    </row>
    <row r="36" spans="1:13" x14ac:dyDescent="0.3">
      <c r="A36" s="5" t="s">
        <v>42</v>
      </c>
      <c r="B36" s="1" t="s">
        <v>43</v>
      </c>
      <c r="C36" s="3" t="s">
        <v>26</v>
      </c>
      <c r="D36" s="1" t="s">
        <v>29</v>
      </c>
      <c r="E36" s="3" t="s">
        <v>62</v>
      </c>
      <c r="F36" s="2">
        <v>44614</v>
      </c>
      <c r="G36" s="3">
        <v>8</v>
      </c>
      <c r="H36" s="1">
        <v>5</v>
      </c>
      <c r="I36" s="3">
        <v>20</v>
      </c>
      <c r="J36" s="1">
        <v>39</v>
      </c>
      <c r="K36" s="1">
        <v>2</v>
      </c>
      <c r="L36" s="1">
        <v>2</v>
      </c>
      <c r="M36" s="6">
        <v>2</v>
      </c>
    </row>
    <row r="37" spans="1:13" x14ac:dyDescent="0.3">
      <c r="A37" s="5" t="s">
        <v>42</v>
      </c>
      <c r="B37" s="1" t="s">
        <v>60</v>
      </c>
      <c r="C37" s="3" t="s">
        <v>22</v>
      </c>
      <c r="D37" s="1" t="s">
        <v>30</v>
      </c>
      <c r="E37" s="3" t="s">
        <v>63</v>
      </c>
      <c r="F37" s="2">
        <v>44617</v>
      </c>
      <c r="G37" s="3">
        <v>2</v>
      </c>
      <c r="H37" s="1">
        <v>2</v>
      </c>
      <c r="I37" s="3">
        <v>44</v>
      </c>
      <c r="J37" s="1">
        <v>17</v>
      </c>
      <c r="K37" s="1">
        <v>2</v>
      </c>
      <c r="L37" s="1">
        <v>1</v>
      </c>
      <c r="M37" s="6">
        <v>0</v>
      </c>
    </row>
    <row r="38" spans="1:13" x14ac:dyDescent="0.3">
      <c r="A38" s="5" t="s">
        <v>13</v>
      </c>
      <c r="B38" s="1" t="s">
        <v>14</v>
      </c>
      <c r="C38" s="3" t="s">
        <v>22</v>
      </c>
      <c r="D38" s="1" t="s">
        <v>30</v>
      </c>
      <c r="E38" s="3" t="s">
        <v>31</v>
      </c>
      <c r="F38" s="2">
        <v>44617</v>
      </c>
      <c r="G38" s="3">
        <v>1</v>
      </c>
      <c r="H38" s="1">
        <v>2</v>
      </c>
      <c r="I38" s="3">
        <v>81</v>
      </c>
      <c r="J38" s="1">
        <v>10</v>
      </c>
      <c r="K38" s="1">
        <v>0</v>
      </c>
      <c r="L38" s="1">
        <v>0</v>
      </c>
      <c r="M38" s="6">
        <v>0</v>
      </c>
    </row>
    <row r="39" spans="1:13" x14ac:dyDescent="0.3">
      <c r="A39" s="5" t="s">
        <v>13</v>
      </c>
      <c r="B39" s="1" t="s">
        <v>15</v>
      </c>
      <c r="C39" s="3" t="s">
        <v>23</v>
      </c>
      <c r="D39" s="1" t="s">
        <v>30</v>
      </c>
      <c r="E39" s="3" t="s">
        <v>32</v>
      </c>
      <c r="F39" s="2">
        <v>44617</v>
      </c>
      <c r="G39" s="3">
        <v>1</v>
      </c>
      <c r="H39" s="1">
        <v>5</v>
      </c>
      <c r="I39" s="3">
        <v>56</v>
      </c>
      <c r="J39" s="1">
        <v>75</v>
      </c>
      <c r="K39" s="1">
        <v>1</v>
      </c>
      <c r="L39" s="1">
        <v>1</v>
      </c>
      <c r="M39" s="6">
        <v>0</v>
      </c>
    </row>
    <row r="40" spans="1:13" x14ac:dyDescent="0.3">
      <c r="A40" s="5" t="s">
        <v>13</v>
      </c>
      <c r="B40" s="1" t="s">
        <v>16</v>
      </c>
      <c r="C40" s="3" t="s">
        <v>24</v>
      </c>
      <c r="D40" s="1" t="s">
        <v>30</v>
      </c>
      <c r="E40" s="3" t="s">
        <v>33</v>
      </c>
      <c r="F40" s="2">
        <v>44617</v>
      </c>
      <c r="G40" s="3">
        <v>4</v>
      </c>
      <c r="H40" s="1">
        <v>16</v>
      </c>
      <c r="I40" s="3">
        <v>11</v>
      </c>
      <c r="J40" s="1">
        <v>21</v>
      </c>
      <c r="K40" s="1">
        <v>3</v>
      </c>
      <c r="L40" s="1">
        <v>0</v>
      </c>
      <c r="M40" s="6">
        <v>3</v>
      </c>
    </row>
    <row r="41" spans="1:13" x14ac:dyDescent="0.3">
      <c r="A41" s="5" t="s">
        <v>13</v>
      </c>
      <c r="B41" s="1" t="s">
        <v>17</v>
      </c>
      <c r="C41" s="3" t="s">
        <v>25</v>
      </c>
      <c r="D41" s="1" t="s">
        <v>30</v>
      </c>
      <c r="E41" s="3" t="s">
        <v>34</v>
      </c>
      <c r="F41" s="2">
        <v>44617</v>
      </c>
      <c r="G41" s="3">
        <v>6</v>
      </c>
      <c r="H41" s="1">
        <v>5</v>
      </c>
      <c r="I41" s="3">
        <v>63</v>
      </c>
      <c r="J41" s="1">
        <v>38</v>
      </c>
      <c r="K41" s="1">
        <v>0</v>
      </c>
      <c r="L41" s="1">
        <v>0</v>
      </c>
      <c r="M41" s="6">
        <v>0</v>
      </c>
    </row>
    <row r="42" spans="1:13" x14ac:dyDescent="0.3">
      <c r="A42" s="5" t="s">
        <v>13</v>
      </c>
      <c r="B42" s="1" t="s">
        <v>18</v>
      </c>
      <c r="C42" s="3" t="s">
        <v>26</v>
      </c>
      <c r="D42" s="1" t="s">
        <v>30</v>
      </c>
      <c r="E42" s="3" t="s">
        <v>35</v>
      </c>
      <c r="F42" s="2">
        <v>44617</v>
      </c>
      <c r="G42" s="3">
        <v>3</v>
      </c>
      <c r="H42" s="1">
        <v>21</v>
      </c>
      <c r="I42" s="3">
        <v>44</v>
      </c>
      <c r="J42" s="1">
        <v>30</v>
      </c>
      <c r="K42" s="1">
        <v>2</v>
      </c>
      <c r="L42" s="1">
        <v>2</v>
      </c>
      <c r="M42" s="6">
        <v>0</v>
      </c>
    </row>
    <row r="43" spans="1:13" x14ac:dyDescent="0.3">
      <c r="A43" s="5" t="s">
        <v>13</v>
      </c>
      <c r="B43" s="1" t="s">
        <v>19</v>
      </c>
      <c r="C43" s="3" t="s">
        <v>22</v>
      </c>
      <c r="D43" s="1" t="s">
        <v>28</v>
      </c>
      <c r="E43" s="3" t="s">
        <v>36</v>
      </c>
      <c r="F43" s="2">
        <v>44617</v>
      </c>
      <c r="G43" s="3">
        <v>5</v>
      </c>
      <c r="H43" s="1">
        <v>1</v>
      </c>
      <c r="I43" s="3">
        <v>56</v>
      </c>
      <c r="J43" s="1">
        <v>82</v>
      </c>
      <c r="K43" s="1">
        <v>2</v>
      </c>
      <c r="L43" s="1">
        <v>1</v>
      </c>
      <c r="M43" s="6">
        <v>0</v>
      </c>
    </row>
    <row r="44" spans="1:13" x14ac:dyDescent="0.3">
      <c r="A44" s="5" t="s">
        <v>13</v>
      </c>
      <c r="B44" s="1" t="s">
        <v>20</v>
      </c>
      <c r="C44" s="3" t="s">
        <v>23</v>
      </c>
      <c r="D44" s="1" t="s">
        <v>28</v>
      </c>
      <c r="E44" s="3" t="s">
        <v>37</v>
      </c>
      <c r="F44" s="2">
        <v>43491</v>
      </c>
      <c r="G44" s="3">
        <v>1</v>
      </c>
      <c r="H44" s="1">
        <v>2</v>
      </c>
      <c r="I44" s="3">
        <v>45</v>
      </c>
      <c r="J44" s="1">
        <v>71</v>
      </c>
      <c r="K44" s="1">
        <v>1</v>
      </c>
      <c r="L44" s="1">
        <v>3</v>
      </c>
      <c r="M44" s="6">
        <v>0</v>
      </c>
    </row>
    <row r="45" spans="1:13" x14ac:dyDescent="0.3">
      <c r="A45" s="5" t="s">
        <v>40</v>
      </c>
      <c r="B45" s="1" t="s">
        <v>16</v>
      </c>
      <c r="C45" s="3" t="s">
        <v>23</v>
      </c>
      <c r="D45" s="1" t="s">
        <v>27</v>
      </c>
      <c r="E45" s="3" t="s">
        <v>47</v>
      </c>
      <c r="F45" s="2">
        <v>43467</v>
      </c>
      <c r="G45" s="3">
        <v>7</v>
      </c>
      <c r="H45" s="1">
        <v>3</v>
      </c>
      <c r="I45" s="3">
        <v>29</v>
      </c>
      <c r="J45" s="1">
        <v>52</v>
      </c>
      <c r="K45" s="1">
        <v>3</v>
      </c>
      <c r="L45" s="1">
        <v>3</v>
      </c>
      <c r="M45" s="6">
        <v>1</v>
      </c>
    </row>
    <row r="46" spans="1:13" x14ac:dyDescent="0.3">
      <c r="A46" s="5" t="s">
        <v>40</v>
      </c>
      <c r="B46" s="1" t="s">
        <v>17</v>
      </c>
      <c r="C46" s="3" t="s">
        <v>24</v>
      </c>
      <c r="D46" s="1" t="s">
        <v>27</v>
      </c>
      <c r="E46" s="3" t="s">
        <v>48</v>
      </c>
      <c r="F46" s="2">
        <v>43468</v>
      </c>
      <c r="G46" s="3">
        <v>2</v>
      </c>
      <c r="H46" s="1">
        <v>1</v>
      </c>
      <c r="I46" s="3">
        <v>15</v>
      </c>
      <c r="J46" s="1">
        <v>24</v>
      </c>
      <c r="K46" s="1">
        <v>2</v>
      </c>
      <c r="L46" s="1">
        <v>2</v>
      </c>
      <c r="M46" s="6">
        <v>1</v>
      </c>
    </row>
    <row r="47" spans="1:13" x14ac:dyDescent="0.3">
      <c r="A47" s="5" t="s">
        <v>40</v>
      </c>
      <c r="B47" s="1" t="s">
        <v>18</v>
      </c>
      <c r="C47" s="3" t="s">
        <v>22</v>
      </c>
      <c r="D47" s="1" t="s">
        <v>27</v>
      </c>
      <c r="E47" s="3" t="s">
        <v>49</v>
      </c>
      <c r="F47" s="2">
        <v>43468</v>
      </c>
      <c r="G47" s="3">
        <v>7</v>
      </c>
      <c r="H47" s="1">
        <v>4</v>
      </c>
      <c r="I47" s="3">
        <v>81</v>
      </c>
      <c r="J47" s="1">
        <v>26</v>
      </c>
      <c r="K47" s="1">
        <v>0</v>
      </c>
      <c r="L47" s="1">
        <v>0</v>
      </c>
      <c r="M47" s="6">
        <v>2</v>
      </c>
    </row>
    <row r="48" spans="1:13" x14ac:dyDescent="0.3">
      <c r="A48" s="5" t="s">
        <v>41</v>
      </c>
      <c r="B48" s="1" t="s">
        <v>18</v>
      </c>
      <c r="C48" s="3" t="s">
        <v>22</v>
      </c>
      <c r="D48" s="1" t="s">
        <v>29</v>
      </c>
      <c r="E48" s="3" t="s">
        <v>54</v>
      </c>
      <c r="F48" s="2">
        <v>43469</v>
      </c>
      <c r="G48" s="3">
        <v>7</v>
      </c>
      <c r="H48" s="1">
        <v>6</v>
      </c>
      <c r="I48" s="3">
        <v>67</v>
      </c>
      <c r="J48" s="1">
        <v>9</v>
      </c>
      <c r="K48" s="1">
        <v>0</v>
      </c>
      <c r="L48" s="1">
        <v>0</v>
      </c>
      <c r="M48" s="6">
        <v>0</v>
      </c>
    </row>
    <row r="49" spans="1:13" x14ac:dyDescent="0.3">
      <c r="A49" s="5" t="s">
        <v>41</v>
      </c>
      <c r="B49" s="1" t="s">
        <v>17</v>
      </c>
      <c r="C49" s="3" t="s">
        <v>22</v>
      </c>
      <c r="D49" s="1" t="s">
        <v>30</v>
      </c>
      <c r="E49" s="3" t="s">
        <v>53</v>
      </c>
      <c r="F49" s="2">
        <v>43469</v>
      </c>
      <c r="G49" s="3">
        <v>1</v>
      </c>
      <c r="H49" s="1">
        <v>2</v>
      </c>
      <c r="I49" s="3">
        <v>17</v>
      </c>
      <c r="J49" s="1">
        <v>22</v>
      </c>
      <c r="K49" s="1">
        <v>2</v>
      </c>
      <c r="L49" s="1">
        <v>2</v>
      </c>
      <c r="M49" s="6">
        <v>0</v>
      </c>
    </row>
    <row r="50" spans="1:13" x14ac:dyDescent="0.3">
      <c r="A50" s="5" t="s">
        <v>41</v>
      </c>
      <c r="B50" s="1" t="s">
        <v>15</v>
      </c>
      <c r="C50" s="3" t="s">
        <v>23</v>
      </c>
      <c r="D50" s="1" t="s">
        <v>30</v>
      </c>
      <c r="E50" s="3" t="s">
        <v>52</v>
      </c>
      <c r="F50" s="2">
        <v>43469</v>
      </c>
      <c r="G50" s="3">
        <v>4</v>
      </c>
      <c r="H50" s="1">
        <v>4</v>
      </c>
      <c r="I50" s="3">
        <v>56</v>
      </c>
      <c r="J50" s="1">
        <v>34</v>
      </c>
      <c r="K50" s="1">
        <v>0</v>
      </c>
      <c r="L50" s="1">
        <v>0</v>
      </c>
      <c r="M50" s="6">
        <v>0</v>
      </c>
    </row>
    <row r="51" spans="1:13" x14ac:dyDescent="0.3">
      <c r="A51" s="5" t="s">
        <v>41</v>
      </c>
      <c r="B51" s="1" t="s">
        <v>17</v>
      </c>
      <c r="C51" s="3" t="s">
        <v>23</v>
      </c>
      <c r="D51" s="1" t="s">
        <v>30</v>
      </c>
      <c r="E51" s="3" t="s">
        <v>56</v>
      </c>
      <c r="F51" s="2">
        <v>43164</v>
      </c>
      <c r="G51" s="3">
        <v>5</v>
      </c>
      <c r="H51" s="1">
        <v>6</v>
      </c>
      <c r="I51" s="3">
        <v>53</v>
      </c>
      <c r="J51" s="1">
        <v>50</v>
      </c>
      <c r="K51" s="1">
        <v>1</v>
      </c>
      <c r="L51" s="1">
        <v>1</v>
      </c>
      <c r="M51" s="6">
        <v>0</v>
      </c>
    </row>
    <row r="52" spans="1:13" x14ac:dyDescent="0.3">
      <c r="A52" s="5" t="s">
        <v>41</v>
      </c>
      <c r="B52" s="1" t="s">
        <v>18</v>
      </c>
      <c r="C52" s="3" t="s">
        <v>23</v>
      </c>
      <c r="D52" s="1" t="s">
        <v>27</v>
      </c>
      <c r="E52" s="3" t="s">
        <v>56</v>
      </c>
      <c r="F52" s="2">
        <v>43164</v>
      </c>
      <c r="G52" s="3">
        <v>8</v>
      </c>
      <c r="H52" s="1">
        <v>13</v>
      </c>
      <c r="I52" s="3">
        <v>44</v>
      </c>
      <c r="J52" s="1">
        <v>46</v>
      </c>
      <c r="K52" s="1">
        <v>1</v>
      </c>
      <c r="L52" s="1">
        <v>1</v>
      </c>
      <c r="M52" s="6">
        <v>0</v>
      </c>
    </row>
    <row r="53" spans="1:13" x14ac:dyDescent="0.3">
      <c r="A53" s="5" t="s">
        <v>41</v>
      </c>
      <c r="B53" s="1" t="s">
        <v>21</v>
      </c>
      <c r="C53" s="3" t="s">
        <v>23</v>
      </c>
      <c r="D53" s="1" t="s">
        <v>27</v>
      </c>
      <c r="E53" s="3" t="s">
        <v>57</v>
      </c>
      <c r="F53" s="2">
        <v>43164</v>
      </c>
      <c r="G53" s="3">
        <v>4</v>
      </c>
      <c r="H53" s="1">
        <v>13</v>
      </c>
      <c r="I53" s="3">
        <v>22</v>
      </c>
      <c r="J53" s="1">
        <v>26</v>
      </c>
      <c r="K53" s="1">
        <v>3</v>
      </c>
      <c r="L53" s="1">
        <v>1</v>
      </c>
      <c r="M53" s="6">
        <v>2</v>
      </c>
    </row>
    <row r="54" spans="1:13" x14ac:dyDescent="0.3">
      <c r="A54" s="5" t="s">
        <v>41</v>
      </c>
      <c r="B54" s="1" t="s">
        <v>43</v>
      </c>
      <c r="C54" s="3" t="s">
        <v>23</v>
      </c>
      <c r="D54" s="1" t="s">
        <v>27</v>
      </c>
      <c r="E54" s="3" t="s">
        <v>55</v>
      </c>
      <c r="F54" s="2">
        <v>43164</v>
      </c>
      <c r="G54" s="3">
        <v>3</v>
      </c>
      <c r="H54" s="1">
        <v>8</v>
      </c>
      <c r="I54" s="3">
        <v>11</v>
      </c>
      <c r="J54" s="1">
        <v>20</v>
      </c>
      <c r="K54" s="1">
        <v>1</v>
      </c>
      <c r="L54" s="1">
        <v>1</v>
      </c>
      <c r="M54" s="6">
        <v>1</v>
      </c>
    </row>
    <row r="55" spans="1:13" x14ac:dyDescent="0.3">
      <c r="A55" s="5" t="s">
        <v>41</v>
      </c>
      <c r="B55" s="1" t="s">
        <v>44</v>
      </c>
      <c r="C55" s="3" t="s">
        <v>22</v>
      </c>
      <c r="D55" s="1" t="s">
        <v>30</v>
      </c>
      <c r="E55" s="3" t="s">
        <v>56</v>
      </c>
      <c r="F55" s="2">
        <v>43562</v>
      </c>
      <c r="G55" s="3">
        <v>1</v>
      </c>
      <c r="H55" s="1">
        <v>9</v>
      </c>
      <c r="I55" s="3">
        <v>8</v>
      </c>
      <c r="J55" s="1">
        <v>14</v>
      </c>
      <c r="K55" s="1">
        <v>2</v>
      </c>
      <c r="L55" s="1">
        <v>0</v>
      </c>
      <c r="M55" s="6">
        <v>2</v>
      </c>
    </row>
    <row r="56" spans="1:13" x14ac:dyDescent="0.3">
      <c r="A56" s="5" t="s">
        <v>41</v>
      </c>
      <c r="B56" s="1" t="s">
        <v>19</v>
      </c>
      <c r="C56" s="3" t="s">
        <v>22</v>
      </c>
      <c r="D56" s="1" t="s">
        <v>29</v>
      </c>
      <c r="E56" s="3" t="s">
        <v>57</v>
      </c>
      <c r="F56" s="2">
        <v>43562</v>
      </c>
      <c r="G56" s="3">
        <v>2</v>
      </c>
      <c r="H56" s="1">
        <v>10</v>
      </c>
      <c r="I56" s="3">
        <v>45</v>
      </c>
      <c r="J56" s="1">
        <v>20</v>
      </c>
      <c r="K56" s="1">
        <v>3</v>
      </c>
      <c r="L56" s="1">
        <v>1</v>
      </c>
      <c r="M56" s="6">
        <v>2</v>
      </c>
    </row>
    <row r="57" spans="1:13" x14ac:dyDescent="0.3">
      <c r="A57" s="5" t="s">
        <v>42</v>
      </c>
      <c r="B57" s="1" t="s">
        <v>18</v>
      </c>
      <c r="C57" s="3" t="s">
        <v>22</v>
      </c>
      <c r="D57" s="1" t="s">
        <v>29</v>
      </c>
      <c r="E57" s="3" t="s">
        <v>59</v>
      </c>
      <c r="F57" s="2">
        <v>43562</v>
      </c>
      <c r="G57" s="3">
        <v>2</v>
      </c>
      <c r="H57" s="1">
        <v>8</v>
      </c>
      <c r="I57" s="3">
        <v>8</v>
      </c>
      <c r="J57" s="1">
        <v>10</v>
      </c>
      <c r="K57" s="1">
        <v>5</v>
      </c>
      <c r="L57" s="1">
        <v>1</v>
      </c>
      <c r="M57" s="6">
        <v>0</v>
      </c>
    </row>
    <row r="58" spans="1:13" x14ac:dyDescent="0.3">
      <c r="A58" s="10" t="s">
        <v>42</v>
      </c>
      <c r="B58" s="11" t="s">
        <v>44</v>
      </c>
      <c r="C58" s="12" t="s">
        <v>25</v>
      </c>
      <c r="D58" s="11" t="s">
        <v>28</v>
      </c>
      <c r="E58" s="12" t="s">
        <v>61</v>
      </c>
      <c r="F58" s="13">
        <v>43562</v>
      </c>
      <c r="G58" s="12">
        <v>5</v>
      </c>
      <c r="H58" s="11">
        <v>18</v>
      </c>
      <c r="I58" s="12">
        <v>28</v>
      </c>
      <c r="J58" s="11">
        <v>30</v>
      </c>
      <c r="K58" s="11">
        <v>3</v>
      </c>
      <c r="L58" s="11">
        <v>1</v>
      </c>
      <c r="M58" s="14">
        <v>1</v>
      </c>
    </row>
    <row r="59" spans="1:13" x14ac:dyDescent="0.3">
      <c r="A59" s="5" t="s">
        <v>40</v>
      </c>
      <c r="B59" s="1" t="s">
        <v>16</v>
      </c>
      <c r="C59" s="3" t="s">
        <v>22</v>
      </c>
      <c r="D59" s="1" t="s">
        <v>27</v>
      </c>
      <c r="E59" s="3" t="s">
        <v>47</v>
      </c>
      <c r="F59" s="2">
        <v>43587</v>
      </c>
      <c r="G59" s="3">
        <v>6</v>
      </c>
      <c r="H59" s="1">
        <v>2</v>
      </c>
      <c r="I59" s="3">
        <v>45</v>
      </c>
      <c r="J59" s="1">
        <v>52</v>
      </c>
      <c r="K59" s="1">
        <v>2</v>
      </c>
      <c r="L59" s="1">
        <v>3</v>
      </c>
      <c r="M59" s="6">
        <v>0</v>
      </c>
    </row>
    <row r="60" spans="1:13" x14ac:dyDescent="0.3">
      <c r="A60" s="5" t="s">
        <v>40</v>
      </c>
      <c r="B60" s="1" t="s">
        <v>17</v>
      </c>
      <c r="C60" s="3" t="s">
        <v>22</v>
      </c>
      <c r="D60" s="1" t="s">
        <v>27</v>
      </c>
      <c r="E60" s="3" t="s">
        <v>48</v>
      </c>
      <c r="F60" s="2">
        <v>43587</v>
      </c>
      <c r="G60" s="3">
        <v>0</v>
      </c>
      <c r="H60" s="1">
        <v>2</v>
      </c>
      <c r="I60" s="3">
        <v>15</v>
      </c>
      <c r="J60" s="1">
        <v>26</v>
      </c>
      <c r="K60" s="1">
        <v>3</v>
      </c>
      <c r="L60" s="1">
        <v>2</v>
      </c>
      <c r="M60" s="6">
        <v>1</v>
      </c>
    </row>
    <row r="61" spans="1:13" x14ac:dyDescent="0.3">
      <c r="A61" s="10" t="s">
        <v>40</v>
      </c>
      <c r="B61" s="11" t="s">
        <v>18</v>
      </c>
      <c r="C61" s="12" t="s">
        <v>22</v>
      </c>
      <c r="D61" s="11" t="s">
        <v>27</v>
      </c>
      <c r="E61" s="12" t="s">
        <v>49</v>
      </c>
      <c r="F61" s="2">
        <v>43587</v>
      </c>
      <c r="G61" s="12">
        <v>5</v>
      </c>
      <c r="H61" s="11">
        <v>5</v>
      </c>
      <c r="I61" s="12">
        <v>81</v>
      </c>
      <c r="J61" s="11">
        <v>50</v>
      </c>
      <c r="K61" s="11">
        <v>0</v>
      </c>
      <c r="L61" s="11">
        <v>0</v>
      </c>
      <c r="M61" s="14">
        <v>0</v>
      </c>
    </row>
    <row r="62" spans="1:13" x14ac:dyDescent="0.3">
      <c r="A62" s="5" t="s">
        <v>41</v>
      </c>
      <c r="B62" s="1" t="s">
        <v>17</v>
      </c>
      <c r="C62" s="3" t="s">
        <v>23</v>
      </c>
      <c r="D62" s="1" t="s">
        <v>28</v>
      </c>
      <c r="E62" s="3" t="s">
        <v>56</v>
      </c>
      <c r="F62" s="2">
        <v>43256</v>
      </c>
      <c r="G62" s="3">
        <v>3</v>
      </c>
      <c r="H62" s="1">
        <v>15</v>
      </c>
      <c r="I62" s="3">
        <v>44</v>
      </c>
      <c r="J62" s="1">
        <v>40</v>
      </c>
      <c r="K62" s="1">
        <v>1</v>
      </c>
      <c r="L62" s="1">
        <v>1</v>
      </c>
      <c r="M62" s="6">
        <v>0</v>
      </c>
    </row>
    <row r="63" spans="1:13" x14ac:dyDescent="0.3">
      <c r="A63" s="10" t="s">
        <v>41</v>
      </c>
      <c r="B63" s="11" t="s">
        <v>21</v>
      </c>
      <c r="C63" s="12" t="s">
        <v>23</v>
      </c>
      <c r="D63" s="1" t="s">
        <v>29</v>
      </c>
      <c r="E63" s="12" t="s">
        <v>57</v>
      </c>
      <c r="F63" s="2">
        <v>43256</v>
      </c>
      <c r="G63" s="12">
        <v>4</v>
      </c>
      <c r="H63" s="11">
        <v>13</v>
      </c>
      <c r="I63" s="12">
        <v>22</v>
      </c>
      <c r="J63" s="11">
        <v>11</v>
      </c>
      <c r="K63" s="11">
        <v>3</v>
      </c>
      <c r="L63" s="11">
        <v>1</v>
      </c>
      <c r="M63" s="14">
        <v>2</v>
      </c>
    </row>
    <row r="64" spans="1:13" x14ac:dyDescent="0.3">
      <c r="A64" s="5" t="s">
        <v>13</v>
      </c>
      <c r="B64" s="1" t="s">
        <v>16</v>
      </c>
      <c r="C64" s="3" t="s">
        <v>24</v>
      </c>
      <c r="D64" s="1" t="s">
        <v>27</v>
      </c>
      <c r="E64" s="3" t="s">
        <v>31</v>
      </c>
      <c r="F64" s="2">
        <v>44767</v>
      </c>
      <c r="G64" s="3">
        <v>5</v>
      </c>
      <c r="H64" s="1">
        <v>16</v>
      </c>
      <c r="I64" s="3">
        <v>15</v>
      </c>
      <c r="J64" s="1">
        <v>21</v>
      </c>
      <c r="K64" s="1">
        <v>2</v>
      </c>
      <c r="L64" s="1">
        <v>0</v>
      </c>
      <c r="M64" s="6">
        <v>3</v>
      </c>
    </row>
    <row r="65" spans="1:13" x14ac:dyDescent="0.3">
      <c r="A65" s="10" t="s">
        <v>13</v>
      </c>
      <c r="B65" s="11" t="s">
        <v>21</v>
      </c>
      <c r="C65" s="12" t="s">
        <v>25</v>
      </c>
      <c r="D65" s="11" t="s">
        <v>30</v>
      </c>
      <c r="E65" s="12" t="s">
        <v>34</v>
      </c>
      <c r="F65" s="2">
        <v>44767</v>
      </c>
      <c r="G65" s="12">
        <v>6</v>
      </c>
      <c r="H65" s="11">
        <v>5</v>
      </c>
      <c r="I65" s="12">
        <v>63</v>
      </c>
      <c r="J65" s="11">
        <v>60</v>
      </c>
      <c r="K65" s="11">
        <v>0</v>
      </c>
      <c r="L65" s="11">
        <v>0</v>
      </c>
      <c r="M65" s="14">
        <v>0</v>
      </c>
    </row>
    <row r="66" spans="1:13" x14ac:dyDescent="0.3">
      <c r="A66" s="5" t="s">
        <v>42</v>
      </c>
      <c r="B66" s="1" t="s">
        <v>44</v>
      </c>
      <c r="C66" s="3" t="s">
        <v>24</v>
      </c>
      <c r="D66" s="1" t="s">
        <v>28</v>
      </c>
      <c r="E66" s="3" t="s">
        <v>61</v>
      </c>
      <c r="F66" s="2">
        <v>44795</v>
      </c>
      <c r="G66" s="3">
        <v>7</v>
      </c>
      <c r="H66" s="1">
        <v>18</v>
      </c>
      <c r="I66" s="3">
        <v>45</v>
      </c>
      <c r="J66" s="1">
        <v>30</v>
      </c>
      <c r="K66" s="1">
        <v>2</v>
      </c>
      <c r="L66" s="1">
        <v>1</v>
      </c>
      <c r="M66" s="6">
        <v>0</v>
      </c>
    </row>
    <row r="67" spans="1:13" x14ac:dyDescent="0.3">
      <c r="A67" s="10" t="s">
        <v>42</v>
      </c>
      <c r="B67" s="1" t="s">
        <v>17</v>
      </c>
      <c r="C67" s="12" t="s">
        <v>26</v>
      </c>
      <c r="D67" s="1" t="s">
        <v>29</v>
      </c>
      <c r="E67" s="12" t="s">
        <v>62</v>
      </c>
      <c r="F67" s="2">
        <v>44795</v>
      </c>
      <c r="G67" s="12">
        <v>8</v>
      </c>
      <c r="H67" s="11">
        <v>5</v>
      </c>
      <c r="I67" s="12">
        <v>38</v>
      </c>
      <c r="J67" s="11">
        <v>39</v>
      </c>
      <c r="K67" s="11">
        <v>2</v>
      </c>
      <c r="L67" s="11">
        <v>2</v>
      </c>
      <c r="M67" s="14">
        <v>2</v>
      </c>
    </row>
    <row r="68" spans="1:13" x14ac:dyDescent="0.3">
      <c r="A68" s="5" t="s">
        <v>41</v>
      </c>
      <c r="B68" s="1" t="s">
        <v>43</v>
      </c>
      <c r="C68" s="12" t="s">
        <v>26</v>
      </c>
      <c r="D68" s="1" t="s">
        <v>27</v>
      </c>
      <c r="E68" s="3" t="s">
        <v>55</v>
      </c>
      <c r="F68" s="2">
        <v>43348</v>
      </c>
      <c r="G68" s="3">
        <v>4</v>
      </c>
      <c r="H68" s="1">
        <v>8</v>
      </c>
      <c r="I68" s="3">
        <v>11</v>
      </c>
      <c r="J68" s="1">
        <v>15</v>
      </c>
      <c r="K68" s="1">
        <v>1</v>
      </c>
      <c r="L68" s="1">
        <v>1</v>
      </c>
      <c r="M68" s="6">
        <v>1</v>
      </c>
    </row>
    <row r="69" spans="1:13" x14ac:dyDescent="0.3">
      <c r="A69" s="5" t="s">
        <v>41</v>
      </c>
      <c r="B69" s="1" t="s">
        <v>44</v>
      </c>
      <c r="C69" s="12" t="s">
        <v>25</v>
      </c>
      <c r="D69" s="1" t="s">
        <v>28</v>
      </c>
      <c r="E69" s="3" t="s">
        <v>56</v>
      </c>
      <c r="F69" s="2">
        <v>43745</v>
      </c>
      <c r="G69" s="3">
        <v>1</v>
      </c>
      <c r="H69" s="1">
        <v>9</v>
      </c>
      <c r="I69" s="3">
        <v>8</v>
      </c>
      <c r="J69" s="1">
        <v>12</v>
      </c>
      <c r="K69" s="1">
        <v>3</v>
      </c>
      <c r="L69" s="1">
        <v>0</v>
      </c>
      <c r="M69" s="6">
        <v>2</v>
      </c>
    </row>
    <row r="70" spans="1:13" x14ac:dyDescent="0.3">
      <c r="A70" s="10" t="s">
        <v>41</v>
      </c>
      <c r="B70" s="11" t="s">
        <v>19</v>
      </c>
      <c r="C70" s="12" t="s">
        <v>22</v>
      </c>
      <c r="D70" s="1" t="s">
        <v>29</v>
      </c>
      <c r="E70" s="12" t="s">
        <v>57</v>
      </c>
      <c r="F70" s="2">
        <v>43745</v>
      </c>
      <c r="G70" s="12">
        <v>2</v>
      </c>
      <c r="H70" s="11">
        <v>10</v>
      </c>
      <c r="I70" s="12">
        <v>45</v>
      </c>
      <c r="J70" s="11">
        <v>46</v>
      </c>
      <c r="K70" s="11">
        <v>4</v>
      </c>
      <c r="L70" s="11">
        <v>1</v>
      </c>
      <c r="M70" s="14">
        <v>1</v>
      </c>
    </row>
    <row r="71" spans="1:13" x14ac:dyDescent="0.3">
      <c r="A71" s="5" t="s">
        <v>42</v>
      </c>
      <c r="B71" s="1" t="s">
        <v>43</v>
      </c>
      <c r="C71" s="3" t="s">
        <v>26</v>
      </c>
      <c r="D71" s="1" t="s">
        <v>29</v>
      </c>
      <c r="E71" s="3" t="s">
        <v>62</v>
      </c>
      <c r="F71" s="2">
        <v>44887</v>
      </c>
      <c r="G71" s="3">
        <v>8</v>
      </c>
      <c r="H71" s="1">
        <v>5</v>
      </c>
      <c r="I71" s="3">
        <v>29</v>
      </c>
      <c r="J71" s="1">
        <v>39</v>
      </c>
      <c r="K71" s="1">
        <v>2</v>
      </c>
      <c r="L71" s="1">
        <v>2</v>
      </c>
      <c r="M71" s="6">
        <v>2</v>
      </c>
    </row>
    <row r="72" spans="1:13" x14ac:dyDescent="0.3">
      <c r="A72" s="10" t="s">
        <v>42</v>
      </c>
      <c r="B72" s="11" t="s">
        <v>60</v>
      </c>
      <c r="C72" s="12" t="s">
        <v>22</v>
      </c>
      <c r="D72" s="11" t="s">
        <v>30</v>
      </c>
      <c r="E72" s="12" t="s">
        <v>63</v>
      </c>
      <c r="F72" s="2">
        <v>44887</v>
      </c>
      <c r="G72" s="12">
        <v>2</v>
      </c>
      <c r="H72" s="11">
        <v>2</v>
      </c>
      <c r="I72" s="12">
        <v>42</v>
      </c>
      <c r="J72" s="11">
        <v>40</v>
      </c>
      <c r="K72" s="11">
        <v>2</v>
      </c>
      <c r="L72" s="11">
        <v>1</v>
      </c>
      <c r="M72" s="14">
        <v>0</v>
      </c>
    </row>
    <row r="73" spans="1:13" x14ac:dyDescent="0.3">
      <c r="A73" s="5" t="s">
        <v>40</v>
      </c>
      <c r="B73" s="1" t="s">
        <v>16</v>
      </c>
      <c r="C73" s="3" t="s">
        <v>22</v>
      </c>
      <c r="D73" s="1" t="s">
        <v>28</v>
      </c>
      <c r="E73" s="3" t="s">
        <v>47</v>
      </c>
      <c r="F73" s="2">
        <v>43801</v>
      </c>
      <c r="G73" s="3">
        <v>4</v>
      </c>
      <c r="H73" s="1">
        <v>2</v>
      </c>
      <c r="I73" s="3">
        <v>45</v>
      </c>
      <c r="J73" s="1">
        <v>52</v>
      </c>
      <c r="K73" s="1">
        <v>2</v>
      </c>
      <c r="L73" s="1">
        <v>3</v>
      </c>
      <c r="M73" s="6">
        <v>0</v>
      </c>
    </row>
    <row r="74" spans="1:13" x14ac:dyDescent="0.3">
      <c r="A74" s="5" t="s">
        <v>40</v>
      </c>
      <c r="B74" s="1" t="s">
        <v>17</v>
      </c>
      <c r="C74" s="3" t="s">
        <v>22</v>
      </c>
      <c r="D74" s="1" t="s">
        <v>30</v>
      </c>
      <c r="E74" s="3" t="s">
        <v>48</v>
      </c>
      <c r="F74" s="2">
        <v>43801</v>
      </c>
      <c r="G74" s="3">
        <v>0</v>
      </c>
      <c r="H74" s="1">
        <v>1</v>
      </c>
      <c r="I74" s="3">
        <v>15</v>
      </c>
      <c r="J74" s="1">
        <v>25</v>
      </c>
      <c r="K74" s="1">
        <v>3</v>
      </c>
      <c r="L74" s="1">
        <v>1</v>
      </c>
      <c r="M74" s="6">
        <v>1</v>
      </c>
    </row>
    <row r="75" spans="1:13" x14ac:dyDescent="0.3">
      <c r="A75" s="10" t="s">
        <v>40</v>
      </c>
      <c r="B75" s="1" t="s">
        <v>44</v>
      </c>
      <c r="C75" s="12" t="s">
        <v>22</v>
      </c>
      <c r="D75" s="1" t="s">
        <v>29</v>
      </c>
      <c r="E75" s="12" t="s">
        <v>49</v>
      </c>
      <c r="F75" s="2">
        <v>43801</v>
      </c>
      <c r="G75" s="12">
        <v>3</v>
      </c>
      <c r="H75" s="11">
        <v>4</v>
      </c>
      <c r="I75" s="12">
        <v>71</v>
      </c>
      <c r="J75" s="11">
        <v>80</v>
      </c>
      <c r="K75" s="11">
        <v>0</v>
      </c>
      <c r="L75" s="11">
        <v>0</v>
      </c>
      <c r="M75" s="14">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A1C8F-4991-427E-91A9-6C665BB5BCCB}">
  <dimension ref="C27:L27"/>
  <sheetViews>
    <sheetView showGridLines="0" tabSelected="1" zoomScale="90" zoomScaleNormal="90" workbookViewId="0">
      <selection activeCell="L27" sqref="L27"/>
    </sheetView>
  </sheetViews>
  <sheetFormatPr defaultRowHeight="14.4" x14ac:dyDescent="0.3"/>
  <cols>
    <col min="3" max="3" width="8.88671875" style="15"/>
  </cols>
  <sheetData>
    <row r="27" spans="12:12" x14ac:dyDescent="0.3">
      <c r="L27" t="e" vm="1">
        <v>#VALUE!</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1031" r:id="rId4">
          <objectPr defaultSize="0" r:id="rId5">
            <anchor moveWithCells="1">
              <from>
                <xdr:col>8</xdr:col>
                <xdr:colOff>182880</xdr:colOff>
                <xdr:row>21</xdr:row>
                <xdr:rowOff>121920</xdr:rowOff>
              </from>
              <to>
                <xdr:col>15</xdr:col>
                <xdr:colOff>388620</xdr:colOff>
                <xdr:row>34</xdr:row>
                <xdr:rowOff>144780</xdr:rowOff>
              </to>
            </anchor>
          </objectPr>
        </oleObject>
      </mc:Choice>
      <mc:Fallback>
        <oleObject progId="Word.Document.12" shapeId="1031" r:id="rId4"/>
      </mc:Fallback>
    </mc:AlternateContent>
  </oleObjects>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10838-055A-438E-A0CE-4FB583879E75}">
  <dimension ref="A1:N93"/>
  <sheetViews>
    <sheetView showGridLines="0" topLeftCell="A60" workbookViewId="0">
      <selection activeCell="G90" sqref="G90"/>
    </sheetView>
  </sheetViews>
  <sheetFormatPr defaultRowHeight="14.4" x14ac:dyDescent="0.3"/>
  <cols>
    <col min="1" max="2" width="12.88671875" bestFit="1" customWidth="1"/>
    <col min="3" max="3" width="8.33203125" bestFit="1" customWidth="1"/>
    <col min="10" max="10" width="12.109375" bestFit="1" customWidth="1"/>
    <col min="11" max="11" width="9.6640625" bestFit="1" customWidth="1"/>
    <col min="12" max="12" width="9.5546875" bestFit="1" customWidth="1"/>
    <col min="13" max="13" width="12.88671875" bestFit="1" customWidth="1"/>
    <col min="14" max="14" width="14.6640625" bestFit="1" customWidth="1"/>
  </cols>
  <sheetData>
    <row r="1" spans="1:14" x14ac:dyDescent="0.3">
      <c r="A1" s="4" t="s">
        <v>69</v>
      </c>
      <c r="B1" t="s">
        <v>80</v>
      </c>
      <c r="C1" t="s">
        <v>81</v>
      </c>
      <c r="L1" s="4" t="s">
        <v>1</v>
      </c>
      <c r="M1" t="s">
        <v>82</v>
      </c>
      <c r="N1" t="s">
        <v>83</v>
      </c>
    </row>
    <row r="2" spans="1:14" x14ac:dyDescent="0.3">
      <c r="A2" t="s">
        <v>67</v>
      </c>
      <c r="B2">
        <v>1597</v>
      </c>
      <c r="C2">
        <v>1627</v>
      </c>
      <c r="L2" t="s">
        <v>19</v>
      </c>
      <c r="M2">
        <v>24</v>
      </c>
      <c r="N2">
        <v>37</v>
      </c>
    </row>
    <row r="3" spans="1:14" x14ac:dyDescent="0.3">
      <c r="A3" t="s">
        <v>68</v>
      </c>
      <c r="B3">
        <v>389</v>
      </c>
      <c r="C3">
        <v>342</v>
      </c>
      <c r="L3" t="s">
        <v>44</v>
      </c>
      <c r="M3">
        <v>24</v>
      </c>
      <c r="N3">
        <v>87</v>
      </c>
    </row>
    <row r="4" spans="1:14" x14ac:dyDescent="0.3">
      <c r="A4" t="s">
        <v>70</v>
      </c>
      <c r="B4">
        <v>130</v>
      </c>
      <c r="C4">
        <v>142</v>
      </c>
      <c r="L4" t="s">
        <v>16</v>
      </c>
      <c r="M4">
        <v>48</v>
      </c>
      <c r="N4">
        <v>66</v>
      </c>
    </row>
    <row r="5" spans="1:14" x14ac:dyDescent="0.3">
      <c r="A5" t="s">
        <v>71</v>
      </c>
      <c r="B5">
        <v>89</v>
      </c>
      <c r="C5">
        <v>74</v>
      </c>
      <c r="L5" t="s">
        <v>43</v>
      </c>
      <c r="M5">
        <v>34</v>
      </c>
      <c r="N5">
        <v>46</v>
      </c>
    </row>
    <row r="6" spans="1:14" x14ac:dyDescent="0.3">
      <c r="A6" t="s">
        <v>72</v>
      </c>
      <c r="B6">
        <v>141</v>
      </c>
      <c r="C6">
        <v>128</v>
      </c>
      <c r="L6" t="s">
        <v>20</v>
      </c>
      <c r="M6">
        <v>6</v>
      </c>
      <c r="N6">
        <v>10</v>
      </c>
    </row>
    <row r="7" spans="1:14" x14ac:dyDescent="0.3">
      <c r="A7" t="s">
        <v>73</v>
      </c>
      <c r="B7">
        <v>66</v>
      </c>
      <c r="C7">
        <v>51</v>
      </c>
      <c r="L7" t="s">
        <v>60</v>
      </c>
      <c r="M7">
        <v>4</v>
      </c>
      <c r="N7">
        <v>4</v>
      </c>
    </row>
    <row r="8" spans="1:14" x14ac:dyDescent="0.3">
      <c r="A8" t="s">
        <v>74</v>
      </c>
      <c r="B8">
        <v>78</v>
      </c>
      <c r="C8">
        <v>81</v>
      </c>
      <c r="L8" t="s">
        <v>21</v>
      </c>
      <c r="M8">
        <v>20</v>
      </c>
      <c r="N8">
        <v>66</v>
      </c>
    </row>
    <row r="9" spans="1:14" x14ac:dyDescent="0.3">
      <c r="A9" t="s">
        <v>75</v>
      </c>
      <c r="B9">
        <v>83</v>
      </c>
      <c r="C9">
        <v>69</v>
      </c>
      <c r="L9" t="s">
        <v>14</v>
      </c>
      <c r="M9">
        <v>3</v>
      </c>
      <c r="N9">
        <v>7</v>
      </c>
    </row>
    <row r="10" spans="1:14" x14ac:dyDescent="0.3">
      <c r="A10" t="s">
        <v>76</v>
      </c>
      <c r="B10">
        <v>11</v>
      </c>
      <c r="C10">
        <v>15</v>
      </c>
      <c r="L10" t="s">
        <v>18</v>
      </c>
      <c r="M10">
        <v>62</v>
      </c>
      <c r="N10">
        <v>110</v>
      </c>
    </row>
    <row r="11" spans="1:14" x14ac:dyDescent="0.3">
      <c r="A11" t="s">
        <v>77</v>
      </c>
      <c r="B11">
        <v>53</v>
      </c>
      <c r="C11">
        <v>58</v>
      </c>
      <c r="L11" t="s">
        <v>17</v>
      </c>
      <c r="M11">
        <v>47</v>
      </c>
      <c r="N11">
        <v>61</v>
      </c>
    </row>
    <row r="12" spans="1:14" x14ac:dyDescent="0.3">
      <c r="A12" t="s">
        <v>78</v>
      </c>
      <c r="B12">
        <v>71</v>
      </c>
      <c r="C12">
        <v>79</v>
      </c>
      <c r="L12" t="s">
        <v>15</v>
      </c>
      <c r="M12">
        <v>10</v>
      </c>
      <c r="N12">
        <v>18</v>
      </c>
    </row>
    <row r="13" spans="1:14" x14ac:dyDescent="0.3">
      <c r="A13" t="s">
        <v>79</v>
      </c>
      <c r="B13">
        <v>131</v>
      </c>
      <c r="C13">
        <v>157</v>
      </c>
      <c r="L13" t="s">
        <v>66</v>
      </c>
      <c r="M13">
        <v>282</v>
      </c>
      <c r="N13">
        <v>512</v>
      </c>
    </row>
    <row r="14" spans="1:14" x14ac:dyDescent="0.3">
      <c r="A14" t="s">
        <v>66</v>
      </c>
      <c r="B14">
        <v>2839</v>
      </c>
      <c r="C14">
        <v>2823</v>
      </c>
    </row>
    <row r="17" spans="1:14" x14ac:dyDescent="0.3">
      <c r="J17" s="4" t="s">
        <v>2</v>
      </c>
      <c r="K17" t="s">
        <v>82</v>
      </c>
      <c r="L17" t="s">
        <v>83</v>
      </c>
    </row>
    <row r="18" spans="1:14" x14ac:dyDescent="0.3">
      <c r="A18" s="4" t="s">
        <v>3</v>
      </c>
      <c r="B18" t="s">
        <v>82</v>
      </c>
      <c r="J18" t="s">
        <v>25</v>
      </c>
      <c r="K18">
        <v>94</v>
      </c>
      <c r="L18">
        <v>118</v>
      </c>
      <c r="N18" s="16">
        <f>GETPIVOTDATA("Quantity Sold ",$J$17,"Age Group","0-6 Months")/GETPIVOTDATA("Quantity Sold ",$J$17)</f>
        <v>0.33333333333333331</v>
      </c>
    </row>
    <row r="19" spans="1:14" x14ac:dyDescent="0.3">
      <c r="A19" t="s">
        <v>28</v>
      </c>
      <c r="B19">
        <v>46</v>
      </c>
      <c r="J19" t="s">
        <v>22</v>
      </c>
      <c r="K19">
        <v>66</v>
      </c>
      <c r="L19">
        <v>86</v>
      </c>
    </row>
    <row r="20" spans="1:14" x14ac:dyDescent="0.3">
      <c r="A20" t="s">
        <v>29</v>
      </c>
      <c r="B20">
        <v>68</v>
      </c>
      <c r="J20" t="s">
        <v>23</v>
      </c>
      <c r="K20">
        <v>43</v>
      </c>
      <c r="L20">
        <v>92</v>
      </c>
    </row>
    <row r="21" spans="1:14" x14ac:dyDescent="0.3">
      <c r="A21" t="s">
        <v>27</v>
      </c>
      <c r="B21">
        <v>82</v>
      </c>
      <c r="J21" t="s">
        <v>24</v>
      </c>
      <c r="K21">
        <v>33</v>
      </c>
      <c r="L21">
        <v>138</v>
      </c>
    </row>
    <row r="22" spans="1:14" x14ac:dyDescent="0.3">
      <c r="A22" t="s">
        <v>30</v>
      </c>
      <c r="B22">
        <v>86</v>
      </c>
      <c r="J22" t="s">
        <v>26</v>
      </c>
      <c r="K22">
        <v>46</v>
      </c>
      <c r="L22">
        <v>78</v>
      </c>
    </row>
    <row r="23" spans="1:14" x14ac:dyDescent="0.3">
      <c r="A23" t="s">
        <v>66</v>
      </c>
      <c r="B23">
        <v>282</v>
      </c>
      <c r="J23" t="s">
        <v>66</v>
      </c>
      <c r="K23">
        <v>282</v>
      </c>
      <c r="L23">
        <v>512</v>
      </c>
    </row>
    <row r="34" spans="1:12" x14ac:dyDescent="0.3">
      <c r="K34" s="4" t="s">
        <v>4</v>
      </c>
      <c r="L34" t="s">
        <v>82</v>
      </c>
    </row>
    <row r="35" spans="1:12" x14ac:dyDescent="0.3">
      <c r="K35" t="s">
        <v>37</v>
      </c>
      <c r="L35">
        <v>2</v>
      </c>
    </row>
    <row r="36" spans="1:12" x14ac:dyDescent="0.3">
      <c r="K36" t="s">
        <v>32</v>
      </c>
      <c r="L36">
        <v>2</v>
      </c>
    </row>
    <row r="37" spans="1:12" x14ac:dyDescent="0.3">
      <c r="A37" s="4" t="s">
        <v>4</v>
      </c>
      <c r="B37" t="s">
        <v>82</v>
      </c>
      <c r="K37" t="s">
        <v>38</v>
      </c>
      <c r="L37">
        <v>0</v>
      </c>
    </row>
    <row r="38" spans="1:12" x14ac:dyDescent="0.3">
      <c r="A38" t="s">
        <v>47</v>
      </c>
      <c r="B38">
        <v>24</v>
      </c>
      <c r="K38" t="s">
        <v>48</v>
      </c>
      <c r="L38">
        <v>2</v>
      </c>
    </row>
    <row r="39" spans="1:12" x14ac:dyDescent="0.3">
      <c r="A39" t="s">
        <v>56</v>
      </c>
      <c r="B39">
        <v>32</v>
      </c>
      <c r="K39" t="s">
        <v>46</v>
      </c>
      <c r="L39">
        <v>1</v>
      </c>
    </row>
    <row r="40" spans="1:12" x14ac:dyDescent="0.3">
      <c r="A40" t="s">
        <v>62</v>
      </c>
      <c r="B40">
        <v>24</v>
      </c>
      <c r="K40" t="s">
        <v>66</v>
      </c>
      <c r="L40">
        <v>7</v>
      </c>
    </row>
    <row r="41" spans="1:12" x14ac:dyDescent="0.3">
      <c r="A41" t="s">
        <v>66</v>
      </c>
      <c r="B41">
        <v>80</v>
      </c>
    </row>
    <row r="55" spans="1:12" x14ac:dyDescent="0.3">
      <c r="A55" t="s">
        <v>84</v>
      </c>
      <c r="B55" t="s">
        <v>85</v>
      </c>
      <c r="K55" t="s">
        <v>64</v>
      </c>
      <c r="L55" t="s">
        <v>65</v>
      </c>
    </row>
    <row r="56" spans="1:12" x14ac:dyDescent="0.3">
      <c r="A56">
        <v>282</v>
      </c>
      <c r="B56">
        <v>122</v>
      </c>
      <c r="K56">
        <v>2839</v>
      </c>
      <c r="L56">
        <v>2823</v>
      </c>
    </row>
    <row r="58" spans="1:12" x14ac:dyDescent="0.3">
      <c r="A58" t="s">
        <v>86</v>
      </c>
      <c r="B58">
        <f>GETPIVOTDATA("Items Sold ",$A$55)</f>
        <v>282</v>
      </c>
      <c r="J58" t="s">
        <v>81</v>
      </c>
      <c r="K58">
        <f>GETPIVOTDATA("Sum of SP",$K$55)</f>
        <v>2823</v>
      </c>
    </row>
    <row r="59" spans="1:12" x14ac:dyDescent="0.3">
      <c r="A59" t="s">
        <v>85</v>
      </c>
      <c r="B59">
        <f>GETPIVOTDATA("Items Return",$A$55)</f>
        <v>122</v>
      </c>
      <c r="J59" t="s">
        <v>87</v>
      </c>
      <c r="K59">
        <f>GETPIVOTDATA("Sum of CP",$K$55)</f>
        <v>2839</v>
      </c>
    </row>
    <row r="66" spans="1:2" x14ac:dyDescent="0.3">
      <c r="A66" s="4" t="s">
        <v>4</v>
      </c>
      <c r="B66" t="s">
        <v>82</v>
      </c>
    </row>
    <row r="67" spans="1:2" x14ac:dyDescent="0.3">
      <c r="A67" t="s">
        <v>51</v>
      </c>
      <c r="B67">
        <v>4</v>
      </c>
    </row>
    <row r="68" spans="1:2" x14ac:dyDescent="0.3">
      <c r="A68" t="s">
        <v>31</v>
      </c>
      <c r="B68">
        <v>7</v>
      </c>
    </row>
    <row r="69" spans="1:2" x14ac:dyDescent="0.3">
      <c r="A69" t="s">
        <v>63</v>
      </c>
      <c r="B69">
        <v>4</v>
      </c>
    </row>
    <row r="70" spans="1:2" x14ac:dyDescent="0.3">
      <c r="A70" t="s">
        <v>49</v>
      </c>
      <c r="B70">
        <v>22</v>
      </c>
    </row>
    <row r="71" spans="1:2" x14ac:dyDescent="0.3">
      <c r="A71" t="s">
        <v>59</v>
      </c>
      <c r="B71">
        <v>3</v>
      </c>
    </row>
    <row r="72" spans="1:2" x14ac:dyDescent="0.3">
      <c r="A72" t="s">
        <v>58</v>
      </c>
      <c r="B72">
        <v>12</v>
      </c>
    </row>
    <row r="73" spans="1:2" x14ac:dyDescent="0.3">
      <c r="A73" t="s">
        <v>47</v>
      </c>
      <c r="B73">
        <v>24</v>
      </c>
    </row>
    <row r="74" spans="1:2" x14ac:dyDescent="0.3">
      <c r="A74" t="s">
        <v>37</v>
      </c>
      <c r="B74">
        <v>2</v>
      </c>
    </row>
    <row r="75" spans="1:2" x14ac:dyDescent="0.3">
      <c r="A75" t="s">
        <v>61</v>
      </c>
      <c r="B75">
        <v>17</v>
      </c>
    </row>
    <row r="76" spans="1:2" x14ac:dyDescent="0.3">
      <c r="A76" t="s">
        <v>53</v>
      </c>
      <c r="B76">
        <v>8</v>
      </c>
    </row>
    <row r="77" spans="1:2" x14ac:dyDescent="0.3">
      <c r="A77" t="s">
        <v>36</v>
      </c>
      <c r="B77">
        <v>10</v>
      </c>
    </row>
    <row r="78" spans="1:2" x14ac:dyDescent="0.3">
      <c r="A78" t="s">
        <v>52</v>
      </c>
      <c r="B78">
        <v>10</v>
      </c>
    </row>
    <row r="79" spans="1:2" x14ac:dyDescent="0.3">
      <c r="A79" t="s">
        <v>54</v>
      </c>
      <c r="B79">
        <v>14</v>
      </c>
    </row>
    <row r="80" spans="1:2" x14ac:dyDescent="0.3">
      <c r="A80" t="s">
        <v>32</v>
      </c>
      <c r="B80">
        <v>2</v>
      </c>
    </row>
    <row r="81" spans="1:4" x14ac:dyDescent="0.3">
      <c r="A81" t="s">
        <v>50</v>
      </c>
      <c r="B81">
        <v>8</v>
      </c>
    </row>
    <row r="82" spans="1:4" x14ac:dyDescent="0.3">
      <c r="A82" t="s">
        <v>34</v>
      </c>
      <c r="B82">
        <v>18</v>
      </c>
    </row>
    <row r="83" spans="1:4" x14ac:dyDescent="0.3">
      <c r="A83" t="s">
        <v>57</v>
      </c>
      <c r="B83">
        <v>18</v>
      </c>
    </row>
    <row r="84" spans="1:4" x14ac:dyDescent="0.3">
      <c r="A84" t="s">
        <v>56</v>
      </c>
      <c r="B84">
        <v>32</v>
      </c>
      <c r="D84" s="17">
        <f>GETPIVOTDATA("Quantity Sold",$A$66,"Item Name","Mouse")/GETPIVOTDATA("Quantity Sold",$A$66)</f>
        <v>0.11347517730496454</v>
      </c>
    </row>
    <row r="85" spans="1:4" x14ac:dyDescent="0.3">
      <c r="A85" t="s">
        <v>62</v>
      </c>
      <c r="B85">
        <v>24</v>
      </c>
    </row>
    <row r="86" spans="1:4" x14ac:dyDescent="0.3">
      <c r="A86" t="s">
        <v>33</v>
      </c>
      <c r="B86">
        <v>8</v>
      </c>
    </row>
    <row r="87" spans="1:4" x14ac:dyDescent="0.3">
      <c r="A87" t="s">
        <v>55</v>
      </c>
      <c r="B87">
        <v>18</v>
      </c>
    </row>
    <row r="88" spans="1:4" x14ac:dyDescent="0.3">
      <c r="A88" t="s">
        <v>38</v>
      </c>
      <c r="B88">
        <v>0</v>
      </c>
      <c r="D88" s="16">
        <f>GETPIVOTDATA("Quantity Sold",$A$66,"Item Name","Racing Car")/GETPIVOTDATA("Quantity Sold",$A$66)</f>
        <v>0</v>
      </c>
    </row>
    <row r="89" spans="1:4" x14ac:dyDescent="0.3">
      <c r="A89" t="s">
        <v>45</v>
      </c>
      <c r="B89">
        <v>8</v>
      </c>
    </row>
    <row r="90" spans="1:4" x14ac:dyDescent="0.3">
      <c r="A90" t="s">
        <v>48</v>
      </c>
      <c r="B90">
        <v>2</v>
      </c>
    </row>
    <row r="91" spans="1:4" x14ac:dyDescent="0.3">
      <c r="A91" t="s">
        <v>46</v>
      </c>
      <c r="B91">
        <v>1</v>
      </c>
    </row>
    <row r="92" spans="1:4" x14ac:dyDescent="0.3">
      <c r="A92" t="s">
        <v>35</v>
      </c>
      <c r="B92">
        <v>6</v>
      </c>
    </row>
    <row r="93" spans="1:4" x14ac:dyDescent="0.3">
      <c r="A93" t="s">
        <v>66</v>
      </c>
      <c r="B93">
        <v>282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Mansi Gambhir (Annalect)</dc:creator>
  <cp:lastModifiedBy>Mansi Gambhir (Annalect)</cp:lastModifiedBy>
  <dcterms:created xsi:type="dcterms:W3CDTF">2024-03-28T10:33:18Z</dcterms:created>
  <dcterms:modified xsi:type="dcterms:W3CDTF">2024-03-31T21:29:17Z</dcterms:modified>
</cp:coreProperties>
</file>