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manna\Desktop\Transit\Plans\06.06.2026\"/>
    </mc:Choice>
  </mc:AlternateContent>
  <bookViews>
    <workbookView xWindow="0" yWindow="0" windowWidth="23040" windowHeight="8712" activeTab="3"/>
  </bookViews>
  <sheets>
    <sheet name="Bus" sheetId="12" r:id="rId1"/>
    <sheet name="T&amp;C - Bus" sheetId="13" r:id="rId2"/>
    <sheet name="Case Study - Bus" sheetId="14" r:id="rId3"/>
    <sheet name="Auto" sheetId="15" r:id="rId4"/>
    <sheet name="T&amp;C - Auto" sheetId="16" r:id="rId5"/>
    <sheet name="Case Study - Auto" sheetId="17" r:id="rId6"/>
    <sheet name="Atlas" sheetId="7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5" l="1"/>
  <c r="H8" i="15"/>
  <c r="A8" i="15"/>
  <c r="A9" i="15" s="1"/>
  <c r="H7" i="15"/>
  <c r="I7" i="15" l="1"/>
  <c r="J7" i="15" s="1"/>
  <c r="I8" i="15"/>
  <c r="J8" i="15" s="1"/>
  <c r="I9" i="15"/>
  <c r="J9" i="15" s="1"/>
  <c r="A8" i="12" l="1"/>
  <c r="A9" i="12" s="1"/>
  <c r="H8" i="12"/>
  <c r="I8" i="12" s="1"/>
  <c r="J8" i="12" s="1"/>
  <c r="K8" i="12" s="1"/>
  <c r="H9" i="12"/>
  <c r="I9" i="12" s="1"/>
  <c r="J9" i="12" s="1"/>
  <c r="K9" i="12" s="1"/>
  <c r="H7" i="12" l="1"/>
  <c r="I7" i="12" l="1"/>
  <c r="J7" i="12" s="1"/>
  <c r="K7" i="12" s="1"/>
</calcChain>
</file>

<file path=xl/sharedStrings.xml><?xml version="1.0" encoding="utf-8"?>
<sst xmlns="http://schemas.openxmlformats.org/spreadsheetml/2006/main" count="83" uniqueCount="67">
  <si>
    <t>Type</t>
  </si>
  <si>
    <t>Case Study</t>
  </si>
  <si>
    <t>Brand</t>
  </si>
  <si>
    <t>Objective</t>
  </si>
  <si>
    <t>Solution</t>
  </si>
  <si>
    <t>Result</t>
  </si>
  <si>
    <t>Terms &amp; Conditions</t>
  </si>
  <si>
    <t>Our Clientle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</si>
  <si>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</si>
  <si>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</si>
  <si>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State</t>
  </si>
  <si>
    <t>City</t>
  </si>
  <si>
    <t>Transit Media : Bus Branding</t>
  </si>
  <si>
    <t>Sr.No.</t>
  </si>
  <si>
    <t>Units</t>
  </si>
  <si>
    <t xml:space="preserve">Display Charges Per Bus </t>
  </si>
  <si>
    <t>Printing &amp; Installation Charges</t>
  </si>
  <si>
    <t>GST @ 18%</t>
  </si>
  <si>
    <t>Total Charges</t>
  </si>
  <si>
    <t>1. 100% Payment is to be made in advance</t>
  </si>
  <si>
    <t>2. Final Creatives will be provided from clients end.</t>
  </si>
  <si>
    <t>3. We don’t hold any responsibilities on number of leads generated due to campaign.</t>
  </si>
  <si>
    <t>4. Rates are valid till 1 Month of submission of proposal. No Cancellation during the tenure of the Campaign.</t>
  </si>
  <si>
    <t>5. Start Date &amp; End Date Photographs to be provided with Gio tag.</t>
  </si>
  <si>
    <t xml:space="preserve">6. Lead time will start after submission of the creative. </t>
  </si>
  <si>
    <t>Visibility over Large Geography for Brand Awareness</t>
  </si>
  <si>
    <t>Opportunity to Lead Generation along with Visibility</t>
  </si>
  <si>
    <t>Jindal India</t>
  </si>
  <si>
    <t>Brand Recognition</t>
  </si>
  <si>
    <t>State Bus</t>
  </si>
  <si>
    <t>Charges Per Bus Per Month</t>
  </si>
  <si>
    <t>Charges as per Units (For 1 Month)</t>
  </si>
  <si>
    <t>Tamil Nadu</t>
  </si>
  <si>
    <t>Non AC Buses - All 3 Panels</t>
  </si>
  <si>
    <t>West Bengal</t>
  </si>
  <si>
    <t>WBTC - AC Buses - Full Wrap</t>
  </si>
  <si>
    <t>WBTC - Non AC Buses - Full Wrap</t>
  </si>
  <si>
    <t>Plan for - Auto Advertising</t>
  </si>
  <si>
    <t>Sr. No.</t>
  </si>
  <si>
    <t>Location</t>
  </si>
  <si>
    <t>No. of Auto</t>
  </si>
  <si>
    <t>Rate per Auto</t>
  </si>
  <si>
    <t>Union Charges</t>
  </si>
  <si>
    <t>Cost</t>
  </si>
  <si>
    <t>GST @ 18 %</t>
  </si>
  <si>
    <t>Total Cost</t>
  </si>
  <si>
    <t>Big Auto Hood</t>
  </si>
  <si>
    <t>Nadia</t>
  </si>
  <si>
    <t>No Autos</t>
  </si>
  <si>
    <t>1. Payment Terms - 100% Advance</t>
  </si>
  <si>
    <t>2. Installation will be done based on selected locations chart prepared by EP in every cities.</t>
  </si>
  <si>
    <t>3. After the completion of the execution, photographs will be provided of each and every auto.</t>
  </si>
  <si>
    <t>4. As it is an impossible task to track &amp; monitor auto rickshaws, we hold no responsibility once the creatives are pasted on the given number of auto rickshaws.</t>
  </si>
  <si>
    <t>5. Final Creatives will be provided from clients' end.</t>
  </si>
  <si>
    <t xml:space="preserve">6. Execution Start date will vary as per locations and quantity of the campaign, As team may need to travel to some locations. </t>
  </si>
  <si>
    <t>7. We don’t hold any responsibilities on number of leads generated due to campaign.</t>
  </si>
  <si>
    <t>8. Execution time line will vary on the quantity of Auto Branding.</t>
  </si>
  <si>
    <t xml:space="preserve">9. Post Complition of the execution, we will be sharing with you Execution Photographs between 7 to 10 Working days. </t>
  </si>
  <si>
    <t>10. We are not Liable to submit other than Photographs &amp; Auto Number.</t>
  </si>
  <si>
    <t>Picture</t>
  </si>
  <si>
    <t>Citizen Solar</t>
  </si>
  <si>
    <t>Brand Awareness and Visibility</t>
  </si>
  <si>
    <t>Brand Recall and Recognition</t>
  </si>
  <si>
    <t>Opportunity of Lead Generation</t>
  </si>
  <si>
    <t xml:space="preserve"> </t>
  </si>
  <si>
    <t>Tiruppur</t>
  </si>
  <si>
    <t>Dharapuram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</si>
</sst>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&quot;₹&quot;\ #,##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theme="0"/>
      <name val="Calibri"/>
      <family val="2"/>
    </font>
    <font>
      <sz val="16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0"/>
      <name val="Calibri"/>
      <family val="2"/>
    </font>
    <font>
      <b/>
      <sz val="12"/>
      <color theme="0"/>
      <name val="Calibri"/>
      <family val="2"/>
    </font>
    <font>
      <sz val="11"/>
      <color theme="0"/>
      <name val="Aptos Narrow"/>
      <family val="2"/>
      <scheme val="minor"/>
    </font>
    <font>
      <sz val="16"/>
      <color theme="0"/>
      <name val="Aptos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Roboto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10C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10C3C"/>
        <bgColor theme="1"/>
      </patternFill>
    </fill>
    <fill>
      <patternFill patternType="solid">
        <fgColor rgb="FF510C3C"/>
        <bgColor rgb="FFE5E5E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>
      <alignment vertical="center"/>
    </xf>
  </cellStyleXfs>
  <cellXfs count="49">
    <xf numFmtId="0" fontId="0" fillId="0" borderId="0" xfId="0"/>
    <xf numFmtId="0" fontId="6" fillId="0" borderId="0" xfId="0" applyFont="1"/>
    <xf numFmtId="0" fontId="11" fillId="0" borderId="1" xfId="0" applyFont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/>
    </xf>
    <xf numFmtId="3" fontId="11" fillId="0" borderId="8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164" fontId="2" fillId="2" borderId="0" xfId="1" applyNumberFormat="1" applyFont="1" applyFill="1" applyBorder="1" applyAlignment="1">
      <alignment horizontal="left" vertical="center"/>
    </xf>
    <xf numFmtId="164" fontId="2" fillId="2" borderId="3" xfId="1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3" borderId="0" xfId="0" applyFill="1"/>
    <xf numFmtId="0" fontId="7" fillId="2" borderId="6" xfId="0" applyFont="1" applyFill="1" applyBorder="1" applyAlignment="1">
      <alignment horizontal="center" vertical="center"/>
    </xf>
    <xf numFmtId="164" fontId="8" fillId="2" borderId="9" xfId="1" applyNumberFormat="1" applyFont="1" applyFill="1" applyBorder="1" applyAlignment="1">
      <alignment horizontal="center" vertical="center" wrapText="1"/>
    </xf>
    <xf numFmtId="164" fontId="8" fillId="2" borderId="10" xfId="1" applyNumberFormat="1" applyFont="1" applyFill="1" applyBorder="1" applyAlignment="1">
      <alignment horizontal="center" vertical="center" wrapText="1"/>
    </xf>
    <xf numFmtId="164" fontId="8" fillId="2" borderId="11" xfId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5" fillId="3" borderId="1" xfId="1" applyNumberFormat="1" applyFont="1" applyFill="1" applyBorder="1" applyAlignment="1">
      <alignment horizontal="center" vertical="center" wrapText="1"/>
    </xf>
    <xf numFmtId="164" fontId="16" fillId="0" borderId="2" xfId="1" applyNumberFormat="1" applyFont="1" applyBorder="1" applyAlignment="1">
      <alignment horizontal="left" vertical="center"/>
    </xf>
    <xf numFmtId="164" fontId="16" fillId="0" borderId="4" xfId="1" applyNumberFormat="1" applyFont="1" applyBorder="1" applyAlignment="1">
      <alignment horizontal="left" vertical="center"/>
    </xf>
    <xf numFmtId="164" fontId="16" fillId="0" borderId="5" xfId="1" applyNumberFormat="1" applyFont="1" applyBorder="1" applyAlignment="1">
      <alignment horizontal="left" vertical="center"/>
    </xf>
    <xf numFmtId="164" fontId="16" fillId="0" borderId="2" xfId="1" applyNumberFormat="1" applyFont="1" applyBorder="1" applyAlignment="1">
      <alignment horizontal="left" vertical="center" wrapText="1"/>
    </xf>
    <xf numFmtId="164" fontId="16" fillId="0" borderId="4" xfId="1" applyNumberFormat="1" applyFont="1" applyBorder="1" applyAlignment="1">
      <alignment horizontal="left" vertical="center" wrapText="1"/>
    </xf>
    <xf numFmtId="164" fontId="16" fillId="0" borderId="5" xfId="1" applyNumberFormat="1" applyFont="1" applyBorder="1" applyAlignment="1">
      <alignment horizontal="left" vertical="center" wrapText="1"/>
    </xf>
    <xf numFmtId="164" fontId="0" fillId="0" borderId="2" xfId="1" applyNumberFormat="1" applyFont="1" applyBorder="1" applyAlignment="1">
      <alignment horizontal="left" vertical="center"/>
    </xf>
    <xf numFmtId="164" fontId="0" fillId="0" borderId="4" xfId="1" applyNumberFormat="1" applyFont="1" applyBorder="1" applyAlignment="1">
      <alignment horizontal="left" vertical="center"/>
    </xf>
    <xf numFmtId="164" fontId="0" fillId="0" borderId="5" xfId="1" applyNumberFormat="1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5" fillId="3" borderId="6" xfId="0" applyFont="1" applyFill="1" applyBorder="1" applyAlignment="1">
      <alignment horizontal="center"/>
    </xf>
    <xf numFmtId="0" fontId="5" fillId="0" borderId="0" xfId="0" applyFont="1"/>
  </cellXfs>
  <cellStyles count="3">
    <cellStyle name="Comma 2 2" xfId="1"/>
    <cellStyle name="Normal" xfId="0" builtinId="0"/>
    <cellStyle name="Normal 2 2 3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F5F5"/>
      <color rgb="FF510C3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8.jpe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17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6.jpe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190501</xdr:colOff>
      <xdr:row>0</xdr:row>
      <xdr:rowOff>0</xdr:rowOff>
    </xdr:from>
    <xdr:to>
      <xdr:col>6</xdr:col>
      <xdr:colOff>960120</xdr:colOff>
      <xdr:row>3</xdr:row>
      <xdr:rowOff>220980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D2F5E11-9453-4AE9-8543-83B53D47A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4823461" y="0"/>
          <a:ext cx="1828799" cy="1501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18</xdr:row>
      <xdr:rowOff>60961</xdr:rowOff>
    </xdr:from>
    <xdr:to>
      <xdr:col>1</xdr:col>
      <xdr:colOff>548640</xdr:colOff>
      <xdr:row>24</xdr:row>
      <xdr:rowOff>60960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D5DAD4A1-D6B2-4EFD-B7A9-388F2F39E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1" y="3390901"/>
          <a:ext cx="1158239" cy="105155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18</xdr:row>
      <xdr:rowOff>76200</xdr:rowOff>
    </xdr:from>
    <xdr:to>
      <xdr:col>3</xdr:col>
      <xdr:colOff>525780</xdr:colOff>
      <xdr:row>25</xdr:row>
      <xdr:rowOff>482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CDE7C086-2635-479D-9E73-C23B9C44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093" y="3406140"/>
          <a:ext cx="973927" cy="115110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24</xdr:row>
      <xdr:rowOff>172862</xdr:rowOff>
    </xdr:from>
    <xdr:to>
      <xdr:col>6</xdr:col>
      <xdr:colOff>314607</xdr:colOff>
      <xdr:row>28</xdr:row>
      <xdr:rowOff>68580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619A9DC-5A4A-4EEA-9958-BCA64D19B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8063" y="4554362"/>
          <a:ext cx="1320464" cy="59675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25</xdr:row>
      <xdr:rowOff>53340</xdr:rowOff>
    </xdr:from>
    <xdr:to>
      <xdr:col>4</xdr:col>
      <xdr:colOff>153995</xdr:colOff>
      <xdr:row>28</xdr:row>
      <xdr:rowOff>121920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A49F47C-0A38-45E8-8D62-458A86BB4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898091" y="4610100"/>
          <a:ext cx="1608704" cy="59436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19</xdr:row>
      <xdr:rowOff>1</xdr:rowOff>
    </xdr:from>
    <xdr:to>
      <xdr:col>6</xdr:col>
      <xdr:colOff>276225</xdr:colOff>
      <xdr:row>23</xdr:row>
      <xdr:rowOff>106681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8186F6E2-1432-40E3-8F0C-83AF04455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3340" y="3505201"/>
          <a:ext cx="1106805" cy="807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121921</xdr:rowOff>
    </xdr:from>
    <xdr:to>
      <xdr:col>2</xdr:col>
      <xdr:colOff>126719</xdr:colOff>
      <xdr:row>27</xdr:row>
      <xdr:rowOff>137160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7CB2F0A1-D8F5-4BEF-8F6C-463D13875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670560" y="4678681"/>
          <a:ext cx="1467839" cy="36575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24</xdr:row>
      <xdr:rowOff>142380</xdr:rowOff>
    </xdr:from>
    <xdr:to>
      <xdr:col>9</xdr:col>
      <xdr:colOff>129540</xdr:colOff>
      <xdr:row>28</xdr:row>
      <xdr:rowOff>89371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23554569-5E31-497B-A4C4-0377C2C73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7820" y="4523880"/>
          <a:ext cx="1417320" cy="64803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19</xdr:row>
      <xdr:rowOff>69367</xdr:rowOff>
    </xdr:from>
    <xdr:to>
      <xdr:col>11</xdr:col>
      <xdr:colOff>91441</xdr:colOff>
      <xdr:row>22</xdr:row>
      <xdr:rowOff>150993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31799E69-3B49-47D7-A7C1-28C590BB0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1381" y="3574567"/>
          <a:ext cx="906780" cy="60740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19</xdr:row>
      <xdr:rowOff>55905</xdr:rowOff>
    </xdr:from>
    <xdr:to>
      <xdr:col>9</xdr:col>
      <xdr:colOff>213360</xdr:colOff>
      <xdr:row>23</xdr:row>
      <xdr:rowOff>147345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12D7A939-710D-40BB-AE02-526DC155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3040" y="3561105"/>
          <a:ext cx="164592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25</xdr:row>
      <xdr:rowOff>22860</xdr:rowOff>
    </xdr:from>
    <xdr:to>
      <xdr:col>11</xdr:col>
      <xdr:colOff>205740</xdr:colOff>
      <xdr:row>27</xdr:row>
      <xdr:rowOff>144780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9A959248-BE2B-4194-A726-200E5983D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7666" y="4579620"/>
          <a:ext cx="1134794" cy="472440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2</xdr:row>
      <xdr:rowOff>91441</xdr:rowOff>
    </xdr:from>
    <xdr:to>
      <xdr:col>9</xdr:col>
      <xdr:colOff>137160</xdr:colOff>
      <xdr:row>9</xdr:row>
      <xdr:rowOff>74785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52900" y="533401"/>
          <a:ext cx="2019300" cy="1233024"/>
        </a:xfrm>
        <a:prstGeom prst="rect">
          <a:avLst/>
        </a:prstGeom>
      </xdr:spPr>
    </xdr:pic>
    <xdr:clientData/>
  </xdr:twoCellAnchor>
  <xdr:twoCellAnchor editAs="oneCell">
    <xdr:from>
      <xdr:col>9</xdr:col>
      <xdr:colOff>198120</xdr:colOff>
      <xdr:row>3</xdr:row>
      <xdr:rowOff>60961</xdr:rowOff>
    </xdr:from>
    <xdr:to>
      <xdr:col>11</xdr:col>
      <xdr:colOff>617220</xdr:colOff>
      <xdr:row>9</xdr:row>
      <xdr:rowOff>169367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33160" y="685801"/>
          <a:ext cx="1760220" cy="1175206"/>
        </a:xfrm>
        <a:prstGeom prst="rect">
          <a:avLst/>
        </a:prstGeom>
      </xdr:spPr>
    </xdr:pic>
    <xdr:clientData/>
  </xdr:twoCellAnchor>
  <xdr:twoCellAnchor editAs="oneCell">
    <xdr:from>
      <xdr:col>7</xdr:col>
      <xdr:colOff>137160</xdr:colOff>
      <xdr:row>9</xdr:row>
      <xdr:rowOff>144781</xdr:rowOff>
    </xdr:from>
    <xdr:to>
      <xdr:col>9</xdr:col>
      <xdr:colOff>83820</xdr:colOff>
      <xdr:row>14</xdr:row>
      <xdr:rowOff>118144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31080" y="1836421"/>
          <a:ext cx="1287780" cy="8572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891540</xdr:colOff>
      <xdr:row>0</xdr:row>
      <xdr:rowOff>106680</xdr:rowOff>
    </xdr:from>
    <xdr:to>
      <xdr:col>5</xdr:col>
      <xdr:colOff>158024</xdr:colOff>
      <xdr:row>3</xdr:row>
      <xdr:rowOff>571500</xdr:rowOff>
    </xdr:to>
    <xdr:pic>
      <xdr:nvPicPr>
        <xdr:cNvPr id="2" name="Picture 1" descr="C:\Users\Tamanna\AppData\Local\Packages\5319275A.WhatsAppDesktop_cv1g1gvanyjgm\LocalState\sessions\CB698E7C145ABB99BC302CCF4EEA35E9BB0E061F\transfers\2026-06\Ep- NEW 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106680"/>
          <a:ext cx="1628684" cy="145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20</xdr:row>
      <xdr:rowOff>60961</xdr:rowOff>
    </xdr:from>
    <xdr:to>
      <xdr:col>1</xdr:col>
      <xdr:colOff>556260</xdr:colOff>
      <xdr:row>26</xdr:row>
      <xdr:rowOff>106680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2A3D44A7-7FCB-019A-ED83-54E19DBC1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848101"/>
          <a:ext cx="1165859" cy="109727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20</xdr:row>
      <xdr:rowOff>76200</xdr:rowOff>
    </xdr:from>
    <xdr:to>
      <xdr:col>3</xdr:col>
      <xdr:colOff>533400</xdr:colOff>
      <xdr:row>27</xdr:row>
      <xdr:rowOff>53822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DD4D1D8-0145-AF76-A8EC-D784FC4A3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773" y="3863340"/>
          <a:ext cx="981547" cy="120444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26</xdr:row>
      <xdr:rowOff>172862</xdr:rowOff>
    </xdr:from>
    <xdr:to>
      <xdr:col>6</xdr:col>
      <xdr:colOff>329847</xdr:colOff>
      <xdr:row>30</xdr:row>
      <xdr:rowOff>99060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351CE72-4D69-2575-EF99-930E69FD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83" y="5057282"/>
          <a:ext cx="1335704" cy="62723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27</xdr:row>
      <xdr:rowOff>53340</xdr:rowOff>
    </xdr:from>
    <xdr:to>
      <xdr:col>4</xdr:col>
      <xdr:colOff>176855</xdr:colOff>
      <xdr:row>30</xdr:row>
      <xdr:rowOff>144780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9DF3A25-2E28-94C5-94FD-9087A4792F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235151" y="5120640"/>
          <a:ext cx="1631564" cy="61722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21</xdr:row>
      <xdr:rowOff>1</xdr:rowOff>
    </xdr:from>
    <xdr:to>
      <xdr:col>6</xdr:col>
      <xdr:colOff>291465</xdr:colOff>
      <xdr:row>25</xdr:row>
      <xdr:rowOff>137161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86CEB06A-E642-482B-ED07-81665491F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3260" y="3970021"/>
          <a:ext cx="1122045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121921</xdr:rowOff>
    </xdr:from>
    <xdr:to>
      <xdr:col>2</xdr:col>
      <xdr:colOff>141959</xdr:colOff>
      <xdr:row>29</xdr:row>
      <xdr:rowOff>152400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B043B755-D118-875E-2365-B6576BE1F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5189221"/>
          <a:ext cx="1483079" cy="38099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26</xdr:row>
      <xdr:rowOff>142380</xdr:rowOff>
    </xdr:from>
    <xdr:to>
      <xdr:col>9</xdr:col>
      <xdr:colOff>144780</xdr:colOff>
      <xdr:row>30</xdr:row>
      <xdr:rowOff>119851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874B74DA-30D1-92E8-97CD-3661408C1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5026800"/>
          <a:ext cx="1432560" cy="67851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21</xdr:row>
      <xdr:rowOff>69367</xdr:rowOff>
    </xdr:from>
    <xdr:to>
      <xdr:col>11</xdr:col>
      <xdr:colOff>106681</xdr:colOff>
      <xdr:row>24</xdr:row>
      <xdr:rowOff>173853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1E10EC0-5736-8A1C-EAF8-85C7FB63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1" y="4039387"/>
          <a:ext cx="922020" cy="63026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21</xdr:row>
      <xdr:rowOff>55905</xdr:rowOff>
    </xdr:from>
    <xdr:to>
      <xdr:col>9</xdr:col>
      <xdr:colOff>236220</xdr:colOff>
      <xdr:row>26</xdr:row>
      <xdr:rowOff>2565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F84C7EED-D80A-5003-7A75-2F9CED3B3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4025925"/>
          <a:ext cx="1668780" cy="82296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27</xdr:row>
      <xdr:rowOff>22860</xdr:rowOff>
    </xdr:from>
    <xdr:to>
      <xdr:col>11</xdr:col>
      <xdr:colOff>220980</xdr:colOff>
      <xdr:row>29</xdr:row>
      <xdr:rowOff>160020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AFD0025F-B64C-1EAD-B9CA-F1EF1E18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5686" y="5090160"/>
          <a:ext cx="1150034" cy="48768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2</xdr:row>
      <xdr:rowOff>121920</xdr:rowOff>
    </xdr:from>
    <xdr:to>
      <xdr:col>7</xdr:col>
      <xdr:colOff>579121</xdr:colOff>
      <xdr:row>11</xdr:row>
      <xdr:rowOff>82867</xdr:rowOff>
    </xdr:to>
    <xdr:pic>
      <xdr:nvPicPr>
        <xdr:cNvPr id="12" name="Picture 11" descr="20251228_032634(pm)___[map]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160521" y="571500"/>
          <a:ext cx="1158240" cy="1538287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609601</xdr:colOff>
      <xdr:row>6</xdr:row>
      <xdr:rowOff>121920</xdr:rowOff>
    </xdr:from>
    <xdr:to>
      <xdr:col>9</xdr:col>
      <xdr:colOff>524974</xdr:colOff>
      <xdr:row>14</xdr:row>
      <xdr:rowOff>167640</xdr:rowOff>
    </xdr:to>
    <xdr:pic>
      <xdr:nvPicPr>
        <xdr:cNvPr id="13" name="Picture 12" descr="20251228_040406(pm)___[map].jpg"/>
        <xdr:cNvPicPr>
          <a:picLocks noChangeAspect="1"/>
        </xdr:cNvPicPr>
      </xdr:nvPicPr>
      <xdr:blipFill rotWithShape="1">
        <a:blip xmlns:r="http://schemas.openxmlformats.org/officeDocument/2006/relationships" r:embed="rId12" cstate="print"/>
        <a:srcRect t="13242"/>
        <a:stretch/>
      </xdr:blipFill>
      <xdr:spPr>
        <a:xfrm>
          <a:off x="5356861" y="1303020"/>
          <a:ext cx="1256493" cy="1447800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533401</xdr:colOff>
      <xdr:row>2</xdr:row>
      <xdr:rowOff>175260</xdr:rowOff>
    </xdr:from>
    <xdr:to>
      <xdr:col>12</xdr:col>
      <xdr:colOff>7621</xdr:colOff>
      <xdr:row>14</xdr:row>
      <xdr:rowOff>53340</xdr:rowOff>
    </xdr:to>
    <xdr:pic>
      <xdr:nvPicPr>
        <xdr:cNvPr id="14" name="Picture 13" descr="2-2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57448377-B263-49D8-A40D-9609C74D4AE2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3" cstate="print">
          <a:lum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7021" y="624840"/>
          <a:ext cx="1485900" cy="1981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5</xdr:row>
      <xdr:rowOff>152401</xdr:rowOff>
    </xdr:from>
    <xdr:to>
      <xdr:col>2</xdr:col>
      <xdr:colOff>1607820</xdr:colOff>
      <xdr:row>30</xdr:row>
      <xdr:rowOff>31340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209F70FB-E32F-C87F-8564-F6F91BDE2C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2994661"/>
          <a:ext cx="7063740" cy="4450939"/>
        </a:xfrm>
        <a:prstGeom prst="rect">
          <a:avLst/>
        </a:prstGeom>
      </xdr:spPr>
    </xdr:pic>
    <xdr:clientData/>
  </xdr:twoCellAnchor>
  <xdr:twoCellAnchor>
    <xdr:from>
      <xdr:col>2</xdr:col>
      <xdr:colOff>449580</xdr:colOff>
      <xdr:row>6</xdr:row>
      <xdr:rowOff>0</xdr:rowOff>
    </xdr:from>
    <xdr:to>
      <xdr:col>2</xdr:col>
      <xdr:colOff>1447800</xdr:colOff>
      <xdr:row>7</xdr:row>
      <xdr:rowOff>91440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830E0A58-875B-908F-C0BC-1A4D7BD46201}"/>
            </a:ext>
          </a:extLst>
        </xdr:cNvPr>
        <xdr:cNvSpPr/>
      </xdr:nvSpPr>
      <xdr:spPr>
        <a:xfrm>
          <a:off x="5913120" y="302514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1645920</xdr:colOff>
      <xdr:row>5</xdr:row>
      <xdr:rowOff>155543</xdr:rowOff>
    </xdr:from>
    <xdr:to>
      <xdr:col>13</xdr:col>
      <xdr:colOff>594360</xdr:colOff>
      <xdr:row>30</xdr:row>
      <xdr:rowOff>25525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B6A5DB33-1C33-194B-30DB-EF2D71583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109460" y="2997803"/>
          <a:ext cx="7109460" cy="4441982"/>
        </a:xfrm>
        <a:prstGeom prst="rect">
          <a:avLst/>
        </a:prstGeom>
      </xdr:spPr>
    </xdr:pic>
    <xdr:clientData/>
  </xdr:twoCellAnchor>
  <xdr:twoCellAnchor>
    <xdr:from>
      <xdr:col>12</xdr:col>
      <xdr:colOff>45720</xdr:colOff>
      <xdr:row>6</xdr:row>
      <xdr:rowOff>30480</xdr:rowOff>
    </xdr:from>
    <xdr:to>
      <xdr:col>13</xdr:col>
      <xdr:colOff>434340</xdr:colOff>
      <xdr:row>7</xdr:row>
      <xdr:rowOff>121920</xdr:rowOff>
    </xdr:to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72075F5F-10E6-41D2-8899-D6F64436B855}"/>
            </a:ext>
          </a:extLst>
        </xdr:cNvPr>
        <xdr:cNvSpPr/>
      </xdr:nvSpPr>
      <xdr:spPr>
        <a:xfrm>
          <a:off x="13060680" y="305562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C8" sqref="C8"/>
    </sheetView>
  </sheetViews>
  <sheetFormatPr defaultRowHeight="13.8"/>
  <cols>
    <col min="2" max="2" width="12.5" customWidth="1"/>
    <col min="3" max="3" width="12.09765625" customWidth="1"/>
    <col min="5" max="5" width="58.5" customWidth="1"/>
    <col min="6" max="6" width="13.8984375" customWidth="1"/>
    <col min="7" max="7" width="18.796875" customWidth="1"/>
    <col min="8" max="8" width="18.09765625" customWidth="1"/>
    <col min="9" max="9" width="19" customWidth="1"/>
    <col min="10" max="10" width="13.5" customWidth="1"/>
    <col min="11" max="11" width="18.69921875" customWidth="1"/>
  </cols>
  <sheetData>
    <row r="1" spans="1:11" ht="28.2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51.6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1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24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20.399999999999999">
      <c r="A5" s="12" t="s">
        <v>12</v>
      </c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1" ht="46.8">
      <c r="A6" s="3" t="s">
        <v>13</v>
      </c>
      <c r="B6" s="3" t="s">
        <v>10</v>
      </c>
      <c r="C6" s="3" t="s">
        <v>11</v>
      </c>
      <c r="D6" s="3" t="s">
        <v>14</v>
      </c>
      <c r="E6" s="3" t="s">
        <v>0</v>
      </c>
      <c r="F6" s="3" t="s">
        <v>15</v>
      </c>
      <c r="G6" s="3" t="s">
        <v>16</v>
      </c>
      <c r="H6" s="3" t="s">
        <v>30</v>
      </c>
      <c r="I6" s="3" t="s">
        <v>31</v>
      </c>
      <c r="J6" s="3" t="s">
        <v>17</v>
      </c>
      <c r="K6" s="3" t="s">
        <v>18</v>
      </c>
    </row>
    <row r="7" spans="1:11">
      <c r="A7" s="2">
        <v>1</v>
      </c>
      <c r="B7" s="4" t="s">
        <v>32</v>
      </c>
      <c r="C7" s="5" t="s">
        <v>29</v>
      </c>
      <c r="D7" s="6">
        <v>25</v>
      </c>
      <c r="E7" s="8" t="s">
        <v>33</v>
      </c>
      <c r="F7" s="9">
        <v>12500</v>
      </c>
      <c r="G7" s="9">
        <v>5500</v>
      </c>
      <c r="H7" s="7">
        <f>F7+G7</f>
        <v>18000</v>
      </c>
      <c r="I7" s="7">
        <f>H7*D7</f>
        <v>450000</v>
      </c>
      <c r="J7" s="7">
        <f>I7*18%</f>
        <v>81000</v>
      </c>
      <c r="K7" s="7">
        <f>J7+I7</f>
        <v>531000</v>
      </c>
    </row>
    <row r="8" spans="1:11">
      <c r="A8" s="2">
        <f>A7+1</f>
        <v>2</v>
      </c>
      <c r="B8" s="4" t="s">
        <v>34</v>
      </c>
      <c r="C8" s="5" t="s">
        <v>29</v>
      </c>
      <c r="D8" s="6">
        <v>25</v>
      </c>
      <c r="E8" s="8" t="s">
        <v>35</v>
      </c>
      <c r="F8" s="9">
        <v>40000</v>
      </c>
      <c r="G8" s="9">
        <v>15000</v>
      </c>
      <c r="H8" s="7">
        <f t="shared" ref="H8:H9" si="0">F8+G8</f>
        <v>55000</v>
      </c>
      <c r="I8" s="7">
        <f t="shared" ref="I8:I9" si="1">H8*D8</f>
        <v>1375000</v>
      </c>
      <c r="J8" s="7">
        <f t="shared" ref="J8:J9" si="2">I8*18%</f>
        <v>247500</v>
      </c>
      <c r="K8" s="7">
        <f t="shared" ref="K8:K9" si="3">J8+I8</f>
        <v>1622500</v>
      </c>
    </row>
    <row r="9" spans="1:11" ht="14.4" customHeight="1">
      <c r="A9" s="2">
        <f t="shared" ref="A9" si="4">A8+1</f>
        <v>3</v>
      </c>
      <c r="B9" s="4" t="s">
        <v>34</v>
      </c>
      <c r="C9" s="5" t="s">
        <v>29</v>
      </c>
      <c r="D9" s="6">
        <v>20</v>
      </c>
      <c r="E9" s="8" t="s">
        <v>36</v>
      </c>
      <c r="F9" s="9">
        <v>30000</v>
      </c>
      <c r="G9" s="9">
        <v>15000</v>
      </c>
      <c r="H9" s="7">
        <f t="shared" si="0"/>
        <v>45000</v>
      </c>
      <c r="I9" s="7">
        <f t="shared" si="1"/>
        <v>900000</v>
      </c>
      <c r="J9" s="7">
        <f t="shared" si="2"/>
        <v>162000</v>
      </c>
      <c r="K9" s="7">
        <f t="shared" si="3"/>
        <v>1062000</v>
      </c>
    </row>
  </sheetData>
  <mergeCells count="2">
    <mergeCell ref="A1:K4"/>
    <mergeCell ref="A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A10" sqref="A10:F12"/>
    </sheetView>
  </sheetViews>
  <sheetFormatPr defaultRowHeight="13.8"/>
  <sheetData>
    <row r="1" spans="1:11">
      <c r="A1" s="16" t="s">
        <v>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4.4">
      <c r="A3" s="15" t="s">
        <v>19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4.4">
      <c r="A4" s="15" t="s">
        <v>20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ht="14.4">
      <c r="A5" s="15" t="s">
        <v>21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14.4">
      <c r="A6" s="15" t="s">
        <v>22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4.4">
      <c r="A7" s="15" t="s">
        <v>23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4.4">
      <c r="A8" s="15" t="s">
        <v>24</v>
      </c>
      <c r="B8" s="15"/>
      <c r="C8" s="15"/>
      <c r="D8" s="15"/>
      <c r="E8" s="15"/>
      <c r="F8" s="15"/>
      <c r="G8" s="15"/>
      <c r="H8" s="15"/>
      <c r="I8" s="15"/>
      <c r="J8" s="15"/>
      <c r="K8" s="15"/>
    </row>
  </sheetData>
  <mergeCells count="7">
    <mergeCell ref="A8:K8"/>
    <mergeCell ref="A1:K2"/>
    <mergeCell ref="A3:K3"/>
    <mergeCell ref="A4:K4"/>
    <mergeCell ref="A5:K5"/>
    <mergeCell ref="A6:K6"/>
    <mergeCell ref="A7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workbookViewId="0">
      <selection activeCell="G16" sqref="G16"/>
    </sheetView>
  </sheetViews>
  <sheetFormatPr defaultRowHeight="13.8"/>
  <sheetData>
    <row r="2" spans="1:12" ht="21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4.4">
      <c r="A3" s="22" t="s">
        <v>2</v>
      </c>
      <c r="B3" s="22"/>
      <c r="C3" s="22"/>
      <c r="D3" s="22"/>
      <c r="E3" s="22"/>
      <c r="F3" s="22"/>
      <c r="G3" s="23"/>
      <c r="H3" s="23"/>
      <c r="I3" s="23"/>
      <c r="J3" s="23"/>
      <c r="K3" s="23"/>
      <c r="L3" s="23"/>
    </row>
    <row r="4" spans="1:12">
      <c r="A4" s="23" t="s">
        <v>27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14.4">
      <c r="A6" s="22" t="s">
        <v>3</v>
      </c>
      <c r="B6" s="22"/>
      <c r="C6" s="22"/>
      <c r="D6" s="22"/>
      <c r="E6" s="22"/>
      <c r="F6" s="22"/>
      <c r="G6" s="23"/>
      <c r="H6" s="23"/>
      <c r="I6" s="23"/>
      <c r="J6" s="23"/>
      <c r="K6" s="23"/>
      <c r="L6" s="23"/>
    </row>
    <row r="7" spans="1:12">
      <c r="A7" s="23" t="s">
        <v>25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ht="14.4">
      <c r="A9" s="22" t="s">
        <v>4</v>
      </c>
      <c r="B9" s="22"/>
      <c r="C9" s="22"/>
      <c r="D9" s="22"/>
      <c r="E9" s="22"/>
      <c r="F9" s="22"/>
      <c r="G9" s="23"/>
      <c r="H9" s="23"/>
      <c r="I9" s="23"/>
      <c r="J9" s="23"/>
      <c r="K9" s="23"/>
      <c r="L9" s="23"/>
    </row>
    <row r="10" spans="1:12" ht="13.8" customHeight="1">
      <c r="A10" s="23" t="s">
        <v>28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3.8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3.8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4.4">
      <c r="A13" s="22" t="s">
        <v>5</v>
      </c>
      <c r="B13" s="22"/>
      <c r="C13" s="22"/>
      <c r="D13" s="22"/>
      <c r="E13" s="22"/>
      <c r="F13" s="22"/>
      <c r="G13" s="23"/>
      <c r="H13" s="23"/>
      <c r="I13" s="23"/>
      <c r="J13" s="23"/>
      <c r="K13" s="23"/>
      <c r="L13" s="23"/>
    </row>
    <row r="14" spans="1:12">
      <c r="A14" s="23" t="s">
        <v>26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8" spans="1:12" ht="18">
      <c r="A18" s="18" t="s">
        <v>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</sheetData>
  <mergeCells count="12">
    <mergeCell ref="A18:L18"/>
    <mergeCell ref="A19:L29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10" sqref="D10"/>
    </sheetView>
  </sheetViews>
  <sheetFormatPr defaultRowHeight="13.8"/>
  <cols>
    <col min="1" max="1" width="7.3984375" customWidth="1"/>
    <col min="2" max="2" width="21.09765625" customWidth="1"/>
    <col min="3" max="3" width="25" bestFit="1" customWidth="1"/>
    <col min="4" max="4" width="15" customWidth="1"/>
    <col min="5" max="5" width="16" bestFit="1" customWidth="1"/>
    <col min="6" max="6" width="13.59765625" customWidth="1"/>
    <col min="7" max="7" width="13.69921875" bestFit="1" customWidth="1"/>
    <col min="8" max="8" width="12.59765625" bestFit="1" customWidth="1"/>
    <col min="9" max="9" width="12.8984375" customWidth="1"/>
    <col min="10" max="10" width="13.796875" bestFit="1" customWidth="1"/>
  </cols>
  <sheetData>
    <row r="1" spans="1:10" ht="36" customHeight="1">
      <c r="A1" s="27"/>
      <c r="B1" s="27"/>
      <c r="C1" s="27"/>
      <c r="D1" s="27"/>
      <c r="E1" s="27"/>
      <c r="F1" s="27"/>
      <c r="G1" s="27"/>
      <c r="H1" s="27"/>
      <c r="I1" s="27"/>
      <c r="J1" s="27"/>
    </row>
    <row r="2" spans="1:10" ht="32.4" customHeight="1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26.4" customHeight="1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49.2" customHeight="1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ht="21">
      <c r="A5" s="28" t="s">
        <v>37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5.6">
      <c r="A6" s="29" t="s">
        <v>38</v>
      </c>
      <c r="B6" s="30" t="s">
        <v>10</v>
      </c>
      <c r="C6" s="30" t="s">
        <v>39</v>
      </c>
      <c r="D6" s="30" t="s">
        <v>40</v>
      </c>
      <c r="E6" s="30" t="s">
        <v>0</v>
      </c>
      <c r="F6" s="30" t="s">
        <v>41</v>
      </c>
      <c r="G6" s="30" t="s">
        <v>42</v>
      </c>
      <c r="H6" s="30" t="s">
        <v>43</v>
      </c>
      <c r="I6" s="30" t="s">
        <v>44</v>
      </c>
      <c r="J6" s="31" t="s">
        <v>45</v>
      </c>
    </row>
    <row r="7" spans="1:10" ht="15">
      <c r="A7" s="10">
        <v>1</v>
      </c>
      <c r="B7" s="32" t="s">
        <v>34</v>
      </c>
      <c r="C7" s="33" t="s">
        <v>47</v>
      </c>
      <c r="D7" s="10">
        <v>0</v>
      </c>
      <c r="E7" s="33" t="s">
        <v>48</v>
      </c>
      <c r="F7" s="34">
        <v>0</v>
      </c>
      <c r="G7" s="34">
        <v>0</v>
      </c>
      <c r="H7" s="35">
        <f t="shared" ref="H7:H9" si="0">(G7+F7)*D7</f>
        <v>0</v>
      </c>
      <c r="I7" s="35">
        <f t="shared" ref="I7:I9" si="1">H7*18%</f>
        <v>0</v>
      </c>
      <c r="J7" s="35">
        <f t="shared" ref="J7:J9" si="2">H7+I7</f>
        <v>0</v>
      </c>
    </row>
    <row r="8" spans="1:10" ht="15">
      <c r="A8" s="10">
        <f t="shared" ref="A8:A9" si="3">A7+1</f>
        <v>2</v>
      </c>
      <c r="B8" s="32" t="s">
        <v>32</v>
      </c>
      <c r="C8" s="33" t="s">
        <v>65</v>
      </c>
      <c r="D8" s="10">
        <v>150</v>
      </c>
      <c r="E8" s="33" t="s">
        <v>46</v>
      </c>
      <c r="F8" s="34">
        <v>675</v>
      </c>
      <c r="G8" s="34">
        <v>0</v>
      </c>
      <c r="H8" s="35">
        <f t="shared" si="0"/>
        <v>101250</v>
      </c>
      <c r="I8" s="35">
        <f t="shared" si="1"/>
        <v>18225</v>
      </c>
      <c r="J8" s="35">
        <f t="shared" si="2"/>
        <v>119475</v>
      </c>
    </row>
    <row r="9" spans="1:10" ht="15">
      <c r="A9" s="10">
        <f t="shared" si="3"/>
        <v>3</v>
      </c>
      <c r="B9" s="32" t="s">
        <v>32</v>
      </c>
      <c r="C9" s="33" t="s">
        <v>66</v>
      </c>
      <c r="D9" s="10">
        <v>200</v>
      </c>
      <c r="E9" s="33" t="s">
        <v>46</v>
      </c>
      <c r="F9" s="34">
        <v>675</v>
      </c>
      <c r="G9" s="34">
        <v>0</v>
      </c>
      <c r="H9" s="35">
        <f t="shared" si="0"/>
        <v>135000</v>
      </c>
      <c r="I9" s="35">
        <f t="shared" si="1"/>
        <v>24300</v>
      </c>
      <c r="J9" s="35">
        <f t="shared" si="2"/>
        <v>159300</v>
      </c>
    </row>
  </sheetData>
  <mergeCells count="1">
    <mergeCell ref="A5:J5"/>
  </mergeCells>
  <conditionalFormatting sqref="C7:C9">
    <cfRule type="duplicateValues" dxfId="0" priority="2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1" sqref="A11:F11"/>
    </sheetView>
  </sheetViews>
  <sheetFormatPr defaultRowHeight="13.8"/>
  <cols>
    <col min="1" max="1" width="27.19921875" customWidth="1"/>
    <col min="2" max="2" width="22.69921875" customWidth="1"/>
    <col min="3" max="3" width="25.8984375" customWidth="1"/>
    <col min="4" max="4" width="26.59765625" customWidth="1"/>
    <col min="5" max="5" width="34.3984375" customWidth="1"/>
    <col min="6" max="6" width="29.3984375" customWidth="1"/>
  </cols>
  <sheetData>
    <row r="1" spans="1:6">
      <c r="A1" s="16" t="s">
        <v>6</v>
      </c>
      <c r="B1" s="16"/>
      <c r="C1" s="16"/>
      <c r="D1" s="16"/>
      <c r="E1" s="16"/>
      <c r="F1" s="16"/>
    </row>
    <row r="2" spans="1:6">
      <c r="A2" s="17"/>
      <c r="B2" s="17"/>
      <c r="C2" s="17"/>
      <c r="D2" s="17"/>
      <c r="E2" s="17"/>
      <c r="F2" s="17"/>
    </row>
    <row r="3" spans="1:6">
      <c r="A3" s="36" t="s">
        <v>49</v>
      </c>
      <c r="B3" s="37"/>
      <c r="C3" s="37"/>
      <c r="D3" s="37"/>
      <c r="E3" s="37"/>
      <c r="F3" s="38"/>
    </row>
    <row r="4" spans="1:6">
      <c r="A4" s="39" t="s">
        <v>50</v>
      </c>
      <c r="B4" s="40"/>
      <c r="C4" s="40"/>
      <c r="D4" s="40"/>
      <c r="E4" s="40"/>
      <c r="F4" s="41"/>
    </row>
    <row r="5" spans="1:6">
      <c r="A5" s="36" t="s">
        <v>51</v>
      </c>
      <c r="B5" s="37"/>
      <c r="C5" s="37"/>
      <c r="D5" s="37"/>
      <c r="E5" s="37"/>
      <c r="F5" s="38"/>
    </row>
    <row r="6" spans="1:6">
      <c r="A6" s="39" t="s">
        <v>52</v>
      </c>
      <c r="B6" s="40"/>
      <c r="C6" s="40"/>
      <c r="D6" s="40"/>
      <c r="E6" s="40"/>
      <c r="F6" s="41"/>
    </row>
    <row r="7" spans="1:6">
      <c r="A7" s="42" t="s">
        <v>53</v>
      </c>
      <c r="B7" s="43"/>
      <c r="C7" s="43"/>
      <c r="D7" s="43"/>
      <c r="E7" s="43"/>
      <c r="F7" s="44"/>
    </row>
    <row r="8" spans="1:6">
      <c r="A8" s="39" t="s">
        <v>54</v>
      </c>
      <c r="B8" s="40"/>
      <c r="C8" s="40"/>
      <c r="D8" s="40"/>
      <c r="E8" s="40"/>
      <c r="F8" s="41"/>
    </row>
    <row r="9" spans="1:6">
      <c r="A9" s="39" t="s">
        <v>55</v>
      </c>
      <c r="B9" s="40"/>
      <c r="C9" s="40"/>
      <c r="D9" s="40"/>
      <c r="E9" s="40"/>
      <c r="F9" s="41"/>
    </row>
    <row r="10" spans="1:6">
      <c r="A10" s="39" t="s">
        <v>56</v>
      </c>
      <c r="B10" s="40"/>
      <c r="C10" s="40"/>
      <c r="D10" s="40"/>
      <c r="E10" s="40"/>
      <c r="F10" s="41"/>
    </row>
    <row r="11" spans="1:6">
      <c r="A11" s="39" t="s">
        <v>57</v>
      </c>
      <c r="B11" s="40"/>
      <c r="C11" s="40"/>
      <c r="D11" s="40"/>
      <c r="E11" s="40"/>
      <c r="F11" s="41"/>
    </row>
    <row r="12" spans="1:6">
      <c r="A12" s="39" t="s">
        <v>58</v>
      </c>
      <c r="B12" s="40"/>
      <c r="C12" s="40"/>
      <c r="D12" s="40"/>
      <c r="E12" s="40"/>
      <c r="F12" s="41"/>
    </row>
  </sheetData>
  <mergeCells count="11">
    <mergeCell ref="A8:F8"/>
    <mergeCell ref="A9:F9"/>
    <mergeCell ref="A10:F10"/>
    <mergeCell ref="A11:F11"/>
    <mergeCell ref="A12:F12"/>
    <mergeCell ref="A1:F2"/>
    <mergeCell ref="A3:F3"/>
    <mergeCell ref="A4:F4"/>
    <mergeCell ref="A5:F5"/>
    <mergeCell ref="A6:F6"/>
    <mergeCell ref="A7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selection activeCell="O9" sqref="O9"/>
    </sheetView>
  </sheetViews>
  <sheetFormatPr defaultColWidth="8.8984375" defaultRowHeight="14.4"/>
  <cols>
    <col min="1" max="16384" width="8.8984375" style="1"/>
  </cols>
  <sheetData>
    <row r="1" spans="1:12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21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>
      <c r="A3" s="22" t="s">
        <v>2</v>
      </c>
      <c r="B3" s="22"/>
      <c r="C3" s="22"/>
      <c r="D3" s="22"/>
      <c r="E3" s="22"/>
      <c r="F3" s="22"/>
      <c r="G3" s="23" t="s">
        <v>59</v>
      </c>
      <c r="H3" s="23"/>
      <c r="I3" s="23"/>
      <c r="J3" s="23"/>
      <c r="K3" s="23"/>
      <c r="L3" s="23"/>
    </row>
    <row r="4" spans="1:12">
      <c r="A4" s="23" t="s">
        <v>60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>
      <c r="A6" s="22" t="s">
        <v>3</v>
      </c>
      <c r="B6" s="22"/>
      <c r="C6" s="22"/>
      <c r="D6" s="22"/>
      <c r="E6" s="22"/>
      <c r="F6" s="22"/>
      <c r="G6" s="23"/>
      <c r="H6" s="23"/>
      <c r="I6" s="23"/>
      <c r="J6" s="23"/>
      <c r="K6" s="23"/>
      <c r="L6" s="23"/>
    </row>
    <row r="7" spans="1:12">
      <c r="A7" s="23" t="s">
        <v>61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>
      <c r="A9" s="22" t="s">
        <v>4</v>
      </c>
      <c r="B9" s="22"/>
      <c r="C9" s="22"/>
      <c r="D9" s="22"/>
      <c r="E9" s="22"/>
      <c r="F9" s="22"/>
      <c r="G9" s="23"/>
      <c r="H9" s="23"/>
      <c r="I9" s="23"/>
      <c r="J9" s="23"/>
      <c r="K9" s="23"/>
      <c r="L9" s="23"/>
    </row>
    <row r="10" spans="1:12">
      <c r="A10" s="23" t="s">
        <v>62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>
      <c r="A13" s="22" t="s">
        <v>5</v>
      </c>
      <c r="B13" s="22"/>
      <c r="C13" s="22"/>
      <c r="D13" s="22"/>
      <c r="E13" s="22"/>
      <c r="F13" s="22"/>
      <c r="G13" s="23"/>
      <c r="H13" s="23"/>
      <c r="I13" s="23"/>
      <c r="J13" s="23"/>
      <c r="K13" s="23"/>
      <c r="L13" s="23"/>
    </row>
    <row r="14" spans="1:12">
      <c r="A14" s="23" t="s">
        <v>63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7" spans="1: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7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Q18" s="1" t="s">
        <v>64</v>
      </c>
    </row>
    <row r="20" spans="1:17" ht="18">
      <c r="A20" s="18" t="s">
        <v>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7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7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1:17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  <row r="24" spans="1:17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17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spans="1:17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7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7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1:17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1:17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</row>
    <row r="32" spans="1:17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</row>
    <row r="33" spans="1:12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</row>
    <row r="34" spans="1:12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</row>
    <row r="35" spans="1:12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</row>
  </sheetData>
  <mergeCells count="13">
    <mergeCell ref="A14:F15"/>
    <mergeCell ref="A20:L20"/>
    <mergeCell ref="A21:L31"/>
    <mergeCell ref="A1:L1"/>
    <mergeCell ref="A2:L2"/>
    <mergeCell ref="A3:F3"/>
    <mergeCell ref="G3:L15"/>
    <mergeCell ref="A4:F5"/>
    <mergeCell ref="A6:F6"/>
    <mergeCell ref="A7:F8"/>
    <mergeCell ref="A9:F9"/>
    <mergeCell ref="A10:F12"/>
    <mergeCell ref="A13:F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workbookViewId="0">
      <selection activeCell="O9" sqref="A1:XFD9"/>
    </sheetView>
  </sheetViews>
  <sheetFormatPr defaultColWidth="8.8984375" defaultRowHeight="14.4"/>
  <cols>
    <col min="1" max="1" width="38.296875" style="1" customWidth="1"/>
    <col min="2" max="2" width="41.296875" style="1" customWidth="1"/>
    <col min="3" max="3" width="30.09765625" style="1" customWidth="1"/>
    <col min="4" max="16384" width="8.8984375" style="1"/>
  </cols>
  <sheetData>
    <row r="1" spans="1:14" ht="14.4" customHeight="1">
      <c r="A1" s="25" t="s">
        <v>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4.4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9.2" customHeight="1">
      <c r="A3" s="26" t="s">
        <v>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20.399999999999999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1:14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1: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1:1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</sheetData>
  <mergeCells count="3">
    <mergeCell ref="A6:N31"/>
    <mergeCell ref="A1:N2"/>
    <mergeCell ref="A3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T&amp;C - Bus</vt:lpstr>
      <vt:lpstr>Case Study - Bus</vt:lpstr>
      <vt:lpstr>Auto</vt:lpstr>
      <vt:lpstr>T&amp;C - Auto</vt:lpstr>
      <vt:lpstr>Case Study - Auto</vt:lpstr>
      <vt:lpstr>Atlas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Tamanna</cp:lastModifiedBy>
  <dcterms:created xsi:type="dcterms:W3CDTF">2026-02-10T05:15:44Z</dcterms:created>
  <dcterms:modified xsi:type="dcterms:W3CDTF">2026-06-06T09:06:19Z</dcterms:modified>
</cp:coreProperties>
</file>